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w0m9t\AppData\Local\Temp\Workshare\yittdftk.1kn\11\"/>
    </mc:Choice>
  </mc:AlternateContent>
  <bookViews>
    <workbookView xWindow="0" yWindow="0" windowWidth="23040" windowHeight="8328"/>
  </bookViews>
  <sheets>
    <sheet name="Avoided cost" sheetId="1" r:id="rId1"/>
    <sheet name="Backup" sheetId="3" r:id="rId2"/>
  </sheets>
  <definedNames>
    <definedName name="deg">'Avoided cost'!$D$8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3" l="1"/>
  <c r="R11" i="3"/>
  <c r="R12" i="3"/>
  <c r="R13" i="3"/>
  <c r="R14" i="3"/>
  <c r="R15" i="3"/>
  <c r="R16" i="3"/>
  <c r="R17" i="3"/>
  <c r="R18" i="3"/>
  <c r="R35" i="3" s="1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R10" i="3"/>
  <c r="Q10" i="3"/>
  <c r="X36" i="3" l="1"/>
  <c r="K11" i="3"/>
  <c r="L11" i="3"/>
  <c r="M11" i="3"/>
  <c r="N11" i="3"/>
  <c r="O11" i="3"/>
  <c r="P11" i="3"/>
  <c r="K12" i="3"/>
  <c r="L12" i="3"/>
  <c r="M12" i="3"/>
  <c r="N12" i="3"/>
  <c r="O12" i="3"/>
  <c r="P12" i="3"/>
  <c r="K13" i="3"/>
  <c r="L13" i="3"/>
  <c r="M13" i="3"/>
  <c r="N13" i="3"/>
  <c r="O13" i="3"/>
  <c r="P13" i="3"/>
  <c r="K14" i="3"/>
  <c r="L14" i="3"/>
  <c r="M14" i="3"/>
  <c r="N14" i="3"/>
  <c r="O14" i="3"/>
  <c r="P14" i="3"/>
  <c r="K15" i="3"/>
  <c r="L15" i="3"/>
  <c r="M15" i="3"/>
  <c r="N15" i="3"/>
  <c r="O15" i="3"/>
  <c r="P15" i="3"/>
  <c r="K16" i="3"/>
  <c r="L16" i="3"/>
  <c r="M16" i="3"/>
  <c r="N16" i="3"/>
  <c r="O16" i="3"/>
  <c r="P16" i="3"/>
  <c r="K17" i="3"/>
  <c r="L17" i="3"/>
  <c r="M17" i="3"/>
  <c r="N17" i="3"/>
  <c r="O17" i="3"/>
  <c r="P17" i="3"/>
  <c r="K18" i="3"/>
  <c r="L18" i="3"/>
  <c r="M18" i="3"/>
  <c r="N18" i="3"/>
  <c r="O18" i="3"/>
  <c r="P18" i="3"/>
  <c r="K19" i="3"/>
  <c r="L19" i="3"/>
  <c r="M19" i="3"/>
  <c r="N19" i="3"/>
  <c r="O19" i="3"/>
  <c r="P19" i="3"/>
  <c r="K20" i="3"/>
  <c r="L20" i="3"/>
  <c r="M20" i="3"/>
  <c r="N20" i="3"/>
  <c r="O20" i="3"/>
  <c r="P20" i="3"/>
  <c r="K21" i="3"/>
  <c r="L21" i="3"/>
  <c r="M21" i="3"/>
  <c r="N21" i="3"/>
  <c r="O21" i="3"/>
  <c r="P21" i="3"/>
  <c r="K22" i="3"/>
  <c r="L22" i="3"/>
  <c r="M22" i="3"/>
  <c r="N22" i="3"/>
  <c r="O22" i="3"/>
  <c r="P22" i="3"/>
  <c r="K23" i="3"/>
  <c r="L23" i="3"/>
  <c r="M23" i="3"/>
  <c r="N23" i="3"/>
  <c r="O23" i="3"/>
  <c r="P23" i="3"/>
  <c r="K24" i="3"/>
  <c r="L24" i="3"/>
  <c r="M24" i="3"/>
  <c r="N24" i="3"/>
  <c r="O24" i="3"/>
  <c r="P24" i="3"/>
  <c r="K25" i="3"/>
  <c r="L25" i="3"/>
  <c r="M25" i="3"/>
  <c r="N25" i="3"/>
  <c r="O25" i="3"/>
  <c r="P25" i="3"/>
  <c r="K26" i="3"/>
  <c r="L26" i="3"/>
  <c r="M26" i="3"/>
  <c r="N26" i="3"/>
  <c r="O26" i="3"/>
  <c r="P26" i="3"/>
  <c r="K27" i="3"/>
  <c r="L27" i="3"/>
  <c r="M27" i="3"/>
  <c r="N27" i="3"/>
  <c r="O27" i="3"/>
  <c r="P27" i="3"/>
  <c r="K28" i="3"/>
  <c r="L28" i="3"/>
  <c r="M28" i="3"/>
  <c r="N28" i="3"/>
  <c r="O28" i="3"/>
  <c r="P28" i="3"/>
  <c r="K29" i="3"/>
  <c r="L29" i="3"/>
  <c r="M29" i="3"/>
  <c r="N29" i="3"/>
  <c r="O29" i="3"/>
  <c r="P29" i="3"/>
  <c r="K30" i="3"/>
  <c r="L30" i="3"/>
  <c r="M30" i="3"/>
  <c r="N30" i="3"/>
  <c r="O30" i="3"/>
  <c r="P30" i="3"/>
  <c r="K31" i="3"/>
  <c r="L31" i="3"/>
  <c r="M31" i="3"/>
  <c r="N31" i="3"/>
  <c r="O31" i="3"/>
  <c r="P31" i="3"/>
  <c r="K32" i="3"/>
  <c r="L32" i="3"/>
  <c r="M32" i="3"/>
  <c r="N32" i="3"/>
  <c r="O32" i="3"/>
  <c r="P32" i="3"/>
  <c r="K33" i="3"/>
  <c r="L33" i="3"/>
  <c r="M33" i="3"/>
  <c r="N33" i="3"/>
  <c r="O33" i="3"/>
  <c r="P33" i="3"/>
  <c r="L10" i="3"/>
  <c r="M10" i="3"/>
  <c r="N10" i="3"/>
  <c r="O10" i="3"/>
  <c r="P10" i="3"/>
  <c r="K10" i="3"/>
  <c r="P35" i="3" l="1"/>
  <c r="O35" i="3"/>
  <c r="N35" i="3"/>
  <c r="M35" i="3"/>
  <c r="L35" i="3"/>
  <c r="K35" i="3"/>
  <c r="G19" i="1" l="1"/>
  <c r="G18" i="1"/>
  <c r="G17" i="1"/>
  <c r="G16" i="1"/>
  <c r="G15" i="1"/>
  <c r="G14" i="1"/>
  <c r="C14" i="1" l="1"/>
  <c r="C15" i="1" s="1"/>
  <c r="C16" i="1" s="1"/>
  <c r="C17" i="1" s="1"/>
  <c r="C18" i="1" s="1"/>
  <c r="C19" i="1" s="1"/>
  <c r="C20" i="1" s="1"/>
  <c r="X38" i="3" l="1"/>
  <c r="C21" i="1"/>
  <c r="E21" i="1" s="1"/>
  <c r="G20" i="1"/>
  <c r="E22" i="1" l="1"/>
  <c r="G21" i="1"/>
  <c r="E23" i="1" l="1"/>
  <c r="G22" i="1"/>
  <c r="E24" i="1" l="1"/>
  <c r="G23" i="1"/>
  <c r="E25" i="1" l="1"/>
  <c r="G24" i="1"/>
  <c r="E26" i="1" l="1"/>
  <c r="G25" i="1"/>
  <c r="E27" i="1" l="1"/>
  <c r="G26" i="1"/>
  <c r="E28" i="1" l="1"/>
  <c r="G27" i="1"/>
  <c r="E29" i="1" l="1"/>
  <c r="G28" i="1"/>
  <c r="E30" i="1" l="1"/>
  <c r="G29" i="1"/>
  <c r="E31" i="1" l="1"/>
  <c r="G30" i="1"/>
  <c r="E32" i="1" l="1"/>
  <c r="G31" i="1"/>
  <c r="E33" i="1" l="1"/>
  <c r="G32" i="1"/>
  <c r="E34" i="1" l="1"/>
  <c r="G33" i="1"/>
  <c r="G34" i="1" l="1"/>
  <c r="E35" i="1"/>
  <c r="G35" i="1" l="1"/>
  <c r="E36" i="1"/>
  <c r="E37" i="1" l="1"/>
  <c r="G36" i="1"/>
  <c r="E38" i="1" l="1"/>
  <c r="G37" i="1"/>
  <c r="G38" i="1" l="1"/>
  <c r="E39" i="1"/>
  <c r="E40" i="1" l="1"/>
  <c r="G39" i="1"/>
  <c r="G40" i="1" l="1"/>
  <c r="E41" i="1"/>
  <c r="G41" i="1" l="1"/>
  <c r="E42" i="1"/>
  <c r="E43" i="1" l="1"/>
  <c r="G42" i="1"/>
  <c r="G43" i="1" l="1"/>
  <c r="E44" i="1"/>
  <c r="G44" i="1" l="1"/>
</calcChain>
</file>

<file path=xl/sharedStrings.xml><?xml version="1.0" encoding="utf-8"?>
<sst xmlns="http://schemas.openxmlformats.org/spreadsheetml/2006/main" count="40" uniqueCount="27">
  <si>
    <t>deg factor</t>
  </si>
  <si>
    <t>Year</t>
  </si>
  <si>
    <t>Cost of gas transport $/MMBTU</t>
  </si>
  <si>
    <t>Avoided gas on peak day  MMCF/day</t>
  </si>
  <si>
    <t>Annual firm gas transport cost avoided $ MM</t>
  </si>
  <si>
    <t>New CC heat-rate  btu/kWH</t>
  </si>
  <si>
    <t>Average hourly gas generation avoided</t>
  </si>
  <si>
    <t xml:space="preserve">firm gas transport avoided = </t>
  </si>
  <si>
    <t xml:space="preserve">average hourly solar generation (hr 8-20) = </t>
  </si>
  <si>
    <t>August % of nameplate capacity</t>
  </si>
  <si>
    <t>August Solar Generation MWH</t>
  </si>
  <si>
    <t xml:space="preserve">Nassau = </t>
  </si>
  <si>
    <t xml:space="preserve">KJZ = </t>
  </si>
  <si>
    <t xml:space="preserve">Union Springs = </t>
  </si>
  <si>
    <t xml:space="preserve">Campbell = </t>
  </si>
  <si>
    <t xml:space="preserve">Iota Carol = </t>
  </si>
  <si>
    <t xml:space="preserve">Trailside = </t>
  </si>
  <si>
    <t xml:space="preserve">Revels = </t>
  </si>
  <si>
    <t xml:space="preserve">Delmonte South = </t>
  </si>
  <si>
    <t xml:space="preserve">average hourly solar generation (hr 8-20) all 8 projects = </t>
  </si>
  <si>
    <t>Florida Power &amp; Light Company</t>
  </si>
  <si>
    <t>Docket No. 20190061-EI</t>
  </si>
  <si>
    <t>Staff's Eighth Set of Interrogatories</t>
  </si>
  <si>
    <t>Interrogatory No. 226</t>
  </si>
  <si>
    <t>Tab 1 of 2</t>
  </si>
  <si>
    <t>Attachment No. 3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</si>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</sst>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164" formatCode="0.000"/>
    <numFmt numFmtId="165" formatCode="0.0"/>
    <numFmt numFmtId="166" formatCode="#,##0.0"/>
    <numFmt numFmtId="167" formatCode="&quot;$&quot;#,##0.0_);\(&quot;$&quot;#,##0.0\)"/>
    <numFmt numFmtId="168" formatCode="&quot;$&quot;#,##0.0_);[Red]\(&quot;$&quot;#,##0.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168" fontId="2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Fill="1" applyBorder="1" applyAlignment="1"/>
    <xf numFmtId="3" fontId="0" fillId="0" borderId="1" xfId="0" applyNumberFormat="1" applyFill="1" applyBorder="1" applyAlignment="1">
      <alignment horizont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zoomScale="89" zoomScaleNormal="89" workbookViewId="0"/>
  </sheetViews>
  <sheetFormatPr defaultRowHeight="14.4" x14ac:dyDescent="0.3"/>
  <cols>
    <col min="1" max="1" width="2" style="1" customWidth="1"/>
    <col min="2" max="2" width="8.88671875" style="1"/>
    <col min="3" max="3" width="16.88671875" customWidth="1"/>
    <col min="4" max="4" width="16.6640625" style="1" customWidth="1"/>
    <col min="5" max="6" width="16.88671875" style="1" customWidth="1"/>
    <col min="7" max="7" width="16.88671875" customWidth="1"/>
    <col min="8" max="9" width="8.88671875" style="1"/>
  </cols>
  <sheetData>
    <row r="1" spans="1:7" x14ac:dyDescent="0.3">
      <c r="A1" s="34" t="s">
        <v>20</v>
      </c>
    </row>
    <row r="2" spans="1:7" x14ac:dyDescent="0.3">
      <c r="A2" s="34" t="s">
        <v>21</v>
      </c>
    </row>
    <row r="3" spans="1:7" x14ac:dyDescent="0.3">
      <c r="A3" s="35" t="s">
        <v>22</v>
      </c>
    </row>
    <row r="4" spans="1:7" x14ac:dyDescent="0.3">
      <c r="A4" s="35" t="s">
        <v>23</v>
      </c>
    </row>
    <row r="5" spans="1:7" x14ac:dyDescent="0.3">
      <c r="A5" s="35" t="s">
        <v>25</v>
      </c>
    </row>
    <row r="6" spans="1:7" x14ac:dyDescent="0.3">
      <c r="A6" s="35" t="s">
        <v>24</v>
      </c>
    </row>
    <row r="8" spans="1:7" x14ac:dyDescent="0.3">
      <c r="B8" s="12"/>
      <c r="C8" s="11" t="s">
        <v>0</v>
      </c>
      <c r="D8" s="4">
        <v>0.997</v>
      </c>
    </row>
    <row r="9" spans="1:7" x14ac:dyDescent="0.3">
      <c r="B9" s="12"/>
      <c r="C9" s="14"/>
      <c r="D9" s="15"/>
      <c r="E9" s="13"/>
    </row>
    <row r="10" spans="1:7" x14ac:dyDescent="0.3">
      <c r="B10" s="12"/>
      <c r="C10" s="14">
        <v>1</v>
      </c>
      <c r="D10" s="14">
        <v>2</v>
      </c>
      <c r="E10" s="14">
        <v>3</v>
      </c>
      <c r="F10" s="18">
        <v>4</v>
      </c>
      <c r="G10" s="18">
        <v>5</v>
      </c>
    </row>
    <row r="11" spans="1:7" ht="43.2" x14ac:dyDescent="0.3">
      <c r="B11" s="2" t="s">
        <v>1</v>
      </c>
      <c r="C11" s="3" t="s">
        <v>6</v>
      </c>
      <c r="D11" s="3" t="s">
        <v>5</v>
      </c>
      <c r="E11" s="3" t="s">
        <v>3</v>
      </c>
      <c r="F11" s="3" t="s">
        <v>2</v>
      </c>
      <c r="G11" s="3" t="s">
        <v>4</v>
      </c>
    </row>
    <row r="12" spans="1:7" x14ac:dyDescent="0.3">
      <c r="B12" s="16">
        <v>2018</v>
      </c>
      <c r="C12" s="17">
        <v>0</v>
      </c>
      <c r="D12" s="17">
        <v>0</v>
      </c>
      <c r="E12" s="17">
        <v>0</v>
      </c>
      <c r="F12" s="17">
        <v>0</v>
      </c>
      <c r="G12" s="10">
        <v>0</v>
      </c>
    </row>
    <row r="13" spans="1:7" x14ac:dyDescent="0.3">
      <c r="B13" s="16">
        <v>2019</v>
      </c>
      <c r="C13" s="17">
        <v>0</v>
      </c>
      <c r="D13" s="17">
        <v>0</v>
      </c>
      <c r="E13" s="17">
        <v>0</v>
      </c>
      <c r="F13" s="17">
        <v>0</v>
      </c>
      <c r="G13" s="10">
        <v>0</v>
      </c>
    </row>
    <row r="14" spans="1:7" x14ac:dyDescent="0.3">
      <c r="B14" s="1">
        <v>2020</v>
      </c>
      <c r="C14" s="19">
        <f>Backup!X36</f>
        <v>294.20669766646154</v>
      </c>
      <c r="D14" s="12">
        <v>0</v>
      </c>
      <c r="E14" s="12">
        <v>0</v>
      </c>
      <c r="F14" s="20">
        <v>0</v>
      </c>
      <c r="G14" s="10">
        <f t="shared" ref="G14:G19" si="0">E14*365*F14/1000</f>
        <v>0</v>
      </c>
    </row>
    <row r="15" spans="1:7" x14ac:dyDescent="0.3">
      <c r="B15" s="1">
        <v>2021</v>
      </c>
      <c r="C15" s="19">
        <f t="shared" ref="C15:C21" si="1">C14*deg</f>
        <v>293.32407757346215</v>
      </c>
      <c r="D15" s="12">
        <v>0</v>
      </c>
      <c r="E15" s="12">
        <v>0</v>
      </c>
      <c r="F15" s="20">
        <v>0</v>
      </c>
      <c r="G15" s="10">
        <f t="shared" si="0"/>
        <v>0</v>
      </c>
    </row>
    <row r="16" spans="1:7" x14ac:dyDescent="0.3">
      <c r="B16" s="1">
        <v>2022</v>
      </c>
      <c r="C16" s="19">
        <f t="shared" si="1"/>
        <v>292.44410534074177</v>
      </c>
      <c r="D16" s="12">
        <v>0</v>
      </c>
      <c r="E16" s="12">
        <v>0</v>
      </c>
      <c r="F16" s="20">
        <v>0</v>
      </c>
      <c r="G16" s="10">
        <f t="shared" si="0"/>
        <v>0</v>
      </c>
    </row>
    <row r="17" spans="2:11" x14ac:dyDescent="0.3">
      <c r="B17" s="1">
        <v>2023</v>
      </c>
      <c r="C17" s="19">
        <f t="shared" si="1"/>
        <v>291.56677302471957</v>
      </c>
      <c r="D17" s="12">
        <v>0</v>
      </c>
      <c r="E17" s="12">
        <v>0</v>
      </c>
      <c r="F17" s="20">
        <v>0</v>
      </c>
      <c r="G17" s="10">
        <f t="shared" si="0"/>
        <v>0</v>
      </c>
    </row>
    <row r="18" spans="2:11" x14ac:dyDescent="0.3">
      <c r="B18" s="1">
        <v>2024</v>
      </c>
      <c r="C18" s="19">
        <f t="shared" si="1"/>
        <v>290.69207270564539</v>
      </c>
      <c r="D18" s="12">
        <v>0</v>
      </c>
      <c r="E18" s="12">
        <v>0</v>
      </c>
      <c r="F18" s="20">
        <v>0</v>
      </c>
      <c r="G18" s="10">
        <f t="shared" si="0"/>
        <v>0</v>
      </c>
    </row>
    <row r="19" spans="2:11" x14ac:dyDescent="0.3">
      <c r="B19" s="1">
        <v>2025</v>
      </c>
      <c r="C19" s="19">
        <f t="shared" si="1"/>
        <v>289.81999648752844</v>
      </c>
      <c r="D19" s="12">
        <v>0</v>
      </c>
      <c r="E19" s="12">
        <v>0</v>
      </c>
      <c r="F19" s="20">
        <v>0</v>
      </c>
      <c r="G19" s="10">
        <f t="shared" si="0"/>
        <v>0</v>
      </c>
      <c r="K19" s="5"/>
    </row>
    <row r="20" spans="2:11" x14ac:dyDescent="0.3">
      <c r="B20" s="1">
        <v>2026</v>
      </c>
      <c r="C20" s="19">
        <f t="shared" si="1"/>
        <v>288.95053649806584</v>
      </c>
      <c r="D20" s="23">
        <v>0</v>
      </c>
      <c r="E20" s="23">
        <v>0</v>
      </c>
      <c r="F20" s="20">
        <v>0</v>
      </c>
      <c r="G20" s="10">
        <f>E20*365*F20/1000</f>
        <v>0</v>
      </c>
    </row>
    <row r="21" spans="2:11" x14ac:dyDescent="0.3">
      <c r="B21" s="1">
        <v>2027</v>
      </c>
      <c r="C21" s="19">
        <f t="shared" si="1"/>
        <v>288.08368488857167</v>
      </c>
      <c r="D21" s="23">
        <v>6131</v>
      </c>
      <c r="E21" s="24">
        <f>D21*C21*24/1000000</f>
        <v>42.389785729243997</v>
      </c>
      <c r="F21" s="20">
        <v>1.5488629853351314</v>
      </c>
      <c r="G21" s="10">
        <f t="shared" ref="G21:G44" si="2">E21*365*F21/1000</f>
        <v>23.964429076394392</v>
      </c>
      <c r="K21" s="5"/>
    </row>
    <row r="22" spans="2:11" x14ac:dyDescent="0.3">
      <c r="B22" s="1">
        <v>2028</v>
      </c>
      <c r="C22" s="19"/>
      <c r="D22" s="21"/>
      <c r="E22" s="22">
        <f t="shared" ref="E22:E44" si="3">E21</f>
        <v>42.389785729243997</v>
      </c>
      <c r="F22" s="20">
        <v>1.5401414107017533</v>
      </c>
      <c r="G22" s="10">
        <f t="shared" si="2"/>
        <v>23.829486503219755</v>
      </c>
    </row>
    <row r="23" spans="2:11" x14ac:dyDescent="0.3">
      <c r="B23" s="1">
        <v>2029</v>
      </c>
      <c r="C23" s="19"/>
      <c r="D23" s="21"/>
      <c r="E23" s="22">
        <f t="shared" si="3"/>
        <v>42.389785729243997</v>
      </c>
      <c r="F23" s="20">
        <v>1.5316378754342095</v>
      </c>
      <c r="G23" s="10">
        <f t="shared" si="2"/>
        <v>23.697917494374483</v>
      </c>
    </row>
    <row r="24" spans="2:11" x14ac:dyDescent="0.3">
      <c r="B24" s="1">
        <v>2030</v>
      </c>
      <c r="C24" s="19"/>
      <c r="D24" s="21"/>
      <c r="E24" s="22">
        <f t="shared" si="3"/>
        <v>42.389785729243997</v>
      </c>
      <c r="F24" s="20">
        <v>1.5233469285483543</v>
      </c>
      <c r="G24" s="10">
        <f t="shared" si="2"/>
        <v>23.569637710750346</v>
      </c>
    </row>
    <row r="25" spans="2:11" x14ac:dyDescent="0.3">
      <c r="B25" s="1">
        <v>2031</v>
      </c>
      <c r="C25" s="19"/>
      <c r="D25" s="21"/>
      <c r="E25" s="22">
        <f t="shared" si="3"/>
        <v>42.389785729243997</v>
      </c>
      <c r="F25" s="20">
        <v>1.5152632553346452</v>
      </c>
      <c r="G25" s="10">
        <f t="shared" si="2"/>
        <v>23.444564921716808</v>
      </c>
    </row>
    <row r="26" spans="2:11" x14ac:dyDescent="0.3">
      <c r="B26" s="1">
        <v>2032</v>
      </c>
      <c r="C26" s="19"/>
      <c r="D26" s="21"/>
      <c r="E26" s="22">
        <f t="shared" si="3"/>
        <v>42.389785729243997</v>
      </c>
      <c r="F26" s="20">
        <v>1.5073816739512793</v>
      </c>
      <c r="G26" s="10">
        <f t="shared" si="2"/>
        <v>23.322618952409108</v>
      </c>
    </row>
    <row r="27" spans="2:11" x14ac:dyDescent="0.3">
      <c r="B27" s="1">
        <v>2033</v>
      </c>
      <c r="C27" s="19"/>
      <c r="D27" s="21"/>
      <c r="E27" s="22">
        <f t="shared" si="3"/>
        <v>42.389785729243997</v>
      </c>
      <c r="F27" s="20">
        <v>1.4996971321024972</v>
      </c>
      <c r="G27" s="10">
        <f t="shared" si="2"/>
        <v>23.203721632334101</v>
      </c>
    </row>
    <row r="28" spans="2:11" x14ac:dyDescent="0.3">
      <c r="B28" s="1">
        <v>2034</v>
      </c>
      <c r="C28" s="19"/>
      <c r="D28" s="21"/>
      <c r="E28" s="22">
        <f t="shared" si="3"/>
        <v>42.389785729243997</v>
      </c>
      <c r="F28" s="20">
        <v>1.4922047037999349</v>
      </c>
      <c r="G28" s="10">
        <f t="shared" si="2"/>
        <v>23.087796745260974</v>
      </c>
    </row>
    <row r="29" spans="2:11" x14ac:dyDescent="0.3">
      <c r="B29" s="1">
        <v>2035</v>
      </c>
      <c r="C29" s="19"/>
      <c r="D29" s="21"/>
      <c r="E29" s="22">
        <f t="shared" si="3"/>
        <v>42.389785729243997</v>
      </c>
      <c r="F29" s="20">
        <v>1.4848995862049363</v>
      </c>
      <c r="G29" s="10">
        <f t="shared" si="2"/>
        <v>22.97476998036467</v>
      </c>
    </row>
    <row r="30" spans="2:11" x14ac:dyDescent="0.3">
      <c r="B30" s="1">
        <v>2036</v>
      </c>
      <c r="C30" s="19"/>
      <c r="D30" s="21"/>
      <c r="E30" s="22">
        <f t="shared" si="3"/>
        <v>42.389785729243997</v>
      </c>
      <c r="F30" s="20">
        <v>1.4777770965498129</v>
      </c>
      <c r="G30" s="10">
        <f t="shared" si="2"/>
        <v>22.864568884590771</v>
      </c>
    </row>
    <row r="31" spans="2:11" x14ac:dyDescent="0.3">
      <c r="B31" s="1">
        <v>2037</v>
      </c>
      <c r="C31" s="19"/>
      <c r="D31" s="21"/>
      <c r="E31" s="22">
        <f t="shared" si="3"/>
        <v>42.389785729243997</v>
      </c>
      <c r="F31" s="20">
        <v>1.4708326691360676</v>
      </c>
      <c r="G31" s="10">
        <f t="shared" si="2"/>
        <v>22.757122816211226</v>
      </c>
    </row>
    <row r="32" spans="2:11" x14ac:dyDescent="0.3">
      <c r="B32" s="1">
        <v>2038</v>
      </c>
      <c r="C32" s="19"/>
      <c r="D32" s="21"/>
      <c r="E32" s="22">
        <f t="shared" si="3"/>
        <v>42.389785729243997</v>
      </c>
      <c r="F32" s="20">
        <v>1.4640618524076658</v>
      </c>
      <c r="G32" s="10">
        <f t="shared" si="2"/>
        <v>22.652362899541167</v>
      </c>
    </row>
    <row r="33" spans="2:7" x14ac:dyDescent="0.3">
      <c r="B33" s="1">
        <v>2039</v>
      </c>
      <c r="C33" s="19"/>
      <c r="D33" s="21"/>
      <c r="E33" s="22">
        <f t="shared" si="3"/>
        <v>42.389785729243997</v>
      </c>
      <c r="F33" s="20">
        <v>1.4574603060974742</v>
      </c>
      <c r="G33" s="10">
        <f t="shared" si="2"/>
        <v>22.550221980787857</v>
      </c>
    </row>
    <row r="34" spans="2:7" x14ac:dyDescent="0.3">
      <c r="B34" s="1">
        <v>2040</v>
      </c>
      <c r="C34" s="7"/>
      <c r="D34" s="25"/>
      <c r="E34" s="26">
        <f t="shared" si="3"/>
        <v>42.389785729243997</v>
      </c>
      <c r="F34" s="27">
        <v>1.4510237984450374</v>
      </c>
      <c r="G34" s="10">
        <f t="shared" si="2"/>
        <v>22.450634585003382</v>
      </c>
    </row>
    <row r="35" spans="2:7" x14ac:dyDescent="0.3">
      <c r="B35" s="1">
        <v>2041</v>
      </c>
      <c r="C35" s="7"/>
      <c r="D35" s="25"/>
      <c r="E35" s="26">
        <f t="shared" si="3"/>
        <v>42.389785729243997</v>
      </c>
      <c r="F35" s="27">
        <v>1.4447482034839114</v>
      </c>
      <c r="G35" s="10">
        <f t="shared" si="2"/>
        <v>22.353536874113519</v>
      </c>
    </row>
    <row r="36" spans="2:7" x14ac:dyDescent="0.3">
      <c r="B36" s="1">
        <v>2042</v>
      </c>
      <c r="C36" s="7"/>
      <c r="D36" s="25"/>
      <c r="E36" s="26">
        <f t="shared" si="3"/>
        <v>42.389785729243997</v>
      </c>
      <c r="F36" s="27">
        <v>1.4386294983968135</v>
      </c>
      <c r="G36" s="10">
        <f t="shared" si="2"/>
        <v>22.258866605995902</v>
      </c>
    </row>
    <row r="37" spans="2:7" x14ac:dyDescent="0.3">
      <c r="B37" s="1">
        <v>2043</v>
      </c>
      <c r="C37" s="7"/>
      <c r="D37" s="25"/>
      <c r="E37" s="26">
        <f t="shared" si="3"/>
        <v>42.389785729243997</v>
      </c>
      <c r="F37" s="27">
        <v>1.4326637609368933</v>
      </c>
      <c r="G37" s="10">
        <f t="shared" si="2"/>
        <v>22.166563094581228</v>
      </c>
    </row>
    <row r="38" spans="2:7" x14ac:dyDescent="0.3">
      <c r="B38" s="1">
        <v>2044</v>
      </c>
      <c r="C38" s="7"/>
      <c r="D38" s="25"/>
      <c r="E38" s="26">
        <f t="shared" si="3"/>
        <v>42.389785729243997</v>
      </c>
      <c r="F38" s="27">
        <v>1.426847166913471</v>
      </c>
      <c r="G38" s="10">
        <f t="shared" si="2"/>
        <v>22.076567170951918</v>
      </c>
    </row>
    <row r="39" spans="2:7" x14ac:dyDescent="0.3">
      <c r="B39" s="1">
        <v>2045</v>
      </c>
      <c r="C39" s="7"/>
      <c r="D39" s="25"/>
      <c r="E39" s="26">
        <f t="shared" si="3"/>
        <v>42.389785729243997</v>
      </c>
      <c r="F39" s="27">
        <v>1.4211759877406343</v>
      </c>
      <c r="G39" s="10">
        <f t="shared" si="2"/>
        <v>21.988821145413347</v>
      </c>
    </row>
    <row r="40" spans="2:7" x14ac:dyDescent="0.3">
      <c r="B40" s="1">
        <v>2046</v>
      </c>
      <c r="C40" s="7"/>
      <c r="D40" s="25"/>
      <c r="E40" s="26">
        <f t="shared" si="3"/>
        <v>42.389785729243997</v>
      </c>
      <c r="F40" s="27">
        <v>1.4156465880471183</v>
      </c>
      <c r="G40" s="10">
        <f t="shared" si="2"/>
        <v>21.903268770513229</v>
      </c>
    </row>
    <row r="41" spans="2:7" x14ac:dyDescent="0.3">
      <c r="B41" s="1">
        <v>2047</v>
      </c>
      <c r="C41" s="7"/>
      <c r="D41" s="25"/>
      <c r="E41" s="26">
        <f t="shared" si="3"/>
        <v>42.389785729243997</v>
      </c>
      <c r="F41" s="27">
        <v>1.4102554233459403</v>
      </c>
      <c r="G41" s="10">
        <f t="shared" si="2"/>
        <v>21.819855204985622</v>
      </c>
    </row>
    <row r="42" spans="2:7" x14ac:dyDescent="0.3">
      <c r="B42" s="1">
        <v>2048</v>
      </c>
      <c r="C42" s="7"/>
      <c r="D42" s="25"/>
      <c r="E42" s="26">
        <f t="shared" si="3"/>
        <v>42.389785729243997</v>
      </c>
      <c r="F42" s="27">
        <v>1.4049990377622918</v>
      </c>
      <c r="G42" s="10">
        <f t="shared" si="2"/>
        <v>21.738526978596205</v>
      </c>
    </row>
    <row r="43" spans="2:7" x14ac:dyDescent="0.3">
      <c r="B43" s="1">
        <v>2049</v>
      </c>
      <c r="C43" s="7"/>
      <c r="D43" s="25"/>
      <c r="E43" s="26">
        <f t="shared" si="3"/>
        <v>42.389785729243997</v>
      </c>
      <c r="F43" s="27">
        <v>1.3998740618182346</v>
      </c>
      <c r="G43" s="10">
        <f t="shared" si="2"/>
        <v>21.65923195786652</v>
      </c>
    </row>
    <row r="44" spans="2:7" x14ac:dyDescent="0.3">
      <c r="B44" s="1">
        <v>2050</v>
      </c>
      <c r="C44" s="7"/>
      <c r="D44" s="25"/>
      <c r="E44" s="26">
        <f t="shared" si="3"/>
        <v>42.389785729243997</v>
      </c>
      <c r="F44" s="27">
        <v>1.3948772102727787</v>
      </c>
      <c r="G44" s="10">
        <f t="shared" si="2"/>
        <v>21.581919312655078</v>
      </c>
    </row>
    <row r="45" spans="2:7" x14ac:dyDescent="0.3">
      <c r="C45" s="7"/>
      <c r="D45" s="25"/>
      <c r="E45" s="26"/>
      <c r="F45" s="27"/>
      <c r="G45" s="10"/>
    </row>
    <row r="46" spans="2:7" x14ac:dyDescent="0.3">
      <c r="C46" s="7"/>
      <c r="D46" s="25"/>
      <c r="E46" s="26"/>
      <c r="F46" s="27"/>
      <c r="G46" s="10"/>
    </row>
  </sheetData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zoomScale="79" zoomScaleNormal="79" workbookViewId="0"/>
  </sheetViews>
  <sheetFormatPr defaultColWidth="8.88671875" defaultRowHeight="14.4" x14ac:dyDescent="0.3"/>
  <cols>
    <col min="1" max="1" width="8.88671875" style="1"/>
    <col min="2" max="2" width="11.109375" style="1" customWidth="1"/>
    <col min="3" max="3" width="8.88671875" style="1"/>
    <col min="4" max="4" width="9.5546875" style="1" bestFit="1" customWidth="1"/>
    <col min="5" max="5" width="11.109375" style="1" bestFit="1" customWidth="1"/>
    <col min="6" max="8" width="8.88671875" style="1"/>
    <col min="9" max="9" width="10.109375" style="1" bestFit="1" customWidth="1"/>
    <col min="10" max="22" width="10.6640625" style="1" customWidth="1"/>
    <col min="23" max="23" width="11.5546875" style="1" customWidth="1"/>
    <col min="24" max="24" width="10.6640625" style="1" customWidth="1"/>
    <col min="25" max="25" width="16.33203125" style="1" customWidth="1"/>
    <col min="26" max="16384" width="8.88671875" style="1"/>
  </cols>
  <sheetData>
    <row r="1" spans="1:25" x14ac:dyDescent="0.3">
      <c r="A1" s="34" t="s">
        <v>20</v>
      </c>
    </row>
    <row r="2" spans="1:25" x14ac:dyDescent="0.3">
      <c r="A2" s="34" t="s">
        <v>21</v>
      </c>
    </row>
    <row r="3" spans="1:25" x14ac:dyDescent="0.3">
      <c r="A3" s="35" t="s">
        <v>22</v>
      </c>
    </row>
    <row r="4" spans="1:25" x14ac:dyDescent="0.3">
      <c r="A4" s="35" t="s">
        <v>23</v>
      </c>
    </row>
    <row r="5" spans="1:25" x14ac:dyDescent="0.3">
      <c r="A5" s="35" t="s">
        <v>25</v>
      </c>
    </row>
    <row r="6" spans="1:25" x14ac:dyDescent="0.3">
      <c r="A6" s="35" t="s">
        <v>26</v>
      </c>
    </row>
    <row r="8" spans="1:25" ht="27.6" customHeight="1" thickBot="1" x14ac:dyDescent="0.35">
      <c r="B8" s="36" t="s">
        <v>9</v>
      </c>
      <c r="C8" s="36"/>
      <c r="D8" s="36"/>
      <c r="E8" s="36"/>
      <c r="F8" s="36"/>
      <c r="G8" s="36"/>
      <c r="H8" s="36"/>
      <c r="I8" s="36"/>
      <c r="K8" s="36" t="s">
        <v>10</v>
      </c>
      <c r="L8" s="36"/>
      <c r="M8" s="36"/>
      <c r="N8" s="36"/>
      <c r="O8" s="36"/>
      <c r="P8" s="36"/>
      <c r="Q8" s="36"/>
      <c r="R8" s="36"/>
      <c r="S8" s="32"/>
      <c r="T8" s="32"/>
      <c r="U8" s="32"/>
      <c r="V8" s="32"/>
      <c r="W8" s="32"/>
      <c r="X8" s="32"/>
    </row>
    <row r="9" spans="1:25" ht="28.8" x14ac:dyDescent="0.3">
      <c r="B9" s="29" t="s">
        <v>11</v>
      </c>
      <c r="C9" s="29" t="s">
        <v>12</v>
      </c>
      <c r="D9" s="29" t="s">
        <v>13</v>
      </c>
      <c r="E9" s="29" t="s">
        <v>14</v>
      </c>
      <c r="F9" s="29" t="s">
        <v>15</v>
      </c>
      <c r="G9" s="29" t="s">
        <v>16</v>
      </c>
      <c r="H9" s="29" t="s">
        <v>17</v>
      </c>
      <c r="I9" s="29" t="s">
        <v>18</v>
      </c>
      <c r="J9" s="29"/>
      <c r="K9" s="29" t="s">
        <v>11</v>
      </c>
      <c r="L9" s="29" t="s">
        <v>12</v>
      </c>
      <c r="M9" s="29" t="s">
        <v>13</v>
      </c>
      <c r="N9" s="29" t="s">
        <v>14</v>
      </c>
      <c r="O9" s="29" t="s">
        <v>15</v>
      </c>
      <c r="P9" s="29" t="s">
        <v>16</v>
      </c>
      <c r="Q9" s="29" t="s">
        <v>17</v>
      </c>
      <c r="R9" s="29" t="s">
        <v>18</v>
      </c>
      <c r="S9" s="29"/>
      <c r="T9" s="29"/>
      <c r="U9" s="29"/>
      <c r="V9" s="29"/>
      <c r="W9" s="29"/>
      <c r="X9" s="29"/>
      <c r="Y9" s="3"/>
    </row>
    <row r="10" spans="1:25" x14ac:dyDescent="0.3">
      <c r="A10" s="1">
        <v>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/>
      <c r="K10" s="30">
        <f t="shared" ref="K10:K33" si="0">(B10*74.5)/100</f>
        <v>0</v>
      </c>
      <c r="L10" s="30">
        <f t="shared" ref="L10:L33" si="1">(C10*74.5)/100</f>
        <v>0</v>
      </c>
      <c r="M10" s="30">
        <f t="shared" ref="M10:M33" si="2">(D10*74.5)/100</f>
        <v>0</v>
      </c>
      <c r="N10" s="30">
        <f t="shared" ref="N10:N33" si="3">(E10*74.5)/100</f>
        <v>0</v>
      </c>
      <c r="O10" s="30">
        <f t="shared" ref="O10:O33" si="4">(F10*74.5)/100</f>
        <v>0</v>
      </c>
      <c r="P10" s="30">
        <f t="shared" ref="P10:R33" si="5">(G10*74.5)/100</f>
        <v>0</v>
      </c>
      <c r="Q10" s="30">
        <f t="shared" si="5"/>
        <v>0</v>
      </c>
      <c r="R10" s="30">
        <f t="shared" si="5"/>
        <v>0</v>
      </c>
      <c r="S10" s="30"/>
      <c r="T10" s="30"/>
      <c r="U10" s="30"/>
      <c r="V10" s="30"/>
      <c r="W10" s="30"/>
      <c r="X10" s="30"/>
      <c r="Y10" s="7"/>
    </row>
    <row r="11" spans="1:25" x14ac:dyDescent="0.3">
      <c r="A11" s="1">
        <v>2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/>
      <c r="K11" s="30">
        <f t="shared" si="0"/>
        <v>0</v>
      </c>
      <c r="L11" s="30">
        <f t="shared" si="1"/>
        <v>0</v>
      </c>
      <c r="M11" s="30">
        <f t="shared" si="2"/>
        <v>0</v>
      </c>
      <c r="N11" s="30">
        <f t="shared" si="3"/>
        <v>0</v>
      </c>
      <c r="O11" s="30">
        <f t="shared" si="4"/>
        <v>0</v>
      </c>
      <c r="P11" s="30">
        <f t="shared" si="5"/>
        <v>0</v>
      </c>
      <c r="Q11" s="30">
        <f t="shared" si="5"/>
        <v>0</v>
      </c>
      <c r="R11" s="30">
        <f t="shared" si="5"/>
        <v>0</v>
      </c>
      <c r="S11" s="30"/>
      <c r="T11" s="30"/>
      <c r="U11" s="30"/>
      <c r="V11" s="30"/>
      <c r="W11" s="30"/>
      <c r="X11" s="30"/>
      <c r="Y11" s="7"/>
    </row>
    <row r="12" spans="1:25" x14ac:dyDescent="0.3">
      <c r="A12" s="1">
        <v>3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/>
      <c r="K12" s="30">
        <f t="shared" si="0"/>
        <v>0</v>
      </c>
      <c r="L12" s="30">
        <f t="shared" si="1"/>
        <v>0</v>
      </c>
      <c r="M12" s="30">
        <f t="shared" si="2"/>
        <v>0</v>
      </c>
      <c r="N12" s="30">
        <f t="shared" si="3"/>
        <v>0</v>
      </c>
      <c r="O12" s="30">
        <f t="shared" si="4"/>
        <v>0</v>
      </c>
      <c r="P12" s="30">
        <f t="shared" si="5"/>
        <v>0</v>
      </c>
      <c r="Q12" s="30">
        <f t="shared" si="5"/>
        <v>0</v>
      </c>
      <c r="R12" s="30">
        <f t="shared" si="5"/>
        <v>0</v>
      </c>
      <c r="S12" s="30"/>
      <c r="T12" s="30"/>
      <c r="U12" s="30"/>
      <c r="V12" s="30"/>
      <c r="W12" s="30"/>
      <c r="X12" s="30"/>
      <c r="Y12" s="7"/>
    </row>
    <row r="13" spans="1:25" x14ac:dyDescent="0.3">
      <c r="A13" s="1">
        <v>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/>
      <c r="K13" s="30">
        <f t="shared" si="0"/>
        <v>0</v>
      </c>
      <c r="L13" s="30">
        <f t="shared" si="1"/>
        <v>0</v>
      </c>
      <c r="M13" s="30">
        <f t="shared" si="2"/>
        <v>0</v>
      </c>
      <c r="N13" s="30">
        <f t="shared" si="3"/>
        <v>0</v>
      </c>
      <c r="O13" s="30">
        <f t="shared" si="4"/>
        <v>0</v>
      </c>
      <c r="P13" s="30">
        <f t="shared" si="5"/>
        <v>0</v>
      </c>
      <c r="Q13" s="30">
        <f t="shared" si="5"/>
        <v>0</v>
      </c>
      <c r="R13" s="30">
        <f t="shared" si="5"/>
        <v>0</v>
      </c>
      <c r="S13" s="30"/>
      <c r="T13" s="30"/>
      <c r="U13" s="30"/>
      <c r="V13" s="30"/>
      <c r="W13" s="30"/>
      <c r="X13" s="30"/>
      <c r="Y13" s="7"/>
    </row>
    <row r="14" spans="1:25" x14ac:dyDescent="0.3">
      <c r="A14" s="1">
        <v>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/>
      <c r="K14" s="30">
        <f t="shared" si="0"/>
        <v>0</v>
      </c>
      <c r="L14" s="30">
        <f t="shared" si="1"/>
        <v>0</v>
      </c>
      <c r="M14" s="30">
        <f t="shared" si="2"/>
        <v>0</v>
      </c>
      <c r="N14" s="30">
        <f t="shared" si="3"/>
        <v>0</v>
      </c>
      <c r="O14" s="30">
        <f t="shared" si="4"/>
        <v>0</v>
      </c>
      <c r="P14" s="30">
        <f t="shared" si="5"/>
        <v>0</v>
      </c>
      <c r="Q14" s="30">
        <f t="shared" si="5"/>
        <v>0</v>
      </c>
      <c r="R14" s="30">
        <f t="shared" si="5"/>
        <v>0</v>
      </c>
      <c r="S14" s="30"/>
      <c r="T14" s="30"/>
      <c r="U14" s="30"/>
      <c r="V14" s="30"/>
      <c r="W14" s="30"/>
      <c r="X14" s="30"/>
      <c r="Y14" s="7"/>
    </row>
    <row r="15" spans="1:25" x14ac:dyDescent="0.3">
      <c r="A15" s="1">
        <v>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f t="shared" si="0"/>
        <v>0</v>
      </c>
      <c r="L15" s="30">
        <f t="shared" si="1"/>
        <v>0</v>
      </c>
      <c r="M15" s="30">
        <f t="shared" si="2"/>
        <v>0</v>
      </c>
      <c r="N15" s="30">
        <f t="shared" si="3"/>
        <v>0</v>
      </c>
      <c r="O15" s="30">
        <f t="shared" si="4"/>
        <v>0</v>
      </c>
      <c r="P15" s="30">
        <f t="shared" si="5"/>
        <v>0</v>
      </c>
      <c r="Q15" s="30">
        <f t="shared" si="5"/>
        <v>0</v>
      </c>
      <c r="R15" s="30">
        <f t="shared" si="5"/>
        <v>0</v>
      </c>
      <c r="S15" s="30"/>
      <c r="T15" s="30"/>
      <c r="U15" s="30"/>
      <c r="V15" s="30"/>
      <c r="W15" s="30"/>
      <c r="X15" s="30"/>
      <c r="Y15" s="7"/>
    </row>
    <row r="16" spans="1:25" x14ac:dyDescent="0.3">
      <c r="A16" s="1">
        <v>7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f t="shared" si="0"/>
        <v>0</v>
      </c>
      <c r="L16" s="30">
        <f t="shared" si="1"/>
        <v>0</v>
      </c>
      <c r="M16" s="30">
        <f t="shared" si="2"/>
        <v>0</v>
      </c>
      <c r="N16" s="30">
        <f t="shared" si="3"/>
        <v>0</v>
      </c>
      <c r="O16" s="30">
        <f t="shared" si="4"/>
        <v>0</v>
      </c>
      <c r="P16" s="30">
        <f t="shared" si="5"/>
        <v>0</v>
      </c>
      <c r="Q16" s="30">
        <f t="shared" si="5"/>
        <v>0</v>
      </c>
      <c r="R16" s="30">
        <f t="shared" si="5"/>
        <v>0</v>
      </c>
      <c r="S16" s="30"/>
      <c r="T16" s="30"/>
      <c r="U16" s="30"/>
      <c r="V16" s="30"/>
      <c r="W16" s="30"/>
      <c r="X16" s="30"/>
      <c r="Y16" s="7"/>
    </row>
    <row r="17" spans="1:25" x14ac:dyDescent="0.3">
      <c r="A17" s="1">
        <v>8</v>
      </c>
      <c r="B17" s="30">
        <v>8.8614904999999986</v>
      </c>
      <c r="C17" s="30">
        <v>3.6161179000000003</v>
      </c>
      <c r="D17" s="30">
        <v>8.9583256000000002</v>
      </c>
      <c r="E17" s="30">
        <v>3.6091344999999997</v>
      </c>
      <c r="F17" s="30">
        <v>3.6146716000000003</v>
      </c>
      <c r="G17" s="30">
        <v>9.042837500000001</v>
      </c>
      <c r="H17" s="30">
        <v>3.210432</v>
      </c>
      <c r="I17" s="30">
        <v>9.0620151999999994</v>
      </c>
      <c r="J17" s="30"/>
      <c r="K17" s="30">
        <f t="shared" si="0"/>
        <v>6.6018104224999989</v>
      </c>
      <c r="L17" s="30">
        <f t="shared" si="1"/>
        <v>2.6940078355000003</v>
      </c>
      <c r="M17" s="30">
        <f t="shared" si="2"/>
        <v>6.673952572000001</v>
      </c>
      <c r="N17" s="30">
        <f t="shared" si="3"/>
        <v>2.6888052024999998</v>
      </c>
      <c r="O17" s="30">
        <f t="shared" si="4"/>
        <v>2.6929303420000004</v>
      </c>
      <c r="P17" s="30">
        <f t="shared" si="5"/>
        <v>6.7369139375000007</v>
      </c>
      <c r="Q17" s="30">
        <f t="shared" si="5"/>
        <v>2.3917718399999996</v>
      </c>
      <c r="R17" s="30">
        <f t="shared" si="5"/>
        <v>6.7512013240000002</v>
      </c>
      <c r="S17" s="30"/>
      <c r="T17" s="30"/>
      <c r="U17" s="30"/>
      <c r="V17" s="30"/>
      <c r="W17" s="30"/>
      <c r="X17" s="30"/>
      <c r="Y17" s="7"/>
    </row>
    <row r="18" spans="1:25" x14ac:dyDescent="0.3">
      <c r="A18" s="1">
        <v>9</v>
      </c>
      <c r="B18" s="30">
        <v>43.316888200000001</v>
      </c>
      <c r="C18" s="30">
        <v>19.967732699999999</v>
      </c>
      <c r="D18" s="30">
        <v>43.790239300000003</v>
      </c>
      <c r="E18" s="30">
        <v>19.929171500000002</v>
      </c>
      <c r="F18" s="30">
        <v>19.9597464</v>
      </c>
      <c r="G18" s="30">
        <v>44.203351400000003</v>
      </c>
      <c r="H18" s="30">
        <v>17.727588099999998</v>
      </c>
      <c r="I18" s="30">
        <v>44.297096400000001</v>
      </c>
      <c r="J18" s="30"/>
      <c r="K18" s="30">
        <f t="shared" si="0"/>
        <v>32.271081709000001</v>
      </c>
      <c r="L18" s="30">
        <f t="shared" si="1"/>
        <v>14.875960861499999</v>
      </c>
      <c r="M18" s="30">
        <f t="shared" si="2"/>
        <v>32.623728278500003</v>
      </c>
      <c r="N18" s="30">
        <f t="shared" si="3"/>
        <v>14.847232767500001</v>
      </c>
      <c r="O18" s="30">
        <f t="shared" si="4"/>
        <v>14.870011068000002</v>
      </c>
      <c r="P18" s="30">
        <f t="shared" si="5"/>
        <v>32.931496793000001</v>
      </c>
      <c r="Q18" s="30">
        <f t="shared" si="5"/>
        <v>13.207053134499999</v>
      </c>
      <c r="R18" s="30">
        <f t="shared" si="5"/>
        <v>33.001336817999999</v>
      </c>
      <c r="S18" s="30"/>
      <c r="T18" s="30"/>
      <c r="U18" s="30"/>
      <c r="V18" s="30"/>
      <c r="W18" s="30"/>
      <c r="X18" s="30"/>
      <c r="Y18" s="7"/>
    </row>
    <row r="19" spans="1:25" x14ac:dyDescent="0.3">
      <c r="A19" s="1">
        <v>10</v>
      </c>
      <c r="B19" s="30">
        <v>63.986107000000004</v>
      </c>
      <c r="C19" s="30">
        <v>44.569677800000001</v>
      </c>
      <c r="D19" s="30">
        <v>64.685323699999998</v>
      </c>
      <c r="E19" s="30">
        <v>44.483605900000001</v>
      </c>
      <c r="F19" s="30">
        <v>44.551851799999994</v>
      </c>
      <c r="G19" s="30">
        <v>65.295557699999989</v>
      </c>
      <c r="H19" s="30">
        <v>39.569484599999996</v>
      </c>
      <c r="I19" s="30">
        <v>65.434034299999993</v>
      </c>
      <c r="J19" s="30"/>
      <c r="K19" s="30">
        <f t="shared" si="0"/>
        <v>47.669649715000006</v>
      </c>
      <c r="L19" s="30">
        <f t="shared" si="1"/>
        <v>33.204409961000003</v>
      </c>
      <c r="M19" s="30">
        <f t="shared" si="2"/>
        <v>48.190566156499997</v>
      </c>
      <c r="N19" s="30">
        <f t="shared" si="3"/>
        <v>33.140286395499999</v>
      </c>
      <c r="O19" s="30">
        <f t="shared" si="4"/>
        <v>33.191129590999992</v>
      </c>
      <c r="P19" s="30">
        <f t="shared" si="5"/>
        <v>48.645190486499999</v>
      </c>
      <c r="Q19" s="30">
        <f t="shared" si="5"/>
        <v>29.479266026999998</v>
      </c>
      <c r="R19" s="30">
        <f t="shared" si="5"/>
        <v>48.748355553499998</v>
      </c>
      <c r="S19" s="30"/>
      <c r="T19" s="30"/>
      <c r="U19" s="30"/>
      <c r="V19" s="30"/>
      <c r="W19" s="30"/>
      <c r="X19" s="30"/>
      <c r="Y19" s="7"/>
    </row>
    <row r="20" spans="1:25" x14ac:dyDescent="0.3">
      <c r="A20" s="1">
        <v>11</v>
      </c>
      <c r="B20" s="30">
        <v>71.130859999999998</v>
      </c>
      <c r="C20" s="30">
        <v>65.601209400000002</v>
      </c>
      <c r="D20" s="30">
        <v>71.908152000000001</v>
      </c>
      <c r="E20" s="30">
        <v>65.474521899999999</v>
      </c>
      <c r="F20" s="30">
        <v>65.5749718</v>
      </c>
      <c r="G20" s="30">
        <v>72.586525399999999</v>
      </c>
      <c r="H20" s="30">
        <v>58.241525899999999</v>
      </c>
      <c r="I20" s="30">
        <v>72.740464299999999</v>
      </c>
      <c r="J20" s="30"/>
      <c r="K20" s="30">
        <f t="shared" si="0"/>
        <v>52.992490699999998</v>
      </c>
      <c r="L20" s="30">
        <f t="shared" si="1"/>
        <v>48.872901002999996</v>
      </c>
      <c r="M20" s="30">
        <f t="shared" si="2"/>
        <v>53.571573239999999</v>
      </c>
      <c r="N20" s="30">
        <f t="shared" si="3"/>
        <v>48.7785188155</v>
      </c>
      <c r="O20" s="30">
        <f t="shared" si="4"/>
        <v>48.853353991000006</v>
      </c>
      <c r="P20" s="30">
        <f t="shared" si="5"/>
        <v>54.076961423</v>
      </c>
      <c r="Q20" s="30">
        <f t="shared" si="5"/>
        <v>43.389936795499999</v>
      </c>
      <c r="R20" s="30">
        <f t="shared" si="5"/>
        <v>54.191645903500003</v>
      </c>
      <c r="S20" s="30"/>
      <c r="T20" s="30"/>
      <c r="U20" s="30"/>
      <c r="V20" s="30"/>
      <c r="W20" s="30"/>
      <c r="X20" s="30"/>
      <c r="Y20" s="7"/>
    </row>
    <row r="21" spans="1:25" x14ac:dyDescent="0.3">
      <c r="A21" s="1">
        <v>12</v>
      </c>
      <c r="B21" s="30">
        <v>74.789108100000007</v>
      </c>
      <c r="C21" s="30">
        <v>81.3613304</v>
      </c>
      <c r="D21" s="30">
        <v>75.606376099999991</v>
      </c>
      <c r="E21" s="30">
        <v>81.204207299999993</v>
      </c>
      <c r="F21" s="30">
        <v>81.328789400000005</v>
      </c>
      <c r="G21" s="30">
        <v>76.319638099999992</v>
      </c>
      <c r="H21" s="30">
        <v>72.233546900000007</v>
      </c>
      <c r="I21" s="30">
        <v>76.481494100000006</v>
      </c>
      <c r="J21" s="30"/>
      <c r="K21" s="30">
        <f t="shared" si="0"/>
        <v>55.717885534499999</v>
      </c>
      <c r="L21" s="30">
        <f t="shared" si="1"/>
        <v>60.614191148000003</v>
      </c>
      <c r="M21" s="30">
        <f t="shared" si="2"/>
        <v>56.326750194499994</v>
      </c>
      <c r="N21" s="30">
        <f t="shared" si="3"/>
        <v>60.497134438499998</v>
      </c>
      <c r="O21" s="30">
        <f t="shared" si="4"/>
        <v>60.589948103000005</v>
      </c>
      <c r="P21" s="30">
        <f t="shared" si="5"/>
        <v>56.858130384499994</v>
      </c>
      <c r="Q21" s="30">
        <f t="shared" si="5"/>
        <v>53.813992440500009</v>
      </c>
      <c r="R21" s="30">
        <f t="shared" si="5"/>
        <v>56.978713104500002</v>
      </c>
      <c r="S21" s="30"/>
      <c r="T21" s="30"/>
      <c r="U21" s="30"/>
      <c r="V21" s="30"/>
      <c r="W21" s="30"/>
      <c r="X21" s="30"/>
      <c r="Y21" s="7"/>
    </row>
    <row r="22" spans="1:25" x14ac:dyDescent="0.3">
      <c r="A22" s="1">
        <v>13</v>
      </c>
      <c r="B22" s="30">
        <v>75.420998400000002</v>
      </c>
      <c r="C22" s="30">
        <v>87.709338199999991</v>
      </c>
      <c r="D22" s="30">
        <v>76.245171400000004</v>
      </c>
      <c r="E22" s="30">
        <v>87.539955899999995</v>
      </c>
      <c r="F22" s="30">
        <v>87.674258199999997</v>
      </c>
      <c r="G22" s="30">
        <v>76.964459699999992</v>
      </c>
      <c r="H22" s="30">
        <v>77.869382899999991</v>
      </c>
      <c r="I22" s="30">
        <v>77.127683300000001</v>
      </c>
      <c r="J22" s="30"/>
      <c r="K22" s="30">
        <f t="shared" si="0"/>
        <v>56.188643807999995</v>
      </c>
      <c r="L22" s="30">
        <f t="shared" si="1"/>
        <v>65.343456958999994</v>
      </c>
      <c r="M22" s="30">
        <f t="shared" si="2"/>
        <v>56.802652692999999</v>
      </c>
      <c r="N22" s="30">
        <f t="shared" si="3"/>
        <v>65.217267145500003</v>
      </c>
      <c r="O22" s="30">
        <f t="shared" si="4"/>
        <v>65.317322359000002</v>
      </c>
      <c r="P22" s="30">
        <f t="shared" si="5"/>
        <v>57.338522476499996</v>
      </c>
      <c r="Q22" s="30">
        <f t="shared" si="5"/>
        <v>58.012690260499994</v>
      </c>
      <c r="R22" s="30">
        <f t="shared" si="5"/>
        <v>57.460124058500007</v>
      </c>
      <c r="S22" s="30"/>
      <c r="T22" s="30"/>
      <c r="U22" s="30"/>
      <c r="V22" s="30"/>
      <c r="W22" s="30"/>
      <c r="X22" s="30"/>
      <c r="Y22" s="7"/>
    </row>
    <row r="23" spans="1:25" x14ac:dyDescent="0.3">
      <c r="A23" s="1">
        <v>14</v>
      </c>
      <c r="B23" s="30">
        <v>72.062738999999993</v>
      </c>
      <c r="C23" s="30">
        <v>85.210537900000006</v>
      </c>
      <c r="D23" s="30">
        <v>72.850214199999996</v>
      </c>
      <c r="E23" s="30">
        <v>85.045981299999994</v>
      </c>
      <c r="F23" s="30">
        <v>85.176457400000004</v>
      </c>
      <c r="G23" s="30">
        <v>73.537474900000007</v>
      </c>
      <c r="H23" s="30">
        <v>75.650918599999997</v>
      </c>
      <c r="I23" s="30">
        <v>73.693430599999999</v>
      </c>
      <c r="J23" s="30"/>
      <c r="K23" s="30">
        <f t="shared" si="0"/>
        <v>53.686740555</v>
      </c>
      <c r="L23" s="30">
        <f t="shared" si="1"/>
        <v>63.481850735500004</v>
      </c>
      <c r="M23" s="30">
        <f t="shared" si="2"/>
        <v>54.273409579000003</v>
      </c>
      <c r="N23" s="30">
        <f t="shared" si="3"/>
        <v>63.359256068500002</v>
      </c>
      <c r="O23" s="30">
        <f t="shared" si="4"/>
        <v>63.456460763000003</v>
      </c>
      <c r="P23" s="30">
        <f t="shared" si="5"/>
        <v>54.785418800500004</v>
      </c>
      <c r="Q23" s="30">
        <f t="shared" si="5"/>
        <v>56.359934357</v>
      </c>
      <c r="R23" s="30">
        <f t="shared" si="5"/>
        <v>54.901605797000002</v>
      </c>
      <c r="S23" s="30"/>
      <c r="T23" s="30"/>
      <c r="U23" s="30"/>
      <c r="V23" s="30"/>
      <c r="W23" s="30"/>
      <c r="X23" s="30"/>
      <c r="Y23" s="7"/>
    </row>
    <row r="24" spans="1:25" x14ac:dyDescent="0.3">
      <c r="A24" s="1">
        <v>15</v>
      </c>
      <c r="B24" s="30">
        <v>68.176453699999996</v>
      </c>
      <c r="C24" s="30">
        <v>78.677670200000009</v>
      </c>
      <c r="D24" s="30">
        <v>68.921461100000002</v>
      </c>
      <c r="E24" s="30">
        <v>78.525729699999999</v>
      </c>
      <c r="F24" s="30">
        <v>78.646202500000001</v>
      </c>
      <c r="G24" s="30">
        <v>69.57165830000001</v>
      </c>
      <c r="H24" s="30">
        <v>69.850961799999993</v>
      </c>
      <c r="I24" s="30">
        <v>69.719203399999998</v>
      </c>
      <c r="J24" s="30"/>
      <c r="K24" s="30">
        <f t="shared" si="0"/>
        <v>50.791458006499994</v>
      </c>
      <c r="L24" s="30">
        <f t="shared" si="1"/>
        <v>58.614864299000011</v>
      </c>
      <c r="M24" s="30">
        <f t="shared" si="2"/>
        <v>51.346488519499999</v>
      </c>
      <c r="N24" s="30">
        <f t="shared" si="3"/>
        <v>58.501668626499992</v>
      </c>
      <c r="O24" s="30">
        <f t="shared" si="4"/>
        <v>58.591420862500001</v>
      </c>
      <c r="P24" s="30">
        <f t="shared" si="5"/>
        <v>51.830885433500008</v>
      </c>
      <c r="Q24" s="30">
        <f t="shared" si="5"/>
        <v>52.038966540999994</v>
      </c>
      <c r="R24" s="30">
        <f t="shared" si="5"/>
        <v>51.940806532999993</v>
      </c>
      <c r="S24" s="30"/>
      <c r="T24" s="30"/>
      <c r="U24" s="30"/>
      <c r="V24" s="30"/>
      <c r="W24" s="30"/>
      <c r="X24" s="30"/>
      <c r="Y24" s="7"/>
    </row>
    <row r="25" spans="1:25" x14ac:dyDescent="0.3">
      <c r="A25" s="1">
        <v>16</v>
      </c>
      <c r="B25" s="30">
        <v>60.760176499999993</v>
      </c>
      <c r="C25" s="30">
        <v>66.749802400000007</v>
      </c>
      <c r="D25" s="30">
        <v>61.424141399999996</v>
      </c>
      <c r="E25" s="30">
        <v>66.620896700000003</v>
      </c>
      <c r="F25" s="30">
        <v>66.7231053</v>
      </c>
      <c r="G25" s="30">
        <v>62.003609800000007</v>
      </c>
      <c r="H25" s="30">
        <v>59.261260299999996</v>
      </c>
      <c r="I25" s="30">
        <v>62.135104900000002</v>
      </c>
      <c r="J25" s="30"/>
      <c r="K25" s="30">
        <f t="shared" si="0"/>
        <v>45.266331492499994</v>
      </c>
      <c r="L25" s="30">
        <f t="shared" si="1"/>
        <v>49.728602788000011</v>
      </c>
      <c r="M25" s="30">
        <f t="shared" si="2"/>
        <v>45.760985342999994</v>
      </c>
      <c r="N25" s="30">
        <f t="shared" si="3"/>
        <v>49.632568041500001</v>
      </c>
      <c r="O25" s="30">
        <f t="shared" si="4"/>
        <v>49.708713448499999</v>
      </c>
      <c r="P25" s="30">
        <f t="shared" si="5"/>
        <v>46.192689301000009</v>
      </c>
      <c r="Q25" s="30">
        <f t="shared" si="5"/>
        <v>44.1496389235</v>
      </c>
      <c r="R25" s="30">
        <f t="shared" si="5"/>
        <v>46.290653150499999</v>
      </c>
      <c r="S25" s="30"/>
      <c r="T25" s="30"/>
      <c r="U25" s="30"/>
      <c r="V25" s="30"/>
      <c r="W25" s="30"/>
      <c r="X25" s="30"/>
      <c r="Y25" s="7"/>
    </row>
    <row r="26" spans="1:25" x14ac:dyDescent="0.3">
      <c r="A26" s="1">
        <v>17</v>
      </c>
      <c r="B26" s="30">
        <v>50.440755500000002</v>
      </c>
      <c r="C26" s="30">
        <v>50.221178499999994</v>
      </c>
      <c r="D26" s="30">
        <v>50.991953599999995</v>
      </c>
      <c r="E26" s="30">
        <v>50.124192499999999</v>
      </c>
      <c r="F26" s="30">
        <v>50.201092199999998</v>
      </c>
      <c r="G26" s="30">
        <v>51.473005900000004</v>
      </c>
      <c r="H26" s="30">
        <v>44.586953399999999</v>
      </c>
      <c r="I26" s="30">
        <v>51.582168100000004</v>
      </c>
      <c r="J26" s="30"/>
      <c r="K26" s="30">
        <f t="shared" si="0"/>
        <v>37.578362847500003</v>
      </c>
      <c r="L26" s="30">
        <f t="shared" si="1"/>
        <v>37.414777982499999</v>
      </c>
      <c r="M26" s="30">
        <f t="shared" si="2"/>
        <v>37.989005431999992</v>
      </c>
      <c r="N26" s="30">
        <f t="shared" si="3"/>
        <v>37.3425234125</v>
      </c>
      <c r="O26" s="30">
        <f t="shared" si="4"/>
        <v>37.399813688999998</v>
      </c>
      <c r="P26" s="30">
        <f t="shared" si="5"/>
        <v>38.347389395500002</v>
      </c>
      <c r="Q26" s="30">
        <f t="shared" si="5"/>
        <v>33.217280283000001</v>
      </c>
      <c r="R26" s="30">
        <f t="shared" si="5"/>
        <v>38.428715234500004</v>
      </c>
      <c r="S26" s="30"/>
      <c r="T26" s="30"/>
      <c r="U26" s="30"/>
      <c r="V26" s="30"/>
      <c r="W26" s="30"/>
      <c r="X26" s="30"/>
      <c r="Y26" s="7"/>
    </row>
    <row r="27" spans="1:25" x14ac:dyDescent="0.3">
      <c r="A27" s="1">
        <v>18</v>
      </c>
      <c r="B27" s="30">
        <v>36.338765899999999</v>
      </c>
      <c r="C27" s="30">
        <v>33.115089500000003</v>
      </c>
      <c r="D27" s="30">
        <v>36.735862600000004</v>
      </c>
      <c r="E27" s="30">
        <v>33.051138399999999</v>
      </c>
      <c r="F27" s="30">
        <v>33.101844899999996</v>
      </c>
      <c r="G27" s="30">
        <v>37.082424500000002</v>
      </c>
      <c r="H27" s="30">
        <v>29.399966199999998</v>
      </c>
      <c r="I27" s="30">
        <v>37.161067699999997</v>
      </c>
      <c r="J27" s="30"/>
      <c r="K27" s="30">
        <f t="shared" si="0"/>
        <v>27.0723805955</v>
      </c>
      <c r="L27" s="30">
        <f t="shared" si="1"/>
        <v>24.670741677500004</v>
      </c>
      <c r="M27" s="30">
        <f t="shared" si="2"/>
        <v>27.368217637000001</v>
      </c>
      <c r="N27" s="30">
        <f t="shared" si="3"/>
        <v>24.623098108000001</v>
      </c>
      <c r="O27" s="30">
        <f t="shared" si="4"/>
        <v>24.660874450499996</v>
      </c>
      <c r="P27" s="30">
        <f t="shared" si="5"/>
        <v>27.626406252500001</v>
      </c>
      <c r="Q27" s="30">
        <f t="shared" si="5"/>
        <v>21.902974818999997</v>
      </c>
      <c r="R27" s="30">
        <f t="shared" si="5"/>
        <v>27.684995436499999</v>
      </c>
      <c r="S27" s="30"/>
      <c r="T27" s="30"/>
      <c r="U27" s="30"/>
      <c r="V27" s="30"/>
      <c r="W27" s="30"/>
      <c r="X27" s="30"/>
      <c r="Y27" s="7"/>
    </row>
    <row r="28" spans="1:25" x14ac:dyDescent="0.3">
      <c r="A28" s="1">
        <v>19</v>
      </c>
      <c r="B28" s="30">
        <v>23.399071199999998</v>
      </c>
      <c r="C28" s="30">
        <v>17.6526408</v>
      </c>
      <c r="D28" s="30">
        <v>23.654767700000001</v>
      </c>
      <c r="E28" s="30">
        <v>17.618550499999998</v>
      </c>
      <c r="F28" s="30">
        <v>17.645580499999998</v>
      </c>
      <c r="G28" s="30">
        <v>23.877924100000001</v>
      </c>
      <c r="H28" s="30">
        <v>15.6722223</v>
      </c>
      <c r="I28" s="30">
        <v>23.9285636</v>
      </c>
      <c r="J28" s="30"/>
      <c r="K28" s="30">
        <f t="shared" si="0"/>
        <v>17.432308043999999</v>
      </c>
      <c r="L28" s="30">
        <f t="shared" si="1"/>
        <v>13.151217396</v>
      </c>
      <c r="M28" s="30">
        <f t="shared" si="2"/>
        <v>17.6228019365</v>
      </c>
      <c r="N28" s="30">
        <f t="shared" si="3"/>
        <v>13.125820122499999</v>
      </c>
      <c r="O28" s="30">
        <f t="shared" si="4"/>
        <v>13.145957472499999</v>
      </c>
      <c r="P28" s="30">
        <f t="shared" si="5"/>
        <v>17.789053454500003</v>
      </c>
      <c r="Q28" s="30">
        <f t="shared" si="5"/>
        <v>11.6758056135</v>
      </c>
      <c r="R28" s="30">
        <f t="shared" si="5"/>
        <v>17.826779882</v>
      </c>
      <c r="S28" s="30"/>
      <c r="T28" s="30"/>
      <c r="U28" s="30"/>
      <c r="V28" s="30"/>
      <c r="W28" s="30"/>
      <c r="X28" s="30"/>
      <c r="Y28" s="7"/>
    </row>
    <row r="29" spans="1:25" x14ac:dyDescent="0.3">
      <c r="A29" s="1">
        <v>20</v>
      </c>
      <c r="B29" s="30">
        <v>5.6135546999999999</v>
      </c>
      <c r="C29" s="30">
        <v>4.1493593999999998</v>
      </c>
      <c r="D29" s="30">
        <v>5.6748975999999995</v>
      </c>
      <c r="E29" s="30">
        <v>4.1413462999999995</v>
      </c>
      <c r="F29" s="30">
        <v>4.1476997999999998</v>
      </c>
      <c r="G29" s="30">
        <v>5.728434</v>
      </c>
      <c r="H29" s="30">
        <v>3.6838501000000003</v>
      </c>
      <c r="I29" s="30">
        <v>5.7405825999999998</v>
      </c>
      <c r="J29" s="30"/>
      <c r="K29" s="30">
        <f t="shared" si="0"/>
        <v>4.1820982514999994</v>
      </c>
      <c r="L29" s="30">
        <f t="shared" si="1"/>
        <v>3.0912727530000002</v>
      </c>
      <c r="M29" s="30">
        <f t="shared" si="2"/>
        <v>4.2277987119999993</v>
      </c>
      <c r="N29" s="30">
        <f t="shared" si="3"/>
        <v>3.0853029934999996</v>
      </c>
      <c r="O29" s="30">
        <f t="shared" si="4"/>
        <v>3.0900363510000002</v>
      </c>
      <c r="P29" s="30">
        <f t="shared" si="5"/>
        <v>4.2676833299999997</v>
      </c>
      <c r="Q29" s="30">
        <f t="shared" si="5"/>
        <v>2.7444683245000006</v>
      </c>
      <c r="R29" s="30">
        <f t="shared" si="5"/>
        <v>4.2767340369999998</v>
      </c>
      <c r="S29" s="30"/>
      <c r="T29" s="30"/>
      <c r="U29" s="30"/>
      <c r="V29" s="30"/>
      <c r="W29" s="30"/>
      <c r="X29" s="30"/>
      <c r="Y29" s="7"/>
    </row>
    <row r="30" spans="1:25" x14ac:dyDescent="0.3">
      <c r="A30" s="1">
        <v>21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/>
      <c r="K30" s="30">
        <f t="shared" si="0"/>
        <v>0</v>
      </c>
      <c r="L30" s="30">
        <f t="shared" si="1"/>
        <v>0</v>
      </c>
      <c r="M30" s="30">
        <f t="shared" si="2"/>
        <v>0</v>
      </c>
      <c r="N30" s="30">
        <f t="shared" si="3"/>
        <v>0</v>
      </c>
      <c r="O30" s="30">
        <f t="shared" si="4"/>
        <v>0</v>
      </c>
      <c r="P30" s="30">
        <f t="shared" si="5"/>
        <v>0</v>
      </c>
      <c r="Q30" s="30">
        <f t="shared" si="5"/>
        <v>0</v>
      </c>
      <c r="R30" s="30">
        <f t="shared" si="5"/>
        <v>0</v>
      </c>
      <c r="S30" s="30"/>
      <c r="T30" s="30"/>
      <c r="U30" s="30"/>
      <c r="V30" s="30"/>
      <c r="W30" s="30"/>
      <c r="X30" s="30"/>
      <c r="Y30" s="7"/>
    </row>
    <row r="31" spans="1:25" x14ac:dyDescent="0.3">
      <c r="A31" s="1">
        <v>22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/>
      <c r="K31" s="30">
        <f t="shared" si="0"/>
        <v>0</v>
      </c>
      <c r="L31" s="30">
        <f t="shared" si="1"/>
        <v>0</v>
      </c>
      <c r="M31" s="30">
        <f t="shared" si="2"/>
        <v>0</v>
      </c>
      <c r="N31" s="30">
        <f t="shared" si="3"/>
        <v>0</v>
      </c>
      <c r="O31" s="30">
        <f t="shared" si="4"/>
        <v>0</v>
      </c>
      <c r="P31" s="30">
        <f t="shared" si="5"/>
        <v>0</v>
      </c>
      <c r="Q31" s="30">
        <f t="shared" si="5"/>
        <v>0</v>
      </c>
      <c r="R31" s="30">
        <f t="shared" si="5"/>
        <v>0</v>
      </c>
      <c r="S31" s="30"/>
      <c r="T31" s="30"/>
      <c r="U31" s="30"/>
      <c r="V31" s="30"/>
      <c r="W31" s="30"/>
      <c r="X31" s="30"/>
      <c r="Y31" s="7"/>
    </row>
    <row r="32" spans="1:25" x14ac:dyDescent="0.3">
      <c r="A32" s="1">
        <v>23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/>
      <c r="K32" s="30">
        <f t="shared" si="0"/>
        <v>0</v>
      </c>
      <c r="L32" s="30">
        <f t="shared" si="1"/>
        <v>0</v>
      </c>
      <c r="M32" s="30">
        <f t="shared" si="2"/>
        <v>0</v>
      </c>
      <c r="N32" s="30">
        <f t="shared" si="3"/>
        <v>0</v>
      </c>
      <c r="O32" s="30">
        <f t="shared" si="4"/>
        <v>0</v>
      </c>
      <c r="P32" s="30">
        <f t="shared" si="5"/>
        <v>0</v>
      </c>
      <c r="Q32" s="30">
        <f t="shared" si="5"/>
        <v>0</v>
      </c>
      <c r="R32" s="30">
        <f t="shared" si="5"/>
        <v>0</v>
      </c>
      <c r="S32" s="30"/>
      <c r="T32" s="30"/>
      <c r="U32" s="30"/>
      <c r="V32" s="30"/>
      <c r="W32" s="30"/>
      <c r="X32" s="30"/>
      <c r="Y32" s="7"/>
    </row>
    <row r="33" spans="1:25" x14ac:dyDescent="0.3">
      <c r="A33" s="1">
        <v>24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/>
      <c r="K33" s="30">
        <f t="shared" si="0"/>
        <v>0</v>
      </c>
      <c r="L33" s="30">
        <f t="shared" si="1"/>
        <v>0</v>
      </c>
      <c r="M33" s="30">
        <f t="shared" si="2"/>
        <v>0</v>
      </c>
      <c r="N33" s="30">
        <f t="shared" si="3"/>
        <v>0</v>
      </c>
      <c r="O33" s="30">
        <f t="shared" si="4"/>
        <v>0</v>
      </c>
      <c r="P33" s="30">
        <f t="shared" si="5"/>
        <v>0</v>
      </c>
      <c r="Q33" s="30">
        <f t="shared" si="5"/>
        <v>0</v>
      </c>
      <c r="R33" s="30">
        <f t="shared" si="5"/>
        <v>0</v>
      </c>
      <c r="S33" s="30"/>
      <c r="T33" s="30"/>
      <c r="U33" s="30"/>
      <c r="V33" s="30"/>
      <c r="W33" s="30"/>
      <c r="X33" s="30"/>
      <c r="Y33" s="7"/>
    </row>
    <row r="34" spans="1:25" x14ac:dyDescent="0.3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5" ht="15" thickBot="1" x14ac:dyDescent="0.35">
      <c r="B35" s="28"/>
      <c r="C35" s="28"/>
      <c r="D35" s="28"/>
      <c r="E35" s="28"/>
      <c r="F35" s="28"/>
      <c r="G35" s="28"/>
      <c r="H35" s="28"/>
      <c r="I35" s="28"/>
      <c r="J35" s="31" t="s">
        <v>8</v>
      </c>
      <c r="K35" s="30">
        <f>AVERAGE(K17:K29)</f>
        <v>37.496249360115385</v>
      </c>
      <c r="L35" s="30">
        <f t="shared" ref="L35:R35" si="6">AVERAGE(L17:L29)</f>
        <v>36.596788876884617</v>
      </c>
      <c r="M35" s="30">
        <f t="shared" si="6"/>
        <v>37.905994637961541</v>
      </c>
      <c r="N35" s="30">
        <f t="shared" si="6"/>
        <v>36.52611401061538</v>
      </c>
      <c r="O35" s="30">
        <f t="shared" si="6"/>
        <v>36.582151730076923</v>
      </c>
      <c r="P35" s="30">
        <f t="shared" si="6"/>
        <v>38.263595497576915</v>
      </c>
      <c r="Q35" s="30">
        <f t="shared" si="6"/>
        <v>32.491059950730772</v>
      </c>
      <c r="R35" s="30">
        <f t="shared" si="6"/>
        <v>38.344743602499996</v>
      </c>
      <c r="S35" s="30"/>
      <c r="T35" s="30"/>
      <c r="U35" s="30"/>
      <c r="V35" s="30"/>
      <c r="W35" s="30"/>
      <c r="X35" s="30"/>
      <c r="Y35" s="8"/>
    </row>
    <row r="36" spans="1:25" ht="15" thickBot="1" x14ac:dyDescent="0.35">
      <c r="W36" s="6" t="s">
        <v>19</v>
      </c>
      <c r="X36" s="9">
        <f>SUM(K35:R35)</f>
        <v>294.20669766646154</v>
      </c>
    </row>
    <row r="37" spans="1:25" ht="15" thickBot="1" x14ac:dyDescent="0.35"/>
    <row r="38" spans="1:25" ht="15" thickBot="1" x14ac:dyDescent="0.35">
      <c r="V38" s="1" t="s">
        <v>7</v>
      </c>
      <c r="X38" s="33">
        <f>X36*24</f>
        <v>7060.9607439950769</v>
      </c>
    </row>
  </sheetData>
  <mergeCells count="2">
    <mergeCell ref="B8:I8"/>
    <mergeCell ref="K8:R8"/>
  </mergeCells>
  <pageMargins left="0.7" right="0.7" top="0.75" bottom="0.75" header="0.3" footer="0.3"/>
  <pageSetup scale="36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69A95CD0A941B25A82948F77022D" ma:contentTypeVersion="" ma:contentTypeDescription="Create a new document." ma:contentTypeScope="" ma:versionID="4416320a57820ba56f029426d425881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D5B5DD-C8B5-4B09-92AD-1224BD81041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A059B3-0A5E-4FD0-9B63-527D93B899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7314E0-AD46-4B21-AFF1-8002EBE25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Avoided cost</vt:lpstr>
      <vt:lpstr>Backup</vt:lpstr>
      <vt:lpstr>deg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