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FPL's 2019 Ten-Year Site Plan" sheetId="1" r:id="rId1"/>
    <sheet name="FPL's No ST Plan" sheetId="3" r:id="rId2"/>
    <sheet name="FPL's SolarTogether Plan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4" i="1" l="1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AI75" i="4"/>
  <c r="AH75" i="4"/>
  <c r="AG75" i="4"/>
  <c r="AF75" i="4"/>
  <c r="AE75" i="4"/>
  <c r="AD75" i="4"/>
  <c r="AC75" i="4"/>
  <c r="AB75" i="4"/>
  <c r="AB74" i="4" s="1"/>
  <c r="AA75" i="4"/>
  <c r="Z75" i="4"/>
  <c r="Z74" i="4" s="1"/>
  <c r="Y75" i="4"/>
  <c r="X75" i="4"/>
  <c r="X74" i="4" s="1"/>
  <c r="W75" i="4"/>
  <c r="V75" i="4"/>
  <c r="V74" i="4" s="1"/>
  <c r="U75" i="4"/>
  <c r="T75" i="4"/>
  <c r="T74" i="4" s="1"/>
  <c r="S75" i="4"/>
  <c r="R75" i="4"/>
  <c r="R74" i="4" s="1"/>
  <c r="Q75" i="4"/>
  <c r="P75" i="4"/>
  <c r="P74" i="4" s="1"/>
  <c r="O75" i="4"/>
  <c r="N75" i="4"/>
  <c r="N74" i="4" s="1"/>
  <c r="M75" i="4"/>
  <c r="L75" i="4"/>
  <c r="L74" i="4" s="1"/>
  <c r="K75" i="4"/>
  <c r="J75" i="4"/>
  <c r="J74" i="4" s="1"/>
  <c r="I75" i="4"/>
  <c r="H75" i="4"/>
  <c r="H74" i="4" s="1"/>
  <c r="G75" i="4"/>
  <c r="F75" i="4"/>
  <c r="F74" i="4" s="1"/>
  <c r="E75" i="4"/>
  <c r="E74" i="4" s="1"/>
  <c r="D75" i="4"/>
  <c r="D74" i="4" s="1"/>
  <c r="AI74" i="4"/>
  <c r="AH74" i="4"/>
  <c r="AG74" i="4"/>
  <c r="AF74" i="4"/>
  <c r="AE74" i="4"/>
  <c r="AC74" i="4"/>
  <c r="AA74" i="4"/>
  <c r="Y74" i="4"/>
  <c r="W74" i="4"/>
  <c r="U74" i="4"/>
  <c r="S74" i="4"/>
  <c r="Q74" i="4"/>
  <c r="O74" i="4"/>
  <c r="M74" i="4"/>
  <c r="K74" i="4"/>
  <c r="I74" i="4"/>
  <c r="G74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I62" i="4"/>
  <c r="AI61" i="4" s="1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E61" i="4" s="1"/>
  <c r="D62" i="4"/>
  <c r="D61" i="4" s="1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E52" i="4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H52" i="4" s="1"/>
  <c r="AI52" i="4" s="1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G43" i="4" s="1"/>
  <c r="G78" i="4" s="1"/>
  <c r="F34" i="4"/>
  <c r="E34" i="4"/>
  <c r="D34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W43" i="4" s="1"/>
  <c r="W78" i="4" s="1"/>
  <c r="V28" i="4"/>
  <c r="U28" i="4"/>
  <c r="T28" i="4"/>
  <c r="S28" i="4"/>
  <c r="R28" i="4"/>
  <c r="Q28" i="4"/>
  <c r="P28" i="4"/>
  <c r="O28" i="4"/>
  <c r="O43" i="4" s="1"/>
  <c r="O78" i="4" s="1"/>
  <c r="N28" i="4"/>
  <c r="M28" i="4"/>
  <c r="L28" i="4"/>
  <c r="K28" i="4"/>
  <c r="J28" i="4"/>
  <c r="I28" i="4"/>
  <c r="H28" i="4"/>
  <c r="G28" i="4"/>
  <c r="F28" i="4"/>
  <c r="E28" i="4"/>
  <c r="D28" i="4"/>
  <c r="AI24" i="4"/>
  <c r="AI78" i="4" s="1"/>
  <c r="AH24" i="4"/>
  <c r="AH43" i="4" s="1"/>
  <c r="AH78" i="4" s="1"/>
  <c r="AG24" i="4"/>
  <c r="AG43" i="4" s="1"/>
  <c r="AG78" i="4" s="1"/>
  <c r="AF24" i="4"/>
  <c r="AF43" i="4" s="1"/>
  <c r="AF78" i="4" s="1"/>
  <c r="AE24" i="4"/>
  <c r="AE43" i="4" s="1"/>
  <c r="AE78" i="4" s="1"/>
  <c r="AD24" i="4"/>
  <c r="AD43" i="4" s="1"/>
  <c r="AD78" i="4" s="1"/>
  <c r="AC24" i="4"/>
  <c r="AC43" i="4" s="1"/>
  <c r="AC78" i="4" s="1"/>
  <c r="AB24" i="4"/>
  <c r="AB43" i="4" s="1"/>
  <c r="AB78" i="4" s="1"/>
  <c r="AA24" i="4"/>
  <c r="AA43" i="4" s="1"/>
  <c r="AA78" i="4" s="1"/>
  <c r="Z24" i="4"/>
  <c r="Z43" i="4" s="1"/>
  <c r="Z78" i="4" s="1"/>
  <c r="Y24" i="4"/>
  <c r="Y43" i="4" s="1"/>
  <c r="Y78" i="4" s="1"/>
  <c r="X24" i="4"/>
  <c r="X43" i="4" s="1"/>
  <c r="X78" i="4" s="1"/>
  <c r="W24" i="4"/>
  <c r="V24" i="4"/>
  <c r="V43" i="4" s="1"/>
  <c r="V78" i="4" s="1"/>
  <c r="U24" i="4"/>
  <c r="U43" i="4" s="1"/>
  <c r="U78" i="4" s="1"/>
  <c r="T24" i="4"/>
  <c r="T43" i="4" s="1"/>
  <c r="T78" i="4" s="1"/>
  <c r="S24" i="4"/>
  <c r="S43" i="4" s="1"/>
  <c r="S78" i="4" s="1"/>
  <c r="R24" i="4"/>
  <c r="R43" i="4" s="1"/>
  <c r="R78" i="4" s="1"/>
  <c r="Q24" i="4"/>
  <c r="Q43" i="4" s="1"/>
  <c r="Q78" i="4" s="1"/>
  <c r="P24" i="4"/>
  <c r="P43" i="4" s="1"/>
  <c r="P78" i="4" s="1"/>
  <c r="O24" i="4"/>
  <c r="N24" i="4"/>
  <c r="N43" i="4" s="1"/>
  <c r="N78" i="4" s="1"/>
  <c r="M24" i="4"/>
  <c r="M43" i="4" s="1"/>
  <c r="M78" i="4" s="1"/>
  <c r="L24" i="4"/>
  <c r="L43" i="4" s="1"/>
  <c r="L78" i="4" s="1"/>
  <c r="K24" i="4"/>
  <c r="K43" i="4" s="1"/>
  <c r="K78" i="4" s="1"/>
  <c r="J24" i="4"/>
  <c r="J43" i="4" s="1"/>
  <c r="J78" i="4" s="1"/>
  <c r="I24" i="4"/>
  <c r="I43" i="4" s="1"/>
  <c r="I78" i="4" s="1"/>
  <c r="H24" i="4"/>
  <c r="H43" i="4" s="1"/>
  <c r="H78" i="4" s="1"/>
  <c r="G24" i="4"/>
  <c r="F24" i="4"/>
  <c r="F43" i="4" s="1"/>
  <c r="F78" i="4" s="1"/>
  <c r="E24" i="4"/>
  <c r="E43" i="4" s="1"/>
  <c r="E78" i="4" s="1"/>
  <c r="D24" i="4"/>
  <c r="G15" i="4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D15" i="4" s="1"/>
  <c r="AE15" i="4" s="1"/>
  <c r="AF15" i="4" s="1"/>
  <c r="AG15" i="4" s="1"/>
  <c r="AH15" i="4" s="1"/>
  <c r="AI15" i="4" s="1"/>
  <c r="E15" i="4"/>
  <c r="F15" i="4" s="1"/>
  <c r="AD74" i="4" l="1"/>
  <c r="D43" i="4"/>
  <c r="D78" i="4" s="1"/>
  <c r="H79" i="4"/>
  <c r="P79" i="4"/>
  <c r="AB79" i="4"/>
  <c r="D79" i="4"/>
  <c r="L79" i="4"/>
  <c r="T79" i="4"/>
  <c r="X79" i="4"/>
  <c r="AF79" i="4"/>
  <c r="E79" i="4"/>
  <c r="I79" i="4"/>
  <c r="M79" i="4"/>
  <c r="Q79" i="4"/>
  <c r="U79" i="4"/>
  <c r="Y79" i="4"/>
  <c r="AC79" i="4"/>
  <c r="AG79" i="4"/>
  <c r="F79" i="4"/>
  <c r="J79" i="4"/>
  <c r="N79" i="4"/>
  <c r="R79" i="4"/>
  <c r="V79" i="4"/>
  <c r="Z79" i="4"/>
  <c r="AD79" i="4"/>
  <c r="AH79" i="4"/>
  <c r="G79" i="4"/>
  <c r="K79" i="4"/>
  <c r="O79" i="4"/>
  <c r="S79" i="4"/>
  <c r="W79" i="4"/>
  <c r="AA79" i="4"/>
  <c r="AE79" i="4"/>
  <c r="AI79" i="4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I75" i="3"/>
  <c r="AI74" i="3" s="1"/>
  <c r="AH75" i="3"/>
  <c r="AG75" i="3"/>
  <c r="AF75" i="3"/>
  <c r="AF74" i="3" s="1"/>
  <c r="AE75" i="3"/>
  <c r="AD75" i="3"/>
  <c r="AC75" i="3"/>
  <c r="AB75" i="3"/>
  <c r="AA75" i="3"/>
  <c r="AA74" i="3" s="1"/>
  <c r="Z75" i="3"/>
  <c r="Y75" i="3"/>
  <c r="X75" i="3"/>
  <c r="W75" i="3"/>
  <c r="V75" i="3"/>
  <c r="U75" i="3"/>
  <c r="T75" i="3"/>
  <c r="S75" i="3"/>
  <c r="R75" i="3"/>
  <c r="Q75" i="3"/>
  <c r="P75" i="3"/>
  <c r="P74" i="3" s="1"/>
  <c r="O75" i="3"/>
  <c r="N75" i="3"/>
  <c r="M75" i="3"/>
  <c r="L75" i="3"/>
  <c r="K75" i="3"/>
  <c r="K74" i="3" s="1"/>
  <c r="J75" i="3"/>
  <c r="I75" i="3"/>
  <c r="H75" i="3"/>
  <c r="G75" i="3"/>
  <c r="F75" i="3"/>
  <c r="E75" i="3"/>
  <c r="D75" i="3"/>
  <c r="AH74" i="3"/>
  <c r="AG74" i="3"/>
  <c r="AE74" i="3"/>
  <c r="AD74" i="3"/>
  <c r="Y74" i="3"/>
  <c r="X74" i="3"/>
  <c r="W74" i="3"/>
  <c r="U74" i="3"/>
  <c r="T74" i="3"/>
  <c r="S74" i="3"/>
  <c r="Q74" i="3"/>
  <c r="O74" i="3"/>
  <c r="M74" i="3"/>
  <c r="L74" i="3"/>
  <c r="I74" i="3"/>
  <c r="H74" i="3"/>
  <c r="G74" i="3"/>
  <c r="E74" i="3"/>
  <c r="D74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U69" i="3" s="1"/>
  <c r="T72" i="3"/>
  <c r="T69" i="3" s="1"/>
  <c r="S72" i="3"/>
  <c r="R72" i="3"/>
  <c r="Q72" i="3"/>
  <c r="Q69" i="3" s="1"/>
  <c r="P72" i="3"/>
  <c r="P69" i="3" s="1"/>
  <c r="O72" i="3"/>
  <c r="N72" i="3"/>
  <c r="M72" i="3"/>
  <c r="M69" i="3" s="1"/>
  <c r="L72" i="3"/>
  <c r="L69" i="3" s="1"/>
  <c r="K72" i="3"/>
  <c r="J72" i="3"/>
  <c r="I72" i="3"/>
  <c r="I69" i="3" s="1"/>
  <c r="H72" i="3"/>
  <c r="H69" i="3" s="1"/>
  <c r="G72" i="3"/>
  <c r="F72" i="3"/>
  <c r="E72" i="3"/>
  <c r="D72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V69" i="3" s="1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D69" i="3" s="1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S69" i="3"/>
  <c r="R69" i="3"/>
  <c r="O69" i="3"/>
  <c r="N69" i="3"/>
  <c r="K69" i="3"/>
  <c r="J69" i="3"/>
  <c r="G69" i="3"/>
  <c r="F69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F52" i="3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AF52" i="3" s="1"/>
  <c r="AG52" i="3" s="1"/>
  <c r="AH52" i="3" s="1"/>
  <c r="AI52" i="3" s="1"/>
  <c r="E52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I24" i="3"/>
  <c r="AH24" i="3"/>
  <c r="AH43" i="3" s="1"/>
  <c r="AH78" i="3" s="1"/>
  <c r="AG24" i="3"/>
  <c r="AG43" i="3" s="1"/>
  <c r="AG78" i="3" s="1"/>
  <c r="AF24" i="3"/>
  <c r="AF43" i="3" s="1"/>
  <c r="AF78" i="3" s="1"/>
  <c r="AE24" i="3"/>
  <c r="AE43" i="3" s="1"/>
  <c r="AE78" i="3" s="1"/>
  <c r="AD24" i="3"/>
  <c r="AD43" i="3" s="1"/>
  <c r="AD78" i="3" s="1"/>
  <c r="AC24" i="3"/>
  <c r="AC43" i="3" s="1"/>
  <c r="AC78" i="3" s="1"/>
  <c r="AB24" i="3"/>
  <c r="AB43" i="3" s="1"/>
  <c r="AB78" i="3" s="1"/>
  <c r="AA24" i="3"/>
  <c r="AA43" i="3" s="1"/>
  <c r="AA78" i="3" s="1"/>
  <c r="Z24" i="3"/>
  <c r="Z43" i="3" s="1"/>
  <c r="Z78" i="3" s="1"/>
  <c r="Y24" i="3"/>
  <c r="Y43" i="3" s="1"/>
  <c r="Y78" i="3" s="1"/>
  <c r="X24" i="3"/>
  <c r="X43" i="3" s="1"/>
  <c r="X78" i="3" s="1"/>
  <c r="W24" i="3"/>
  <c r="W43" i="3" s="1"/>
  <c r="W78" i="3" s="1"/>
  <c r="V24" i="3"/>
  <c r="V43" i="3" s="1"/>
  <c r="V78" i="3" s="1"/>
  <c r="U24" i="3"/>
  <c r="U43" i="3" s="1"/>
  <c r="U78" i="3" s="1"/>
  <c r="T24" i="3"/>
  <c r="T43" i="3" s="1"/>
  <c r="T78" i="3" s="1"/>
  <c r="S24" i="3"/>
  <c r="S43" i="3" s="1"/>
  <c r="S78" i="3" s="1"/>
  <c r="R24" i="3"/>
  <c r="R43" i="3" s="1"/>
  <c r="R78" i="3" s="1"/>
  <c r="Q24" i="3"/>
  <c r="Q43" i="3" s="1"/>
  <c r="Q78" i="3" s="1"/>
  <c r="P24" i="3"/>
  <c r="P43" i="3" s="1"/>
  <c r="P78" i="3" s="1"/>
  <c r="O24" i="3"/>
  <c r="O43" i="3" s="1"/>
  <c r="O78" i="3" s="1"/>
  <c r="N24" i="3"/>
  <c r="N43" i="3" s="1"/>
  <c r="N78" i="3" s="1"/>
  <c r="M24" i="3"/>
  <c r="M43" i="3" s="1"/>
  <c r="M78" i="3" s="1"/>
  <c r="L24" i="3"/>
  <c r="L43" i="3" s="1"/>
  <c r="L78" i="3" s="1"/>
  <c r="K24" i="3"/>
  <c r="K43" i="3" s="1"/>
  <c r="K78" i="3" s="1"/>
  <c r="J24" i="3"/>
  <c r="J43" i="3" s="1"/>
  <c r="J78" i="3" s="1"/>
  <c r="I24" i="3"/>
  <c r="I43" i="3" s="1"/>
  <c r="I78" i="3" s="1"/>
  <c r="H24" i="3"/>
  <c r="H43" i="3" s="1"/>
  <c r="H78" i="3" s="1"/>
  <c r="G24" i="3"/>
  <c r="G43" i="3" s="1"/>
  <c r="G78" i="3" s="1"/>
  <c r="F24" i="3"/>
  <c r="F43" i="3" s="1"/>
  <c r="F78" i="3" s="1"/>
  <c r="E24" i="3"/>
  <c r="E43" i="3" s="1"/>
  <c r="E78" i="3" s="1"/>
  <c r="D24" i="3"/>
  <c r="D43" i="3" s="1"/>
  <c r="D78" i="3" s="1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N76" i="1"/>
  <c r="O76" i="1"/>
  <c r="P76" i="1"/>
  <c r="P74" i="1" s="1"/>
  <c r="Q76" i="1"/>
  <c r="R76" i="1"/>
  <c r="S76" i="1"/>
  <c r="T76" i="1"/>
  <c r="T74" i="1" s="1"/>
  <c r="U76" i="1"/>
  <c r="V76" i="1"/>
  <c r="W76" i="1"/>
  <c r="X76" i="1"/>
  <c r="X74" i="1" s="1"/>
  <c r="Y76" i="1"/>
  <c r="Z76" i="1"/>
  <c r="AA76" i="1"/>
  <c r="AB76" i="1"/>
  <c r="AB74" i="1" s="1"/>
  <c r="AC76" i="1"/>
  <c r="AD76" i="1"/>
  <c r="AE76" i="1"/>
  <c r="AF76" i="1"/>
  <c r="AF74" i="1" s="1"/>
  <c r="AG76" i="1"/>
  <c r="AH76" i="1"/>
  <c r="AI76" i="1"/>
  <c r="N75" i="1"/>
  <c r="N74" i="1" s="1"/>
  <c r="O75" i="1"/>
  <c r="P75" i="1"/>
  <c r="Q75" i="1"/>
  <c r="R75" i="1"/>
  <c r="R74" i="1" s="1"/>
  <c r="S75" i="1"/>
  <c r="T75" i="1"/>
  <c r="U75" i="1"/>
  <c r="V75" i="1"/>
  <c r="V74" i="1" s="1"/>
  <c r="W75" i="1"/>
  <c r="X75" i="1"/>
  <c r="Y75" i="1"/>
  <c r="Z75" i="1"/>
  <c r="Z74" i="1" s="1"/>
  <c r="AA75" i="1"/>
  <c r="AB75" i="1"/>
  <c r="AC75" i="1"/>
  <c r="AD75" i="1"/>
  <c r="AD74" i="1" s="1"/>
  <c r="AE75" i="1"/>
  <c r="AF75" i="1"/>
  <c r="AG75" i="1"/>
  <c r="AH75" i="1"/>
  <c r="AH74" i="1" s="1"/>
  <c r="AI75" i="1"/>
  <c r="S74" i="1"/>
  <c r="AE74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N71" i="1"/>
  <c r="N69" i="1" s="1"/>
  <c r="O71" i="1"/>
  <c r="P71" i="1"/>
  <c r="Q71" i="1"/>
  <c r="R71" i="1"/>
  <c r="S71" i="1"/>
  <c r="T71" i="1"/>
  <c r="U71" i="1"/>
  <c r="V71" i="1"/>
  <c r="V69" i="1" s="1"/>
  <c r="W71" i="1"/>
  <c r="X71" i="1"/>
  <c r="Y71" i="1"/>
  <c r="Z71" i="1"/>
  <c r="Z69" i="1" s="1"/>
  <c r="AA71" i="1"/>
  <c r="AB71" i="1"/>
  <c r="AC71" i="1"/>
  <c r="AD71" i="1"/>
  <c r="AD69" i="1" s="1"/>
  <c r="AE71" i="1"/>
  <c r="AF71" i="1"/>
  <c r="AG71" i="1"/>
  <c r="AH71" i="1"/>
  <c r="AH69" i="1" s="1"/>
  <c r="AI71" i="1"/>
  <c r="N70" i="1"/>
  <c r="O70" i="1"/>
  <c r="P70" i="1"/>
  <c r="P69" i="1" s="1"/>
  <c r="Q70" i="1"/>
  <c r="R70" i="1"/>
  <c r="S70" i="1"/>
  <c r="T70" i="1"/>
  <c r="T69" i="1" s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R69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N62" i="1"/>
  <c r="N61" i="1" s="1"/>
  <c r="O62" i="1"/>
  <c r="P62" i="1"/>
  <c r="Q62" i="1"/>
  <c r="Q61" i="1" s="1"/>
  <c r="R62" i="1"/>
  <c r="R61" i="1" s="1"/>
  <c r="S62" i="1"/>
  <c r="T62" i="1"/>
  <c r="U62" i="1"/>
  <c r="U61" i="1" s="1"/>
  <c r="V62" i="1"/>
  <c r="V61" i="1" s="1"/>
  <c r="W62" i="1"/>
  <c r="W61" i="1" s="1"/>
  <c r="X62" i="1"/>
  <c r="Y62" i="1"/>
  <c r="Y61" i="1" s="1"/>
  <c r="Z62" i="1"/>
  <c r="AA62" i="1"/>
  <c r="AB62" i="1"/>
  <c r="AC62" i="1"/>
  <c r="AC61" i="1" s="1"/>
  <c r="AD62" i="1"/>
  <c r="AD61" i="1" s="1"/>
  <c r="AE62" i="1"/>
  <c r="AE61" i="1" s="1"/>
  <c r="AF62" i="1"/>
  <c r="AG62" i="1"/>
  <c r="AG61" i="1" s="1"/>
  <c r="AH62" i="1"/>
  <c r="AH61" i="1" s="1"/>
  <c r="AI62" i="1"/>
  <c r="AI61" i="1" s="1"/>
  <c r="O61" i="1"/>
  <c r="P61" i="1"/>
  <c r="S61" i="1"/>
  <c r="T61" i="1"/>
  <c r="X61" i="1"/>
  <c r="Z61" i="1"/>
  <c r="AA61" i="1"/>
  <c r="AB61" i="1"/>
  <c r="AF61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H78" i="1"/>
  <c r="L78" i="1"/>
  <c r="E76" i="1"/>
  <c r="F76" i="1"/>
  <c r="F74" i="1" s="1"/>
  <c r="G76" i="1"/>
  <c r="H76" i="1"/>
  <c r="I76" i="1"/>
  <c r="J76" i="1"/>
  <c r="J74" i="1" s="1"/>
  <c r="K76" i="1"/>
  <c r="L76" i="1"/>
  <c r="M76" i="1"/>
  <c r="D76" i="1"/>
  <c r="D74" i="1" s="1"/>
  <c r="E75" i="1"/>
  <c r="E74" i="1" s="1"/>
  <c r="F75" i="1"/>
  <c r="G75" i="1"/>
  <c r="G74" i="1" s="1"/>
  <c r="H75" i="1"/>
  <c r="H74" i="1" s="1"/>
  <c r="I75" i="1"/>
  <c r="I74" i="1" s="1"/>
  <c r="J75" i="1"/>
  <c r="K75" i="1"/>
  <c r="K74" i="1" s="1"/>
  <c r="L75" i="1"/>
  <c r="L74" i="1" s="1"/>
  <c r="M75" i="1"/>
  <c r="M74" i="1" s="1"/>
  <c r="D75" i="1"/>
  <c r="E72" i="1"/>
  <c r="F72" i="1"/>
  <c r="G72" i="1"/>
  <c r="H72" i="1"/>
  <c r="I72" i="1"/>
  <c r="J72" i="1"/>
  <c r="K72" i="1"/>
  <c r="L72" i="1"/>
  <c r="M72" i="1"/>
  <c r="D72" i="1"/>
  <c r="E71" i="1"/>
  <c r="F71" i="1"/>
  <c r="G71" i="1"/>
  <c r="H71" i="1"/>
  <c r="I71" i="1"/>
  <c r="J71" i="1"/>
  <c r="K71" i="1"/>
  <c r="L71" i="1"/>
  <c r="M71" i="1"/>
  <c r="D71" i="1"/>
  <c r="E70" i="1"/>
  <c r="F70" i="1"/>
  <c r="F69" i="1" s="1"/>
  <c r="G70" i="1"/>
  <c r="H70" i="1"/>
  <c r="I70" i="1"/>
  <c r="J70" i="1"/>
  <c r="J69" i="1" s="1"/>
  <c r="K70" i="1"/>
  <c r="L70" i="1"/>
  <c r="M70" i="1"/>
  <c r="D70" i="1"/>
  <c r="D69" i="1" s="1"/>
  <c r="E67" i="1"/>
  <c r="F67" i="1"/>
  <c r="G67" i="1"/>
  <c r="H67" i="1"/>
  <c r="I67" i="1"/>
  <c r="J67" i="1"/>
  <c r="K67" i="1"/>
  <c r="L67" i="1"/>
  <c r="M67" i="1"/>
  <c r="D67" i="1"/>
  <c r="E66" i="1"/>
  <c r="F66" i="1"/>
  <c r="F64" i="1" s="1"/>
  <c r="G66" i="1"/>
  <c r="H66" i="1"/>
  <c r="I66" i="1"/>
  <c r="J66" i="1"/>
  <c r="J64" i="1" s="1"/>
  <c r="K66" i="1"/>
  <c r="L66" i="1"/>
  <c r="M66" i="1"/>
  <c r="D66" i="1"/>
  <c r="E65" i="1"/>
  <c r="F65" i="1"/>
  <c r="G65" i="1"/>
  <c r="H65" i="1"/>
  <c r="I65" i="1"/>
  <c r="J65" i="1"/>
  <c r="K65" i="1"/>
  <c r="L65" i="1"/>
  <c r="M65" i="1"/>
  <c r="D65" i="1"/>
  <c r="E62" i="1"/>
  <c r="F62" i="1"/>
  <c r="G62" i="1"/>
  <c r="H62" i="1"/>
  <c r="H61" i="1" s="1"/>
  <c r="I62" i="1"/>
  <c r="J62" i="1"/>
  <c r="J61" i="1" s="1"/>
  <c r="K62" i="1"/>
  <c r="L62" i="1"/>
  <c r="L61" i="1" s="1"/>
  <c r="M62" i="1"/>
  <c r="D62" i="1"/>
  <c r="D61" i="1" s="1"/>
  <c r="E59" i="1"/>
  <c r="F59" i="1"/>
  <c r="G59" i="1"/>
  <c r="H59" i="1"/>
  <c r="I59" i="1"/>
  <c r="J59" i="1"/>
  <c r="K59" i="1"/>
  <c r="L59" i="1"/>
  <c r="M59" i="1"/>
  <c r="D59" i="1"/>
  <c r="E57" i="1"/>
  <c r="F57" i="1"/>
  <c r="G57" i="1"/>
  <c r="H57" i="1"/>
  <c r="I57" i="1"/>
  <c r="J57" i="1"/>
  <c r="K57" i="1"/>
  <c r="L57" i="1"/>
  <c r="M57" i="1"/>
  <c r="D57" i="1"/>
  <c r="E54" i="1"/>
  <c r="F54" i="1"/>
  <c r="G54" i="1"/>
  <c r="H54" i="1"/>
  <c r="I54" i="1"/>
  <c r="J54" i="1"/>
  <c r="K54" i="1"/>
  <c r="L54" i="1"/>
  <c r="M54" i="1"/>
  <c r="D54" i="1"/>
  <c r="M69" i="1"/>
  <c r="L69" i="1"/>
  <c r="K69" i="1"/>
  <c r="I69" i="1"/>
  <c r="G69" i="1"/>
  <c r="E69" i="1"/>
  <c r="M64" i="1"/>
  <c r="I64" i="1"/>
  <c r="E64" i="1"/>
  <c r="D64" i="1"/>
  <c r="M61" i="1"/>
  <c r="F61" i="1"/>
  <c r="E61" i="1"/>
  <c r="K61" i="1"/>
  <c r="I61" i="1"/>
  <c r="G61" i="1"/>
  <c r="M39" i="1"/>
  <c r="L39" i="1"/>
  <c r="K39" i="1"/>
  <c r="J39" i="1"/>
  <c r="I39" i="1"/>
  <c r="H39" i="1"/>
  <c r="G39" i="1"/>
  <c r="F39" i="1"/>
  <c r="E39" i="1"/>
  <c r="D39" i="1"/>
  <c r="M34" i="1"/>
  <c r="L34" i="1"/>
  <c r="K34" i="1"/>
  <c r="J34" i="1"/>
  <c r="I34" i="1"/>
  <c r="H34" i="1"/>
  <c r="G34" i="1"/>
  <c r="F34" i="1"/>
  <c r="E34" i="1"/>
  <c r="D34" i="1"/>
  <c r="M28" i="1"/>
  <c r="L28" i="1"/>
  <c r="K28" i="1"/>
  <c r="J28" i="1"/>
  <c r="I28" i="1"/>
  <c r="H28" i="1"/>
  <c r="G28" i="1"/>
  <c r="F28" i="1"/>
  <c r="E28" i="1"/>
  <c r="D28" i="1"/>
  <c r="M24" i="1"/>
  <c r="L24" i="1"/>
  <c r="L43" i="1" s="1"/>
  <c r="K24" i="1"/>
  <c r="J24" i="1"/>
  <c r="I24" i="1"/>
  <c r="H24" i="1"/>
  <c r="H43" i="1" s="1"/>
  <c r="G24" i="1"/>
  <c r="F24" i="1"/>
  <c r="E24" i="1"/>
  <c r="D24" i="1"/>
  <c r="AI78" i="3" l="1"/>
  <c r="AI79" i="3" s="1"/>
  <c r="AB74" i="3"/>
  <c r="F74" i="3"/>
  <c r="J74" i="3"/>
  <c r="N74" i="3"/>
  <c r="R74" i="3"/>
  <c r="V74" i="3"/>
  <c r="Z74" i="3"/>
  <c r="AC74" i="3"/>
  <c r="E69" i="3"/>
  <c r="D79" i="3"/>
  <c r="H79" i="3"/>
  <c r="P79" i="3"/>
  <c r="T79" i="3"/>
  <c r="X79" i="3"/>
  <c r="AF79" i="3"/>
  <c r="L79" i="3"/>
  <c r="AB79" i="3"/>
  <c r="E79" i="3"/>
  <c r="I79" i="3"/>
  <c r="M79" i="3"/>
  <c r="Q79" i="3"/>
  <c r="U79" i="3"/>
  <c r="Y79" i="3"/>
  <c r="AC79" i="3"/>
  <c r="AG79" i="3"/>
  <c r="F79" i="3"/>
  <c r="J79" i="3"/>
  <c r="N79" i="3"/>
  <c r="R79" i="3"/>
  <c r="V79" i="3"/>
  <c r="Z79" i="3"/>
  <c r="AD79" i="3"/>
  <c r="AH79" i="3"/>
  <c r="G79" i="3"/>
  <c r="K79" i="3"/>
  <c r="O79" i="3"/>
  <c r="S79" i="3"/>
  <c r="W79" i="3"/>
  <c r="AA79" i="3"/>
  <c r="AE79" i="3"/>
  <c r="K64" i="1"/>
  <c r="AH64" i="1"/>
  <c r="AD64" i="1"/>
  <c r="Z64" i="1"/>
  <c r="V64" i="1"/>
  <c r="R64" i="1"/>
  <c r="N64" i="1"/>
  <c r="AI74" i="1"/>
  <c r="AF69" i="1"/>
  <c r="AI69" i="1"/>
  <c r="AE69" i="1"/>
  <c r="AA69" i="1"/>
  <c r="S69" i="1"/>
  <c r="O69" i="1"/>
  <c r="W69" i="1"/>
  <c r="AA74" i="1"/>
  <c r="W74" i="1"/>
  <c r="O74" i="1"/>
  <c r="X64" i="1"/>
  <c r="T64" i="1"/>
  <c r="AF43" i="1"/>
  <c r="AF78" i="1" s="1"/>
  <c r="AB43" i="1"/>
  <c r="AB78" i="1" s="1"/>
  <c r="X43" i="1"/>
  <c r="X78" i="1" s="1"/>
  <c r="T43" i="1"/>
  <c r="T78" i="1" s="1"/>
  <c r="T79" i="1" s="1"/>
  <c r="P43" i="1"/>
  <c r="P78" i="1" s="1"/>
  <c r="AI78" i="1"/>
  <c r="AE43" i="1"/>
  <c r="AE78" i="1" s="1"/>
  <c r="AA43" i="1"/>
  <c r="AA78" i="1" s="1"/>
  <c r="W43" i="1"/>
  <c r="W78" i="1" s="1"/>
  <c r="S43" i="1"/>
  <c r="S78" i="1" s="1"/>
  <c r="O43" i="1"/>
  <c r="O78" i="1" s="1"/>
  <c r="AF64" i="1"/>
  <c r="AB64" i="1"/>
  <c r="P64" i="1"/>
  <c r="AI64" i="1"/>
  <c r="AE64" i="1"/>
  <c r="AE79" i="1" s="1"/>
  <c r="AA64" i="1"/>
  <c r="W64" i="1"/>
  <c r="S64" i="1"/>
  <c r="O64" i="1"/>
  <c r="O79" i="1" s="1"/>
  <c r="AH43" i="1"/>
  <c r="AH78" i="1" s="1"/>
  <c r="AH79" i="1" s="1"/>
  <c r="AD43" i="1"/>
  <c r="AD78" i="1" s="1"/>
  <c r="Z43" i="1"/>
  <c r="Z78" i="1" s="1"/>
  <c r="V43" i="1"/>
  <c r="V78" i="1" s="1"/>
  <c r="V79" i="1" s="1"/>
  <c r="R43" i="1"/>
  <c r="R78" i="1" s="1"/>
  <c r="R79" i="1" s="1"/>
  <c r="N43" i="1"/>
  <c r="N78" i="1" s="1"/>
  <c r="AB69" i="1"/>
  <c r="X69" i="1"/>
  <c r="AG43" i="1"/>
  <c r="AG78" i="1" s="1"/>
  <c r="AC43" i="1"/>
  <c r="AC78" i="1" s="1"/>
  <c r="Y43" i="1"/>
  <c r="Y78" i="1" s="1"/>
  <c r="U43" i="1"/>
  <c r="U78" i="1" s="1"/>
  <c r="Q43" i="1"/>
  <c r="Q78" i="1" s="1"/>
  <c r="AC74" i="1"/>
  <c r="U74" i="1"/>
  <c r="AG74" i="1"/>
  <c r="Y74" i="1"/>
  <c r="Q74" i="1"/>
  <c r="AG69" i="1"/>
  <c r="AC69" i="1"/>
  <c r="Y69" i="1"/>
  <c r="U69" i="1"/>
  <c r="Q69" i="1"/>
  <c r="AC64" i="1"/>
  <c r="Q64" i="1"/>
  <c r="AG64" i="1"/>
  <c r="Y64" i="1"/>
  <c r="U64" i="1"/>
  <c r="H69" i="1"/>
  <c r="H64" i="1"/>
  <c r="G64" i="1"/>
  <c r="G79" i="1" s="1"/>
  <c r="L64" i="1"/>
  <c r="I43" i="1"/>
  <c r="I78" i="1" s="1"/>
  <c r="G43" i="1"/>
  <c r="G78" i="1" s="1"/>
  <c r="K43" i="1"/>
  <c r="K78" i="1" s="1"/>
  <c r="K79" i="1" s="1"/>
  <c r="E43" i="1"/>
  <c r="M43" i="1"/>
  <c r="M78" i="1" s="1"/>
  <c r="I79" i="1"/>
  <c r="M79" i="1"/>
  <c r="F43" i="1"/>
  <c r="J43" i="1"/>
  <c r="H79" i="1"/>
  <c r="L79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E78" i="1" l="1"/>
  <c r="E79" i="1" s="1"/>
  <c r="Z79" i="1"/>
  <c r="N79" i="1"/>
  <c r="AD79" i="1"/>
  <c r="S79" i="1"/>
  <c r="AI79" i="1"/>
  <c r="F79" i="1"/>
  <c r="F78" i="1"/>
  <c r="J78" i="1"/>
  <c r="J79" i="1" s="1"/>
  <c r="AB79" i="1"/>
  <c r="P79" i="1"/>
  <c r="X79" i="1"/>
  <c r="AF79" i="1"/>
  <c r="Q79" i="1"/>
  <c r="AC79" i="1"/>
  <c r="AG79" i="1"/>
  <c r="AA79" i="1"/>
  <c r="W79" i="1"/>
  <c r="U79" i="1"/>
  <c r="Y79" i="1"/>
  <c r="D43" i="1"/>
  <c r="D78" i="1" l="1"/>
  <c r="D79" i="1" s="1"/>
</calcChain>
</file>

<file path=xl/sharedStrings.xml><?xml version="1.0" encoding="utf-8"?>
<sst xmlns="http://schemas.openxmlformats.org/spreadsheetml/2006/main" count="369" uniqueCount="57">
  <si>
    <t>Florida Power &amp; Light Company</t>
  </si>
  <si>
    <t>Docket No. 20190061-EI</t>
  </si>
  <si>
    <t>Staff's Twelfth Set of Interrogatories</t>
  </si>
  <si>
    <t>Interrogatory No. 250</t>
  </si>
  <si>
    <t>FPL's 2019 Ten-Year Site Plan Resource Plan</t>
  </si>
  <si>
    <t>Schedule 6.1</t>
  </si>
  <si>
    <t>Energy Sources</t>
  </si>
  <si>
    <t>Forecasted</t>
  </si>
  <si>
    <t>Units</t>
  </si>
  <si>
    <t xml:space="preserve">  (1)</t>
  </si>
  <si>
    <t xml:space="preserve">Annual Energy </t>
  </si>
  <si>
    <t>GWH</t>
  </si>
  <si>
    <t xml:space="preserve">Interchange </t>
  </si>
  <si>
    <t xml:space="preserve">  (2)</t>
  </si>
  <si>
    <t>Nuclear</t>
  </si>
  <si>
    <t xml:space="preserve">  (3)</t>
  </si>
  <si>
    <t>Coal</t>
  </si>
  <si>
    <t xml:space="preserve">  (4)</t>
  </si>
  <si>
    <t>Residual(FO6) -Total</t>
  </si>
  <si>
    <t xml:space="preserve">  (5)</t>
  </si>
  <si>
    <t xml:space="preserve"> Steam</t>
  </si>
  <si>
    <t xml:space="preserve">  (6)</t>
  </si>
  <si>
    <t>Distillate(FO2) -Total</t>
  </si>
  <si>
    <t xml:space="preserve">  (7)</t>
  </si>
  <si>
    <t>Steam</t>
  </si>
  <si>
    <t xml:space="preserve">  (8)</t>
  </si>
  <si>
    <t>CC</t>
  </si>
  <si>
    <t xml:space="preserve">  (9)</t>
  </si>
  <si>
    <t>CT</t>
  </si>
  <si>
    <t xml:space="preserve"> (10)</t>
  </si>
  <si>
    <t>Natural Gas -Total</t>
  </si>
  <si>
    <t xml:space="preserve"> (11)</t>
  </si>
  <si>
    <t xml:space="preserve"> (12)</t>
  </si>
  <si>
    <t xml:space="preserve">CC </t>
  </si>
  <si>
    <t xml:space="preserve"> (13)</t>
  </si>
  <si>
    <t xml:space="preserve"> (14)</t>
  </si>
  <si>
    <t xml:space="preserve"> (15)</t>
  </si>
  <si>
    <t xml:space="preserve">PV </t>
  </si>
  <si>
    <t xml:space="preserve"> (16)</t>
  </si>
  <si>
    <t xml:space="preserve"> (17)</t>
  </si>
  <si>
    <t>Schedule 6.2</t>
  </si>
  <si>
    <t>Energy Sources % by Fuel Type</t>
  </si>
  <si>
    <t>Energy Source</t>
  </si>
  <si>
    <t>Annual Energy</t>
  </si>
  <si>
    <t>%</t>
  </si>
  <si>
    <t>Residual (FO6) -Total</t>
  </si>
  <si>
    <t>Distillate (FO2) -Total</t>
  </si>
  <si>
    <t>Solar</t>
  </si>
  <si>
    <t>Other</t>
  </si>
  <si>
    <t>Net Energy For Load</t>
  </si>
  <si>
    <r>
      <t>Solar Thermal</t>
    </r>
    <r>
      <rPr>
        <vertAlign val="superscript"/>
        <sz val="9"/>
        <rFont val="Times New Roman"/>
        <family val="1"/>
      </rPr>
      <t xml:space="preserve"> </t>
    </r>
  </si>
  <si>
    <t>FPL's No ST Plan</t>
  </si>
  <si>
    <t>FPL's SolarTogether Plan</t>
  </si>
  <si>
    <t>Tab 3 of 3</t>
  </si>
  <si>
    <t>Tab 2 of 3</t>
  </si>
  <si>
    <t>Tab 1 of 3</t>
  </si>
  <si>
    <t xml:space="preserve">Attachment No.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</si>
</sst>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0_);[Red]\(0\)"/>
    <numFmt numFmtId="166" formatCode="0.0"/>
    <numFmt numFmtId="167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u/>
      <sz val="9"/>
      <name val="Times New Roman"/>
      <family val="1"/>
    </font>
    <font>
      <sz val="9"/>
      <color indexed="8"/>
      <name val="Times New Roman"/>
      <family val="1"/>
    </font>
    <font>
      <vertAlign val="superscript"/>
      <sz val="9"/>
      <name val="Times New Roman"/>
      <family val="1"/>
    </font>
    <font>
      <b/>
      <sz val="9"/>
      <color indexed="1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6" fillId="0" borderId="0"/>
    <xf numFmtId="40" fontId="7" fillId="0" borderId="0" applyFont="0" applyFill="0" applyBorder="0" applyAlignment="0" applyProtection="0"/>
    <xf numFmtId="0" fontId="8" fillId="0" borderId="0"/>
    <xf numFmtId="0" fontId="9" fillId="0" borderId="0"/>
    <xf numFmtId="164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167" fontId="3" fillId="0" borderId="0" xfId="0" applyNumberFormat="1" applyFont="1"/>
    <xf numFmtId="1" fontId="3" fillId="0" borderId="0" xfId="0" applyNumberFormat="1" applyFont="1"/>
    <xf numFmtId="164" fontId="11" fillId="0" borderId="0" xfId="1" applyFont="1" applyBorder="1" applyAlignment="1" applyProtection="1">
      <alignment horizontal="centerContinuous"/>
    </xf>
    <xf numFmtId="40" fontId="12" fillId="0" borderId="0" xfId="2" applyFont="1"/>
    <xf numFmtId="40" fontId="12" fillId="0" borderId="0" xfId="2" applyFont="1" applyAlignment="1">
      <alignment horizontal="center"/>
    </xf>
    <xf numFmtId="164" fontId="13" fillId="0" borderId="0" xfId="1" applyFont="1"/>
    <xf numFmtId="164" fontId="13" fillId="0" borderId="0" xfId="1" applyFont="1" applyAlignment="1">
      <alignment horizontal="center"/>
    </xf>
    <xf numFmtId="164" fontId="14" fillId="0" borderId="0" xfId="1" applyFont="1" applyAlignment="1" applyProtection="1">
      <alignment horizontal="center"/>
    </xf>
    <xf numFmtId="164" fontId="14" fillId="0" borderId="0" xfId="1" applyFont="1" applyAlignment="1">
      <alignment horizontal="center"/>
    </xf>
    <xf numFmtId="165" fontId="14" fillId="0" borderId="2" xfId="2" applyNumberFormat="1" applyFont="1" applyBorder="1" applyAlignment="1">
      <alignment horizontal="center"/>
    </xf>
    <xf numFmtId="164" fontId="13" fillId="0" borderId="0" xfId="1" applyFont="1" applyAlignment="1" applyProtection="1">
      <alignment horizontal="fill"/>
    </xf>
    <xf numFmtId="40" fontId="13" fillId="0" borderId="0" xfId="2" applyFont="1" applyAlignment="1" applyProtection="1">
      <alignment horizontal="center"/>
    </xf>
    <xf numFmtId="40" fontId="13" fillId="0" borderId="0" xfId="2" applyFont="1" applyAlignment="1">
      <alignment horizontal="center"/>
    </xf>
    <xf numFmtId="164" fontId="13" fillId="0" borderId="0" xfId="1" applyFont="1" applyAlignment="1" applyProtection="1">
      <alignment horizontal="center"/>
    </xf>
    <xf numFmtId="164" fontId="13" fillId="0" borderId="0" xfId="1" applyFont="1" applyAlignment="1" applyProtection="1">
      <alignment horizontal="left"/>
    </xf>
    <xf numFmtId="3" fontId="13" fillId="0" borderId="0" xfId="1" applyNumberFormat="1" applyFont="1" applyFill="1" applyBorder="1" applyAlignment="1">
      <alignment horizontal="center"/>
    </xf>
    <xf numFmtId="3" fontId="13" fillId="0" borderId="0" xfId="2" applyNumberFormat="1" applyFont="1" applyBorder="1" applyAlignment="1">
      <alignment horizontal="center"/>
    </xf>
    <xf numFmtId="3" fontId="13" fillId="0" borderId="0" xfId="2" applyNumberFormat="1" applyFont="1" applyAlignment="1">
      <alignment horizontal="center"/>
    </xf>
    <xf numFmtId="3" fontId="13" fillId="0" borderId="0" xfId="4" applyNumberFormat="1" applyFont="1" applyFill="1" applyBorder="1" applyAlignment="1">
      <alignment horizontal="center"/>
    </xf>
    <xf numFmtId="3" fontId="13" fillId="0" borderId="0" xfId="1" applyNumberFormat="1" applyFont="1" applyFill="1" applyAlignment="1">
      <alignment horizontal="center"/>
    </xf>
    <xf numFmtId="3" fontId="15" fillId="0" borderId="0" xfId="3" applyNumberFormat="1" applyFont="1" applyFill="1" applyBorder="1" applyAlignment="1">
      <alignment horizontal="center"/>
    </xf>
    <xf numFmtId="164" fontId="13" fillId="0" borderId="0" xfId="1" quotePrefix="1" applyFont="1" applyAlignment="1" applyProtection="1">
      <alignment horizontal="center"/>
    </xf>
    <xf numFmtId="3" fontId="13" fillId="0" borderId="0" xfId="5" applyNumberFormat="1" applyFont="1" applyFill="1" applyAlignment="1" applyProtection="1">
      <alignment horizontal="center"/>
    </xf>
    <xf numFmtId="3" fontId="15" fillId="0" borderId="0" xfId="7" applyNumberFormat="1" applyFont="1" applyFill="1" applyBorder="1" applyAlignment="1">
      <alignment horizontal="center"/>
    </xf>
    <xf numFmtId="3" fontId="13" fillId="0" borderId="0" xfId="2" applyNumberFormat="1" applyFont="1" applyFill="1" applyAlignment="1">
      <alignment horizontal="center"/>
    </xf>
    <xf numFmtId="164" fontId="13" fillId="0" borderId="1" xfId="1" applyFont="1" applyBorder="1" applyAlignment="1" applyProtection="1">
      <alignment horizontal="left"/>
    </xf>
    <xf numFmtId="164" fontId="13" fillId="0" borderId="1" xfId="1" applyFont="1" applyBorder="1" applyAlignment="1" applyProtection="1">
      <alignment horizontal="center"/>
    </xf>
    <xf numFmtId="3" fontId="15" fillId="0" borderId="1" xfId="2" applyNumberFormat="1" applyFont="1" applyFill="1" applyBorder="1" applyAlignment="1">
      <alignment horizontal="center"/>
    </xf>
    <xf numFmtId="164" fontId="13" fillId="0" borderId="0" xfId="1" quotePrefix="1" applyFont="1" applyAlignment="1" applyProtection="1">
      <alignment horizontal="left"/>
    </xf>
    <xf numFmtId="38" fontId="13" fillId="0" borderId="0" xfId="2" applyNumberFormat="1" applyFont="1" applyAlignment="1">
      <alignment horizontal="center"/>
    </xf>
    <xf numFmtId="3" fontId="3" fillId="0" borderId="0" xfId="0" applyNumberFormat="1" applyFont="1"/>
    <xf numFmtId="3" fontId="13" fillId="0" borderId="0" xfId="8" applyNumberFormat="1" applyFont="1" applyFill="1" applyAlignment="1">
      <alignment horizontal="right"/>
    </xf>
    <xf numFmtId="37" fontId="13" fillId="0" borderId="0" xfId="8" applyNumberFormat="1" applyFont="1" applyFill="1" applyAlignment="1" applyProtection="1">
      <alignment horizontal="center"/>
    </xf>
    <xf numFmtId="164" fontId="17" fillId="0" borderId="0" xfId="5" applyFont="1" applyBorder="1" applyAlignment="1">
      <alignment horizontal="left"/>
    </xf>
    <xf numFmtId="38" fontId="13" fillId="0" borderId="0" xfId="2" applyNumberFormat="1" applyFont="1"/>
    <xf numFmtId="164" fontId="10" fillId="0" borderId="0" xfId="1" applyFont="1" applyAlignment="1">
      <alignment horizontal="center"/>
    </xf>
    <xf numFmtId="40" fontId="13" fillId="0" borderId="0" xfId="2" applyFont="1"/>
    <xf numFmtId="164" fontId="13" fillId="0" borderId="0" xfId="1" applyFont="1" applyAlignment="1" applyProtection="1">
      <alignment horizontal="centerContinuous"/>
    </xf>
    <xf numFmtId="40" fontId="13" fillId="0" borderId="0" xfId="2" applyFont="1" applyAlignment="1">
      <alignment horizontal="centerContinuous"/>
    </xf>
    <xf numFmtId="165" fontId="14" fillId="0" borderId="0" xfId="2" applyNumberFormat="1" applyFont="1" applyBorder="1" applyAlignment="1">
      <alignment horizontal="center"/>
    </xf>
    <xf numFmtId="40" fontId="13" fillId="0" borderId="0" xfId="2" applyFont="1" applyAlignment="1">
      <alignment horizontal="right"/>
    </xf>
    <xf numFmtId="166" fontId="13" fillId="0" borderId="0" xfId="1" applyNumberFormat="1" applyFont="1" applyBorder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3" fillId="0" borderId="0" xfId="1" applyNumberFormat="1" applyFont="1" applyBorder="1" applyAlignment="1">
      <alignment horizontal="center"/>
    </xf>
    <xf numFmtId="166" fontId="13" fillId="0" borderId="1" xfId="1" applyNumberFormat="1" applyFont="1" applyBorder="1" applyAlignment="1" applyProtection="1">
      <alignment horizontal="center"/>
    </xf>
    <xf numFmtId="1" fontId="13" fillId="0" borderId="0" xfId="1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3" fillId="0" borderId="0" xfId="0" applyFont="1" applyFill="1"/>
    <xf numFmtId="3" fontId="18" fillId="0" borderId="0" xfId="0" applyNumberFormat="1" applyFont="1" applyFill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6" fontId="13" fillId="0" borderId="0" xfId="1" applyNumberFormat="1" applyFont="1" applyFill="1" applyBorder="1" applyAlignment="1" applyProtection="1">
      <alignment horizontal="center"/>
    </xf>
    <xf numFmtId="166" fontId="13" fillId="0" borderId="1" xfId="1" applyNumberFormat="1" applyFont="1" applyFill="1" applyBorder="1" applyAlignment="1" applyProtection="1">
      <alignment horizontal="center"/>
    </xf>
    <xf numFmtId="1" fontId="13" fillId="0" borderId="0" xfId="1" applyNumberFormat="1" applyFont="1" applyFill="1" applyBorder="1" applyAlignment="1">
      <alignment horizontal="center"/>
    </xf>
    <xf numFmtId="40" fontId="10" fillId="0" borderId="1" xfId="2" applyFont="1" applyBorder="1" applyAlignment="1">
      <alignment horizontal="center"/>
    </xf>
    <xf numFmtId="164" fontId="10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9">
    <cellStyle name="Comma 364" xfId="6"/>
    <cellStyle name="Comma 405" xfId="7"/>
    <cellStyle name="Comma_sch6" xfId="2"/>
    <cellStyle name="Normal" xfId="0" builtinId="0"/>
    <cellStyle name="Normal 343" xfId="8"/>
    <cellStyle name="Normal_fuel" xfId="4"/>
    <cellStyle name="Normal_sch5" xfId="5"/>
    <cellStyle name="Normal_sch6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0"/>
  <sheetViews>
    <sheetView tabSelected="1" zoomScaleNormal="100" workbookViewId="0">
      <selection activeCell="A5" sqref="A5:C5"/>
    </sheetView>
  </sheetViews>
  <sheetFormatPr defaultRowHeight="15" x14ac:dyDescent="0.25"/>
  <cols>
    <col min="1" max="1" width="9.140625" style="1"/>
    <col min="2" max="2" width="18.5703125" style="1" bestFit="1" customWidth="1"/>
    <col min="3" max="15" width="9.140625" style="1"/>
    <col min="16" max="16" width="9.5703125" style="1" bestFit="1" customWidth="1"/>
    <col min="17" max="17" width="11" style="1" bestFit="1" customWidth="1"/>
    <col min="18" max="16384" width="9.140625" style="1"/>
  </cols>
  <sheetData>
    <row r="1" spans="1:35" x14ac:dyDescent="0.25">
      <c r="A1" s="61" t="s">
        <v>0</v>
      </c>
      <c r="B1" s="61"/>
      <c r="C1" s="61"/>
    </row>
    <row r="2" spans="1:35" x14ac:dyDescent="0.25">
      <c r="A2" s="61" t="s">
        <v>1</v>
      </c>
      <c r="B2" s="61"/>
      <c r="C2" s="61"/>
    </row>
    <row r="3" spans="1:35" x14ac:dyDescent="0.25">
      <c r="A3" s="62" t="s">
        <v>2</v>
      </c>
      <c r="B3" s="62"/>
      <c r="C3" s="62"/>
    </row>
    <row r="4" spans="1:35" x14ac:dyDescent="0.25">
      <c r="A4" s="62" t="s">
        <v>3</v>
      </c>
      <c r="B4" s="62"/>
      <c r="C4" s="62"/>
    </row>
    <row r="5" spans="1:35" x14ac:dyDescent="0.25">
      <c r="A5" s="62" t="s">
        <v>56</v>
      </c>
      <c r="B5" s="62"/>
      <c r="C5" s="62"/>
    </row>
    <row r="6" spans="1:35" x14ac:dyDescent="0.25">
      <c r="A6" s="2" t="s">
        <v>55</v>
      </c>
      <c r="B6" s="2"/>
      <c r="C6" s="2"/>
    </row>
    <row r="8" spans="1:35" x14ac:dyDescent="0.25">
      <c r="A8" s="3" t="s">
        <v>4</v>
      </c>
    </row>
    <row r="10" spans="1:35" x14ac:dyDescent="0.25">
      <c r="A10" s="60" t="s">
        <v>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 x14ac:dyDescent="0.25">
      <c r="A11" s="60" t="s">
        <v>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 x14ac:dyDescent="0.25">
      <c r="A12" s="7"/>
      <c r="B12" s="7"/>
      <c r="C12" s="7"/>
      <c r="D12" s="7"/>
      <c r="E12" s="7"/>
      <c r="F12" s="7"/>
      <c r="G12" s="7"/>
      <c r="H12" s="7"/>
      <c r="I12" s="7"/>
      <c r="J12" s="8"/>
      <c r="K12" s="9"/>
      <c r="L12" s="8"/>
      <c r="M12" s="8"/>
    </row>
    <row r="13" spans="1:35" x14ac:dyDescent="0.25">
      <c r="A13" s="7"/>
      <c r="B13" s="7"/>
      <c r="C13" s="7"/>
      <c r="D13" s="7"/>
      <c r="E13" s="7"/>
      <c r="F13" s="7"/>
      <c r="G13" s="7"/>
      <c r="H13" s="7"/>
      <c r="I13" s="7"/>
      <c r="J13" s="8"/>
      <c r="K13" s="9"/>
      <c r="L13" s="8"/>
      <c r="M13" s="8"/>
    </row>
    <row r="14" spans="1:35" x14ac:dyDescent="0.25">
      <c r="A14" s="10"/>
      <c r="B14" s="10"/>
      <c r="C14" s="11"/>
      <c r="D14" s="59" t="s">
        <v>7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</row>
    <row r="15" spans="1:35" x14ac:dyDescent="0.25">
      <c r="A15" s="10"/>
      <c r="B15" s="12" t="s">
        <v>6</v>
      </c>
      <c r="C15" s="13" t="s">
        <v>8</v>
      </c>
      <c r="D15" s="14">
        <v>2019</v>
      </c>
      <c r="E15" s="14">
        <f t="shared" ref="E15:L15" si="0">D15+1</f>
        <v>2020</v>
      </c>
      <c r="F15" s="14">
        <f t="shared" si="0"/>
        <v>2021</v>
      </c>
      <c r="G15" s="14">
        <f t="shared" si="0"/>
        <v>2022</v>
      </c>
      <c r="H15" s="14">
        <f t="shared" si="0"/>
        <v>2023</v>
      </c>
      <c r="I15" s="14">
        <f t="shared" si="0"/>
        <v>2024</v>
      </c>
      <c r="J15" s="14">
        <f t="shared" si="0"/>
        <v>2025</v>
      </c>
      <c r="K15" s="14">
        <f t="shared" si="0"/>
        <v>2026</v>
      </c>
      <c r="L15" s="14">
        <f t="shared" si="0"/>
        <v>2027</v>
      </c>
      <c r="M15" s="14">
        <f>L15+1</f>
        <v>2028</v>
      </c>
      <c r="N15" s="14">
        <f t="shared" ref="N15:O15" si="1">M15+1</f>
        <v>2029</v>
      </c>
      <c r="O15" s="14">
        <f t="shared" si="1"/>
        <v>2030</v>
      </c>
      <c r="P15" s="14">
        <f t="shared" ref="P15:Q15" si="2">O15+1</f>
        <v>2031</v>
      </c>
      <c r="Q15" s="14">
        <f t="shared" si="2"/>
        <v>2032</v>
      </c>
      <c r="R15" s="14">
        <f t="shared" ref="R15:S15" si="3">Q15+1</f>
        <v>2033</v>
      </c>
      <c r="S15" s="14">
        <f t="shared" si="3"/>
        <v>2034</v>
      </c>
      <c r="T15" s="14">
        <f t="shared" ref="T15:U15" si="4">S15+1</f>
        <v>2035</v>
      </c>
      <c r="U15" s="14">
        <f t="shared" si="4"/>
        <v>2036</v>
      </c>
      <c r="V15" s="14">
        <f t="shared" ref="V15:W15" si="5">U15+1</f>
        <v>2037</v>
      </c>
      <c r="W15" s="14">
        <f t="shared" si="5"/>
        <v>2038</v>
      </c>
      <c r="X15" s="14">
        <f t="shared" ref="X15:Y15" si="6">W15+1</f>
        <v>2039</v>
      </c>
      <c r="Y15" s="14">
        <f t="shared" si="6"/>
        <v>2040</v>
      </c>
      <c r="Z15" s="14">
        <f t="shared" ref="Z15" si="7">Y15+1</f>
        <v>2041</v>
      </c>
      <c r="AA15" s="14">
        <f t="shared" ref="AA15" si="8">Z15+1</f>
        <v>2042</v>
      </c>
      <c r="AB15" s="14">
        <f>AA15+1</f>
        <v>2043</v>
      </c>
      <c r="AC15" s="14">
        <f t="shared" ref="AC15" si="9">AB15+1</f>
        <v>2044</v>
      </c>
      <c r="AD15" s="14">
        <f t="shared" ref="AD15" si="10">AC15+1</f>
        <v>2045</v>
      </c>
      <c r="AE15" s="14">
        <f t="shared" ref="AE15" si="11">AD15+1</f>
        <v>2046</v>
      </c>
      <c r="AF15" s="14">
        <f t="shared" ref="AF15" si="12">AE15+1</f>
        <v>2047</v>
      </c>
      <c r="AG15" s="14">
        <f>AF15+1</f>
        <v>2048</v>
      </c>
      <c r="AH15" s="14">
        <f t="shared" ref="AH15" si="13">AG15+1</f>
        <v>2049</v>
      </c>
      <c r="AI15" s="52">
        <f t="shared" ref="AI15" si="14">AH15+1</f>
        <v>2050</v>
      </c>
    </row>
    <row r="16" spans="1:35" x14ac:dyDescent="0.25">
      <c r="A16" s="10"/>
      <c r="B16" s="15"/>
      <c r="C16" s="15"/>
      <c r="D16" s="16"/>
      <c r="E16" s="16"/>
      <c r="F16" s="16"/>
      <c r="G16" s="16"/>
      <c r="H16" s="16"/>
      <c r="I16" s="17"/>
      <c r="J16" s="17"/>
      <c r="K16" s="17"/>
      <c r="L16" s="17"/>
      <c r="M16" s="17"/>
      <c r="AI16" s="53"/>
    </row>
    <row r="17" spans="1:35" x14ac:dyDescent="0.25">
      <c r="A17" s="18" t="s">
        <v>9</v>
      </c>
      <c r="B17" s="19" t="s">
        <v>10</v>
      </c>
      <c r="C17" s="18" t="s">
        <v>11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1:35" x14ac:dyDescent="0.25">
      <c r="A18" s="11"/>
      <c r="B18" s="19" t="s">
        <v>12</v>
      </c>
      <c r="C18" s="11"/>
      <c r="D18" s="21"/>
      <c r="E18" s="22"/>
      <c r="F18" s="22"/>
      <c r="G18" s="22"/>
      <c r="H18" s="22"/>
      <c r="I18" s="22"/>
      <c r="J18" s="22"/>
      <c r="K18" s="22"/>
      <c r="L18" s="22"/>
      <c r="M18" s="22"/>
      <c r="AI18" s="53"/>
    </row>
    <row r="19" spans="1:35" x14ac:dyDescent="0.25">
      <c r="A19" s="11"/>
      <c r="B19" s="19"/>
      <c r="C19" s="11"/>
      <c r="D19" s="23"/>
      <c r="E19" s="23"/>
      <c r="F19" s="23"/>
      <c r="G19" s="23"/>
      <c r="H19" s="23"/>
      <c r="I19" s="23"/>
      <c r="J19" s="23"/>
      <c r="K19" s="23"/>
      <c r="L19" s="23"/>
      <c r="M19" s="23"/>
      <c r="AI19" s="53"/>
    </row>
    <row r="20" spans="1:35" x14ac:dyDescent="0.25">
      <c r="A20" s="18" t="s">
        <v>13</v>
      </c>
      <c r="B20" s="19" t="s">
        <v>14</v>
      </c>
      <c r="C20" s="18" t="s">
        <v>11</v>
      </c>
      <c r="D20" s="23">
        <v>28430.828000000001</v>
      </c>
      <c r="E20" s="23">
        <v>28432.47798</v>
      </c>
      <c r="F20" s="23">
        <v>28415.29376</v>
      </c>
      <c r="G20" s="23">
        <v>29005.747540000004</v>
      </c>
      <c r="H20" s="23">
        <v>28563.158719999999</v>
      </c>
      <c r="I20" s="23">
        <v>28446.814160000002</v>
      </c>
      <c r="J20" s="23">
        <v>28992.838899999999</v>
      </c>
      <c r="K20" s="23">
        <v>28582.821920000002</v>
      </c>
      <c r="L20" s="23">
        <v>28362.808399999998</v>
      </c>
      <c r="M20" s="23">
        <v>29675.008170000001</v>
      </c>
      <c r="N20" s="23">
        <v>29027.393119999997</v>
      </c>
      <c r="O20" s="23">
        <v>29600.972710000002</v>
      </c>
      <c r="P20" s="23">
        <v>29591.002410000005</v>
      </c>
      <c r="Q20" s="23">
        <v>29111.398880000001</v>
      </c>
      <c r="R20" s="23">
        <v>29600.972710000002</v>
      </c>
      <c r="S20" s="23">
        <v>29591.002410000005</v>
      </c>
      <c r="T20" s="23">
        <v>29027.393120000001</v>
      </c>
      <c r="U20" s="23">
        <v>22639.596189999997</v>
      </c>
      <c r="V20" s="23">
        <v>21137.415359999999</v>
      </c>
      <c r="W20" s="23">
        <v>20573.806069999999</v>
      </c>
      <c r="X20" s="23">
        <v>21147.38566</v>
      </c>
      <c r="Y20" s="23">
        <v>21197.95104</v>
      </c>
      <c r="Z20" s="23">
        <v>20573.806069999999</v>
      </c>
      <c r="AA20" s="23">
        <v>21147.38566</v>
      </c>
      <c r="AB20" s="23">
        <v>15823.899359999999</v>
      </c>
      <c r="AC20" s="23">
        <v>13371.677750000001</v>
      </c>
      <c r="AD20" s="23">
        <v>13904.845660000001</v>
      </c>
      <c r="AE20" s="23">
        <v>13894.87536</v>
      </c>
      <c r="AF20" s="23">
        <v>13331.26607</v>
      </c>
      <c r="AG20" s="23">
        <v>13945.25734</v>
      </c>
      <c r="AH20" s="23">
        <v>13894.87536</v>
      </c>
      <c r="AI20" s="23">
        <v>14287.408880000001</v>
      </c>
    </row>
    <row r="21" spans="1:35" x14ac:dyDescent="0.25">
      <c r="A21" s="11"/>
      <c r="B21" s="10"/>
      <c r="C21" s="11"/>
      <c r="D21" s="24"/>
      <c r="E21" s="24"/>
      <c r="F21" s="24"/>
      <c r="G21" s="24"/>
      <c r="H21" s="24"/>
      <c r="I21" s="24"/>
      <c r="J21" s="24"/>
      <c r="K21" s="24"/>
      <c r="L21" s="24"/>
      <c r="M21" s="24"/>
      <c r="AI21" s="53"/>
    </row>
    <row r="22" spans="1:35" x14ac:dyDescent="0.25">
      <c r="A22" s="18" t="s">
        <v>15</v>
      </c>
      <c r="B22" s="19" t="s">
        <v>16</v>
      </c>
      <c r="C22" s="18" t="s">
        <v>11</v>
      </c>
      <c r="D22" s="24">
        <v>2662.6745000000001</v>
      </c>
      <c r="E22" s="24">
        <v>1519.5821599999999</v>
      </c>
      <c r="F22" s="24">
        <v>1693.6521299999999</v>
      </c>
      <c r="G22" s="24">
        <v>1486.85654</v>
      </c>
      <c r="H22" s="24">
        <v>1662.97273</v>
      </c>
      <c r="I22" s="24">
        <v>1518.25611</v>
      </c>
      <c r="J22" s="24">
        <v>1744.03467</v>
      </c>
      <c r="K22" s="24">
        <v>1601.55657</v>
      </c>
      <c r="L22" s="24">
        <v>1827.45532</v>
      </c>
      <c r="M22" s="24">
        <v>1819.0597299999999</v>
      </c>
      <c r="N22" s="24">
        <v>1762.91047</v>
      </c>
      <c r="O22" s="24">
        <v>1766.5471599999998</v>
      </c>
      <c r="P22" s="24">
        <v>1868.2301599999998</v>
      </c>
      <c r="Q22" s="24">
        <v>1943.25333</v>
      </c>
      <c r="R22" s="24">
        <v>1731.0628899999999</v>
      </c>
      <c r="S22" s="24">
        <v>1714.63141</v>
      </c>
      <c r="T22" s="24">
        <v>1688.2134199999998</v>
      </c>
      <c r="U22" s="24">
        <v>1687.5896</v>
      </c>
      <c r="V22" s="24">
        <v>1665.38906</v>
      </c>
      <c r="W22" s="24">
        <v>1648.51151</v>
      </c>
      <c r="X22" s="24">
        <v>1634.4735500000002</v>
      </c>
      <c r="Y22" s="24">
        <v>1615.88969</v>
      </c>
      <c r="Z22" s="24">
        <v>1590.4729199999999</v>
      </c>
      <c r="AA22" s="24">
        <v>1564.9552200000001</v>
      </c>
      <c r="AB22" s="24">
        <v>1549.23001</v>
      </c>
      <c r="AC22" s="24">
        <v>1557.31466</v>
      </c>
      <c r="AD22" s="24">
        <v>1555.0030900000002</v>
      </c>
      <c r="AE22" s="24">
        <v>1552.9996000000001</v>
      </c>
      <c r="AF22" s="24">
        <v>1548.7447</v>
      </c>
      <c r="AG22" s="24">
        <v>1554.58015</v>
      </c>
      <c r="AH22" s="24">
        <v>1628.3373300000001</v>
      </c>
      <c r="AI22" s="24">
        <v>1656.81335666667</v>
      </c>
    </row>
    <row r="23" spans="1:35" x14ac:dyDescent="0.25">
      <c r="A23" s="11"/>
      <c r="B23" s="10"/>
      <c r="C23" s="11"/>
      <c r="D23" s="25"/>
      <c r="E23" s="25"/>
      <c r="F23" s="25"/>
      <c r="G23" s="25"/>
      <c r="H23" s="25"/>
      <c r="I23" s="25"/>
      <c r="J23" s="25"/>
      <c r="K23" s="25"/>
      <c r="L23" s="25"/>
      <c r="M23" s="25"/>
      <c r="P23" s="5"/>
      <c r="Q23" s="5"/>
      <c r="AI23" s="53"/>
    </row>
    <row r="24" spans="1:35" x14ac:dyDescent="0.25">
      <c r="A24" s="18" t="s">
        <v>17</v>
      </c>
      <c r="B24" s="19" t="s">
        <v>18</v>
      </c>
      <c r="C24" s="18" t="s">
        <v>11</v>
      </c>
      <c r="D24" s="23">
        <f>D25</f>
        <v>49.379899999999999</v>
      </c>
      <c r="E24" s="23">
        <f t="shared" ref="E24:AI24" si="15">E25</f>
        <v>0.57452000000000003</v>
      </c>
      <c r="F24" s="23">
        <f t="shared" si="15"/>
        <v>5.2217800000000008</v>
      </c>
      <c r="G24" s="23">
        <f t="shared" si="15"/>
        <v>0</v>
      </c>
      <c r="H24" s="23">
        <f t="shared" si="15"/>
        <v>0</v>
      </c>
      <c r="I24" s="23">
        <f t="shared" si="15"/>
        <v>0</v>
      </c>
      <c r="J24" s="23">
        <f t="shared" si="15"/>
        <v>0</v>
      </c>
      <c r="K24" s="23">
        <f t="shared" si="15"/>
        <v>0</v>
      </c>
      <c r="L24" s="23">
        <f t="shared" si="15"/>
        <v>0</v>
      </c>
      <c r="M24" s="23">
        <f t="shared" si="15"/>
        <v>0</v>
      </c>
      <c r="N24" s="23">
        <f t="shared" si="15"/>
        <v>0</v>
      </c>
      <c r="O24" s="23">
        <f t="shared" si="15"/>
        <v>0</v>
      </c>
      <c r="P24" s="23">
        <f t="shared" si="15"/>
        <v>0</v>
      </c>
      <c r="Q24" s="23">
        <f t="shared" si="15"/>
        <v>0</v>
      </c>
      <c r="R24" s="23">
        <f t="shared" si="15"/>
        <v>0</v>
      </c>
      <c r="S24" s="23">
        <f t="shared" si="15"/>
        <v>0</v>
      </c>
      <c r="T24" s="23">
        <f t="shared" si="15"/>
        <v>0</v>
      </c>
      <c r="U24" s="23">
        <f t="shared" si="15"/>
        <v>0</v>
      </c>
      <c r="V24" s="23">
        <f t="shared" si="15"/>
        <v>0</v>
      </c>
      <c r="W24" s="23">
        <f t="shared" si="15"/>
        <v>0</v>
      </c>
      <c r="X24" s="23">
        <f t="shared" si="15"/>
        <v>0</v>
      </c>
      <c r="Y24" s="23">
        <f t="shared" si="15"/>
        <v>0</v>
      </c>
      <c r="Z24" s="23">
        <f t="shared" si="15"/>
        <v>0</v>
      </c>
      <c r="AA24" s="23">
        <f t="shared" si="15"/>
        <v>0</v>
      </c>
      <c r="AB24" s="23">
        <f t="shared" si="15"/>
        <v>0</v>
      </c>
      <c r="AC24" s="23">
        <f t="shared" si="15"/>
        <v>0</v>
      </c>
      <c r="AD24" s="23">
        <f t="shared" si="15"/>
        <v>0</v>
      </c>
      <c r="AE24" s="23">
        <f t="shared" si="15"/>
        <v>0</v>
      </c>
      <c r="AF24" s="23">
        <f t="shared" si="15"/>
        <v>0</v>
      </c>
      <c r="AG24" s="23">
        <f t="shared" si="15"/>
        <v>0</v>
      </c>
      <c r="AH24" s="23">
        <f t="shared" si="15"/>
        <v>0</v>
      </c>
      <c r="AI24" s="23">
        <f t="shared" si="15"/>
        <v>0</v>
      </c>
    </row>
    <row r="25" spans="1:35" x14ac:dyDescent="0.25">
      <c r="A25" s="18" t="s">
        <v>19</v>
      </c>
      <c r="B25" s="19" t="s">
        <v>20</v>
      </c>
      <c r="C25" s="18" t="s">
        <v>11</v>
      </c>
      <c r="D25" s="23">
        <v>49.379899999999999</v>
      </c>
      <c r="E25" s="23">
        <v>0.57452000000000003</v>
      </c>
      <c r="F25" s="23">
        <v>5.2217800000000008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</row>
    <row r="26" spans="1:35" x14ac:dyDescent="0.25">
      <c r="A26" s="18"/>
      <c r="B26" s="19"/>
      <c r="C26" s="18"/>
      <c r="D26" s="23"/>
      <c r="E26" s="23"/>
      <c r="F26" s="23"/>
      <c r="G26" s="23"/>
      <c r="H26" s="23"/>
      <c r="I26" s="23"/>
      <c r="J26" s="23"/>
      <c r="K26" s="23"/>
      <c r="L26" s="23"/>
      <c r="M26" s="23"/>
      <c r="AI26" s="53"/>
    </row>
    <row r="27" spans="1:35" x14ac:dyDescent="0.25">
      <c r="A27" s="11"/>
      <c r="B27" s="10"/>
      <c r="C27" s="11"/>
      <c r="D27" s="23"/>
      <c r="E27" s="23"/>
      <c r="F27" s="23"/>
      <c r="G27" s="23"/>
      <c r="H27" s="23"/>
      <c r="I27" s="23"/>
      <c r="J27" s="23"/>
      <c r="K27" s="23"/>
      <c r="L27" s="23"/>
      <c r="M27" s="23"/>
      <c r="T27" s="6"/>
      <c r="AI27" s="53"/>
    </row>
    <row r="28" spans="1:35" x14ac:dyDescent="0.25">
      <c r="A28" s="26" t="s">
        <v>21</v>
      </c>
      <c r="B28" s="19" t="s">
        <v>22</v>
      </c>
      <c r="C28" s="18" t="s">
        <v>11</v>
      </c>
      <c r="D28" s="23">
        <f>D31+D30+D29</f>
        <v>35.817070000000001</v>
      </c>
      <c r="E28" s="23">
        <f t="shared" ref="E28:AI28" si="16">E31+E30+E29</f>
        <v>5.9921499999999996</v>
      </c>
      <c r="F28" s="23">
        <f t="shared" si="16"/>
        <v>4.6844200000000003</v>
      </c>
      <c r="G28" s="23">
        <f t="shared" si="16"/>
        <v>0.71895999999999993</v>
      </c>
      <c r="H28" s="23">
        <f t="shared" si="16"/>
        <v>2.4704600000000001</v>
      </c>
      <c r="I28" s="23">
        <f t="shared" si="16"/>
        <v>3.3371300000000002</v>
      </c>
      <c r="J28" s="23">
        <f t="shared" si="16"/>
        <v>1.9838499999999999</v>
      </c>
      <c r="K28" s="23">
        <f t="shared" si="16"/>
        <v>4.4834000000000005</v>
      </c>
      <c r="L28" s="23">
        <f t="shared" si="16"/>
        <v>4.9311500000000006</v>
      </c>
      <c r="M28" s="23">
        <f t="shared" si="16"/>
        <v>5.1426099999999995</v>
      </c>
      <c r="N28" s="23">
        <f t="shared" si="16"/>
        <v>8.3901199999999996</v>
      </c>
      <c r="O28" s="23">
        <f t="shared" si="16"/>
        <v>14.352409999999999</v>
      </c>
      <c r="P28" s="23">
        <f t="shared" si="16"/>
        <v>18.541070000000001</v>
      </c>
      <c r="Q28" s="23">
        <f t="shared" si="16"/>
        <v>33.387749999999997</v>
      </c>
      <c r="R28" s="23">
        <f t="shared" si="16"/>
        <v>0.39285999999999999</v>
      </c>
      <c r="S28" s="23">
        <f t="shared" si="16"/>
        <v>0</v>
      </c>
      <c r="T28" s="23">
        <f t="shared" si="16"/>
        <v>0</v>
      </c>
      <c r="U28" s="23">
        <f t="shared" si="16"/>
        <v>0</v>
      </c>
      <c r="V28" s="23">
        <f t="shared" si="16"/>
        <v>0</v>
      </c>
      <c r="W28" s="23">
        <f t="shared" si="16"/>
        <v>0</v>
      </c>
      <c r="X28" s="23">
        <f t="shared" si="16"/>
        <v>0</v>
      </c>
      <c r="Y28" s="23">
        <f t="shared" si="16"/>
        <v>0</v>
      </c>
      <c r="Z28" s="23">
        <f t="shared" si="16"/>
        <v>0</v>
      </c>
      <c r="AA28" s="23">
        <f t="shared" si="16"/>
        <v>0.16338</v>
      </c>
      <c r="AB28" s="23">
        <f t="shared" si="16"/>
        <v>0</v>
      </c>
      <c r="AC28" s="23">
        <f t="shared" si="16"/>
        <v>0</v>
      </c>
      <c r="AD28" s="23">
        <f t="shared" si="16"/>
        <v>0</v>
      </c>
      <c r="AE28" s="23">
        <f t="shared" si="16"/>
        <v>0</v>
      </c>
      <c r="AF28" s="23">
        <f t="shared" si="16"/>
        <v>1.9809999999999998E-2</v>
      </c>
      <c r="AG28" s="23">
        <f t="shared" si="16"/>
        <v>6.3369999999999996E-2</v>
      </c>
      <c r="AH28" s="23">
        <f t="shared" si="16"/>
        <v>1.034E-2</v>
      </c>
      <c r="AI28" s="23">
        <f t="shared" si="16"/>
        <v>0</v>
      </c>
    </row>
    <row r="29" spans="1:35" x14ac:dyDescent="0.25">
      <c r="A29" s="26" t="s">
        <v>23</v>
      </c>
      <c r="B29" s="19" t="s">
        <v>24</v>
      </c>
      <c r="C29" s="18" t="s">
        <v>11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</row>
    <row r="30" spans="1:35" x14ac:dyDescent="0.25">
      <c r="A30" s="26" t="s">
        <v>25</v>
      </c>
      <c r="B30" s="19" t="s">
        <v>26</v>
      </c>
      <c r="C30" s="18" t="s">
        <v>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</row>
    <row r="31" spans="1:35" x14ac:dyDescent="0.25">
      <c r="A31" s="26" t="s">
        <v>27</v>
      </c>
      <c r="B31" s="19" t="s">
        <v>28</v>
      </c>
      <c r="C31" s="18" t="s">
        <v>11</v>
      </c>
      <c r="D31" s="23">
        <v>35.817070000000001</v>
      </c>
      <c r="E31" s="23">
        <v>5.9921499999999996</v>
      </c>
      <c r="F31" s="23">
        <v>4.6844200000000003</v>
      </c>
      <c r="G31" s="23">
        <v>0.71895999999999993</v>
      </c>
      <c r="H31" s="23">
        <v>2.4704600000000001</v>
      </c>
      <c r="I31" s="23">
        <v>3.3371300000000002</v>
      </c>
      <c r="J31" s="23">
        <v>1.9838499999999999</v>
      </c>
      <c r="K31" s="23">
        <v>4.4834000000000005</v>
      </c>
      <c r="L31" s="24">
        <v>4.9311500000000006</v>
      </c>
      <c r="M31" s="24">
        <v>5.1426099999999995</v>
      </c>
      <c r="N31" s="24">
        <v>8.3901199999999996</v>
      </c>
      <c r="O31" s="24">
        <v>14.352409999999999</v>
      </c>
      <c r="P31" s="24">
        <v>18.541070000000001</v>
      </c>
      <c r="Q31" s="24">
        <v>33.387749999999997</v>
      </c>
      <c r="R31" s="24">
        <v>0.39285999999999999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0.16338</v>
      </c>
      <c r="AB31" s="24">
        <v>0</v>
      </c>
      <c r="AC31" s="24">
        <v>0</v>
      </c>
      <c r="AD31" s="24">
        <v>0</v>
      </c>
      <c r="AE31" s="24">
        <v>0</v>
      </c>
      <c r="AF31" s="24">
        <v>1.9809999999999998E-2</v>
      </c>
      <c r="AG31" s="24">
        <v>6.3369999999999996E-2</v>
      </c>
      <c r="AH31" s="24">
        <v>1.034E-2</v>
      </c>
      <c r="AI31" s="24">
        <v>0</v>
      </c>
    </row>
    <row r="32" spans="1:35" x14ac:dyDescent="0.25">
      <c r="A32" s="26"/>
      <c r="B32" s="19"/>
      <c r="C32" s="18"/>
      <c r="D32" s="23"/>
      <c r="E32" s="23"/>
      <c r="F32" s="23"/>
      <c r="G32" s="23"/>
      <c r="H32" s="23"/>
      <c r="I32" s="23"/>
      <c r="J32" s="23"/>
      <c r="K32" s="23"/>
      <c r="L32" s="23"/>
      <c r="M32" s="23"/>
      <c r="AI32" s="53"/>
    </row>
    <row r="33" spans="1:37" x14ac:dyDescent="0.25">
      <c r="A33" s="11"/>
      <c r="B33" s="10"/>
      <c r="C33" s="11"/>
      <c r="D33" s="28"/>
      <c r="E33" s="28"/>
      <c r="F33" s="28"/>
      <c r="G33" s="28"/>
      <c r="H33" s="28"/>
      <c r="I33" s="28"/>
      <c r="J33" s="28"/>
      <c r="K33" s="28"/>
      <c r="L33" s="28"/>
      <c r="M33" s="28"/>
      <c r="AI33" s="53"/>
    </row>
    <row r="34" spans="1:37" x14ac:dyDescent="0.25">
      <c r="A34" s="26" t="s">
        <v>29</v>
      </c>
      <c r="B34" s="19" t="s">
        <v>30</v>
      </c>
      <c r="C34" s="18" t="s">
        <v>11</v>
      </c>
      <c r="D34" s="23">
        <f>D37+D36+D35</f>
        <v>85577.65111999998</v>
      </c>
      <c r="E34" s="23">
        <f t="shared" ref="E34:AI34" si="17">E37+E36+E35</f>
        <v>86392.663729999986</v>
      </c>
      <c r="F34" s="23">
        <f t="shared" si="17"/>
        <v>84985.88841</v>
      </c>
      <c r="G34" s="23">
        <f t="shared" si="17"/>
        <v>82543.064319999976</v>
      </c>
      <c r="H34" s="23">
        <f t="shared" si="17"/>
        <v>81092.378590000008</v>
      </c>
      <c r="I34" s="23">
        <f t="shared" si="17"/>
        <v>80793.986810000002</v>
      </c>
      <c r="J34" s="23">
        <f t="shared" si="17"/>
        <v>78238.467999999993</v>
      </c>
      <c r="K34" s="23">
        <f t="shared" si="17"/>
        <v>79818.619310000009</v>
      </c>
      <c r="L34" s="23">
        <f t="shared" si="17"/>
        <v>78866.220939999985</v>
      </c>
      <c r="M34" s="23">
        <f t="shared" si="17"/>
        <v>76201.601320000002</v>
      </c>
      <c r="N34" s="23">
        <f t="shared" si="17"/>
        <v>75268.140210000012</v>
      </c>
      <c r="O34" s="23">
        <f t="shared" si="17"/>
        <v>73398.297840000014</v>
      </c>
      <c r="P34" s="23">
        <f t="shared" si="17"/>
        <v>74676.968819999995</v>
      </c>
      <c r="Q34" s="23">
        <f t="shared" si="17"/>
        <v>77475.968139999997</v>
      </c>
      <c r="R34" s="23">
        <f t="shared" si="17"/>
        <v>78565.155010000002</v>
      </c>
      <c r="S34" s="23">
        <f t="shared" si="17"/>
        <v>79870.211119999993</v>
      </c>
      <c r="T34" s="23">
        <f t="shared" si="17"/>
        <v>81735.884980000003</v>
      </c>
      <c r="U34" s="23">
        <f t="shared" si="17"/>
        <v>90097.460219999994</v>
      </c>
      <c r="V34" s="23">
        <f t="shared" si="17"/>
        <v>92619.917189999993</v>
      </c>
      <c r="W34" s="23">
        <f t="shared" si="17"/>
        <v>94472.264700000014</v>
      </c>
      <c r="X34" s="23">
        <f t="shared" si="17"/>
        <v>95162.269559999972</v>
      </c>
      <c r="Y34" s="23">
        <f t="shared" si="17"/>
        <v>96667.973910000001</v>
      </c>
      <c r="Z34" s="23">
        <f t="shared" si="17"/>
        <v>99584.796289999984</v>
      </c>
      <c r="AA34" s="23">
        <f t="shared" si="17"/>
        <v>100573.31938999998</v>
      </c>
      <c r="AB34" s="23">
        <f t="shared" si="17"/>
        <v>107443.01284000002</v>
      </c>
      <c r="AC34" s="23">
        <f t="shared" si="17"/>
        <v>111739.85526999999</v>
      </c>
      <c r="AD34" s="23">
        <f t="shared" si="17"/>
        <v>112420.01024</v>
      </c>
      <c r="AE34" s="23">
        <f t="shared" si="17"/>
        <v>113958.58875999997</v>
      </c>
      <c r="AF34" s="23">
        <f t="shared" si="17"/>
        <v>116056.0958</v>
      </c>
      <c r="AG34" s="23">
        <f t="shared" si="17"/>
        <v>117259.44617999998</v>
      </c>
      <c r="AH34" s="23">
        <f t="shared" si="17"/>
        <v>118442.91144</v>
      </c>
      <c r="AI34" s="23">
        <f t="shared" si="17"/>
        <v>119639.63344666666</v>
      </c>
      <c r="AK34" s="35"/>
    </row>
    <row r="35" spans="1:37" x14ac:dyDescent="0.25">
      <c r="A35" s="26" t="s">
        <v>31</v>
      </c>
      <c r="B35" s="19" t="s">
        <v>24</v>
      </c>
      <c r="C35" s="18" t="s">
        <v>11</v>
      </c>
      <c r="D35" s="23">
        <v>1297.4528700000001</v>
      </c>
      <c r="E35" s="23">
        <v>356.20038</v>
      </c>
      <c r="F35" s="23">
        <v>456.67219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</row>
    <row r="36" spans="1:37" x14ac:dyDescent="0.25">
      <c r="A36" s="26" t="s">
        <v>32</v>
      </c>
      <c r="B36" s="19" t="s">
        <v>33</v>
      </c>
      <c r="C36" s="18" t="s">
        <v>11</v>
      </c>
      <c r="D36" s="23">
        <v>83685.896459999989</v>
      </c>
      <c r="E36" s="23">
        <v>85951.916809999995</v>
      </c>
      <c r="F36" s="23">
        <v>84412.318339999998</v>
      </c>
      <c r="G36" s="23">
        <v>82459.153509999975</v>
      </c>
      <c r="H36" s="23">
        <v>81008.899150000012</v>
      </c>
      <c r="I36" s="23">
        <v>80751.677779999998</v>
      </c>
      <c r="J36" s="23">
        <v>78210.85003999999</v>
      </c>
      <c r="K36" s="23">
        <v>79782.235970000009</v>
      </c>
      <c r="L36" s="23">
        <v>78857.553419999982</v>
      </c>
      <c r="M36" s="23">
        <v>76200.091159999996</v>
      </c>
      <c r="N36" s="23">
        <v>75258.297230000011</v>
      </c>
      <c r="O36" s="23">
        <v>73344.285100000008</v>
      </c>
      <c r="P36" s="23">
        <v>74521.561079999999</v>
      </c>
      <c r="Q36" s="23">
        <v>77256.411529999998</v>
      </c>
      <c r="R36" s="23">
        <v>78556.846990000005</v>
      </c>
      <c r="S36" s="23">
        <v>79859.550029999999</v>
      </c>
      <c r="T36" s="23">
        <v>81734.100269999995</v>
      </c>
      <c r="U36" s="23">
        <v>90090.220219999988</v>
      </c>
      <c r="V36" s="23">
        <v>92619.917189999993</v>
      </c>
      <c r="W36" s="23">
        <v>94472.202320000011</v>
      </c>
      <c r="X36" s="23">
        <v>95162.078079999977</v>
      </c>
      <c r="Y36" s="23">
        <v>96667.860480000003</v>
      </c>
      <c r="Z36" s="23">
        <v>99583.345949999988</v>
      </c>
      <c r="AA36" s="23">
        <v>100570.61952999998</v>
      </c>
      <c r="AB36" s="23">
        <v>107442.94152000002</v>
      </c>
      <c r="AC36" s="23">
        <v>111738.29003999999</v>
      </c>
      <c r="AD36" s="23">
        <v>112419.21956</v>
      </c>
      <c r="AE36" s="23">
        <v>113957.23563999997</v>
      </c>
      <c r="AF36" s="23">
        <v>116053.30607999999</v>
      </c>
      <c r="AG36" s="23">
        <v>117255.31478999999</v>
      </c>
      <c r="AH36" s="23">
        <v>118440.31190999999</v>
      </c>
      <c r="AI36" s="23">
        <v>119636.65009</v>
      </c>
    </row>
    <row r="37" spans="1:37" x14ac:dyDescent="0.25">
      <c r="A37" s="26" t="s">
        <v>34</v>
      </c>
      <c r="B37" s="19" t="s">
        <v>28</v>
      </c>
      <c r="C37" s="18" t="s">
        <v>11</v>
      </c>
      <c r="D37" s="23">
        <v>594.30178999999998</v>
      </c>
      <c r="E37" s="23">
        <v>84.546540000000007</v>
      </c>
      <c r="F37" s="23">
        <v>116.89787999999999</v>
      </c>
      <c r="G37" s="23">
        <v>83.910809999999998</v>
      </c>
      <c r="H37" s="23">
        <v>83.479439999999997</v>
      </c>
      <c r="I37" s="23">
        <v>42.30903</v>
      </c>
      <c r="J37" s="23">
        <v>27.61796</v>
      </c>
      <c r="K37" s="23">
        <v>36.383339999999997</v>
      </c>
      <c r="L37" s="23">
        <v>8.6675199999999997</v>
      </c>
      <c r="M37" s="23">
        <v>1.5101599999999999</v>
      </c>
      <c r="N37" s="23">
        <v>9.842979999999999</v>
      </c>
      <c r="O37" s="23">
        <v>54.012740000000008</v>
      </c>
      <c r="P37" s="23">
        <v>155.40773999999999</v>
      </c>
      <c r="Q37" s="23">
        <v>219.55661000000001</v>
      </c>
      <c r="R37" s="23">
        <v>8.3080200000000008</v>
      </c>
      <c r="S37" s="23">
        <v>10.66109</v>
      </c>
      <c r="T37" s="23">
        <v>1.78471</v>
      </c>
      <c r="U37" s="23">
        <v>7.24</v>
      </c>
      <c r="V37" s="23">
        <v>0</v>
      </c>
      <c r="W37" s="23">
        <v>6.2380000000000005E-2</v>
      </c>
      <c r="X37" s="23">
        <v>0.19147999999999998</v>
      </c>
      <c r="Y37" s="23">
        <v>0.11343</v>
      </c>
      <c r="Z37" s="23">
        <v>1.45034</v>
      </c>
      <c r="AA37" s="23">
        <v>2.6998600000000001</v>
      </c>
      <c r="AB37" s="23">
        <v>7.1319999999999995E-2</v>
      </c>
      <c r="AC37" s="23">
        <v>1.5652300000000001</v>
      </c>
      <c r="AD37" s="23">
        <v>0.79067999999999994</v>
      </c>
      <c r="AE37" s="23">
        <v>1.3531199999999999</v>
      </c>
      <c r="AF37" s="23">
        <v>2.7897200000000004</v>
      </c>
      <c r="AG37" s="23">
        <v>4.1313900000000006</v>
      </c>
      <c r="AH37" s="23">
        <v>2.5995300000000001</v>
      </c>
      <c r="AI37" s="23">
        <v>2.98335666666667</v>
      </c>
    </row>
    <row r="38" spans="1:37" x14ac:dyDescent="0.25">
      <c r="A38" s="11"/>
      <c r="B38" s="10"/>
      <c r="C38" s="11"/>
      <c r="D38" s="21"/>
      <c r="E38" s="29"/>
      <c r="F38" s="29"/>
      <c r="G38" s="29"/>
      <c r="H38" s="29"/>
      <c r="I38" s="29"/>
      <c r="J38" s="29"/>
      <c r="K38" s="29"/>
      <c r="L38" s="29"/>
      <c r="M38" s="29"/>
      <c r="AI38" s="53"/>
    </row>
    <row r="39" spans="1:37" x14ac:dyDescent="0.25">
      <c r="A39" s="26" t="s">
        <v>35</v>
      </c>
      <c r="B39" s="10" t="s">
        <v>47</v>
      </c>
      <c r="C39" s="11" t="s">
        <v>11</v>
      </c>
      <c r="D39" s="23">
        <f>D41+D40</f>
        <v>2677.6199099999994</v>
      </c>
      <c r="E39" s="23">
        <f t="shared" ref="E39:AI39" si="18">E41+E40</f>
        <v>4247.2062799999994</v>
      </c>
      <c r="F39" s="23">
        <f t="shared" si="18"/>
        <v>5582.5928800000002</v>
      </c>
      <c r="G39" s="23">
        <f t="shared" si="18"/>
        <v>7656.0194600000004</v>
      </c>
      <c r="H39" s="23">
        <f t="shared" si="18"/>
        <v>9719.8271000000004</v>
      </c>
      <c r="I39" s="23">
        <f t="shared" si="18"/>
        <v>11459.418390000001</v>
      </c>
      <c r="J39" s="23">
        <f t="shared" si="18"/>
        <v>13827.514060000001</v>
      </c>
      <c r="K39" s="23">
        <f t="shared" si="18"/>
        <v>13787.720639999998</v>
      </c>
      <c r="L39" s="23">
        <f t="shared" si="18"/>
        <v>15829.435530000002</v>
      </c>
      <c r="M39" s="23">
        <f t="shared" si="18"/>
        <v>18608.780279999995</v>
      </c>
      <c r="N39" s="23">
        <f t="shared" si="18"/>
        <v>21280.395570000004</v>
      </c>
      <c r="O39" s="23">
        <f t="shared" si="18"/>
        <v>23965.745179999994</v>
      </c>
      <c r="P39" s="23">
        <f t="shared" si="18"/>
        <v>23900.048810000004</v>
      </c>
      <c r="Q39" s="23">
        <f t="shared" si="18"/>
        <v>23893.768299999992</v>
      </c>
      <c r="R39" s="23">
        <f t="shared" si="18"/>
        <v>23771.560339999996</v>
      </c>
      <c r="S39" s="23">
        <f t="shared" si="18"/>
        <v>23703.331389999988</v>
      </c>
      <c r="T39" s="23">
        <f t="shared" si="18"/>
        <v>23634.642930000002</v>
      </c>
      <c r="U39" s="23">
        <f t="shared" si="18"/>
        <v>23638.208229999986</v>
      </c>
      <c r="V39" s="23">
        <f t="shared" si="18"/>
        <v>23506.296809999989</v>
      </c>
      <c r="W39" s="23">
        <f t="shared" si="18"/>
        <v>23436.03255</v>
      </c>
      <c r="X39" s="23">
        <f t="shared" si="18"/>
        <v>23365.970450000004</v>
      </c>
      <c r="Y39" s="23">
        <f t="shared" si="18"/>
        <v>23359.950349999992</v>
      </c>
      <c r="Z39" s="23">
        <f t="shared" si="18"/>
        <v>23230.808820000002</v>
      </c>
      <c r="AA39" s="23">
        <f t="shared" si="18"/>
        <v>23161.544600000001</v>
      </c>
      <c r="AB39" s="23">
        <f t="shared" si="18"/>
        <v>23094.776280000002</v>
      </c>
      <c r="AC39" s="23">
        <f t="shared" si="18"/>
        <v>23088.39357</v>
      </c>
      <c r="AD39" s="23">
        <f t="shared" si="18"/>
        <v>22957.948549999997</v>
      </c>
      <c r="AE39" s="23">
        <f t="shared" si="18"/>
        <v>22889.876820000001</v>
      </c>
      <c r="AF39" s="23">
        <f t="shared" si="18"/>
        <v>22821.842620000003</v>
      </c>
      <c r="AG39" s="23">
        <f t="shared" si="18"/>
        <v>22815.128340000003</v>
      </c>
      <c r="AH39" s="23">
        <f t="shared" si="18"/>
        <v>22677.212939999998</v>
      </c>
      <c r="AI39" s="23">
        <f t="shared" si="18"/>
        <v>22626.764953333302</v>
      </c>
    </row>
    <row r="40" spans="1:37" x14ac:dyDescent="0.25">
      <c r="A40" s="26" t="s">
        <v>36</v>
      </c>
      <c r="B40" s="10" t="s">
        <v>37</v>
      </c>
      <c r="C40" s="11" t="s">
        <v>11</v>
      </c>
      <c r="D40" s="22">
        <v>2553.8972499999995</v>
      </c>
      <c r="E40" s="22">
        <v>4121.5036499999997</v>
      </c>
      <c r="F40" s="22">
        <v>5460.7867000000006</v>
      </c>
      <c r="G40" s="22">
        <v>7530.6198800000002</v>
      </c>
      <c r="H40" s="22">
        <v>9594.4275200000011</v>
      </c>
      <c r="I40" s="22">
        <v>11333.846170000001</v>
      </c>
      <c r="J40" s="22">
        <v>13702.860750000002</v>
      </c>
      <c r="K40" s="22">
        <v>13662.805509999998</v>
      </c>
      <c r="L40" s="22">
        <v>15706.825250000002</v>
      </c>
      <c r="M40" s="22">
        <v>18488.542739999997</v>
      </c>
      <c r="N40" s="22">
        <v>21162.687530000003</v>
      </c>
      <c r="O40" s="22">
        <v>23852.881549999995</v>
      </c>
      <c r="P40" s="22">
        <v>23787.531560000003</v>
      </c>
      <c r="Q40" s="22">
        <v>23782.031809999993</v>
      </c>
      <c r="R40" s="22">
        <v>23656.675229999997</v>
      </c>
      <c r="S40" s="22">
        <v>23588.15564999999</v>
      </c>
      <c r="T40" s="22">
        <v>23518.910350000002</v>
      </c>
      <c r="U40" s="22">
        <v>23520.146839999987</v>
      </c>
      <c r="V40" s="22">
        <v>23387.554359999987</v>
      </c>
      <c r="W40" s="22">
        <v>23317.15537</v>
      </c>
      <c r="X40" s="22">
        <v>23247.373720000003</v>
      </c>
      <c r="Y40" s="22">
        <v>23240.684149999994</v>
      </c>
      <c r="Z40" s="22">
        <v>23109.384450000001</v>
      </c>
      <c r="AA40" s="22">
        <v>23040.47739</v>
      </c>
      <c r="AB40" s="22">
        <v>22972.219380000002</v>
      </c>
      <c r="AC40" s="22">
        <v>22965.35743</v>
      </c>
      <c r="AD40" s="22">
        <v>22834.926489999998</v>
      </c>
      <c r="AE40" s="22">
        <v>22766.42814</v>
      </c>
      <c r="AF40" s="22">
        <v>22698.189720000002</v>
      </c>
      <c r="AG40" s="22">
        <v>22691.164220000002</v>
      </c>
      <c r="AH40" s="22">
        <v>22553.106679999997</v>
      </c>
      <c r="AI40" s="29">
        <v>22502.403833333301</v>
      </c>
    </row>
    <row r="41" spans="1:37" x14ac:dyDescent="0.25">
      <c r="A41" s="26" t="s">
        <v>38</v>
      </c>
      <c r="B41" s="10" t="s">
        <v>50</v>
      </c>
      <c r="C41" s="11" t="s">
        <v>11</v>
      </c>
      <c r="D41" s="22">
        <v>123.72266</v>
      </c>
      <c r="E41" s="22">
        <v>125.70263</v>
      </c>
      <c r="F41" s="22">
        <v>121.80618</v>
      </c>
      <c r="G41" s="22">
        <v>125.39958</v>
      </c>
      <c r="H41" s="22">
        <v>125.39958</v>
      </c>
      <c r="I41" s="22">
        <v>125.57222</v>
      </c>
      <c r="J41" s="22">
        <v>124.65331</v>
      </c>
      <c r="K41" s="22">
        <v>124.91513</v>
      </c>
      <c r="L41" s="22">
        <v>122.61028</v>
      </c>
      <c r="M41" s="22">
        <v>120.23754</v>
      </c>
      <c r="N41" s="22">
        <v>117.70804</v>
      </c>
      <c r="O41" s="22">
        <v>112.86363</v>
      </c>
      <c r="P41" s="22">
        <v>112.51725</v>
      </c>
      <c r="Q41" s="22">
        <v>111.73649</v>
      </c>
      <c r="R41" s="22">
        <v>114.88511</v>
      </c>
      <c r="S41" s="22">
        <v>115.17574</v>
      </c>
      <c r="T41" s="22">
        <v>115.73258</v>
      </c>
      <c r="U41" s="22">
        <v>118.06139</v>
      </c>
      <c r="V41" s="22">
        <v>118.74244999999999</v>
      </c>
      <c r="W41" s="22">
        <v>118.87718</v>
      </c>
      <c r="X41" s="22">
        <v>118.59672999999999</v>
      </c>
      <c r="Y41" s="22">
        <v>119.2662</v>
      </c>
      <c r="Z41" s="22">
        <v>121.42437</v>
      </c>
      <c r="AA41" s="22">
        <v>121.06721</v>
      </c>
      <c r="AB41" s="22">
        <v>122.5569</v>
      </c>
      <c r="AC41" s="22">
        <v>123.03614</v>
      </c>
      <c r="AD41" s="22">
        <v>123.02206</v>
      </c>
      <c r="AE41" s="22">
        <v>123.44868</v>
      </c>
      <c r="AF41" s="22">
        <v>123.65289999999999</v>
      </c>
      <c r="AG41" s="22">
        <v>123.96411999999999</v>
      </c>
      <c r="AH41" s="22">
        <v>124.10625999999999</v>
      </c>
      <c r="AI41" s="29">
        <v>124.36112</v>
      </c>
    </row>
    <row r="42" spans="1:37" x14ac:dyDescent="0.25">
      <c r="A42" s="26"/>
      <c r="B42" s="10"/>
      <c r="C42" s="11"/>
      <c r="D42" s="21"/>
      <c r="E42" s="21"/>
      <c r="F42" s="22"/>
      <c r="G42" s="22"/>
      <c r="H42" s="22"/>
      <c r="I42" s="22"/>
      <c r="J42" s="22"/>
      <c r="K42" s="22"/>
      <c r="L42" s="22"/>
      <c r="M42" s="22"/>
      <c r="AI42" s="53"/>
    </row>
    <row r="43" spans="1:37" x14ac:dyDescent="0.25">
      <c r="A43" s="26" t="s">
        <v>39</v>
      </c>
      <c r="B43" s="30" t="s">
        <v>48</v>
      </c>
      <c r="C43" s="31" t="s">
        <v>11</v>
      </c>
      <c r="D43" s="32">
        <f>D44-D17-D20-D22-D24-D28-D34-D39</f>
        <v>1665.8798756068081</v>
      </c>
      <c r="E43" s="32">
        <f t="shared" ref="E43:AH43" si="19">E44-E17-E20-E22-E24-E28-E34-E39</f>
        <v>1685.7512036655671</v>
      </c>
      <c r="F43" s="32">
        <f t="shared" si="19"/>
        <v>1682.324936442481</v>
      </c>
      <c r="G43" s="32">
        <f t="shared" si="19"/>
        <v>1638.3394871381415</v>
      </c>
      <c r="H43" s="32">
        <f t="shared" si="19"/>
        <v>1639.55331522706</v>
      </c>
      <c r="I43" s="32">
        <f t="shared" si="19"/>
        <v>1642.2305130885998</v>
      </c>
      <c r="J43" s="32">
        <f t="shared" si="19"/>
        <v>1635.3879375991237</v>
      </c>
      <c r="K43" s="32">
        <f t="shared" si="19"/>
        <v>1634.7848286882963</v>
      </c>
      <c r="L43" s="32">
        <f t="shared" si="19"/>
        <v>1629.2973249857314</v>
      </c>
      <c r="M43" s="32">
        <f t="shared" si="19"/>
        <v>1631.1962080505582</v>
      </c>
      <c r="N43" s="32">
        <f t="shared" si="19"/>
        <v>1620.381104904056</v>
      </c>
      <c r="O43" s="32">
        <f t="shared" si="19"/>
        <v>1621.9936739661971</v>
      </c>
      <c r="P43" s="32">
        <f t="shared" si="19"/>
        <v>1621.1502024279944</v>
      </c>
      <c r="Q43" s="32">
        <f t="shared" si="19"/>
        <v>868.47340480324419</v>
      </c>
      <c r="R43" s="32">
        <f t="shared" si="19"/>
        <v>619.22571822901955</v>
      </c>
      <c r="S43" s="32">
        <f t="shared" si="19"/>
        <v>619.03786908893744</v>
      </c>
      <c r="T43" s="32">
        <f t="shared" si="19"/>
        <v>620.32299447488913</v>
      </c>
      <c r="U43" s="32">
        <f t="shared" si="19"/>
        <v>0.67781330499929027</v>
      </c>
      <c r="V43" s="32">
        <f t="shared" si="19"/>
        <v>3.6164682939088379</v>
      </c>
      <c r="W43" s="32">
        <f t="shared" si="19"/>
        <v>2.4253044747492822</v>
      </c>
      <c r="X43" s="32">
        <f t="shared" si="19"/>
        <v>2.1427551021079125</v>
      </c>
      <c r="Y43" s="32">
        <f t="shared" si="19"/>
        <v>2.1407779816145194</v>
      </c>
      <c r="Z43" s="32">
        <f t="shared" si="19"/>
        <v>0.88900401645878446</v>
      </c>
      <c r="AA43" s="32">
        <f t="shared" si="19"/>
        <v>2.5183391954560648</v>
      </c>
      <c r="AB43" s="32">
        <f t="shared" si="19"/>
        <v>5.5203807693069393</v>
      </c>
      <c r="AC43" s="32">
        <f t="shared" si="19"/>
        <v>7.371701481519267</v>
      </c>
      <c r="AD43" s="32">
        <f t="shared" si="19"/>
        <v>6.8358211229824519</v>
      </c>
      <c r="AE43" s="32">
        <f t="shared" si="19"/>
        <v>7.8152720693215088</v>
      </c>
      <c r="AF43" s="32">
        <f t="shared" si="19"/>
        <v>7.6804679528795532</v>
      </c>
      <c r="AG43" s="32">
        <f t="shared" si="19"/>
        <v>9.2977724912998383</v>
      </c>
      <c r="AH43" s="32">
        <f t="shared" si="19"/>
        <v>9.3475435352302156</v>
      </c>
      <c r="AI43" s="32">
        <v>10.442336908820501</v>
      </c>
    </row>
    <row r="44" spans="1:37" s="4" customFormat="1" x14ac:dyDescent="0.25">
      <c r="A44" s="11"/>
      <c r="B44" s="26" t="s">
        <v>49</v>
      </c>
      <c r="C44" s="18" t="s">
        <v>11</v>
      </c>
      <c r="D44" s="34">
        <v>121099.85037560679</v>
      </c>
      <c r="E44" s="34">
        <v>122284.24802366555</v>
      </c>
      <c r="F44" s="34">
        <v>122369.6583164425</v>
      </c>
      <c r="G44" s="34">
        <v>122330.74630713812</v>
      </c>
      <c r="H44" s="34">
        <v>122680.36091522705</v>
      </c>
      <c r="I44" s="34">
        <v>123864.04311308861</v>
      </c>
      <c r="J44" s="34">
        <v>124440.22741759912</v>
      </c>
      <c r="K44" s="34">
        <v>125429.9866686883</v>
      </c>
      <c r="L44" s="34">
        <v>126520.14866498571</v>
      </c>
      <c r="M44" s="34">
        <v>127940.78831805055</v>
      </c>
      <c r="N44" s="51">
        <v>128967.61059490406</v>
      </c>
      <c r="O44" s="51">
        <v>130367.90897396622</v>
      </c>
      <c r="P44" s="51">
        <v>131675.94147242801</v>
      </c>
      <c r="Q44" s="51">
        <v>133326.24980480323</v>
      </c>
      <c r="R44" s="51">
        <v>134288.36952822903</v>
      </c>
      <c r="S44" s="51">
        <v>135498.21419908892</v>
      </c>
      <c r="T44" s="51">
        <v>136706.45744447489</v>
      </c>
      <c r="U44" s="51">
        <v>138063.53205330498</v>
      </c>
      <c r="V44" s="51">
        <v>138932.63488829389</v>
      </c>
      <c r="W44" s="51">
        <v>140133.04013447475</v>
      </c>
      <c r="X44" s="51">
        <v>141312.24197510208</v>
      </c>
      <c r="Y44" s="51">
        <v>142843.9057679816</v>
      </c>
      <c r="Z44" s="51">
        <v>144980.77310401644</v>
      </c>
      <c r="AA44" s="51">
        <v>146449.88658919543</v>
      </c>
      <c r="AB44" s="51">
        <v>147916.43887076934</v>
      </c>
      <c r="AC44" s="51">
        <v>149764.61295148151</v>
      </c>
      <c r="AD44" s="51">
        <v>150844.64336112299</v>
      </c>
      <c r="AE44" s="51">
        <v>152304.15581206931</v>
      </c>
      <c r="AF44" s="51">
        <v>153765.6494679529</v>
      </c>
      <c r="AG44" s="51">
        <v>155583.77315249128</v>
      </c>
      <c r="AH44" s="51">
        <v>156652.69495353525</v>
      </c>
      <c r="AI44" s="54">
        <v>158122.73437468085</v>
      </c>
    </row>
    <row r="45" spans="1:37" x14ac:dyDescent="0.25">
      <c r="A45" s="10"/>
      <c r="B45" s="19"/>
      <c r="C45" s="18"/>
      <c r="D45" s="36"/>
      <c r="E45" s="37"/>
      <c r="F45" s="17"/>
      <c r="G45" s="17"/>
      <c r="H45" s="17"/>
      <c r="I45" s="17"/>
      <c r="J45" s="17"/>
      <c r="K45" s="17"/>
      <c r="L45" s="17"/>
      <c r="M45" s="17"/>
    </row>
    <row r="46" spans="1:37" x14ac:dyDescent="0.25">
      <c r="A46" s="38"/>
      <c r="B46" s="10"/>
      <c r="C46" s="11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37" x14ac:dyDescent="0.25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  <row r="48" spans="1:37" x14ac:dyDescent="0.25">
      <c r="A48" s="60" t="s">
        <v>41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</row>
    <row r="49" spans="1:3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1"/>
    </row>
    <row r="50" spans="1:35" x14ac:dyDescent="0.25">
      <c r="A50" s="19"/>
      <c r="B50" s="42"/>
      <c r="C50" s="42"/>
      <c r="D50" s="43"/>
      <c r="E50" s="43"/>
      <c r="F50" s="43"/>
      <c r="G50" s="43"/>
      <c r="H50" s="41"/>
      <c r="I50" s="41"/>
      <c r="J50" s="41"/>
      <c r="K50" s="17"/>
      <c r="L50" s="41"/>
      <c r="M50" s="41"/>
    </row>
    <row r="51" spans="1:35" x14ac:dyDescent="0.25">
      <c r="A51" s="10"/>
      <c r="B51" s="10"/>
      <c r="C51" s="11"/>
      <c r="D51" s="59" t="s">
        <v>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19"/>
      <c r="B52" s="12" t="s">
        <v>42</v>
      </c>
      <c r="C52" s="12" t="s">
        <v>8</v>
      </c>
      <c r="D52" s="44">
        <v>2019</v>
      </c>
      <c r="E52" s="44">
        <f t="shared" ref="E52:K52" si="20">D52+1</f>
        <v>2020</v>
      </c>
      <c r="F52" s="44">
        <f t="shared" si="20"/>
        <v>2021</v>
      </c>
      <c r="G52" s="44">
        <f t="shared" si="20"/>
        <v>2022</v>
      </c>
      <c r="H52" s="44">
        <f t="shared" si="20"/>
        <v>2023</v>
      </c>
      <c r="I52" s="44">
        <f t="shared" si="20"/>
        <v>2024</v>
      </c>
      <c r="J52" s="44">
        <f t="shared" si="20"/>
        <v>2025</v>
      </c>
      <c r="K52" s="44">
        <f t="shared" si="20"/>
        <v>2026</v>
      </c>
      <c r="L52" s="44">
        <f>K52+1</f>
        <v>2027</v>
      </c>
      <c r="M52" s="44">
        <f>L52+1</f>
        <v>2028</v>
      </c>
      <c r="N52" s="44">
        <f t="shared" ref="N52:AI52" si="21">M52+1</f>
        <v>2029</v>
      </c>
      <c r="O52" s="44">
        <f t="shared" si="21"/>
        <v>2030</v>
      </c>
      <c r="P52" s="44">
        <f t="shared" si="21"/>
        <v>2031</v>
      </c>
      <c r="Q52" s="44">
        <f t="shared" si="21"/>
        <v>2032</v>
      </c>
      <c r="R52" s="44">
        <f t="shared" si="21"/>
        <v>2033</v>
      </c>
      <c r="S52" s="44">
        <f t="shared" si="21"/>
        <v>2034</v>
      </c>
      <c r="T52" s="44">
        <f t="shared" si="21"/>
        <v>2035</v>
      </c>
      <c r="U52" s="44">
        <f t="shared" si="21"/>
        <v>2036</v>
      </c>
      <c r="V52" s="44">
        <f t="shared" si="21"/>
        <v>2037</v>
      </c>
      <c r="W52" s="44">
        <f t="shared" si="21"/>
        <v>2038</v>
      </c>
      <c r="X52" s="44">
        <f t="shared" si="21"/>
        <v>2039</v>
      </c>
      <c r="Y52" s="44">
        <f t="shared" si="21"/>
        <v>2040</v>
      </c>
      <c r="Z52" s="44">
        <f t="shared" si="21"/>
        <v>2041</v>
      </c>
      <c r="AA52" s="44">
        <f t="shared" si="21"/>
        <v>2042</v>
      </c>
      <c r="AB52" s="44">
        <f t="shared" si="21"/>
        <v>2043</v>
      </c>
      <c r="AC52" s="44">
        <f t="shared" si="21"/>
        <v>2044</v>
      </c>
      <c r="AD52" s="44">
        <f t="shared" si="21"/>
        <v>2045</v>
      </c>
      <c r="AE52" s="44">
        <f t="shared" si="21"/>
        <v>2046</v>
      </c>
      <c r="AF52" s="44">
        <f t="shared" si="21"/>
        <v>2047</v>
      </c>
      <c r="AG52" s="44">
        <f t="shared" si="21"/>
        <v>2048</v>
      </c>
      <c r="AH52" s="44">
        <f t="shared" si="21"/>
        <v>2049</v>
      </c>
      <c r="AI52" s="55">
        <f t="shared" si="21"/>
        <v>2050</v>
      </c>
    </row>
    <row r="53" spans="1:35" x14ac:dyDescent="0.25">
      <c r="A53" s="10"/>
      <c r="B53" s="10"/>
      <c r="C53" s="11"/>
      <c r="D53" s="45"/>
      <c r="E53" s="45"/>
      <c r="F53" s="45"/>
      <c r="G53" s="45"/>
      <c r="H53" s="45"/>
      <c r="I53" s="45"/>
      <c r="J53" s="45"/>
      <c r="K53" s="45"/>
      <c r="L53" s="45"/>
      <c r="M53" s="45"/>
      <c r="AI53" s="53"/>
    </row>
    <row r="54" spans="1:35" x14ac:dyDescent="0.25">
      <c r="A54" s="18" t="s">
        <v>9</v>
      </c>
      <c r="B54" s="19" t="s">
        <v>43</v>
      </c>
      <c r="C54" s="18" t="s">
        <v>44</v>
      </c>
      <c r="D54" s="46">
        <f>(D17/D$44)*100</f>
        <v>0</v>
      </c>
      <c r="E54" s="46">
        <f t="shared" ref="E54:AI54" si="22">(E17/E$44)*100</f>
        <v>0</v>
      </c>
      <c r="F54" s="46">
        <f t="shared" si="22"/>
        <v>0</v>
      </c>
      <c r="G54" s="46">
        <f t="shared" si="22"/>
        <v>0</v>
      </c>
      <c r="H54" s="46">
        <f t="shared" si="22"/>
        <v>0</v>
      </c>
      <c r="I54" s="46">
        <f t="shared" si="22"/>
        <v>0</v>
      </c>
      <c r="J54" s="46">
        <f t="shared" si="22"/>
        <v>0</v>
      </c>
      <c r="K54" s="46">
        <f t="shared" si="22"/>
        <v>0</v>
      </c>
      <c r="L54" s="46">
        <f t="shared" si="22"/>
        <v>0</v>
      </c>
      <c r="M54" s="46">
        <f t="shared" si="22"/>
        <v>0</v>
      </c>
      <c r="N54" s="46">
        <f t="shared" si="22"/>
        <v>0</v>
      </c>
      <c r="O54" s="46">
        <f t="shared" si="22"/>
        <v>0</v>
      </c>
      <c r="P54" s="46">
        <f t="shared" si="22"/>
        <v>0</v>
      </c>
      <c r="Q54" s="46">
        <f t="shared" si="22"/>
        <v>0</v>
      </c>
      <c r="R54" s="46">
        <f t="shared" si="22"/>
        <v>0</v>
      </c>
      <c r="S54" s="46">
        <f t="shared" si="22"/>
        <v>0</v>
      </c>
      <c r="T54" s="46">
        <f t="shared" si="22"/>
        <v>0</v>
      </c>
      <c r="U54" s="46">
        <f t="shared" si="22"/>
        <v>0</v>
      </c>
      <c r="V54" s="46">
        <f t="shared" si="22"/>
        <v>0</v>
      </c>
      <c r="W54" s="46">
        <f t="shared" si="22"/>
        <v>0</v>
      </c>
      <c r="X54" s="46">
        <f t="shared" si="22"/>
        <v>0</v>
      </c>
      <c r="Y54" s="46">
        <f t="shared" si="22"/>
        <v>0</v>
      </c>
      <c r="Z54" s="46">
        <f t="shared" si="22"/>
        <v>0</v>
      </c>
      <c r="AA54" s="46">
        <f t="shared" si="22"/>
        <v>0</v>
      </c>
      <c r="AB54" s="46">
        <f t="shared" si="22"/>
        <v>0</v>
      </c>
      <c r="AC54" s="46">
        <f t="shared" si="22"/>
        <v>0</v>
      </c>
      <c r="AD54" s="46">
        <f t="shared" si="22"/>
        <v>0</v>
      </c>
      <c r="AE54" s="46">
        <f t="shared" si="22"/>
        <v>0</v>
      </c>
      <c r="AF54" s="46">
        <f t="shared" si="22"/>
        <v>0</v>
      </c>
      <c r="AG54" s="46">
        <f t="shared" si="22"/>
        <v>0</v>
      </c>
      <c r="AH54" s="46">
        <f t="shared" si="22"/>
        <v>0</v>
      </c>
      <c r="AI54" s="56">
        <f t="shared" si="22"/>
        <v>0</v>
      </c>
    </row>
    <row r="55" spans="1:35" x14ac:dyDescent="0.25">
      <c r="A55" s="11"/>
      <c r="B55" s="19" t="s">
        <v>12</v>
      </c>
      <c r="C55" s="18"/>
      <c r="D55" s="46"/>
      <c r="E55" s="46"/>
      <c r="F55" s="46"/>
      <c r="G55" s="46"/>
      <c r="H55" s="46"/>
      <c r="I55" s="46"/>
      <c r="J55" s="46"/>
      <c r="K55" s="46"/>
      <c r="L55" s="46"/>
      <c r="M55" s="46"/>
      <c r="AI55" s="53"/>
    </row>
    <row r="56" spans="1:35" x14ac:dyDescent="0.25">
      <c r="A56" s="11"/>
      <c r="B56" s="10"/>
      <c r="C56" s="10"/>
      <c r="D56" s="47"/>
      <c r="E56" s="47"/>
      <c r="F56" s="47"/>
      <c r="G56" s="47"/>
      <c r="H56" s="47"/>
      <c r="I56" s="47"/>
      <c r="J56" s="47"/>
      <c r="K56" s="47"/>
      <c r="L56" s="47"/>
      <c r="M56" s="47"/>
      <c r="AI56" s="53"/>
    </row>
    <row r="57" spans="1:35" x14ac:dyDescent="0.25">
      <c r="A57" s="18" t="s">
        <v>13</v>
      </c>
      <c r="B57" s="19" t="s">
        <v>14</v>
      </c>
      <c r="C57" s="18" t="s">
        <v>44</v>
      </c>
      <c r="D57" s="46">
        <f>(D20/D$44)*100</f>
        <v>23.477178470343375</v>
      </c>
      <c r="E57" s="46">
        <f t="shared" ref="E57:AI57" si="23">(E20/E$44)*100</f>
        <v>23.251136953058328</v>
      </c>
      <c r="F57" s="46">
        <f t="shared" si="23"/>
        <v>23.220865491443405</v>
      </c>
      <c r="G57" s="46">
        <f t="shared" si="23"/>
        <v>23.71092175565963</v>
      </c>
      <c r="H57" s="46">
        <f t="shared" si="23"/>
        <v>23.282584520384102</v>
      </c>
      <c r="I57" s="46">
        <f t="shared" si="23"/>
        <v>22.96615986774135</v>
      </c>
      <c r="J57" s="46">
        <f t="shared" si="23"/>
        <v>23.298606488965358</v>
      </c>
      <c r="K57" s="46">
        <f t="shared" si="23"/>
        <v>22.787869694588171</v>
      </c>
      <c r="L57" s="46">
        <f t="shared" si="23"/>
        <v>22.417621777462681</v>
      </c>
      <c r="M57" s="46">
        <f t="shared" si="23"/>
        <v>23.194329627100867</v>
      </c>
      <c r="N57" s="46">
        <f t="shared" si="23"/>
        <v>22.507506331319878</v>
      </c>
      <c r="O57" s="46">
        <f t="shared" si="23"/>
        <v>22.705720251991739</v>
      </c>
      <c r="P57" s="46">
        <f t="shared" si="23"/>
        <v>22.472596040785589</v>
      </c>
      <c r="Q57" s="46">
        <f t="shared" si="23"/>
        <v>21.834709160889659</v>
      </c>
      <c r="R57" s="46">
        <f t="shared" si="23"/>
        <v>22.042841695071385</v>
      </c>
      <c r="S57" s="46">
        <f t="shared" si="23"/>
        <v>21.838665981620718</v>
      </c>
      <c r="T57" s="46">
        <f t="shared" si="23"/>
        <v>21.233373801519111</v>
      </c>
      <c r="U57" s="46">
        <f t="shared" si="23"/>
        <v>16.397955240822803</v>
      </c>
      <c r="V57" s="46">
        <f t="shared" si="23"/>
        <v>15.214147041114659</v>
      </c>
      <c r="W57" s="46">
        <f t="shared" si="23"/>
        <v>14.681624012621807</v>
      </c>
      <c r="X57" s="46">
        <f t="shared" si="23"/>
        <v>14.965006120082631</v>
      </c>
      <c r="Y57" s="46">
        <f t="shared" si="23"/>
        <v>14.839940791335819</v>
      </c>
      <c r="Z57" s="46">
        <f t="shared" si="23"/>
        <v>14.190713450837597</v>
      </c>
      <c r="AA57" s="46">
        <f t="shared" si="23"/>
        <v>14.440015047140486</v>
      </c>
      <c r="AB57" s="46">
        <f t="shared" si="23"/>
        <v>10.697863929664315</v>
      </c>
      <c r="AC57" s="46">
        <f t="shared" si="23"/>
        <v>8.9284627967034886</v>
      </c>
      <c r="AD57" s="46">
        <f t="shared" si="23"/>
        <v>9.2179910072853666</v>
      </c>
      <c r="AE57" s="46">
        <f t="shared" si="23"/>
        <v>9.1231097969152763</v>
      </c>
      <c r="AF57" s="46">
        <f t="shared" si="23"/>
        <v>8.6698596963156191</v>
      </c>
      <c r="AG57" s="46">
        <f t="shared" si="23"/>
        <v>8.9631823791366259</v>
      </c>
      <c r="AH57" s="46">
        <f t="shared" si="23"/>
        <v>8.8698604030536199</v>
      </c>
      <c r="AI57" s="56">
        <f t="shared" si="23"/>
        <v>9.0356449605438574</v>
      </c>
    </row>
    <row r="58" spans="1:35" x14ac:dyDescent="0.25">
      <c r="A58" s="11"/>
      <c r="B58" s="10"/>
      <c r="C58" s="19"/>
      <c r="D58" s="47"/>
      <c r="E58" s="47"/>
      <c r="F58" s="47"/>
      <c r="G58" s="47"/>
      <c r="H58" s="47"/>
      <c r="I58" s="47"/>
      <c r="J58" s="47"/>
      <c r="K58" s="47"/>
      <c r="L58" s="47"/>
      <c r="M58" s="47"/>
      <c r="AI58" s="53"/>
    </row>
    <row r="59" spans="1:35" x14ac:dyDescent="0.25">
      <c r="A59" s="18" t="s">
        <v>15</v>
      </c>
      <c r="B59" s="19" t="s">
        <v>16</v>
      </c>
      <c r="C59" s="18" t="s">
        <v>44</v>
      </c>
      <c r="D59" s="46">
        <f>(D22/D$44)*100</f>
        <v>2.1987430139189867</v>
      </c>
      <c r="E59" s="46">
        <f t="shared" ref="E59:AI59" si="24">(E22/E$44)*100</f>
        <v>1.2426638627290054</v>
      </c>
      <c r="F59" s="46">
        <f t="shared" si="24"/>
        <v>1.3840458111113547</v>
      </c>
      <c r="G59" s="46">
        <f t="shared" si="24"/>
        <v>1.2154397687290497</v>
      </c>
      <c r="H59" s="46">
        <f t="shared" si="24"/>
        <v>1.3555329619132155</v>
      </c>
      <c r="I59" s="46">
        <f t="shared" si="24"/>
        <v>1.2257440269520534</v>
      </c>
      <c r="J59" s="46">
        <f t="shared" si="24"/>
        <v>1.4015039237652083</v>
      </c>
      <c r="K59" s="46">
        <f t="shared" si="24"/>
        <v>1.2768530177957871</v>
      </c>
      <c r="L59" s="46">
        <f t="shared" si="24"/>
        <v>1.4443986505571866</v>
      </c>
      <c r="M59" s="46">
        <f t="shared" si="24"/>
        <v>1.4217981254562566</v>
      </c>
      <c r="N59" s="46">
        <f t="shared" si="24"/>
        <v>1.3669404758822898</v>
      </c>
      <c r="O59" s="46">
        <f t="shared" si="24"/>
        <v>1.3550475526555925</v>
      </c>
      <c r="P59" s="46">
        <f t="shared" si="24"/>
        <v>1.418809039152527</v>
      </c>
      <c r="Q59" s="46">
        <f t="shared" si="24"/>
        <v>1.457517430247252</v>
      </c>
      <c r="R59" s="46">
        <f t="shared" si="24"/>
        <v>1.2890638974033486</v>
      </c>
      <c r="S59" s="46">
        <f t="shared" si="24"/>
        <v>1.2654273121863246</v>
      </c>
      <c r="T59" s="46">
        <f t="shared" si="24"/>
        <v>1.23491856314519</v>
      </c>
      <c r="U59" s="46">
        <f t="shared" si="24"/>
        <v>1.222328282423224</v>
      </c>
      <c r="V59" s="46">
        <f t="shared" si="24"/>
        <v>1.1987025664193469</v>
      </c>
      <c r="W59" s="46">
        <f t="shared" si="24"/>
        <v>1.1763903133893705</v>
      </c>
      <c r="X59" s="46">
        <f t="shared" si="24"/>
        <v>1.1566397412957183</v>
      </c>
      <c r="Y59" s="46">
        <f t="shared" si="24"/>
        <v>1.131227602124417</v>
      </c>
      <c r="Z59" s="46">
        <f t="shared" si="24"/>
        <v>1.0970233403700471</v>
      </c>
      <c r="AA59" s="46">
        <f t="shared" si="24"/>
        <v>1.0685943543198735</v>
      </c>
      <c r="AB59" s="46">
        <f t="shared" si="24"/>
        <v>1.0473683803012057</v>
      </c>
      <c r="AC59" s="46">
        <f t="shared" si="24"/>
        <v>1.0398415415426041</v>
      </c>
      <c r="AD59" s="46">
        <f t="shared" si="24"/>
        <v>1.0308639772360451</v>
      </c>
      <c r="AE59" s="46">
        <f t="shared" si="24"/>
        <v>1.0196698781589864</v>
      </c>
      <c r="AF59" s="46">
        <f t="shared" si="24"/>
        <v>1.0072111068751946</v>
      </c>
      <c r="AG59" s="46">
        <f t="shared" si="24"/>
        <v>0.9991917013584185</v>
      </c>
      <c r="AH59" s="46">
        <f t="shared" si="24"/>
        <v>1.0394569531555018</v>
      </c>
      <c r="AI59" s="56">
        <f t="shared" si="24"/>
        <v>1.0478021160074023</v>
      </c>
    </row>
    <row r="60" spans="1:35" x14ac:dyDescent="0.25">
      <c r="A60" s="11"/>
      <c r="B60" s="10"/>
      <c r="C60" s="10"/>
      <c r="D60" s="46"/>
      <c r="E60" s="46"/>
      <c r="F60" s="46"/>
      <c r="G60" s="46"/>
      <c r="H60" s="46"/>
      <c r="I60" s="46"/>
      <c r="J60" s="46"/>
      <c r="K60" s="46"/>
      <c r="L60" s="46"/>
      <c r="M60" s="46"/>
      <c r="AI60" s="53"/>
    </row>
    <row r="61" spans="1:35" x14ac:dyDescent="0.25">
      <c r="A61" s="18" t="s">
        <v>17</v>
      </c>
      <c r="B61" s="33" t="s">
        <v>45</v>
      </c>
      <c r="C61" s="18" t="s">
        <v>44</v>
      </c>
      <c r="D61" s="46">
        <f t="shared" ref="D61:AI61" si="25">D62</f>
        <v>4.077618580604507E-2</v>
      </c>
      <c r="E61" s="46">
        <f t="shared" si="25"/>
        <v>4.6982339040823457E-4</v>
      </c>
      <c r="F61" s="46">
        <f t="shared" si="25"/>
        <v>4.2672179295432126E-3</v>
      </c>
      <c r="G61" s="46">
        <f t="shared" si="25"/>
        <v>0</v>
      </c>
      <c r="H61" s="46">
        <f t="shared" si="25"/>
        <v>0</v>
      </c>
      <c r="I61" s="46">
        <f t="shared" si="25"/>
        <v>0</v>
      </c>
      <c r="J61" s="46">
        <f t="shared" si="25"/>
        <v>0</v>
      </c>
      <c r="K61" s="46">
        <f t="shared" si="25"/>
        <v>0</v>
      </c>
      <c r="L61" s="46">
        <f t="shared" si="25"/>
        <v>0</v>
      </c>
      <c r="M61" s="46">
        <f t="shared" si="25"/>
        <v>0</v>
      </c>
      <c r="N61" s="46">
        <f t="shared" si="25"/>
        <v>0</v>
      </c>
      <c r="O61" s="46">
        <f t="shared" si="25"/>
        <v>0</v>
      </c>
      <c r="P61" s="46">
        <f t="shared" si="25"/>
        <v>0</v>
      </c>
      <c r="Q61" s="46">
        <f t="shared" si="25"/>
        <v>0</v>
      </c>
      <c r="R61" s="46">
        <f t="shared" si="25"/>
        <v>0</v>
      </c>
      <c r="S61" s="46">
        <f t="shared" si="25"/>
        <v>0</v>
      </c>
      <c r="T61" s="46">
        <f t="shared" si="25"/>
        <v>0</v>
      </c>
      <c r="U61" s="46">
        <f t="shared" si="25"/>
        <v>0</v>
      </c>
      <c r="V61" s="46">
        <f t="shared" si="25"/>
        <v>0</v>
      </c>
      <c r="W61" s="46">
        <f t="shared" si="25"/>
        <v>0</v>
      </c>
      <c r="X61" s="46">
        <f t="shared" si="25"/>
        <v>0</v>
      </c>
      <c r="Y61" s="46">
        <f t="shared" si="25"/>
        <v>0</v>
      </c>
      <c r="Z61" s="46">
        <f t="shared" si="25"/>
        <v>0</v>
      </c>
      <c r="AA61" s="46">
        <f t="shared" si="25"/>
        <v>0</v>
      </c>
      <c r="AB61" s="46">
        <f t="shared" si="25"/>
        <v>0</v>
      </c>
      <c r="AC61" s="46">
        <f t="shared" si="25"/>
        <v>0</v>
      </c>
      <c r="AD61" s="46">
        <f t="shared" si="25"/>
        <v>0</v>
      </c>
      <c r="AE61" s="46">
        <f t="shared" si="25"/>
        <v>0</v>
      </c>
      <c r="AF61" s="46">
        <f t="shared" si="25"/>
        <v>0</v>
      </c>
      <c r="AG61" s="46">
        <f t="shared" si="25"/>
        <v>0</v>
      </c>
      <c r="AH61" s="46">
        <f t="shared" si="25"/>
        <v>0</v>
      </c>
      <c r="AI61" s="56">
        <f t="shared" si="25"/>
        <v>0</v>
      </c>
    </row>
    <row r="62" spans="1:35" x14ac:dyDescent="0.25">
      <c r="A62" s="18" t="s">
        <v>19</v>
      </c>
      <c r="B62" s="19" t="s">
        <v>24</v>
      </c>
      <c r="C62" s="18" t="s">
        <v>44</v>
      </c>
      <c r="D62" s="46">
        <f>(D25/D$44)*100</f>
        <v>4.077618580604507E-2</v>
      </c>
      <c r="E62" s="46">
        <f t="shared" ref="E62:AI62" si="26">(E25/E$44)*100</f>
        <v>4.6982339040823457E-4</v>
      </c>
      <c r="F62" s="46">
        <f t="shared" si="26"/>
        <v>4.2672179295432126E-3</v>
      </c>
      <c r="G62" s="46">
        <f t="shared" si="26"/>
        <v>0</v>
      </c>
      <c r="H62" s="46">
        <f t="shared" si="26"/>
        <v>0</v>
      </c>
      <c r="I62" s="46">
        <f t="shared" si="26"/>
        <v>0</v>
      </c>
      <c r="J62" s="46">
        <f t="shared" si="26"/>
        <v>0</v>
      </c>
      <c r="K62" s="46">
        <f t="shared" si="26"/>
        <v>0</v>
      </c>
      <c r="L62" s="46">
        <f t="shared" si="26"/>
        <v>0</v>
      </c>
      <c r="M62" s="46">
        <f t="shared" si="26"/>
        <v>0</v>
      </c>
      <c r="N62" s="46">
        <f t="shared" si="26"/>
        <v>0</v>
      </c>
      <c r="O62" s="46">
        <f t="shared" si="26"/>
        <v>0</v>
      </c>
      <c r="P62" s="46">
        <f t="shared" si="26"/>
        <v>0</v>
      </c>
      <c r="Q62" s="46">
        <f t="shared" si="26"/>
        <v>0</v>
      </c>
      <c r="R62" s="46">
        <f t="shared" si="26"/>
        <v>0</v>
      </c>
      <c r="S62" s="46">
        <f t="shared" si="26"/>
        <v>0</v>
      </c>
      <c r="T62" s="46">
        <f t="shared" si="26"/>
        <v>0</v>
      </c>
      <c r="U62" s="46">
        <f t="shared" si="26"/>
        <v>0</v>
      </c>
      <c r="V62" s="46">
        <f t="shared" si="26"/>
        <v>0</v>
      </c>
      <c r="W62" s="46">
        <f t="shared" si="26"/>
        <v>0</v>
      </c>
      <c r="X62" s="46">
        <f t="shared" si="26"/>
        <v>0</v>
      </c>
      <c r="Y62" s="46">
        <f t="shared" si="26"/>
        <v>0</v>
      </c>
      <c r="Z62" s="46">
        <f t="shared" si="26"/>
        <v>0</v>
      </c>
      <c r="AA62" s="46">
        <f t="shared" si="26"/>
        <v>0</v>
      </c>
      <c r="AB62" s="46">
        <f t="shared" si="26"/>
        <v>0</v>
      </c>
      <c r="AC62" s="46">
        <f t="shared" si="26"/>
        <v>0</v>
      </c>
      <c r="AD62" s="46">
        <f t="shared" si="26"/>
        <v>0</v>
      </c>
      <c r="AE62" s="46">
        <f t="shared" si="26"/>
        <v>0</v>
      </c>
      <c r="AF62" s="46">
        <f t="shared" si="26"/>
        <v>0</v>
      </c>
      <c r="AG62" s="46">
        <f t="shared" si="26"/>
        <v>0</v>
      </c>
      <c r="AH62" s="46">
        <f t="shared" si="26"/>
        <v>0</v>
      </c>
      <c r="AI62" s="56">
        <f t="shared" si="26"/>
        <v>0</v>
      </c>
    </row>
    <row r="63" spans="1:35" x14ac:dyDescent="0.25">
      <c r="A63" s="11"/>
      <c r="B63" s="10"/>
      <c r="C63" s="19"/>
      <c r="D63" s="46"/>
      <c r="E63" s="46"/>
      <c r="F63" s="46"/>
      <c r="G63" s="46"/>
      <c r="H63" s="46"/>
      <c r="I63" s="46"/>
      <c r="J63" s="46"/>
      <c r="K63" s="46"/>
      <c r="L63" s="46"/>
      <c r="M63" s="46"/>
      <c r="AI63" s="53"/>
    </row>
    <row r="64" spans="1:35" x14ac:dyDescent="0.25">
      <c r="A64" s="26" t="s">
        <v>21</v>
      </c>
      <c r="B64" s="33" t="s">
        <v>46</v>
      </c>
      <c r="C64" s="18" t="s">
        <v>44</v>
      </c>
      <c r="D64" s="46">
        <f t="shared" ref="D64:K64" si="27">SUM(D65:D67)</f>
        <v>2.9576477500928976E-2</v>
      </c>
      <c r="E64" s="46">
        <f t="shared" si="27"/>
        <v>4.9001814189840254E-3</v>
      </c>
      <c r="F64" s="46">
        <f t="shared" si="27"/>
        <v>3.8280894663334747E-3</v>
      </c>
      <c r="G64" s="46">
        <f t="shared" si="27"/>
        <v>5.8771815075409854E-4</v>
      </c>
      <c r="H64" s="46">
        <f t="shared" si="27"/>
        <v>2.0137371471437913E-3</v>
      </c>
      <c r="I64" s="46">
        <f t="shared" si="27"/>
        <v>2.6941878499421985E-3</v>
      </c>
      <c r="J64" s="46">
        <f t="shared" si="27"/>
        <v>1.59421920159512E-3</v>
      </c>
      <c r="K64" s="46">
        <f t="shared" si="27"/>
        <v>3.5744243614108692E-3</v>
      </c>
      <c r="L64" s="46">
        <f>SUM(L65:L67)</f>
        <v>3.8975215031222064E-3</v>
      </c>
      <c r="M64" s="46">
        <f>SUM(M65:M67)</f>
        <v>4.0195234589424939E-3</v>
      </c>
      <c r="N64" s="46">
        <f t="shared" ref="N64:AI64" si="28">SUM(N65:N67)</f>
        <v>6.5056024231959532E-3</v>
      </c>
      <c r="O64" s="46">
        <f t="shared" si="28"/>
        <v>1.1009158705510955E-2</v>
      </c>
      <c r="P64" s="46">
        <f t="shared" si="28"/>
        <v>1.4080833440543403E-2</v>
      </c>
      <c r="Q64" s="46">
        <f t="shared" si="28"/>
        <v>2.5042142900502679E-2</v>
      </c>
      <c r="R64" s="46">
        <f t="shared" si="28"/>
        <v>2.9254953454283775E-4</v>
      </c>
      <c r="S64" s="46">
        <f t="shared" si="28"/>
        <v>0</v>
      </c>
      <c r="T64" s="46">
        <f t="shared" si="28"/>
        <v>0</v>
      </c>
      <c r="U64" s="46">
        <f t="shared" si="28"/>
        <v>0</v>
      </c>
      <c r="V64" s="46">
        <f t="shared" si="28"/>
        <v>0</v>
      </c>
      <c r="W64" s="46">
        <f t="shared" si="28"/>
        <v>0</v>
      </c>
      <c r="X64" s="46">
        <f t="shared" si="28"/>
        <v>0</v>
      </c>
      <c r="Y64" s="46">
        <f t="shared" si="28"/>
        <v>0</v>
      </c>
      <c r="Z64" s="46">
        <f t="shared" si="28"/>
        <v>0</v>
      </c>
      <c r="AA64" s="46">
        <f t="shared" si="28"/>
        <v>1.1156034586649766E-4</v>
      </c>
      <c r="AB64" s="46">
        <f t="shared" si="28"/>
        <v>0</v>
      </c>
      <c r="AC64" s="46">
        <f t="shared" si="28"/>
        <v>0</v>
      </c>
      <c r="AD64" s="46">
        <f t="shared" si="28"/>
        <v>0</v>
      </c>
      <c r="AE64" s="46">
        <f t="shared" si="28"/>
        <v>0</v>
      </c>
      <c r="AF64" s="46">
        <f t="shared" si="28"/>
        <v>1.2883241522762014E-5</v>
      </c>
      <c r="AG64" s="46">
        <f t="shared" si="28"/>
        <v>4.0730468683189465E-5</v>
      </c>
      <c r="AH64" s="46">
        <f t="shared" si="28"/>
        <v>6.6005886480707834E-6</v>
      </c>
      <c r="AI64" s="56">
        <f t="shared" si="28"/>
        <v>0</v>
      </c>
    </row>
    <row r="65" spans="1:35" x14ac:dyDescent="0.25">
      <c r="A65" s="26" t="s">
        <v>23</v>
      </c>
      <c r="B65" s="19" t="s">
        <v>24</v>
      </c>
      <c r="C65" s="18" t="s">
        <v>44</v>
      </c>
      <c r="D65" s="46">
        <f>(D29/D$44)*100</f>
        <v>0</v>
      </c>
      <c r="E65" s="46">
        <f t="shared" ref="E65:AI65" si="29">(E29/E$44)*100</f>
        <v>0</v>
      </c>
      <c r="F65" s="46">
        <f t="shared" si="29"/>
        <v>0</v>
      </c>
      <c r="G65" s="46">
        <f t="shared" si="29"/>
        <v>0</v>
      </c>
      <c r="H65" s="46">
        <f t="shared" si="29"/>
        <v>0</v>
      </c>
      <c r="I65" s="46">
        <f t="shared" si="29"/>
        <v>0</v>
      </c>
      <c r="J65" s="46">
        <f t="shared" si="29"/>
        <v>0</v>
      </c>
      <c r="K65" s="46">
        <f t="shared" si="29"/>
        <v>0</v>
      </c>
      <c r="L65" s="46">
        <f t="shared" si="29"/>
        <v>0</v>
      </c>
      <c r="M65" s="46">
        <f t="shared" si="29"/>
        <v>0</v>
      </c>
      <c r="N65" s="46">
        <f t="shared" si="29"/>
        <v>0</v>
      </c>
      <c r="O65" s="46">
        <f t="shared" si="29"/>
        <v>0</v>
      </c>
      <c r="P65" s="46">
        <f t="shared" si="29"/>
        <v>0</v>
      </c>
      <c r="Q65" s="46">
        <f t="shared" si="29"/>
        <v>0</v>
      </c>
      <c r="R65" s="46">
        <f t="shared" si="29"/>
        <v>0</v>
      </c>
      <c r="S65" s="46">
        <f t="shared" si="29"/>
        <v>0</v>
      </c>
      <c r="T65" s="46">
        <f t="shared" si="29"/>
        <v>0</v>
      </c>
      <c r="U65" s="46">
        <f t="shared" si="29"/>
        <v>0</v>
      </c>
      <c r="V65" s="46">
        <f t="shared" si="29"/>
        <v>0</v>
      </c>
      <c r="W65" s="46">
        <f t="shared" si="29"/>
        <v>0</v>
      </c>
      <c r="X65" s="46">
        <f t="shared" si="29"/>
        <v>0</v>
      </c>
      <c r="Y65" s="46">
        <f t="shared" si="29"/>
        <v>0</v>
      </c>
      <c r="Z65" s="46">
        <f t="shared" si="29"/>
        <v>0</v>
      </c>
      <c r="AA65" s="46">
        <f t="shared" si="29"/>
        <v>0</v>
      </c>
      <c r="AB65" s="46">
        <f t="shared" si="29"/>
        <v>0</v>
      </c>
      <c r="AC65" s="46">
        <f t="shared" si="29"/>
        <v>0</v>
      </c>
      <c r="AD65" s="46">
        <f t="shared" si="29"/>
        <v>0</v>
      </c>
      <c r="AE65" s="46">
        <f t="shared" si="29"/>
        <v>0</v>
      </c>
      <c r="AF65" s="46">
        <f t="shared" si="29"/>
        <v>0</v>
      </c>
      <c r="AG65" s="46">
        <f t="shared" si="29"/>
        <v>0</v>
      </c>
      <c r="AH65" s="46">
        <f t="shared" si="29"/>
        <v>0</v>
      </c>
      <c r="AI65" s="56">
        <f t="shared" si="29"/>
        <v>0</v>
      </c>
    </row>
    <row r="66" spans="1:35" x14ac:dyDescent="0.25">
      <c r="A66" s="26" t="s">
        <v>25</v>
      </c>
      <c r="B66" s="19" t="s">
        <v>26</v>
      </c>
      <c r="C66" s="18" t="s">
        <v>44</v>
      </c>
      <c r="D66" s="46">
        <f>(D30/D$44)*100</f>
        <v>0</v>
      </c>
      <c r="E66" s="46">
        <f t="shared" ref="E66:AI66" si="30">(E30/E$44)*100</f>
        <v>0</v>
      </c>
      <c r="F66" s="46">
        <f t="shared" si="30"/>
        <v>0</v>
      </c>
      <c r="G66" s="46">
        <f t="shared" si="30"/>
        <v>0</v>
      </c>
      <c r="H66" s="46">
        <f t="shared" si="30"/>
        <v>0</v>
      </c>
      <c r="I66" s="46">
        <f t="shared" si="30"/>
        <v>0</v>
      </c>
      <c r="J66" s="46">
        <f t="shared" si="30"/>
        <v>0</v>
      </c>
      <c r="K66" s="46">
        <f t="shared" si="30"/>
        <v>0</v>
      </c>
      <c r="L66" s="46">
        <f t="shared" si="30"/>
        <v>0</v>
      </c>
      <c r="M66" s="46">
        <f t="shared" si="30"/>
        <v>0</v>
      </c>
      <c r="N66" s="46">
        <f t="shared" si="30"/>
        <v>0</v>
      </c>
      <c r="O66" s="46">
        <f t="shared" si="30"/>
        <v>0</v>
      </c>
      <c r="P66" s="46">
        <f t="shared" si="30"/>
        <v>0</v>
      </c>
      <c r="Q66" s="46">
        <f t="shared" si="30"/>
        <v>0</v>
      </c>
      <c r="R66" s="46">
        <f t="shared" si="30"/>
        <v>0</v>
      </c>
      <c r="S66" s="46">
        <f t="shared" si="30"/>
        <v>0</v>
      </c>
      <c r="T66" s="46">
        <f t="shared" si="30"/>
        <v>0</v>
      </c>
      <c r="U66" s="46">
        <f t="shared" si="30"/>
        <v>0</v>
      </c>
      <c r="V66" s="46">
        <f t="shared" si="30"/>
        <v>0</v>
      </c>
      <c r="W66" s="46">
        <f t="shared" si="30"/>
        <v>0</v>
      </c>
      <c r="X66" s="46">
        <f t="shared" si="30"/>
        <v>0</v>
      </c>
      <c r="Y66" s="46">
        <f t="shared" si="30"/>
        <v>0</v>
      </c>
      <c r="Z66" s="46">
        <f t="shared" si="30"/>
        <v>0</v>
      </c>
      <c r="AA66" s="46">
        <f t="shared" si="30"/>
        <v>0</v>
      </c>
      <c r="AB66" s="46">
        <f t="shared" si="30"/>
        <v>0</v>
      </c>
      <c r="AC66" s="46">
        <f t="shared" si="30"/>
        <v>0</v>
      </c>
      <c r="AD66" s="46">
        <f t="shared" si="30"/>
        <v>0</v>
      </c>
      <c r="AE66" s="46">
        <f t="shared" si="30"/>
        <v>0</v>
      </c>
      <c r="AF66" s="46">
        <f t="shared" si="30"/>
        <v>0</v>
      </c>
      <c r="AG66" s="46">
        <f t="shared" si="30"/>
        <v>0</v>
      </c>
      <c r="AH66" s="46">
        <f t="shared" si="30"/>
        <v>0</v>
      </c>
      <c r="AI66" s="56">
        <f t="shared" si="30"/>
        <v>0</v>
      </c>
    </row>
    <row r="67" spans="1:35" x14ac:dyDescent="0.25">
      <c r="A67" s="26" t="s">
        <v>27</v>
      </c>
      <c r="B67" s="19" t="s">
        <v>28</v>
      </c>
      <c r="C67" s="18" t="s">
        <v>44</v>
      </c>
      <c r="D67" s="46">
        <f>(D31/D$44)*100</f>
        <v>2.9576477500928976E-2</v>
      </c>
      <c r="E67" s="46">
        <f t="shared" ref="E67:AI67" si="31">(E31/E$44)*100</f>
        <v>4.9001814189840254E-3</v>
      </c>
      <c r="F67" s="46">
        <f t="shared" si="31"/>
        <v>3.8280894663334747E-3</v>
      </c>
      <c r="G67" s="46">
        <f t="shared" si="31"/>
        <v>5.8771815075409854E-4</v>
      </c>
      <c r="H67" s="46">
        <f t="shared" si="31"/>
        <v>2.0137371471437913E-3</v>
      </c>
      <c r="I67" s="46">
        <f t="shared" si="31"/>
        <v>2.6941878499421985E-3</v>
      </c>
      <c r="J67" s="46">
        <f t="shared" si="31"/>
        <v>1.59421920159512E-3</v>
      </c>
      <c r="K67" s="46">
        <f t="shared" si="31"/>
        <v>3.5744243614108692E-3</v>
      </c>
      <c r="L67" s="46">
        <f t="shared" si="31"/>
        <v>3.8975215031222064E-3</v>
      </c>
      <c r="M67" s="46">
        <f t="shared" si="31"/>
        <v>4.0195234589424939E-3</v>
      </c>
      <c r="N67" s="46">
        <f t="shared" si="31"/>
        <v>6.5056024231959532E-3</v>
      </c>
      <c r="O67" s="46">
        <f t="shared" si="31"/>
        <v>1.1009158705510955E-2</v>
      </c>
      <c r="P67" s="46">
        <f t="shared" si="31"/>
        <v>1.4080833440543403E-2</v>
      </c>
      <c r="Q67" s="46">
        <f t="shared" si="31"/>
        <v>2.5042142900502679E-2</v>
      </c>
      <c r="R67" s="46">
        <f t="shared" si="31"/>
        <v>2.9254953454283775E-4</v>
      </c>
      <c r="S67" s="46">
        <f t="shared" si="31"/>
        <v>0</v>
      </c>
      <c r="T67" s="46">
        <f t="shared" si="31"/>
        <v>0</v>
      </c>
      <c r="U67" s="46">
        <f t="shared" si="31"/>
        <v>0</v>
      </c>
      <c r="V67" s="46">
        <f t="shared" si="31"/>
        <v>0</v>
      </c>
      <c r="W67" s="46">
        <f t="shared" si="31"/>
        <v>0</v>
      </c>
      <c r="X67" s="46">
        <f t="shared" si="31"/>
        <v>0</v>
      </c>
      <c r="Y67" s="46">
        <f t="shared" si="31"/>
        <v>0</v>
      </c>
      <c r="Z67" s="46">
        <f t="shared" si="31"/>
        <v>0</v>
      </c>
      <c r="AA67" s="46">
        <f t="shared" si="31"/>
        <v>1.1156034586649766E-4</v>
      </c>
      <c r="AB67" s="46">
        <f t="shared" si="31"/>
        <v>0</v>
      </c>
      <c r="AC67" s="46">
        <f t="shared" si="31"/>
        <v>0</v>
      </c>
      <c r="AD67" s="46">
        <f t="shared" si="31"/>
        <v>0</v>
      </c>
      <c r="AE67" s="46">
        <f t="shared" si="31"/>
        <v>0</v>
      </c>
      <c r="AF67" s="46">
        <f t="shared" si="31"/>
        <v>1.2883241522762014E-5</v>
      </c>
      <c r="AG67" s="46">
        <f t="shared" si="31"/>
        <v>4.0730468683189465E-5</v>
      </c>
      <c r="AH67" s="46">
        <f t="shared" si="31"/>
        <v>6.6005886480707834E-6</v>
      </c>
      <c r="AI67" s="56">
        <f t="shared" si="31"/>
        <v>0</v>
      </c>
    </row>
    <row r="68" spans="1:35" x14ac:dyDescent="0.25">
      <c r="A68" s="11"/>
      <c r="B68" s="10"/>
      <c r="C68" s="19"/>
      <c r="D68" s="46"/>
      <c r="E68" s="46"/>
      <c r="F68" s="46"/>
      <c r="G68" s="46"/>
      <c r="H68" s="46"/>
      <c r="I68" s="46"/>
      <c r="J68" s="46"/>
      <c r="K68" s="46"/>
      <c r="L68" s="46"/>
      <c r="M68" s="46"/>
      <c r="AI68" s="53"/>
    </row>
    <row r="69" spans="1:35" x14ac:dyDescent="0.25">
      <c r="A69" s="26" t="s">
        <v>29</v>
      </c>
      <c r="B69" s="19" t="s">
        <v>30</v>
      </c>
      <c r="C69" s="18" t="s">
        <v>44</v>
      </c>
      <c r="D69" s="46">
        <f t="shared" ref="D69:K69" si="32">SUM(D70:D72)</f>
        <v>70.667016395618887</v>
      </c>
      <c r="E69" s="46">
        <f t="shared" si="32"/>
        <v>70.649053435958905</v>
      </c>
      <c r="F69" s="46">
        <f t="shared" si="32"/>
        <v>69.450131330946647</v>
      </c>
      <c r="G69" s="46">
        <f t="shared" si="32"/>
        <v>67.47532146395767</v>
      </c>
      <c r="H69" s="46">
        <f t="shared" si="32"/>
        <v>66.100538003825562</v>
      </c>
      <c r="I69" s="46">
        <f t="shared" si="32"/>
        <v>65.227958638678231</v>
      </c>
      <c r="J69" s="46">
        <f t="shared" si="32"/>
        <v>62.87232804344346</v>
      </c>
      <c r="K69" s="46">
        <f t="shared" si="32"/>
        <v>63.635994414025973</v>
      </c>
      <c r="L69" s="46">
        <f>SUM(L70:L72)</f>
        <v>62.334910108927261</v>
      </c>
      <c r="M69" s="46">
        <f>SUM(M70:M72)</f>
        <v>59.560052991520514</v>
      </c>
      <c r="N69" s="46">
        <f t="shared" ref="N69:AI69" si="33">SUM(N70:N72)</f>
        <v>58.362049093413304</v>
      </c>
      <c r="O69" s="46">
        <f t="shared" si="33"/>
        <v>56.300893692064399</v>
      </c>
      <c r="P69" s="46">
        <f t="shared" si="33"/>
        <v>56.712690249218248</v>
      </c>
      <c r="Q69" s="46">
        <f t="shared" si="33"/>
        <v>58.110063287183856</v>
      </c>
      <c r="R69" s="46">
        <f t="shared" si="33"/>
        <v>58.504809676376823</v>
      </c>
      <c r="S69" s="46">
        <f t="shared" si="33"/>
        <v>58.945582118629162</v>
      </c>
      <c r="T69" s="46">
        <f t="shared" si="33"/>
        <v>59.789337320219936</v>
      </c>
      <c r="U69" s="46">
        <f t="shared" si="33"/>
        <v>65.257971370176321</v>
      </c>
      <c r="V69" s="46">
        <f t="shared" si="33"/>
        <v>66.665342714092517</v>
      </c>
      <c r="W69" s="46">
        <f t="shared" si="33"/>
        <v>67.416124426717886</v>
      </c>
      <c r="X69" s="46">
        <f t="shared" si="33"/>
        <v>67.341844011481115</v>
      </c>
      <c r="Y69" s="46">
        <f t="shared" si="33"/>
        <v>67.67385237072402</v>
      </c>
      <c r="Z69" s="46">
        <f t="shared" si="33"/>
        <v>68.688277871544315</v>
      </c>
      <c r="AA69" s="46">
        <f t="shared" si="33"/>
        <v>68.674221423002408</v>
      </c>
      <c r="AB69" s="46">
        <f t="shared" si="33"/>
        <v>72.637641671369693</v>
      </c>
      <c r="AC69" s="46">
        <f t="shared" si="33"/>
        <v>74.610318864977671</v>
      </c>
      <c r="AD69" s="46">
        <f t="shared" si="33"/>
        <v>74.527015169418917</v>
      </c>
      <c r="AE69" s="46">
        <f t="shared" si="33"/>
        <v>74.823032997612628</v>
      </c>
      <c r="AF69" s="46">
        <f t="shared" si="33"/>
        <v>75.475957212529337</v>
      </c>
      <c r="AG69" s="46">
        <f t="shared" si="33"/>
        <v>75.367400985365791</v>
      </c>
      <c r="AH69" s="46">
        <f t="shared" si="33"/>
        <v>75.608601227786949</v>
      </c>
      <c r="AI69" s="56">
        <f t="shared" si="33"/>
        <v>75.662512364081522</v>
      </c>
    </row>
    <row r="70" spans="1:35" x14ac:dyDescent="0.25">
      <c r="A70" s="26" t="s">
        <v>31</v>
      </c>
      <c r="B70" s="19" t="s">
        <v>24</v>
      </c>
      <c r="C70" s="18" t="s">
        <v>44</v>
      </c>
      <c r="D70" s="46">
        <f>(D35/D$44)*100</f>
        <v>1.0713909769300149</v>
      </c>
      <c r="E70" s="46">
        <f t="shared" ref="E70:AI70" si="34">(E35/E$44)*100</f>
        <v>0.29128885016413963</v>
      </c>
      <c r="F70" s="46">
        <f t="shared" si="34"/>
        <v>0.37319070452829572</v>
      </c>
      <c r="G70" s="46">
        <f t="shared" si="34"/>
        <v>0</v>
      </c>
      <c r="H70" s="46">
        <f t="shared" si="34"/>
        <v>0</v>
      </c>
      <c r="I70" s="46">
        <f t="shared" si="34"/>
        <v>0</v>
      </c>
      <c r="J70" s="46">
        <f t="shared" si="34"/>
        <v>0</v>
      </c>
      <c r="K70" s="46">
        <f t="shared" si="34"/>
        <v>0</v>
      </c>
      <c r="L70" s="46">
        <f t="shared" si="34"/>
        <v>0</v>
      </c>
      <c r="M70" s="46">
        <f t="shared" si="34"/>
        <v>0</v>
      </c>
      <c r="N70" s="46">
        <f t="shared" si="34"/>
        <v>0</v>
      </c>
      <c r="O70" s="46">
        <f t="shared" si="34"/>
        <v>0</v>
      </c>
      <c r="P70" s="46">
        <f t="shared" si="34"/>
        <v>0</v>
      </c>
      <c r="Q70" s="46">
        <f t="shared" si="34"/>
        <v>0</v>
      </c>
      <c r="R70" s="46">
        <f t="shared" si="34"/>
        <v>0</v>
      </c>
      <c r="S70" s="46">
        <f t="shared" si="34"/>
        <v>0</v>
      </c>
      <c r="T70" s="46">
        <f t="shared" si="34"/>
        <v>0</v>
      </c>
      <c r="U70" s="46">
        <f t="shared" si="34"/>
        <v>0</v>
      </c>
      <c r="V70" s="46">
        <f t="shared" si="34"/>
        <v>0</v>
      </c>
      <c r="W70" s="46">
        <f t="shared" si="34"/>
        <v>0</v>
      </c>
      <c r="X70" s="46">
        <f t="shared" si="34"/>
        <v>0</v>
      </c>
      <c r="Y70" s="46">
        <f t="shared" si="34"/>
        <v>0</v>
      </c>
      <c r="Z70" s="46">
        <f t="shared" si="34"/>
        <v>0</v>
      </c>
      <c r="AA70" s="46">
        <f t="shared" si="34"/>
        <v>0</v>
      </c>
      <c r="AB70" s="46">
        <f t="shared" si="34"/>
        <v>0</v>
      </c>
      <c r="AC70" s="46">
        <f t="shared" si="34"/>
        <v>0</v>
      </c>
      <c r="AD70" s="46">
        <f t="shared" si="34"/>
        <v>0</v>
      </c>
      <c r="AE70" s="46">
        <f t="shared" si="34"/>
        <v>0</v>
      </c>
      <c r="AF70" s="46">
        <f t="shared" si="34"/>
        <v>0</v>
      </c>
      <c r="AG70" s="46">
        <f t="shared" si="34"/>
        <v>0</v>
      </c>
      <c r="AH70" s="46">
        <f t="shared" si="34"/>
        <v>0</v>
      </c>
      <c r="AI70" s="56">
        <f t="shared" si="34"/>
        <v>0</v>
      </c>
    </row>
    <row r="71" spans="1:35" x14ac:dyDescent="0.25">
      <c r="A71" s="26" t="s">
        <v>32</v>
      </c>
      <c r="B71" s="19" t="s">
        <v>26</v>
      </c>
      <c r="C71" s="18" t="s">
        <v>44</v>
      </c>
      <c r="D71" s="46">
        <f>(D36/D$44)*100</f>
        <v>69.104871889137272</v>
      </c>
      <c r="E71" s="46">
        <f t="shared" ref="E71:AI71" si="35">(E36/E$44)*100</f>
        <v>70.288625231081113</v>
      </c>
      <c r="F71" s="46">
        <f t="shared" si="35"/>
        <v>68.981412141981707</v>
      </c>
      <c r="G71" s="46">
        <f t="shared" si="35"/>
        <v>67.406728070609674</v>
      </c>
      <c r="H71" s="46">
        <f t="shared" si="35"/>
        <v>66.032491709066377</v>
      </c>
      <c r="I71" s="46">
        <f t="shared" si="35"/>
        <v>65.193801001855917</v>
      </c>
      <c r="J71" s="46">
        <f t="shared" si="35"/>
        <v>62.850134287796166</v>
      </c>
      <c r="K71" s="46">
        <f t="shared" si="35"/>
        <v>63.606987522638747</v>
      </c>
      <c r="L71" s="46">
        <f t="shared" si="35"/>
        <v>62.328059405627066</v>
      </c>
      <c r="M71" s="46">
        <f t="shared" si="35"/>
        <v>59.558872632996973</v>
      </c>
      <c r="N71" s="46">
        <f t="shared" si="35"/>
        <v>58.35441696007797</v>
      </c>
      <c r="O71" s="46">
        <f t="shared" si="35"/>
        <v>56.259462683141194</v>
      </c>
      <c r="P71" s="46">
        <f t="shared" si="35"/>
        <v>56.594667367997729</v>
      </c>
      <c r="Q71" s="46">
        <f t="shared" si="35"/>
        <v>57.945387081019319</v>
      </c>
      <c r="R71" s="46">
        <f t="shared" si="35"/>
        <v>58.498622975302716</v>
      </c>
      <c r="S71" s="46">
        <f t="shared" si="35"/>
        <v>58.937714051833581</v>
      </c>
      <c r="T71" s="46">
        <f t="shared" si="35"/>
        <v>59.788031814954593</v>
      </c>
      <c r="U71" s="46">
        <f t="shared" si="35"/>
        <v>65.252727407565544</v>
      </c>
      <c r="V71" s="46">
        <f t="shared" si="35"/>
        <v>66.665342714092517</v>
      </c>
      <c r="W71" s="46">
        <f t="shared" si="35"/>
        <v>67.416079911876892</v>
      </c>
      <c r="X71" s="46">
        <f t="shared" si="35"/>
        <v>67.341708510128001</v>
      </c>
      <c r="Y71" s="46">
        <f t="shared" si="35"/>
        <v>67.673772962366073</v>
      </c>
      <c r="Z71" s="46">
        <f t="shared" si="35"/>
        <v>68.687277504413586</v>
      </c>
      <c r="AA71" s="46">
        <f t="shared" si="35"/>
        <v>68.672377884531414</v>
      </c>
      <c r="AB71" s="46">
        <f t="shared" si="35"/>
        <v>72.637593454957411</v>
      </c>
      <c r="AC71" s="46">
        <f t="shared" si="35"/>
        <v>74.60927373824903</v>
      </c>
      <c r="AD71" s="46">
        <f t="shared" si="35"/>
        <v>74.526491000988145</v>
      </c>
      <c r="AE71" s="46">
        <f t="shared" si="35"/>
        <v>74.822144564862526</v>
      </c>
      <c r="AF71" s="46">
        <f t="shared" si="35"/>
        <v>75.474142945162313</v>
      </c>
      <c r="AG71" s="46">
        <f t="shared" si="35"/>
        <v>75.364745573482992</v>
      </c>
      <c r="AH71" s="46">
        <f t="shared" si="35"/>
        <v>75.606941805329669</v>
      </c>
      <c r="AI71" s="56">
        <f t="shared" si="35"/>
        <v>75.660625629274875</v>
      </c>
    </row>
    <row r="72" spans="1:35" x14ac:dyDescent="0.25">
      <c r="A72" s="26" t="s">
        <v>34</v>
      </c>
      <c r="B72" s="19" t="s">
        <v>28</v>
      </c>
      <c r="C72" s="18" t="s">
        <v>44</v>
      </c>
      <c r="D72" s="46">
        <f>(D37/D$44)*100</f>
        <v>0.49075352955160256</v>
      </c>
      <c r="E72" s="46">
        <f t="shared" ref="E72:AI72" si="36">(E37/E$44)*100</f>
        <v>6.913935471364864E-2</v>
      </c>
      <c r="F72" s="46">
        <f t="shared" si="36"/>
        <v>9.5528484436646272E-2</v>
      </c>
      <c r="G72" s="46">
        <f t="shared" si="36"/>
        <v>6.8593393348000617E-2</v>
      </c>
      <c r="H72" s="46">
        <f t="shared" si="36"/>
        <v>6.8046294759178977E-2</v>
      </c>
      <c r="I72" s="46">
        <f t="shared" si="36"/>
        <v>3.4157636822311377E-2</v>
      </c>
      <c r="J72" s="46">
        <f t="shared" si="36"/>
        <v>2.2193755647294883E-2</v>
      </c>
      <c r="K72" s="46">
        <f t="shared" si="36"/>
        <v>2.9006891387227215E-2</v>
      </c>
      <c r="L72" s="46">
        <f t="shared" si="36"/>
        <v>6.8507033001919994E-3</v>
      </c>
      <c r="M72" s="46">
        <f t="shared" si="36"/>
        <v>1.1803585235428307E-3</v>
      </c>
      <c r="N72" s="46">
        <f t="shared" si="36"/>
        <v>7.632133335336003E-3</v>
      </c>
      <c r="O72" s="46">
        <f t="shared" si="36"/>
        <v>4.1431008923205226E-2</v>
      </c>
      <c r="P72" s="46">
        <f t="shared" si="36"/>
        <v>0.1180228812205161</v>
      </c>
      <c r="Q72" s="46">
        <f t="shared" si="36"/>
        <v>0.16467620616453449</v>
      </c>
      <c r="R72" s="46">
        <f t="shared" si="36"/>
        <v>6.186701074104229E-3</v>
      </c>
      <c r="S72" s="46">
        <f t="shared" si="36"/>
        <v>7.8680667955782421E-3</v>
      </c>
      <c r="T72" s="46">
        <f t="shared" si="36"/>
        <v>1.3055052653418975E-3</v>
      </c>
      <c r="U72" s="46">
        <f t="shared" si="36"/>
        <v>5.2439626107817572E-3</v>
      </c>
      <c r="V72" s="46">
        <f t="shared" si="36"/>
        <v>0</v>
      </c>
      <c r="W72" s="46">
        <f t="shared" si="36"/>
        <v>4.451484099691178E-5</v>
      </c>
      <c r="X72" s="46">
        <f t="shared" si="36"/>
        <v>1.3550135311966602E-4</v>
      </c>
      <c r="Y72" s="46">
        <f t="shared" si="36"/>
        <v>7.9408357948600213E-5</v>
      </c>
      <c r="Z72" s="46">
        <f t="shared" si="36"/>
        <v>1.0003671307225364E-3</v>
      </c>
      <c r="AA72" s="46">
        <f t="shared" si="36"/>
        <v>1.8435384709947508E-3</v>
      </c>
      <c r="AB72" s="46">
        <f t="shared" si="36"/>
        <v>4.8216412282822994E-5</v>
      </c>
      <c r="AC72" s="46">
        <f t="shared" si="36"/>
        <v>1.0451267286398823E-3</v>
      </c>
      <c r="AD72" s="46">
        <f t="shared" si="36"/>
        <v>5.2416843076562368E-4</v>
      </c>
      <c r="AE72" s="46">
        <f t="shared" si="36"/>
        <v>8.884327501014731E-4</v>
      </c>
      <c r="AF72" s="46">
        <f t="shared" si="36"/>
        <v>1.8142673670307754E-3</v>
      </c>
      <c r="AG72" s="46">
        <f t="shared" si="36"/>
        <v>2.6554118828000972E-3</v>
      </c>
      <c r="AH72" s="46">
        <f t="shared" si="36"/>
        <v>1.6594224572842788E-3</v>
      </c>
      <c r="AI72" s="56">
        <f t="shared" si="36"/>
        <v>1.8867348066454732E-3</v>
      </c>
    </row>
    <row r="73" spans="1:35" x14ac:dyDescent="0.25">
      <c r="A73" s="11"/>
      <c r="B73" s="10"/>
      <c r="C73" s="10"/>
      <c r="D73" s="48"/>
      <c r="E73" s="48"/>
      <c r="F73" s="48"/>
      <c r="G73" s="48"/>
      <c r="H73" s="48"/>
      <c r="I73" s="48"/>
      <c r="J73" s="48"/>
      <c r="K73" s="48"/>
      <c r="L73" s="48"/>
      <c r="M73" s="48"/>
      <c r="AI73" s="53"/>
    </row>
    <row r="74" spans="1:35" x14ac:dyDescent="0.25">
      <c r="A74" s="26" t="s">
        <v>35</v>
      </c>
      <c r="B74" s="10" t="s">
        <v>47</v>
      </c>
      <c r="C74" s="18" t="s">
        <v>44</v>
      </c>
      <c r="D74" s="46">
        <f>SUM(D75:D76)</f>
        <v>2.2110844081929222</v>
      </c>
      <c r="E74" s="46">
        <f t="shared" ref="E74:M74" si="37">SUM(E75:E76)</f>
        <v>3.4732243511674876</v>
      </c>
      <c r="F74" s="46">
        <f t="shared" si="37"/>
        <v>4.5620727856930543</v>
      </c>
      <c r="G74" s="46">
        <f t="shared" si="37"/>
        <v>6.2584588838997899</v>
      </c>
      <c r="H74" s="46">
        <f t="shared" si="37"/>
        <v>7.9228875978906412</v>
      </c>
      <c r="I74" s="46">
        <f t="shared" si="37"/>
        <v>9.2516101541570723</v>
      </c>
      <c r="J74" s="46">
        <f t="shared" si="37"/>
        <v>11.111771769427374</v>
      </c>
      <c r="K74" s="46">
        <f t="shared" si="37"/>
        <v>10.992363952344972</v>
      </c>
      <c r="L74" s="46">
        <f t="shared" si="37"/>
        <v>12.51139498098043</v>
      </c>
      <c r="M74" s="46">
        <f t="shared" si="37"/>
        <v>14.544837908720758</v>
      </c>
      <c r="N74" s="46">
        <f t="shared" ref="N74" si="38">SUM(N75:N76)</f>
        <v>16.500573649335227</v>
      </c>
      <c r="O74" s="46">
        <f t="shared" ref="O74" si="39">SUM(O75:O76)</f>
        <v>18.383162979768148</v>
      </c>
      <c r="P74" s="46">
        <f t="shared" ref="P74" si="40">SUM(P75:P76)</f>
        <v>18.150657244402161</v>
      </c>
      <c r="Q74" s="46">
        <f t="shared" ref="Q74" si="41">SUM(Q75:Q76)</f>
        <v>17.921278319147021</v>
      </c>
      <c r="R74" s="46">
        <f t="shared" ref="R74" si="42">SUM(R75:R76)</f>
        <v>17.701875764455483</v>
      </c>
      <c r="S74" s="46">
        <f t="shared" ref="S74" si="43">SUM(S75:S76)</f>
        <v>17.493464050509509</v>
      </c>
      <c r="T74" s="46">
        <f t="shared" ref="T74" si="44">SUM(T75:T76)</f>
        <v>17.28860755505973</v>
      </c>
      <c r="U74" s="46">
        <f t="shared" ref="U74" si="45">SUM(U75:U76)</f>
        <v>17.121254163535021</v>
      </c>
      <c r="V74" s="46">
        <f t="shared" ref="V74" si="46">SUM(V75:V76)</f>
        <v>16.919204641083624</v>
      </c>
      <c r="W74" s="46">
        <f t="shared" ref="W74" si="47">SUM(W75:W76)</f>
        <v>16.724130531607869</v>
      </c>
      <c r="X74" s="46">
        <f t="shared" ref="X74" si="48">SUM(X75:X76)</f>
        <v>16.534993800549049</v>
      </c>
      <c r="Y74" s="46">
        <f t="shared" ref="Y74" si="49">SUM(Y75:Y76)</f>
        <v>16.353480552361177</v>
      </c>
      <c r="Z74" s="46">
        <f t="shared" ref="Z74" si="50">SUM(Z75:Z76)</f>
        <v>16.023372149721578</v>
      </c>
      <c r="AA74" s="46">
        <f t="shared" ref="AA74" si="51">SUM(AA75:AA76)</f>
        <v>15.815338024105221</v>
      </c>
      <c r="AB74" s="46">
        <f t="shared" ref="AB74" si="52">SUM(AB75:AB76)</f>
        <v>15.613393924509834</v>
      </c>
      <c r="AC74" s="46">
        <f t="shared" ref="AC74" si="53">SUM(AC75:AC76)</f>
        <v>15.416454604987248</v>
      </c>
      <c r="AD74" s="46">
        <f t="shared" ref="AD74" si="54">SUM(AD75:AD76)</f>
        <v>15.219598149758976</v>
      </c>
      <c r="AE74" s="46">
        <f t="shared" ref="AE74" si="55">SUM(AE75:AE76)</f>
        <v>15.029055968928525</v>
      </c>
      <c r="AF74" s="46">
        <f t="shared" ref="AF74" si="56">SUM(AF75:AF76)</f>
        <v>14.841964183135985</v>
      </c>
      <c r="AG74" s="46">
        <f t="shared" ref="AG74" si="57">SUM(AG75:AG76)</f>
        <v>14.6642081482613</v>
      </c>
      <c r="AH74" s="46">
        <f t="shared" ref="AH74" si="58">SUM(AH75:AH76)</f>
        <v>14.476107766116813</v>
      </c>
      <c r="AI74" s="56">
        <f t="shared" ref="AI74" si="59">SUM(AI75:AI76)</f>
        <v>14.309621600470107</v>
      </c>
    </row>
    <row r="75" spans="1:35" x14ac:dyDescent="0.25">
      <c r="A75" s="26" t="s">
        <v>36</v>
      </c>
      <c r="B75" s="10" t="s">
        <v>37</v>
      </c>
      <c r="C75" s="18" t="s">
        <v>44</v>
      </c>
      <c r="D75" s="46">
        <f>(D40/D$44)*100</f>
        <v>2.108918584192101</v>
      </c>
      <c r="E75" s="46">
        <f t="shared" ref="E75:AI75" si="60">(E40/E$44)*100</f>
        <v>3.3704289118271133</v>
      </c>
      <c r="F75" s="46">
        <f t="shared" si="60"/>
        <v>4.4625332579409909</v>
      </c>
      <c r="G75" s="46">
        <f t="shared" si="60"/>
        <v>6.1559502474486099</v>
      </c>
      <c r="H75" s="46">
        <f t="shared" si="60"/>
        <v>7.8206710906481725</v>
      </c>
      <c r="I75" s="46">
        <f t="shared" si="60"/>
        <v>9.1502310800981448</v>
      </c>
      <c r="J75" s="46">
        <f t="shared" si="60"/>
        <v>11.011600536549693</v>
      </c>
      <c r="K75" s="46">
        <f t="shared" si="60"/>
        <v>10.892774425695375</v>
      </c>
      <c r="L75" s="46">
        <f t="shared" si="60"/>
        <v>12.414485294030362</v>
      </c>
      <c r="M75" s="46">
        <f t="shared" si="60"/>
        <v>14.450858856707182</v>
      </c>
      <c r="N75" s="46">
        <f t="shared" si="60"/>
        <v>16.409304190703686</v>
      </c>
      <c r="O75" s="46">
        <f t="shared" si="60"/>
        <v>18.296589810889188</v>
      </c>
      <c r="P75" s="46">
        <f t="shared" si="60"/>
        <v>18.065207124401645</v>
      </c>
      <c r="Q75" s="46">
        <f t="shared" si="60"/>
        <v>17.837471499287023</v>
      </c>
      <c r="R75" s="46">
        <f t="shared" si="60"/>
        <v>17.616324714574095</v>
      </c>
      <c r="S75" s="46">
        <f t="shared" si="60"/>
        <v>17.408462384117971</v>
      </c>
      <c r="T75" s="46">
        <f t="shared" si="60"/>
        <v>17.203949827719377</v>
      </c>
      <c r="U75" s="46">
        <f t="shared" si="60"/>
        <v>17.035741799593456</v>
      </c>
      <c r="V75" s="46">
        <f t="shared" si="60"/>
        <v>16.833736996929698</v>
      </c>
      <c r="W75" s="46">
        <f t="shared" si="60"/>
        <v>16.639298874572582</v>
      </c>
      <c r="X75" s="46">
        <f t="shared" si="60"/>
        <v>16.451068495605622</v>
      </c>
      <c r="Y75" s="46">
        <f t="shared" si="60"/>
        <v>16.269986475831427</v>
      </c>
      <c r="Z75" s="46">
        <f t="shared" si="60"/>
        <v>15.939620099432203</v>
      </c>
      <c r="AA75" s="46">
        <f t="shared" si="60"/>
        <v>15.732670011982</v>
      </c>
      <c r="AB75" s="46">
        <f t="shared" si="60"/>
        <v>15.530538427895916</v>
      </c>
      <c r="AC75" s="46">
        <f t="shared" si="60"/>
        <v>15.334301593287575</v>
      </c>
      <c r="AD75" s="46">
        <f t="shared" si="60"/>
        <v>15.138042678342279</v>
      </c>
      <c r="AE75" s="46">
        <f t="shared" si="60"/>
        <v>14.948001923264579</v>
      </c>
      <c r="AF75" s="46">
        <f t="shared" si="60"/>
        <v>14.761547717932052</v>
      </c>
      <c r="AG75" s="46">
        <f t="shared" si="60"/>
        <v>14.584531381534156</v>
      </c>
      <c r="AH75" s="46">
        <f t="shared" si="60"/>
        <v>14.396883939142874</v>
      </c>
      <c r="AI75" s="56">
        <f t="shared" si="60"/>
        <v>14.230973124973017</v>
      </c>
    </row>
    <row r="76" spans="1:35" x14ac:dyDescent="0.25">
      <c r="A76" s="26" t="s">
        <v>38</v>
      </c>
      <c r="B76" s="10" t="s">
        <v>50</v>
      </c>
      <c r="C76" s="18" t="s">
        <v>44</v>
      </c>
      <c r="D76" s="46">
        <f>(D41/D$44)*100</f>
        <v>0.10216582400082101</v>
      </c>
      <c r="E76" s="46">
        <f t="shared" ref="E76:AI76" si="61">(E41/E$44)*100</f>
        <v>0.10279543934037431</v>
      </c>
      <c r="F76" s="46">
        <f t="shared" si="61"/>
        <v>9.9539527752063039E-2</v>
      </c>
      <c r="G76" s="46">
        <f t="shared" si="61"/>
        <v>0.10250863645118038</v>
      </c>
      <c r="H76" s="46">
        <f t="shared" si="61"/>
        <v>0.10221650724246886</v>
      </c>
      <c r="I76" s="46">
        <f t="shared" si="61"/>
        <v>0.10137907405892752</v>
      </c>
      <c r="J76" s="46">
        <f t="shared" si="61"/>
        <v>0.10017123287768177</v>
      </c>
      <c r="K76" s="46">
        <f t="shared" si="61"/>
        <v>9.9589526649597554E-2</v>
      </c>
      <c r="L76" s="46">
        <f t="shared" si="61"/>
        <v>9.6909686950069351E-2</v>
      </c>
      <c r="M76" s="46">
        <f t="shared" si="61"/>
        <v>9.3979052013576092E-2</v>
      </c>
      <c r="N76" s="46">
        <f t="shared" si="61"/>
        <v>9.1269458631538791E-2</v>
      </c>
      <c r="O76" s="46">
        <f t="shared" si="61"/>
        <v>8.6573168878959522E-2</v>
      </c>
      <c r="P76" s="46">
        <f t="shared" si="61"/>
        <v>8.5450120000516799E-2</v>
      </c>
      <c r="Q76" s="46">
        <f t="shared" si="61"/>
        <v>8.3806819859996218E-2</v>
      </c>
      <c r="R76" s="46">
        <f t="shared" si="61"/>
        <v>8.555104988138959E-2</v>
      </c>
      <c r="S76" s="46">
        <f t="shared" si="61"/>
        <v>8.5001666391537167E-2</v>
      </c>
      <c r="T76" s="46">
        <f t="shared" si="61"/>
        <v>8.4657727340353539E-2</v>
      </c>
      <c r="U76" s="46">
        <f t="shared" si="61"/>
        <v>8.5512363941563987E-2</v>
      </c>
      <c r="V76" s="46">
        <f t="shared" si="61"/>
        <v>8.5467644153925798E-2</v>
      </c>
      <c r="W76" s="46">
        <f t="shared" si="61"/>
        <v>8.4831657035287916E-2</v>
      </c>
      <c r="X76" s="46">
        <f t="shared" si="61"/>
        <v>8.3925304943428494E-2</v>
      </c>
      <c r="Y76" s="46">
        <f t="shared" si="61"/>
        <v>8.3494076529748218E-2</v>
      </c>
      <c r="Z76" s="46">
        <f t="shared" si="61"/>
        <v>8.3752050289374644E-2</v>
      </c>
      <c r="AA76" s="46">
        <f t="shared" si="61"/>
        <v>8.2668012123221349E-2</v>
      </c>
      <c r="AB76" s="46">
        <f t="shared" si="61"/>
        <v>8.2855496613919097E-2</v>
      </c>
      <c r="AC76" s="46">
        <f t="shared" si="61"/>
        <v>8.215301169967261E-2</v>
      </c>
      <c r="AD76" s="46">
        <f t="shared" si="61"/>
        <v>8.1555471416697542E-2</v>
      </c>
      <c r="AE76" s="46">
        <f t="shared" si="61"/>
        <v>8.1054045663944599E-2</v>
      </c>
      <c r="AF76" s="46">
        <f t="shared" si="61"/>
        <v>8.0416465203934348E-2</v>
      </c>
      <c r="AG76" s="46">
        <f t="shared" si="61"/>
        <v>7.9676766727144396E-2</v>
      </c>
      <c r="AH76" s="46">
        <f t="shared" si="61"/>
        <v>7.9223826973938205E-2</v>
      </c>
      <c r="AI76" s="56">
        <f t="shared" si="61"/>
        <v>7.8648475497090267E-2</v>
      </c>
    </row>
    <row r="77" spans="1:35" x14ac:dyDescent="0.25">
      <c r="A77" s="11"/>
      <c r="B77" s="10"/>
      <c r="C77" s="10"/>
      <c r="D77" s="48"/>
      <c r="E77" s="48"/>
      <c r="F77" s="48"/>
      <c r="G77" s="48"/>
      <c r="H77" s="48"/>
      <c r="I77" s="48"/>
      <c r="J77" s="48"/>
      <c r="K77" s="48"/>
      <c r="L77" s="48"/>
      <c r="M77" s="48"/>
      <c r="AI77" s="53"/>
    </row>
    <row r="78" spans="1:35" x14ac:dyDescent="0.25">
      <c r="A78" s="26" t="s">
        <v>39</v>
      </c>
      <c r="B78" s="19" t="s">
        <v>48</v>
      </c>
      <c r="C78" s="18" t="s">
        <v>44</v>
      </c>
      <c r="D78" s="49">
        <f>(D43/D$44)*100</f>
        <v>1.3756250486188604</v>
      </c>
      <c r="E78" s="49">
        <f t="shared" ref="E78:AI78" si="62">(E43/E$44)*100</f>
        <v>1.3785513922768902</v>
      </c>
      <c r="F78" s="49">
        <f t="shared" si="62"/>
        <v>1.3747892734096416</v>
      </c>
      <c r="G78" s="49">
        <f t="shared" si="62"/>
        <v>1.339270409603103</v>
      </c>
      <c r="H78" s="49">
        <f t="shared" si="62"/>
        <v>1.3364431788393598</v>
      </c>
      <c r="I78" s="49">
        <f t="shared" si="62"/>
        <v>1.3258331246213508</v>
      </c>
      <c r="J78" s="49">
        <f t="shared" si="62"/>
        <v>1.3141955551969979</v>
      </c>
      <c r="K78" s="49">
        <f t="shared" si="62"/>
        <v>1.3033444968836909</v>
      </c>
      <c r="L78" s="49">
        <f t="shared" si="62"/>
        <v>1.2877769605693148</v>
      </c>
      <c r="M78" s="49">
        <f t="shared" si="62"/>
        <v>1.2749618237426639</v>
      </c>
      <c r="N78" s="49">
        <f t="shared" si="62"/>
        <v>1.2564248476261082</v>
      </c>
      <c r="O78" s="49">
        <f t="shared" si="62"/>
        <v>1.2441663648145962</v>
      </c>
      <c r="P78" s="49">
        <f t="shared" si="62"/>
        <v>1.231166593000933</v>
      </c>
      <c r="Q78" s="49">
        <f t="shared" si="62"/>
        <v>0.6513896596317198</v>
      </c>
      <c r="R78" s="49">
        <f t="shared" si="62"/>
        <v>0.46111641715841289</v>
      </c>
      <c r="S78" s="49">
        <f t="shared" si="62"/>
        <v>0.45686053705429558</v>
      </c>
      <c r="T78" s="49">
        <f t="shared" si="62"/>
        <v>0.45376276005604299</v>
      </c>
      <c r="U78" s="49">
        <f t="shared" si="62"/>
        <v>4.9094304261142121E-4</v>
      </c>
      <c r="V78" s="49">
        <f t="shared" si="62"/>
        <v>2.6030372898466869E-3</v>
      </c>
      <c r="W78" s="49">
        <f t="shared" si="62"/>
        <v>1.7307156630741091E-3</v>
      </c>
      <c r="X78" s="49">
        <f t="shared" si="62"/>
        <v>1.5163265914961892E-3</v>
      </c>
      <c r="Y78" s="49">
        <f t="shared" si="62"/>
        <v>1.4986834545757525E-3</v>
      </c>
      <c r="Z78" s="49">
        <f t="shared" si="62"/>
        <v>6.1318752647357498E-4</v>
      </c>
      <c r="AA78" s="49">
        <f t="shared" si="62"/>
        <v>1.7195910861441794E-3</v>
      </c>
      <c r="AB78" s="49">
        <f t="shared" si="62"/>
        <v>3.7320941549505186E-3</v>
      </c>
      <c r="AC78" s="49">
        <f t="shared" si="62"/>
        <v>4.9221917889958689E-3</v>
      </c>
      <c r="AD78" s="49">
        <f t="shared" si="62"/>
        <v>4.5316963006882876E-3</v>
      </c>
      <c r="AE78" s="49">
        <f t="shared" si="62"/>
        <v>5.1313583845767853E-3</v>
      </c>
      <c r="AF78" s="49">
        <f t="shared" si="62"/>
        <v>4.9949179023109965E-3</v>
      </c>
      <c r="AG78" s="49">
        <f t="shared" si="62"/>
        <v>5.9760554091890256E-3</v>
      </c>
      <c r="AH78" s="49">
        <f t="shared" si="62"/>
        <v>5.9670492984514505E-3</v>
      </c>
      <c r="AI78" s="57">
        <f t="shared" si="62"/>
        <v>6.6039440502444046E-3</v>
      </c>
    </row>
    <row r="79" spans="1:35" x14ac:dyDescent="0.25">
      <c r="A79" s="10"/>
      <c r="B79" s="10"/>
      <c r="C79" s="11"/>
      <c r="D79" s="50">
        <f>D54+D57+D59+D61+D64+D69+D78+D74</f>
        <v>100</v>
      </c>
      <c r="E79" s="50">
        <f t="shared" ref="E79:L79" si="63">E54+E57+E59+E61+E64+E69+E78+E74</f>
        <v>100.00000000000001</v>
      </c>
      <c r="F79" s="50">
        <f t="shared" si="63"/>
        <v>100</v>
      </c>
      <c r="G79" s="50">
        <f t="shared" si="63"/>
        <v>100</v>
      </c>
      <c r="H79" s="50">
        <f t="shared" si="63"/>
        <v>100.00000000000003</v>
      </c>
      <c r="I79" s="50">
        <f t="shared" si="63"/>
        <v>100.00000000000001</v>
      </c>
      <c r="J79" s="50">
        <f t="shared" si="63"/>
        <v>100</v>
      </c>
      <c r="K79" s="50">
        <f t="shared" si="63"/>
        <v>100.00000000000001</v>
      </c>
      <c r="L79" s="50">
        <f t="shared" si="63"/>
        <v>100</v>
      </c>
      <c r="M79" s="50">
        <f>M54+M57+M59+M61+M64+M69+M78+M74</f>
        <v>100</v>
      </c>
      <c r="N79" s="50">
        <f t="shared" ref="N79:AI79" si="64">N54+N57+N59+N61+N64+N69+N78+N74</f>
        <v>100</v>
      </c>
      <c r="O79" s="50">
        <f t="shared" si="64"/>
        <v>99.999999999999972</v>
      </c>
      <c r="P79" s="50">
        <f t="shared" si="64"/>
        <v>100</v>
      </c>
      <c r="Q79" s="50">
        <f t="shared" si="64"/>
        <v>100.00000000000001</v>
      </c>
      <c r="R79" s="50">
        <f t="shared" si="64"/>
        <v>99.999999999999986</v>
      </c>
      <c r="S79" s="50">
        <f t="shared" si="64"/>
        <v>100</v>
      </c>
      <c r="T79" s="50">
        <f t="shared" si="64"/>
        <v>100</v>
      </c>
      <c r="U79" s="50">
        <f t="shared" si="64"/>
        <v>99.999999999999972</v>
      </c>
      <c r="V79" s="50">
        <f t="shared" si="64"/>
        <v>99.999999999999986</v>
      </c>
      <c r="W79" s="50">
        <f t="shared" si="64"/>
        <v>100</v>
      </c>
      <c r="X79" s="50">
        <f t="shared" si="64"/>
        <v>100.00000000000001</v>
      </c>
      <c r="Y79" s="50">
        <f t="shared" si="64"/>
        <v>100</v>
      </c>
      <c r="Z79" s="50">
        <f t="shared" si="64"/>
        <v>100.00000000000001</v>
      </c>
      <c r="AA79" s="50">
        <f t="shared" si="64"/>
        <v>99.999999999999986</v>
      </c>
      <c r="AB79" s="50">
        <f t="shared" si="64"/>
        <v>100</v>
      </c>
      <c r="AC79" s="50">
        <f t="shared" si="64"/>
        <v>100.00000000000001</v>
      </c>
      <c r="AD79" s="50">
        <f t="shared" si="64"/>
        <v>100</v>
      </c>
      <c r="AE79" s="50">
        <f t="shared" si="64"/>
        <v>100</v>
      </c>
      <c r="AF79" s="50">
        <f t="shared" si="64"/>
        <v>99.999999999999972</v>
      </c>
      <c r="AG79" s="50">
        <f t="shared" si="64"/>
        <v>100</v>
      </c>
      <c r="AH79" s="50">
        <f t="shared" si="64"/>
        <v>99.999999999999986</v>
      </c>
      <c r="AI79" s="58">
        <f t="shared" si="64"/>
        <v>100.06218498515314</v>
      </c>
    </row>
    <row r="80" spans="1:35" x14ac:dyDescent="0.25">
      <c r="A80" s="33"/>
      <c r="B80" s="10"/>
      <c r="C80" s="11"/>
      <c r="D80" s="41"/>
      <c r="E80" s="41"/>
      <c r="F80" s="41"/>
      <c r="G80" s="41"/>
      <c r="H80" s="41"/>
      <c r="I80" s="41"/>
      <c r="J80" s="41"/>
      <c r="K80" s="41"/>
      <c r="L80" s="41"/>
      <c r="M80" s="41"/>
    </row>
  </sheetData>
  <mergeCells count="11">
    <mergeCell ref="A10:AI10"/>
    <mergeCell ref="A1:C1"/>
    <mergeCell ref="A2:C2"/>
    <mergeCell ref="A3:C3"/>
    <mergeCell ref="A4:C4"/>
    <mergeCell ref="A5:C5"/>
    <mergeCell ref="D14:AI14"/>
    <mergeCell ref="D51:AI51"/>
    <mergeCell ref="A11:AI11"/>
    <mergeCell ref="A47:AI47"/>
    <mergeCell ref="A48:AI48"/>
  </mergeCells>
  <pageMargins left="0" right="0" top="0" bottom="0" header="0" footer="0"/>
  <pageSetup scale="40" orientation="landscape" r:id="rId1"/>
  <ignoredErrors>
    <ignoredError sqref="A17:A43 A54:A7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0"/>
  <sheetViews>
    <sheetView zoomScaleNormal="100" workbookViewId="0">
      <selection sqref="A1:C1"/>
    </sheetView>
  </sheetViews>
  <sheetFormatPr defaultRowHeight="15" x14ac:dyDescent="0.25"/>
  <cols>
    <col min="1" max="1" width="9.140625" style="1"/>
    <col min="2" max="2" width="18.5703125" style="1" bestFit="1" customWidth="1"/>
    <col min="3" max="15" width="9.140625" style="1"/>
    <col min="16" max="16" width="9.5703125" style="1" bestFit="1" customWidth="1"/>
    <col min="17" max="17" width="11" style="1" bestFit="1" customWidth="1"/>
    <col min="18" max="16384" width="9.140625" style="1"/>
  </cols>
  <sheetData>
    <row r="1" spans="1:35" x14ac:dyDescent="0.25">
      <c r="A1" s="61" t="s">
        <v>0</v>
      </c>
      <c r="B1" s="61"/>
      <c r="C1" s="61"/>
    </row>
    <row r="2" spans="1:35" x14ac:dyDescent="0.25">
      <c r="A2" s="61" t="s">
        <v>1</v>
      </c>
      <c r="B2" s="61"/>
      <c r="C2" s="61"/>
    </row>
    <row r="3" spans="1:35" x14ac:dyDescent="0.25">
      <c r="A3" s="62" t="s">
        <v>2</v>
      </c>
      <c r="B3" s="62"/>
      <c r="C3" s="62"/>
    </row>
    <row r="4" spans="1:35" x14ac:dyDescent="0.25">
      <c r="A4" s="62" t="s">
        <v>3</v>
      </c>
      <c r="B4" s="62"/>
      <c r="C4" s="62"/>
    </row>
    <row r="5" spans="1:35" x14ac:dyDescent="0.25">
      <c r="A5" s="62" t="s">
        <v>56</v>
      </c>
      <c r="B5" s="62"/>
      <c r="C5" s="62"/>
    </row>
    <row r="6" spans="1:35" x14ac:dyDescent="0.25">
      <c r="A6" s="2" t="s">
        <v>54</v>
      </c>
      <c r="B6" s="2"/>
      <c r="C6" s="2"/>
    </row>
    <row r="8" spans="1:35" x14ac:dyDescent="0.25">
      <c r="A8" s="3" t="s">
        <v>51</v>
      </c>
    </row>
    <row r="10" spans="1:35" x14ac:dyDescent="0.25">
      <c r="A10" s="60" t="s">
        <v>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 x14ac:dyDescent="0.25">
      <c r="A11" s="60" t="s">
        <v>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 x14ac:dyDescent="0.25">
      <c r="A12" s="7"/>
      <c r="B12" s="7"/>
      <c r="C12" s="7"/>
      <c r="D12" s="7"/>
      <c r="E12" s="7"/>
      <c r="F12" s="7"/>
      <c r="G12" s="7"/>
      <c r="H12" s="7"/>
      <c r="I12" s="7"/>
      <c r="J12" s="8"/>
      <c r="K12" s="9"/>
      <c r="L12" s="8"/>
      <c r="M12" s="8"/>
    </row>
    <row r="13" spans="1:35" x14ac:dyDescent="0.25">
      <c r="A13" s="7"/>
      <c r="B13" s="7"/>
      <c r="C13" s="7"/>
      <c r="D13" s="7"/>
      <c r="E13" s="7"/>
      <c r="F13" s="7"/>
      <c r="G13" s="7"/>
      <c r="H13" s="7"/>
      <c r="I13" s="7"/>
      <c r="J13" s="8"/>
      <c r="K13" s="9"/>
      <c r="L13" s="8"/>
      <c r="M13" s="8"/>
    </row>
    <row r="14" spans="1:35" x14ac:dyDescent="0.25">
      <c r="A14" s="10"/>
      <c r="B14" s="10"/>
      <c r="C14" s="11"/>
      <c r="D14" s="59" t="s">
        <v>7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</row>
    <row r="15" spans="1:35" x14ac:dyDescent="0.25">
      <c r="A15" s="10"/>
      <c r="B15" s="12" t="s">
        <v>6</v>
      </c>
      <c r="C15" s="13" t="s">
        <v>8</v>
      </c>
      <c r="D15" s="14">
        <v>2019</v>
      </c>
      <c r="E15" s="14">
        <f t="shared" ref="E15:L15" si="0">D15+1</f>
        <v>2020</v>
      </c>
      <c r="F15" s="14">
        <f t="shared" si="0"/>
        <v>2021</v>
      </c>
      <c r="G15" s="14">
        <f t="shared" si="0"/>
        <v>2022</v>
      </c>
      <c r="H15" s="14">
        <f t="shared" si="0"/>
        <v>2023</v>
      </c>
      <c r="I15" s="14">
        <f t="shared" si="0"/>
        <v>2024</v>
      </c>
      <c r="J15" s="14">
        <f t="shared" si="0"/>
        <v>2025</v>
      </c>
      <c r="K15" s="14">
        <f t="shared" si="0"/>
        <v>2026</v>
      </c>
      <c r="L15" s="14">
        <f t="shared" si="0"/>
        <v>2027</v>
      </c>
      <c r="M15" s="14">
        <f>L15+1</f>
        <v>2028</v>
      </c>
      <c r="N15" s="14">
        <f t="shared" ref="N15:AA15" si="1">M15+1</f>
        <v>2029</v>
      </c>
      <c r="O15" s="14">
        <f t="shared" si="1"/>
        <v>2030</v>
      </c>
      <c r="P15" s="14">
        <f t="shared" si="1"/>
        <v>2031</v>
      </c>
      <c r="Q15" s="14">
        <f t="shared" si="1"/>
        <v>2032</v>
      </c>
      <c r="R15" s="14">
        <f t="shared" si="1"/>
        <v>2033</v>
      </c>
      <c r="S15" s="14">
        <f t="shared" si="1"/>
        <v>2034</v>
      </c>
      <c r="T15" s="14">
        <f t="shared" si="1"/>
        <v>2035</v>
      </c>
      <c r="U15" s="14">
        <f t="shared" si="1"/>
        <v>2036</v>
      </c>
      <c r="V15" s="14">
        <f t="shared" si="1"/>
        <v>2037</v>
      </c>
      <c r="W15" s="14">
        <f t="shared" si="1"/>
        <v>2038</v>
      </c>
      <c r="X15" s="14">
        <f t="shared" si="1"/>
        <v>2039</v>
      </c>
      <c r="Y15" s="14">
        <f t="shared" si="1"/>
        <v>2040</v>
      </c>
      <c r="Z15" s="14">
        <f t="shared" si="1"/>
        <v>2041</v>
      </c>
      <c r="AA15" s="14">
        <f t="shared" si="1"/>
        <v>2042</v>
      </c>
      <c r="AB15" s="14">
        <f>AA15+1</f>
        <v>2043</v>
      </c>
      <c r="AC15" s="14">
        <f t="shared" ref="AC15:AF15" si="2">AB15+1</f>
        <v>2044</v>
      </c>
      <c r="AD15" s="14">
        <f t="shared" si="2"/>
        <v>2045</v>
      </c>
      <c r="AE15" s="14">
        <f t="shared" si="2"/>
        <v>2046</v>
      </c>
      <c r="AF15" s="14">
        <f t="shared" si="2"/>
        <v>2047</v>
      </c>
      <c r="AG15" s="14">
        <f>AF15+1</f>
        <v>2048</v>
      </c>
      <c r="AH15" s="14">
        <f t="shared" ref="AH15:AI15" si="3">AG15+1</f>
        <v>2049</v>
      </c>
      <c r="AI15" s="52">
        <f t="shared" si="3"/>
        <v>2050</v>
      </c>
    </row>
    <row r="16" spans="1:35" x14ac:dyDescent="0.25">
      <c r="A16" s="10"/>
      <c r="B16" s="15"/>
      <c r="C16" s="15"/>
      <c r="D16" s="16"/>
      <c r="E16" s="16"/>
      <c r="F16" s="16"/>
      <c r="G16" s="16"/>
      <c r="H16" s="16"/>
      <c r="I16" s="17"/>
      <c r="J16" s="17"/>
      <c r="K16" s="17"/>
      <c r="L16" s="17"/>
      <c r="M16" s="17"/>
      <c r="AI16" s="53"/>
    </row>
    <row r="17" spans="1:35" x14ac:dyDescent="0.25">
      <c r="A17" s="18" t="s">
        <v>9</v>
      </c>
      <c r="B17" s="19" t="s">
        <v>10</v>
      </c>
      <c r="C17" s="18" t="s">
        <v>11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1:35" x14ac:dyDescent="0.25">
      <c r="A18" s="11"/>
      <c r="B18" s="19" t="s">
        <v>12</v>
      </c>
      <c r="C18" s="11"/>
      <c r="D18" s="21"/>
      <c r="E18" s="22"/>
      <c r="F18" s="22"/>
      <c r="G18" s="22"/>
      <c r="H18" s="22"/>
      <c r="I18" s="22"/>
      <c r="J18" s="22"/>
      <c r="K18" s="22"/>
      <c r="L18" s="22"/>
      <c r="M18" s="22"/>
      <c r="AI18" s="53"/>
    </row>
    <row r="19" spans="1:35" x14ac:dyDescent="0.25">
      <c r="A19" s="11"/>
      <c r="B19" s="19"/>
      <c r="C19" s="11"/>
      <c r="D19" s="23"/>
      <c r="E19" s="23"/>
      <c r="F19" s="23"/>
      <c r="G19" s="23"/>
      <c r="H19" s="23"/>
      <c r="I19" s="23"/>
      <c r="J19" s="23"/>
      <c r="K19" s="23"/>
      <c r="L19" s="23"/>
      <c r="M19" s="23"/>
      <c r="AI19" s="53"/>
    </row>
    <row r="20" spans="1:35" x14ac:dyDescent="0.25">
      <c r="A20" s="18" t="s">
        <v>13</v>
      </c>
      <c r="B20" s="19" t="s">
        <v>14</v>
      </c>
      <c r="C20" s="18" t="s">
        <v>11</v>
      </c>
      <c r="D20" s="23">
        <v>28430.828000000001</v>
      </c>
      <c r="E20" s="23">
        <v>28432.47798</v>
      </c>
      <c r="F20" s="23">
        <v>28415.29376</v>
      </c>
      <c r="G20" s="23">
        <v>29005.74754</v>
      </c>
      <c r="H20" s="23">
        <v>28563.158719999999</v>
      </c>
      <c r="I20" s="23">
        <v>28446.814160000002</v>
      </c>
      <c r="J20" s="23">
        <v>28992.838899999999</v>
      </c>
      <c r="K20" s="23">
        <v>28582.821920000002</v>
      </c>
      <c r="L20" s="23">
        <v>28362.808399999998</v>
      </c>
      <c r="M20" s="23">
        <v>29675.008170000001</v>
      </c>
      <c r="N20" s="23">
        <v>29027.393119999997</v>
      </c>
      <c r="O20" s="23">
        <v>29600.972710000002</v>
      </c>
      <c r="P20" s="23">
        <v>29591.002410000005</v>
      </c>
      <c r="Q20" s="23">
        <v>29111.398880000001</v>
      </c>
      <c r="R20" s="23">
        <v>29600.972710000002</v>
      </c>
      <c r="S20" s="23">
        <v>29591.002410000005</v>
      </c>
      <c r="T20" s="23">
        <v>29027.393120000001</v>
      </c>
      <c r="U20" s="23">
        <v>22639.596189999997</v>
      </c>
      <c r="V20" s="23">
        <v>21137.415359999999</v>
      </c>
      <c r="W20" s="23">
        <v>20573.806069999999</v>
      </c>
      <c r="X20" s="23">
        <v>21147.38566</v>
      </c>
      <c r="Y20" s="23">
        <v>21197.95104</v>
      </c>
      <c r="Z20" s="23">
        <v>20573.806069999999</v>
      </c>
      <c r="AA20" s="23">
        <v>21147.38566</v>
      </c>
      <c r="AB20" s="23">
        <v>15823.899359999999</v>
      </c>
      <c r="AC20" s="23">
        <v>13371.677750000001</v>
      </c>
      <c r="AD20" s="23">
        <v>13904.845660000001</v>
      </c>
      <c r="AE20" s="23">
        <v>13894.87536</v>
      </c>
      <c r="AF20" s="23">
        <v>13331.26607</v>
      </c>
      <c r="AG20" s="23">
        <v>13945.25734</v>
      </c>
      <c r="AH20" s="23">
        <v>13894.87536</v>
      </c>
      <c r="AI20" s="23">
        <v>14287.408880000001</v>
      </c>
    </row>
    <row r="21" spans="1:35" x14ac:dyDescent="0.25">
      <c r="A21" s="11"/>
      <c r="B21" s="10"/>
      <c r="C21" s="11"/>
      <c r="D21" s="24"/>
      <c r="E21" s="24"/>
      <c r="F21" s="24"/>
      <c r="G21" s="24"/>
      <c r="H21" s="24"/>
      <c r="I21" s="24"/>
      <c r="J21" s="24"/>
      <c r="K21" s="24"/>
      <c r="L21" s="24"/>
      <c r="M21" s="24"/>
      <c r="AI21" s="53"/>
    </row>
    <row r="22" spans="1:35" x14ac:dyDescent="0.25">
      <c r="A22" s="18" t="s">
        <v>15</v>
      </c>
      <c r="B22" s="19" t="s">
        <v>16</v>
      </c>
      <c r="C22" s="18" t="s">
        <v>11</v>
      </c>
      <c r="D22" s="24">
        <v>2662.6745000000001</v>
      </c>
      <c r="E22" s="24">
        <v>1523.1736799999999</v>
      </c>
      <c r="F22" s="24">
        <v>1699.95327</v>
      </c>
      <c r="G22" s="24">
        <v>1514.0924</v>
      </c>
      <c r="H22" s="24">
        <v>1703.1863799999999</v>
      </c>
      <c r="I22" s="24">
        <v>1578.50449</v>
      </c>
      <c r="J22" s="24">
        <v>1764.5264999999999</v>
      </c>
      <c r="K22" s="24">
        <v>1614.6817699999999</v>
      </c>
      <c r="L22" s="24">
        <v>1844.54522</v>
      </c>
      <c r="M22" s="24">
        <v>1930.34231</v>
      </c>
      <c r="N22" s="24">
        <v>1913.61663</v>
      </c>
      <c r="O22" s="24">
        <v>1862.63849</v>
      </c>
      <c r="P22" s="24">
        <v>1756.9612299999999</v>
      </c>
      <c r="Q22" s="24">
        <v>1753.8578400000001</v>
      </c>
      <c r="R22" s="24">
        <v>1728.6086299999999</v>
      </c>
      <c r="S22" s="24">
        <v>1718.18256</v>
      </c>
      <c r="T22" s="24">
        <v>1712.8826100000001</v>
      </c>
      <c r="U22" s="24">
        <v>1697.7319399999999</v>
      </c>
      <c r="V22" s="24">
        <v>1683.27289</v>
      </c>
      <c r="W22" s="24">
        <v>1666.1495199999999</v>
      </c>
      <c r="X22" s="24">
        <v>1648.90013</v>
      </c>
      <c r="Y22" s="24">
        <v>1643.4741000000001</v>
      </c>
      <c r="Z22" s="24">
        <v>1609.6503700000001</v>
      </c>
      <c r="AA22" s="24">
        <v>1575.0367900000001</v>
      </c>
      <c r="AB22" s="24">
        <v>1562.8683100000001</v>
      </c>
      <c r="AC22" s="24">
        <v>1562.54935</v>
      </c>
      <c r="AD22" s="24">
        <v>1568.5535600000001</v>
      </c>
      <c r="AE22" s="24">
        <v>1570.93652</v>
      </c>
      <c r="AF22" s="24">
        <v>1561.55819</v>
      </c>
      <c r="AG22" s="24">
        <v>1562.7259899999999</v>
      </c>
      <c r="AH22" s="24">
        <v>1633.7395300000001</v>
      </c>
      <c r="AI22" s="24">
        <v>1658.1892433333301</v>
      </c>
    </row>
    <row r="23" spans="1:35" x14ac:dyDescent="0.25">
      <c r="A23" s="11"/>
      <c r="B23" s="10"/>
      <c r="C23" s="11"/>
      <c r="D23" s="25"/>
      <c r="E23" s="25"/>
      <c r="F23" s="25"/>
      <c r="G23" s="25"/>
      <c r="H23" s="25"/>
      <c r="I23" s="25"/>
      <c r="J23" s="25"/>
      <c r="K23" s="25"/>
      <c r="L23" s="25"/>
      <c r="M23" s="25"/>
      <c r="P23" s="5"/>
      <c r="Q23" s="5"/>
      <c r="AI23" s="53"/>
    </row>
    <row r="24" spans="1:35" x14ac:dyDescent="0.25">
      <c r="A24" s="18" t="s">
        <v>17</v>
      </c>
      <c r="B24" s="19" t="s">
        <v>18</v>
      </c>
      <c r="C24" s="18" t="s">
        <v>11</v>
      </c>
      <c r="D24" s="23">
        <f>D25</f>
        <v>49.379899999999999</v>
      </c>
      <c r="E24" s="23">
        <f t="shared" ref="E24:AI24" si="4">E25</f>
        <v>0.47072000000000003</v>
      </c>
      <c r="F24" s="23">
        <f t="shared" si="4"/>
        <v>6.8828700000000005</v>
      </c>
      <c r="G24" s="23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si="4"/>
        <v>0</v>
      </c>
      <c r="L24" s="23">
        <f t="shared" si="4"/>
        <v>0</v>
      </c>
      <c r="M24" s="23">
        <f t="shared" si="4"/>
        <v>0</v>
      </c>
      <c r="N24" s="23">
        <f t="shared" si="4"/>
        <v>0</v>
      </c>
      <c r="O24" s="23">
        <f t="shared" si="4"/>
        <v>0</v>
      </c>
      <c r="P24" s="23">
        <f t="shared" si="4"/>
        <v>0</v>
      </c>
      <c r="Q24" s="23">
        <f t="shared" si="4"/>
        <v>0</v>
      </c>
      <c r="R24" s="23">
        <f t="shared" si="4"/>
        <v>0</v>
      </c>
      <c r="S24" s="23">
        <f t="shared" si="4"/>
        <v>0</v>
      </c>
      <c r="T24" s="23">
        <f t="shared" si="4"/>
        <v>0</v>
      </c>
      <c r="U24" s="23">
        <f t="shared" si="4"/>
        <v>0</v>
      </c>
      <c r="V24" s="23">
        <f t="shared" si="4"/>
        <v>0</v>
      </c>
      <c r="W24" s="23">
        <f t="shared" si="4"/>
        <v>0</v>
      </c>
      <c r="X24" s="23">
        <f t="shared" si="4"/>
        <v>0</v>
      </c>
      <c r="Y24" s="23">
        <f t="shared" si="4"/>
        <v>0</v>
      </c>
      <c r="Z24" s="23">
        <f t="shared" si="4"/>
        <v>0</v>
      </c>
      <c r="AA24" s="23">
        <f t="shared" si="4"/>
        <v>0</v>
      </c>
      <c r="AB24" s="23">
        <f t="shared" si="4"/>
        <v>0</v>
      </c>
      <c r="AC24" s="23">
        <f t="shared" si="4"/>
        <v>0</v>
      </c>
      <c r="AD24" s="23">
        <f t="shared" si="4"/>
        <v>0</v>
      </c>
      <c r="AE24" s="23">
        <f t="shared" si="4"/>
        <v>0</v>
      </c>
      <c r="AF24" s="23">
        <f t="shared" si="4"/>
        <v>0</v>
      </c>
      <c r="AG24" s="23">
        <f t="shared" si="4"/>
        <v>0</v>
      </c>
      <c r="AH24" s="23">
        <f t="shared" si="4"/>
        <v>0</v>
      </c>
      <c r="AI24" s="23">
        <f t="shared" si="4"/>
        <v>0</v>
      </c>
    </row>
    <row r="25" spans="1:35" x14ac:dyDescent="0.25">
      <c r="A25" s="18" t="s">
        <v>19</v>
      </c>
      <c r="B25" s="19" t="s">
        <v>20</v>
      </c>
      <c r="C25" s="18" t="s">
        <v>11</v>
      </c>
      <c r="D25" s="23">
        <v>49.379899999999999</v>
      </c>
      <c r="E25" s="23">
        <v>0.47072000000000003</v>
      </c>
      <c r="F25" s="23">
        <v>6.8828700000000005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</row>
    <row r="26" spans="1:35" x14ac:dyDescent="0.25">
      <c r="A26" s="18"/>
      <c r="B26" s="19"/>
      <c r="C26" s="18"/>
      <c r="D26" s="23"/>
      <c r="E26" s="23"/>
      <c r="F26" s="23"/>
      <c r="G26" s="23"/>
      <c r="H26" s="23"/>
      <c r="I26" s="23"/>
      <c r="J26" s="23"/>
      <c r="K26" s="23"/>
      <c r="L26" s="23"/>
      <c r="M26" s="23"/>
      <c r="AI26" s="53"/>
    </row>
    <row r="27" spans="1:35" x14ac:dyDescent="0.25">
      <c r="A27" s="11"/>
      <c r="B27" s="10"/>
      <c r="C27" s="11"/>
      <c r="D27" s="23"/>
      <c r="E27" s="23"/>
      <c r="F27" s="23"/>
      <c r="G27" s="23"/>
      <c r="H27" s="23"/>
      <c r="I27" s="23"/>
      <c r="J27" s="23"/>
      <c r="K27" s="23"/>
      <c r="L27" s="23"/>
      <c r="M27" s="23"/>
      <c r="T27" s="6"/>
      <c r="AI27" s="53"/>
    </row>
    <row r="28" spans="1:35" x14ac:dyDescent="0.25">
      <c r="A28" s="26" t="s">
        <v>21</v>
      </c>
      <c r="B28" s="19" t="s">
        <v>22</v>
      </c>
      <c r="C28" s="18" t="s">
        <v>11</v>
      </c>
      <c r="D28" s="23">
        <f>D31+D30+D29</f>
        <v>35.817070000000001</v>
      </c>
      <c r="E28" s="23">
        <f t="shared" ref="E28:AI28" si="5">E31+E30+E29</f>
        <v>5.5633899999999992</v>
      </c>
      <c r="F28" s="23">
        <f t="shared" si="5"/>
        <v>2.98875</v>
      </c>
      <c r="G28" s="23">
        <f t="shared" si="5"/>
        <v>1.5783</v>
      </c>
      <c r="H28" s="23">
        <f t="shared" si="5"/>
        <v>2.6164099999999997</v>
      </c>
      <c r="I28" s="23">
        <f t="shared" si="5"/>
        <v>2.8100500000000004</v>
      </c>
      <c r="J28" s="23">
        <f t="shared" si="5"/>
        <v>1.95627</v>
      </c>
      <c r="K28" s="23">
        <f t="shared" si="5"/>
        <v>0.89114999999999989</v>
      </c>
      <c r="L28" s="23">
        <f t="shared" si="5"/>
        <v>2.6410300000000002</v>
      </c>
      <c r="M28" s="23">
        <f t="shared" si="5"/>
        <v>5.2087699999999995</v>
      </c>
      <c r="N28" s="23">
        <f t="shared" si="5"/>
        <v>12.704190000000001</v>
      </c>
      <c r="O28" s="23">
        <f t="shared" si="5"/>
        <v>14.528169999999999</v>
      </c>
      <c r="P28" s="23">
        <f t="shared" si="5"/>
        <v>0</v>
      </c>
      <c r="Q28" s="23">
        <f t="shared" si="5"/>
        <v>0</v>
      </c>
      <c r="R28" s="23">
        <f t="shared" si="5"/>
        <v>0</v>
      </c>
      <c r="S28" s="23">
        <f t="shared" si="5"/>
        <v>0</v>
      </c>
      <c r="T28" s="23">
        <f t="shared" si="5"/>
        <v>0</v>
      </c>
      <c r="U28" s="23">
        <f t="shared" si="5"/>
        <v>0</v>
      </c>
      <c r="V28" s="23">
        <f t="shared" si="5"/>
        <v>0</v>
      </c>
      <c r="W28" s="23">
        <f t="shared" si="5"/>
        <v>0</v>
      </c>
      <c r="X28" s="23">
        <f t="shared" si="5"/>
        <v>0</v>
      </c>
      <c r="Y28" s="23">
        <f t="shared" si="5"/>
        <v>0</v>
      </c>
      <c r="Z28" s="23">
        <f t="shared" si="5"/>
        <v>0</v>
      </c>
      <c r="AA28" s="23">
        <f t="shared" si="5"/>
        <v>0</v>
      </c>
      <c r="AB28" s="23">
        <f t="shared" si="5"/>
        <v>0</v>
      </c>
      <c r="AC28" s="23">
        <f t="shared" si="5"/>
        <v>0</v>
      </c>
      <c r="AD28" s="23">
        <f t="shared" si="5"/>
        <v>0</v>
      </c>
      <c r="AE28" s="23">
        <f t="shared" si="5"/>
        <v>0</v>
      </c>
      <c r="AF28" s="23">
        <f t="shared" si="5"/>
        <v>0</v>
      </c>
      <c r="AG28" s="23">
        <f t="shared" si="5"/>
        <v>0</v>
      </c>
      <c r="AH28" s="23">
        <f t="shared" si="5"/>
        <v>0</v>
      </c>
      <c r="AI28" s="23">
        <f t="shared" si="5"/>
        <v>0</v>
      </c>
    </row>
    <row r="29" spans="1:35" x14ac:dyDescent="0.25">
      <c r="A29" s="26" t="s">
        <v>23</v>
      </c>
      <c r="B29" s="19" t="s">
        <v>24</v>
      </c>
      <c r="C29" s="18" t="s">
        <v>11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</row>
    <row r="30" spans="1:35" x14ac:dyDescent="0.25">
      <c r="A30" s="26" t="s">
        <v>25</v>
      </c>
      <c r="B30" s="19" t="s">
        <v>26</v>
      </c>
      <c r="C30" s="18" t="s">
        <v>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</row>
    <row r="31" spans="1:35" x14ac:dyDescent="0.25">
      <c r="A31" s="26" t="s">
        <v>27</v>
      </c>
      <c r="B31" s="19" t="s">
        <v>28</v>
      </c>
      <c r="C31" s="18" t="s">
        <v>11</v>
      </c>
      <c r="D31" s="23">
        <v>35.817070000000001</v>
      </c>
      <c r="E31" s="23">
        <v>5.5633899999999992</v>
      </c>
      <c r="F31" s="23">
        <v>2.98875</v>
      </c>
      <c r="G31" s="23">
        <v>1.5783</v>
      </c>
      <c r="H31" s="23">
        <v>2.6164099999999997</v>
      </c>
      <c r="I31" s="23">
        <v>2.8100500000000004</v>
      </c>
      <c r="J31" s="23">
        <v>1.95627</v>
      </c>
      <c r="K31" s="23">
        <v>0.89114999999999989</v>
      </c>
      <c r="L31" s="24">
        <v>2.6410300000000002</v>
      </c>
      <c r="M31" s="24">
        <v>5.2087699999999995</v>
      </c>
      <c r="N31" s="24">
        <v>12.704190000000001</v>
      </c>
      <c r="O31" s="24">
        <v>14.528169999999999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</row>
    <row r="32" spans="1:35" x14ac:dyDescent="0.25">
      <c r="A32" s="26"/>
      <c r="B32" s="19"/>
      <c r="C32" s="18"/>
      <c r="D32" s="23"/>
      <c r="E32" s="23"/>
      <c r="F32" s="23"/>
      <c r="G32" s="23"/>
      <c r="H32" s="23"/>
      <c r="I32" s="23"/>
      <c r="J32" s="23"/>
      <c r="K32" s="23"/>
      <c r="L32" s="23"/>
      <c r="M32" s="23"/>
      <c r="AI32" s="53"/>
    </row>
    <row r="33" spans="1:35" x14ac:dyDescent="0.25">
      <c r="A33" s="11"/>
      <c r="B33" s="10"/>
      <c r="C33" s="11"/>
      <c r="D33" s="28"/>
      <c r="E33" s="28"/>
      <c r="F33" s="28"/>
      <c r="G33" s="28"/>
      <c r="H33" s="28"/>
      <c r="I33" s="28"/>
      <c r="J33" s="28"/>
      <c r="K33" s="28"/>
      <c r="L33" s="28"/>
      <c r="M33" s="28"/>
      <c r="AI33" s="53"/>
    </row>
    <row r="34" spans="1:35" x14ac:dyDescent="0.25">
      <c r="A34" s="26" t="s">
        <v>29</v>
      </c>
      <c r="B34" s="19" t="s">
        <v>30</v>
      </c>
      <c r="C34" s="18" t="s">
        <v>11</v>
      </c>
      <c r="D34" s="23">
        <f>D37+D36+D35</f>
        <v>85577.65111999998</v>
      </c>
      <c r="E34" s="23">
        <f t="shared" ref="E34:AI34" si="6">E37+E36+E35</f>
        <v>87102.974759999997</v>
      </c>
      <c r="F34" s="23">
        <f t="shared" si="6"/>
        <v>86915.704869999987</v>
      </c>
      <c r="G34" s="23">
        <f t="shared" si="6"/>
        <v>86476.204279999991</v>
      </c>
      <c r="H34" s="23">
        <f t="shared" si="6"/>
        <v>87023.042889999997</v>
      </c>
      <c r="I34" s="23">
        <f t="shared" si="6"/>
        <v>88384.159710000022</v>
      </c>
      <c r="J34" s="23">
        <f t="shared" si="6"/>
        <v>88192.413910000017</v>
      </c>
      <c r="K34" s="23">
        <f t="shared" si="6"/>
        <v>89684.183489999996</v>
      </c>
      <c r="L34" s="23">
        <f t="shared" si="6"/>
        <v>90707.857400000008</v>
      </c>
      <c r="M34" s="23">
        <f t="shared" si="6"/>
        <v>90660.642190000013</v>
      </c>
      <c r="N34" s="23">
        <f t="shared" si="6"/>
        <v>92306.884969999999</v>
      </c>
      <c r="O34" s="23">
        <f t="shared" si="6"/>
        <v>93122.369350000008</v>
      </c>
      <c r="P34" s="23">
        <f t="shared" si="6"/>
        <v>94569.840510000009</v>
      </c>
      <c r="Q34" s="23">
        <f t="shared" si="6"/>
        <v>97445.961649999983</v>
      </c>
      <c r="R34" s="23">
        <f t="shared" si="6"/>
        <v>98219.373970000001</v>
      </c>
      <c r="S34" s="23">
        <f t="shared" si="6"/>
        <v>99460.710669999986</v>
      </c>
      <c r="T34" s="23">
        <f t="shared" si="6"/>
        <v>101245.97411</v>
      </c>
      <c r="U34" s="23">
        <f t="shared" si="6"/>
        <v>109621.21531000001</v>
      </c>
      <c r="V34" s="23">
        <f t="shared" si="6"/>
        <v>112025.83283999997</v>
      </c>
      <c r="W34" s="23">
        <f t="shared" si="6"/>
        <v>113818.16135000001</v>
      </c>
      <c r="X34" s="23">
        <f t="shared" si="6"/>
        <v>114451.12449</v>
      </c>
      <c r="Y34" s="23">
        <f t="shared" si="6"/>
        <v>115937.87370999997</v>
      </c>
      <c r="Z34" s="23">
        <f t="shared" si="6"/>
        <v>118754.14046999998</v>
      </c>
      <c r="AA34" s="23">
        <f t="shared" si="6"/>
        <v>119695.41531000001</v>
      </c>
      <c r="AB34" s="23">
        <f t="shared" si="6"/>
        <v>126505.87372000002</v>
      </c>
      <c r="AC34" s="23">
        <f t="shared" si="6"/>
        <v>130802.94491999998</v>
      </c>
      <c r="AD34" s="23">
        <f t="shared" si="6"/>
        <v>131364.16139999998</v>
      </c>
      <c r="AE34" s="23">
        <f t="shared" si="6"/>
        <v>132839.61032000001</v>
      </c>
      <c r="AF34" s="23">
        <f t="shared" si="6"/>
        <v>134885.28322000001</v>
      </c>
      <c r="AG34" s="23">
        <f t="shared" si="6"/>
        <v>136088.82682000005</v>
      </c>
      <c r="AH34" s="23">
        <f t="shared" si="6"/>
        <v>137166.75679999994</v>
      </c>
      <c r="AI34" s="23">
        <f t="shared" si="6"/>
        <v>138328.42919333366</v>
      </c>
    </row>
    <row r="35" spans="1:35" x14ac:dyDescent="0.25">
      <c r="A35" s="26" t="s">
        <v>31</v>
      </c>
      <c r="B35" s="19" t="s">
        <v>24</v>
      </c>
      <c r="C35" s="18" t="s">
        <v>11</v>
      </c>
      <c r="D35" s="23">
        <v>1297.4528700000001</v>
      </c>
      <c r="E35" s="23">
        <v>399.04991999999999</v>
      </c>
      <c r="F35" s="23">
        <v>544.01743999999997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</row>
    <row r="36" spans="1:35" x14ac:dyDescent="0.25">
      <c r="A36" s="26" t="s">
        <v>32</v>
      </c>
      <c r="B36" s="19" t="s">
        <v>33</v>
      </c>
      <c r="C36" s="18" t="s">
        <v>11</v>
      </c>
      <c r="D36" s="23">
        <v>83685.896459999989</v>
      </c>
      <c r="E36" s="23">
        <v>86605.460299999992</v>
      </c>
      <c r="F36" s="23">
        <v>86192.706509999989</v>
      </c>
      <c r="G36" s="23">
        <v>86183.102009999988</v>
      </c>
      <c r="H36" s="23">
        <v>86755.071859999996</v>
      </c>
      <c r="I36" s="23">
        <v>88180.029340000023</v>
      </c>
      <c r="J36" s="23">
        <v>88174.074010000011</v>
      </c>
      <c r="K36" s="23">
        <v>89659.732210000002</v>
      </c>
      <c r="L36" s="23">
        <v>90658.857940000002</v>
      </c>
      <c r="M36" s="23">
        <v>90554.055790000013</v>
      </c>
      <c r="N36" s="23">
        <v>92166.350189999997</v>
      </c>
      <c r="O36" s="23">
        <v>93031.052620000002</v>
      </c>
      <c r="P36" s="23">
        <v>94538.68452000001</v>
      </c>
      <c r="Q36" s="23">
        <v>97422.269739999989</v>
      </c>
      <c r="R36" s="23">
        <v>98212.426500000001</v>
      </c>
      <c r="S36" s="23">
        <v>99449.830889999983</v>
      </c>
      <c r="T36" s="23">
        <v>101224.7445</v>
      </c>
      <c r="U36" s="23">
        <v>109612.54459000002</v>
      </c>
      <c r="V36" s="23">
        <v>112021.55766999998</v>
      </c>
      <c r="W36" s="23">
        <v>113806.63623</v>
      </c>
      <c r="X36" s="23">
        <v>114447.55209</v>
      </c>
      <c r="Y36" s="23">
        <v>115931.89827999996</v>
      </c>
      <c r="Z36" s="23">
        <v>118748.37782999998</v>
      </c>
      <c r="AA36" s="23">
        <v>119691.59674000001</v>
      </c>
      <c r="AB36" s="23">
        <v>126498.26214000002</v>
      </c>
      <c r="AC36" s="23">
        <v>130790.92725999998</v>
      </c>
      <c r="AD36" s="23">
        <v>131355.72151999999</v>
      </c>
      <c r="AE36" s="23">
        <v>132826.57326999999</v>
      </c>
      <c r="AF36" s="23">
        <v>134876.07811</v>
      </c>
      <c r="AG36" s="23">
        <v>136078.06466000003</v>
      </c>
      <c r="AH36" s="23">
        <v>137149.46344999995</v>
      </c>
      <c r="AI36" s="23">
        <v>138307.92074666699</v>
      </c>
    </row>
    <row r="37" spans="1:35" x14ac:dyDescent="0.25">
      <c r="A37" s="26" t="s">
        <v>34</v>
      </c>
      <c r="B37" s="19" t="s">
        <v>28</v>
      </c>
      <c r="C37" s="18" t="s">
        <v>11</v>
      </c>
      <c r="D37" s="23">
        <v>594.30178999999998</v>
      </c>
      <c r="E37" s="23">
        <v>98.46454</v>
      </c>
      <c r="F37" s="23">
        <v>178.98092000000003</v>
      </c>
      <c r="G37" s="23">
        <v>293.10227000000003</v>
      </c>
      <c r="H37" s="23">
        <v>267.97103000000004</v>
      </c>
      <c r="I37" s="23">
        <v>204.13037000000003</v>
      </c>
      <c r="J37" s="23">
        <v>18.3399</v>
      </c>
      <c r="K37" s="23">
        <v>24.451280000000004</v>
      </c>
      <c r="L37" s="23">
        <v>48.999459999999999</v>
      </c>
      <c r="M37" s="23">
        <v>106.58640000000001</v>
      </c>
      <c r="N37" s="23">
        <v>140.53478000000001</v>
      </c>
      <c r="O37" s="23">
        <v>91.316730000000007</v>
      </c>
      <c r="P37" s="23">
        <v>31.155990000000003</v>
      </c>
      <c r="Q37" s="23">
        <v>23.691909999999996</v>
      </c>
      <c r="R37" s="23">
        <v>6.9474699999999991</v>
      </c>
      <c r="S37" s="23">
        <v>10.879779999999998</v>
      </c>
      <c r="T37" s="23">
        <v>21.229610000000001</v>
      </c>
      <c r="U37" s="23">
        <v>8.6707200000000011</v>
      </c>
      <c r="V37" s="23">
        <v>4.2751700000000001</v>
      </c>
      <c r="W37" s="23">
        <v>11.525119999999999</v>
      </c>
      <c r="X37" s="23">
        <v>3.5723999999999996</v>
      </c>
      <c r="Y37" s="23">
        <v>5.9754300000000002</v>
      </c>
      <c r="Z37" s="23">
        <v>5.7626399999999993</v>
      </c>
      <c r="AA37" s="23">
        <v>3.8185699999999998</v>
      </c>
      <c r="AB37" s="23">
        <v>7.61158</v>
      </c>
      <c r="AC37" s="23">
        <v>12.017660000000001</v>
      </c>
      <c r="AD37" s="23">
        <v>8.4398800000000005</v>
      </c>
      <c r="AE37" s="23">
        <v>13.037049999999997</v>
      </c>
      <c r="AF37" s="23">
        <v>9.2051099999999995</v>
      </c>
      <c r="AG37" s="23">
        <v>10.76216</v>
      </c>
      <c r="AH37" s="23">
        <v>17.293350000000004</v>
      </c>
      <c r="AI37" s="23">
        <v>20.5084466666667</v>
      </c>
    </row>
    <row r="38" spans="1:35" x14ac:dyDescent="0.25">
      <c r="A38" s="11"/>
      <c r="B38" s="10"/>
      <c r="C38" s="11"/>
      <c r="D38" s="21"/>
      <c r="E38" s="29"/>
      <c r="F38" s="29"/>
      <c r="G38" s="29"/>
      <c r="H38" s="29"/>
      <c r="I38" s="29"/>
      <c r="J38" s="29"/>
      <c r="K38" s="29"/>
      <c r="L38" s="29"/>
      <c r="M38" s="29"/>
      <c r="AI38" s="53"/>
    </row>
    <row r="39" spans="1:35" x14ac:dyDescent="0.25">
      <c r="A39" s="26" t="s">
        <v>35</v>
      </c>
      <c r="B39" s="10" t="s">
        <v>47</v>
      </c>
      <c r="C39" s="11" t="s">
        <v>11</v>
      </c>
      <c r="D39" s="23">
        <f>D41+D40</f>
        <v>2677.6199099999994</v>
      </c>
      <c r="E39" s="23">
        <f t="shared" ref="E39:AI39" si="7">E41+E40</f>
        <v>3293.5376000000006</v>
      </c>
      <c r="F39" s="23">
        <f t="shared" si="7"/>
        <v>3521.2122099999992</v>
      </c>
      <c r="G39" s="23">
        <f t="shared" si="7"/>
        <v>3515.8947299999986</v>
      </c>
      <c r="H39" s="23">
        <f t="shared" si="7"/>
        <v>3507.2018200000007</v>
      </c>
      <c r="I39" s="23">
        <f t="shared" si="7"/>
        <v>3506.7085099999995</v>
      </c>
      <c r="J39" s="23">
        <f t="shared" si="7"/>
        <v>3488.6367600000003</v>
      </c>
      <c r="K39" s="23">
        <f t="shared" si="7"/>
        <v>3479.4333200000001</v>
      </c>
      <c r="L39" s="23">
        <f t="shared" si="7"/>
        <v>3470.6783399999995</v>
      </c>
      <c r="M39" s="23">
        <f t="shared" si="7"/>
        <v>3470.4690399999999</v>
      </c>
      <c r="N39" s="23">
        <f t="shared" si="7"/>
        <v>3452.4421199999992</v>
      </c>
      <c r="O39" s="23">
        <f t="shared" si="7"/>
        <v>3442.7132799999999</v>
      </c>
      <c r="P39" s="23">
        <f t="shared" si="7"/>
        <v>3433.4515899999992</v>
      </c>
      <c r="Q39" s="23">
        <f t="shared" si="7"/>
        <v>3433.0786700000008</v>
      </c>
      <c r="R39" s="23">
        <f t="shared" si="7"/>
        <v>3414.8323500000006</v>
      </c>
      <c r="S39" s="23">
        <f t="shared" si="7"/>
        <v>3405.5050900000001</v>
      </c>
      <c r="T39" s="23">
        <f t="shared" si="7"/>
        <v>3396.1632399999999</v>
      </c>
      <c r="U39" s="23">
        <f t="shared" si="7"/>
        <v>3395.8480300000001</v>
      </c>
      <c r="V39" s="23">
        <f t="shared" si="7"/>
        <v>3377.8823500000003</v>
      </c>
      <c r="W39" s="23">
        <f t="shared" si="7"/>
        <v>3367.7646500000001</v>
      </c>
      <c r="X39" s="23">
        <f t="shared" si="7"/>
        <v>3358.3432499999994</v>
      </c>
      <c r="Y39" s="23">
        <f t="shared" si="7"/>
        <v>3357.6217800000004</v>
      </c>
      <c r="Z39" s="23">
        <f t="shared" si="7"/>
        <v>3339.1988900000001</v>
      </c>
      <c r="AA39" s="23">
        <f t="shared" si="7"/>
        <v>3329.4947400000001</v>
      </c>
      <c r="AB39" s="23">
        <f t="shared" si="7"/>
        <v>3320.0095799999995</v>
      </c>
      <c r="AC39" s="23">
        <f t="shared" si="7"/>
        <v>3319.1534499999998</v>
      </c>
      <c r="AD39" s="23">
        <f t="shared" si="7"/>
        <v>3301.0180499999992</v>
      </c>
      <c r="AE39" s="23">
        <f t="shared" si="7"/>
        <v>3291.2554800000003</v>
      </c>
      <c r="AF39" s="23">
        <f t="shared" si="7"/>
        <v>3281.7239400000008</v>
      </c>
      <c r="AG39" s="23">
        <f t="shared" si="7"/>
        <v>3280.6972500000002</v>
      </c>
      <c r="AH39" s="23">
        <f t="shared" si="7"/>
        <v>3253.5095899999997</v>
      </c>
      <c r="AI39" s="23">
        <f t="shared" si="7"/>
        <v>3243.7625766666674</v>
      </c>
    </row>
    <row r="40" spans="1:35" x14ac:dyDescent="0.25">
      <c r="A40" s="26" t="s">
        <v>36</v>
      </c>
      <c r="B40" s="10" t="s">
        <v>37</v>
      </c>
      <c r="C40" s="11" t="s">
        <v>11</v>
      </c>
      <c r="D40" s="22">
        <v>2553.8972499999995</v>
      </c>
      <c r="E40" s="22">
        <v>3167.8349700000003</v>
      </c>
      <c r="F40" s="22">
        <v>3399.4060299999992</v>
      </c>
      <c r="G40" s="22">
        <v>3390.4951499999988</v>
      </c>
      <c r="H40" s="22">
        <v>3381.8022400000009</v>
      </c>
      <c r="I40" s="22">
        <v>3381.0058799999993</v>
      </c>
      <c r="J40" s="22">
        <v>3363.2376100000001</v>
      </c>
      <c r="K40" s="22">
        <v>3354.0341699999999</v>
      </c>
      <c r="L40" s="22">
        <v>3345.2787599999997</v>
      </c>
      <c r="M40" s="22">
        <v>3344.7664100000002</v>
      </c>
      <c r="N40" s="22">
        <v>3327.0429699999991</v>
      </c>
      <c r="O40" s="22">
        <v>3317.3141299999997</v>
      </c>
      <c r="P40" s="22">
        <v>3308.0520099999994</v>
      </c>
      <c r="Q40" s="22">
        <v>3307.376040000001</v>
      </c>
      <c r="R40" s="22">
        <v>3289.4327700000008</v>
      </c>
      <c r="S40" s="22">
        <v>3280.1055100000003</v>
      </c>
      <c r="T40" s="22">
        <v>3270.7636600000001</v>
      </c>
      <c r="U40" s="22">
        <v>3270.1454000000003</v>
      </c>
      <c r="V40" s="22">
        <v>3252.4827700000005</v>
      </c>
      <c r="W40" s="22">
        <v>3242.3650700000003</v>
      </c>
      <c r="X40" s="22">
        <v>3232.9436699999997</v>
      </c>
      <c r="Y40" s="22">
        <v>3231.9195800000002</v>
      </c>
      <c r="Z40" s="22">
        <v>3213.7997100000002</v>
      </c>
      <c r="AA40" s="22">
        <v>3204.0951600000003</v>
      </c>
      <c r="AB40" s="22">
        <v>3194.6103999999996</v>
      </c>
      <c r="AC40" s="22">
        <v>3193.4508199999996</v>
      </c>
      <c r="AD40" s="22">
        <v>3175.6184699999994</v>
      </c>
      <c r="AE40" s="22">
        <v>3165.8559000000005</v>
      </c>
      <c r="AF40" s="22">
        <v>3156.324360000001</v>
      </c>
      <c r="AG40" s="22">
        <v>3154.9946200000004</v>
      </c>
      <c r="AH40" s="22">
        <v>3128.1100099999999</v>
      </c>
      <c r="AI40" s="29">
        <v>3118.2619800000002</v>
      </c>
    </row>
    <row r="41" spans="1:35" x14ac:dyDescent="0.25">
      <c r="A41" s="26" t="s">
        <v>38</v>
      </c>
      <c r="B41" s="10" t="s">
        <v>50</v>
      </c>
      <c r="C41" s="11" t="s">
        <v>11</v>
      </c>
      <c r="D41" s="22">
        <v>123.72266</v>
      </c>
      <c r="E41" s="22">
        <v>125.70263</v>
      </c>
      <c r="F41" s="22">
        <v>121.80618</v>
      </c>
      <c r="G41" s="22">
        <v>125.39958</v>
      </c>
      <c r="H41" s="22">
        <v>125.39958</v>
      </c>
      <c r="I41" s="22">
        <v>125.70263</v>
      </c>
      <c r="J41" s="22">
        <v>125.39914999999999</v>
      </c>
      <c r="K41" s="22">
        <v>125.39914999999999</v>
      </c>
      <c r="L41" s="22">
        <v>125.39958</v>
      </c>
      <c r="M41" s="22">
        <v>125.70263</v>
      </c>
      <c r="N41" s="22">
        <v>125.39914999999999</v>
      </c>
      <c r="O41" s="22">
        <v>125.39914999999999</v>
      </c>
      <c r="P41" s="22">
        <v>125.39958</v>
      </c>
      <c r="Q41" s="22">
        <v>125.70263</v>
      </c>
      <c r="R41" s="22">
        <v>125.39958</v>
      </c>
      <c r="S41" s="22">
        <v>125.39958</v>
      </c>
      <c r="T41" s="22">
        <v>125.39958</v>
      </c>
      <c r="U41" s="22">
        <v>125.70263</v>
      </c>
      <c r="V41" s="22">
        <v>125.39958</v>
      </c>
      <c r="W41" s="22">
        <v>125.39958</v>
      </c>
      <c r="X41" s="22">
        <v>125.39958</v>
      </c>
      <c r="Y41" s="22">
        <v>125.70219999999999</v>
      </c>
      <c r="Z41" s="22">
        <v>125.39917999999999</v>
      </c>
      <c r="AA41" s="22">
        <v>125.39958</v>
      </c>
      <c r="AB41" s="22">
        <v>125.39917999999999</v>
      </c>
      <c r="AC41" s="22">
        <v>125.70263</v>
      </c>
      <c r="AD41" s="22">
        <v>125.39958</v>
      </c>
      <c r="AE41" s="22">
        <v>125.39958</v>
      </c>
      <c r="AF41" s="22">
        <v>125.39958</v>
      </c>
      <c r="AG41" s="22">
        <v>125.70263</v>
      </c>
      <c r="AH41" s="22">
        <v>125.39958</v>
      </c>
      <c r="AI41" s="29">
        <v>125.50059666666699</v>
      </c>
    </row>
    <row r="42" spans="1:35" x14ac:dyDescent="0.25">
      <c r="A42" s="26"/>
      <c r="B42" s="10"/>
      <c r="C42" s="11"/>
      <c r="D42" s="21"/>
      <c r="E42" s="21"/>
      <c r="F42" s="22"/>
      <c r="G42" s="22"/>
      <c r="H42" s="22"/>
      <c r="I42" s="22"/>
      <c r="J42" s="22"/>
      <c r="K42" s="22"/>
      <c r="L42" s="22"/>
      <c r="M42" s="22"/>
      <c r="AI42" s="53"/>
    </row>
    <row r="43" spans="1:35" x14ac:dyDescent="0.25">
      <c r="A43" s="26" t="s">
        <v>39</v>
      </c>
      <c r="B43" s="30" t="s">
        <v>48</v>
      </c>
      <c r="C43" s="31" t="s">
        <v>11</v>
      </c>
      <c r="D43" s="32">
        <f>D44-D17-D20-D22-D24-D28-D34-D39</f>
        <v>1665.8798756068081</v>
      </c>
      <c r="E43" s="32">
        <f t="shared" ref="E43:AH43" si="8">E44-E17-E20-E22-E24-E28-E34-E39</f>
        <v>1926.049893665574</v>
      </c>
      <c r="F43" s="32">
        <f t="shared" si="8"/>
        <v>1807.6225864425055</v>
      </c>
      <c r="G43" s="32">
        <f t="shared" si="8"/>
        <v>1817.2290571381468</v>
      </c>
      <c r="H43" s="32">
        <f t="shared" si="8"/>
        <v>1881.1546952270596</v>
      </c>
      <c r="I43" s="32">
        <f t="shared" si="8"/>
        <v>1945.0461930885767</v>
      </c>
      <c r="J43" s="32">
        <f t="shared" si="8"/>
        <v>1999.8550775990961</v>
      </c>
      <c r="K43" s="32">
        <f t="shared" si="8"/>
        <v>2067.9750186883139</v>
      </c>
      <c r="L43" s="32">
        <f t="shared" si="8"/>
        <v>2131.6182749857098</v>
      </c>
      <c r="M43" s="32">
        <f t="shared" si="8"/>
        <v>2199.1178380505262</v>
      </c>
      <c r="N43" s="32">
        <f t="shared" si="8"/>
        <v>2254.5695649040649</v>
      </c>
      <c r="O43" s="32">
        <f t="shared" si="8"/>
        <v>2324.6869739662034</v>
      </c>
      <c r="P43" s="32">
        <f t="shared" si="8"/>
        <v>2324.6857324279968</v>
      </c>
      <c r="Q43" s="32">
        <f t="shared" si="8"/>
        <v>1581.9527648032545</v>
      </c>
      <c r="R43" s="32">
        <f t="shared" si="8"/>
        <v>1324.5818682290228</v>
      </c>
      <c r="S43" s="32">
        <f t="shared" si="8"/>
        <v>1322.8134690889333</v>
      </c>
      <c r="T43" s="32">
        <f t="shared" si="8"/>
        <v>1324.0443644748975</v>
      </c>
      <c r="U43" s="32">
        <f t="shared" si="8"/>
        <v>709.14058330497301</v>
      </c>
      <c r="V43" s="32">
        <f t="shared" si="8"/>
        <v>708.23144829392504</v>
      </c>
      <c r="W43" s="32">
        <f t="shared" si="8"/>
        <v>707.1585444747443</v>
      </c>
      <c r="X43" s="32">
        <f t="shared" si="8"/>
        <v>706.48844510208301</v>
      </c>
      <c r="Y43" s="32">
        <f t="shared" si="8"/>
        <v>706.98513798162548</v>
      </c>
      <c r="Z43" s="32">
        <f t="shared" si="8"/>
        <v>703.97730401645777</v>
      </c>
      <c r="AA43" s="32">
        <f t="shared" si="8"/>
        <v>702.55408919542424</v>
      </c>
      <c r="AB43" s="32">
        <f t="shared" si="8"/>
        <v>703.78790076931045</v>
      </c>
      <c r="AC43" s="32">
        <f t="shared" si="8"/>
        <v>708.28748148154227</v>
      </c>
      <c r="AD43" s="32">
        <f t="shared" si="8"/>
        <v>706.06469112301374</v>
      </c>
      <c r="AE43" s="32">
        <f t="shared" si="8"/>
        <v>707.47813206930687</v>
      </c>
      <c r="AF43" s="32">
        <f t="shared" si="8"/>
        <v>705.8180479528628</v>
      </c>
      <c r="AG43" s="32">
        <f t="shared" si="8"/>
        <v>706.26575249121834</v>
      </c>
      <c r="AH43" s="32">
        <f t="shared" si="8"/>
        <v>703.8136735353055</v>
      </c>
      <c r="AI43" s="32">
        <v>703.29478357557196</v>
      </c>
    </row>
    <row r="44" spans="1:35" s="4" customFormat="1" x14ac:dyDescent="0.25">
      <c r="A44" s="11"/>
      <c r="B44" s="26" t="s">
        <v>49</v>
      </c>
      <c r="C44" s="18" t="s">
        <v>11</v>
      </c>
      <c r="D44" s="34">
        <v>121099.85037560679</v>
      </c>
      <c r="E44" s="34">
        <v>122284.24802366555</v>
      </c>
      <c r="F44" s="34">
        <v>122369.6583164425</v>
      </c>
      <c r="G44" s="34">
        <v>122330.74630713812</v>
      </c>
      <c r="H44" s="34">
        <v>122680.36091522705</v>
      </c>
      <c r="I44" s="34">
        <v>123864.04311308861</v>
      </c>
      <c r="J44" s="34">
        <v>124440.22741759912</v>
      </c>
      <c r="K44" s="34">
        <v>125429.9866686883</v>
      </c>
      <c r="L44" s="34">
        <v>126520.14866498571</v>
      </c>
      <c r="M44" s="34">
        <v>127940.78831805055</v>
      </c>
      <c r="N44" s="51">
        <v>128967.61059490406</v>
      </c>
      <c r="O44" s="51">
        <v>130367.90897396622</v>
      </c>
      <c r="P44" s="51">
        <v>131675.94147242801</v>
      </c>
      <c r="Q44" s="51">
        <v>133326.24980480323</v>
      </c>
      <c r="R44" s="51">
        <v>134288.36952822903</v>
      </c>
      <c r="S44" s="51">
        <v>135498.21419908892</v>
      </c>
      <c r="T44" s="51">
        <v>136706.45744447489</v>
      </c>
      <c r="U44" s="51">
        <v>138063.53205330498</v>
      </c>
      <c r="V44" s="51">
        <v>138932.63488829389</v>
      </c>
      <c r="W44" s="51">
        <v>140133.04013447475</v>
      </c>
      <c r="X44" s="51">
        <v>141312.24197510208</v>
      </c>
      <c r="Y44" s="51">
        <v>142843.9057679816</v>
      </c>
      <c r="Z44" s="51">
        <v>144980.77310401644</v>
      </c>
      <c r="AA44" s="51">
        <v>146449.88658919543</v>
      </c>
      <c r="AB44" s="51">
        <v>147916.43887076934</v>
      </c>
      <c r="AC44" s="51">
        <v>149764.61295148151</v>
      </c>
      <c r="AD44" s="51">
        <v>150844.64336112299</v>
      </c>
      <c r="AE44" s="51">
        <v>152304.15581206931</v>
      </c>
      <c r="AF44" s="51">
        <v>153765.6494679529</v>
      </c>
      <c r="AG44" s="51">
        <v>155583.77315249128</v>
      </c>
      <c r="AH44" s="51">
        <v>156652.69495353525</v>
      </c>
      <c r="AI44" s="54">
        <v>158122.73437468085</v>
      </c>
    </row>
    <row r="45" spans="1:35" x14ac:dyDescent="0.25">
      <c r="A45" s="10"/>
      <c r="B45" s="19"/>
      <c r="C45" s="18"/>
      <c r="D45" s="36"/>
      <c r="E45" s="37"/>
      <c r="F45" s="17"/>
      <c r="G45" s="17"/>
      <c r="H45" s="17"/>
      <c r="I45" s="17"/>
      <c r="J45" s="17"/>
      <c r="K45" s="17"/>
      <c r="L45" s="17"/>
      <c r="M45" s="17"/>
    </row>
    <row r="46" spans="1:35" x14ac:dyDescent="0.25">
      <c r="A46" s="38"/>
      <c r="B46" s="10"/>
      <c r="C46" s="11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35" x14ac:dyDescent="0.25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  <row r="48" spans="1:35" x14ac:dyDescent="0.25">
      <c r="A48" s="60" t="s">
        <v>41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</row>
    <row r="49" spans="1:3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1"/>
    </row>
    <row r="50" spans="1:35" x14ac:dyDescent="0.25">
      <c r="A50" s="19"/>
      <c r="B50" s="42"/>
      <c r="C50" s="42"/>
      <c r="D50" s="43"/>
      <c r="E50" s="43"/>
      <c r="F50" s="43"/>
      <c r="G50" s="43"/>
      <c r="H50" s="41"/>
      <c r="I50" s="41"/>
      <c r="J50" s="41"/>
      <c r="K50" s="17"/>
      <c r="L50" s="41"/>
      <c r="M50" s="41"/>
    </row>
    <row r="51" spans="1:35" x14ac:dyDescent="0.25">
      <c r="A51" s="10"/>
      <c r="B51" s="10"/>
      <c r="C51" s="11"/>
      <c r="D51" s="59" t="s">
        <v>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19"/>
      <c r="B52" s="12" t="s">
        <v>42</v>
      </c>
      <c r="C52" s="12" t="s">
        <v>8</v>
      </c>
      <c r="D52" s="44">
        <v>2019</v>
      </c>
      <c r="E52" s="44">
        <f t="shared" ref="E52:K52" si="9">D52+1</f>
        <v>2020</v>
      </c>
      <c r="F52" s="44">
        <f t="shared" si="9"/>
        <v>2021</v>
      </c>
      <c r="G52" s="44">
        <f t="shared" si="9"/>
        <v>2022</v>
      </c>
      <c r="H52" s="44">
        <f t="shared" si="9"/>
        <v>2023</v>
      </c>
      <c r="I52" s="44">
        <f t="shared" si="9"/>
        <v>2024</v>
      </c>
      <c r="J52" s="44">
        <f t="shared" si="9"/>
        <v>2025</v>
      </c>
      <c r="K52" s="44">
        <f t="shared" si="9"/>
        <v>2026</v>
      </c>
      <c r="L52" s="44">
        <f>K52+1</f>
        <v>2027</v>
      </c>
      <c r="M52" s="44">
        <f>L52+1</f>
        <v>2028</v>
      </c>
      <c r="N52" s="44">
        <f t="shared" ref="N52:AI52" si="10">M52+1</f>
        <v>2029</v>
      </c>
      <c r="O52" s="44">
        <f t="shared" si="10"/>
        <v>2030</v>
      </c>
      <c r="P52" s="44">
        <f t="shared" si="10"/>
        <v>2031</v>
      </c>
      <c r="Q52" s="44">
        <f t="shared" si="10"/>
        <v>2032</v>
      </c>
      <c r="R52" s="44">
        <f t="shared" si="10"/>
        <v>2033</v>
      </c>
      <c r="S52" s="44">
        <f t="shared" si="10"/>
        <v>2034</v>
      </c>
      <c r="T52" s="44">
        <f t="shared" si="10"/>
        <v>2035</v>
      </c>
      <c r="U52" s="44">
        <f t="shared" si="10"/>
        <v>2036</v>
      </c>
      <c r="V52" s="44">
        <f t="shared" si="10"/>
        <v>2037</v>
      </c>
      <c r="W52" s="44">
        <f t="shared" si="10"/>
        <v>2038</v>
      </c>
      <c r="X52" s="44">
        <f t="shared" si="10"/>
        <v>2039</v>
      </c>
      <c r="Y52" s="44">
        <f t="shared" si="10"/>
        <v>2040</v>
      </c>
      <c r="Z52" s="44">
        <f t="shared" si="10"/>
        <v>2041</v>
      </c>
      <c r="AA52" s="44">
        <f t="shared" si="10"/>
        <v>2042</v>
      </c>
      <c r="AB52" s="44">
        <f t="shared" si="10"/>
        <v>2043</v>
      </c>
      <c r="AC52" s="44">
        <f t="shared" si="10"/>
        <v>2044</v>
      </c>
      <c r="AD52" s="44">
        <f t="shared" si="10"/>
        <v>2045</v>
      </c>
      <c r="AE52" s="44">
        <f t="shared" si="10"/>
        <v>2046</v>
      </c>
      <c r="AF52" s="44">
        <f t="shared" si="10"/>
        <v>2047</v>
      </c>
      <c r="AG52" s="44">
        <f t="shared" si="10"/>
        <v>2048</v>
      </c>
      <c r="AH52" s="44">
        <f t="shared" si="10"/>
        <v>2049</v>
      </c>
      <c r="AI52" s="55">
        <f t="shared" si="10"/>
        <v>2050</v>
      </c>
    </row>
    <row r="53" spans="1:35" x14ac:dyDescent="0.25">
      <c r="A53" s="10"/>
      <c r="B53" s="10"/>
      <c r="C53" s="11"/>
      <c r="D53" s="45"/>
      <c r="E53" s="45"/>
      <c r="F53" s="45"/>
      <c r="G53" s="45"/>
      <c r="H53" s="45"/>
      <c r="I53" s="45"/>
      <c r="J53" s="45"/>
      <c r="K53" s="45"/>
      <c r="L53" s="45"/>
      <c r="M53" s="45"/>
      <c r="AI53" s="53"/>
    </row>
    <row r="54" spans="1:35" x14ac:dyDescent="0.25">
      <c r="A54" s="18" t="s">
        <v>9</v>
      </c>
      <c r="B54" s="19" t="s">
        <v>43</v>
      </c>
      <c r="C54" s="18" t="s">
        <v>44</v>
      </c>
      <c r="D54" s="46">
        <f>(D17/D$44)*100</f>
        <v>0</v>
      </c>
      <c r="E54" s="46">
        <f t="shared" ref="E54:AI54" si="11">(E17/E$44)*100</f>
        <v>0</v>
      </c>
      <c r="F54" s="46">
        <f t="shared" si="11"/>
        <v>0</v>
      </c>
      <c r="G54" s="46">
        <f t="shared" si="11"/>
        <v>0</v>
      </c>
      <c r="H54" s="46">
        <f t="shared" si="11"/>
        <v>0</v>
      </c>
      <c r="I54" s="46">
        <f t="shared" si="11"/>
        <v>0</v>
      </c>
      <c r="J54" s="46">
        <f t="shared" si="11"/>
        <v>0</v>
      </c>
      <c r="K54" s="46">
        <f t="shared" si="11"/>
        <v>0</v>
      </c>
      <c r="L54" s="46">
        <f t="shared" si="11"/>
        <v>0</v>
      </c>
      <c r="M54" s="46">
        <f t="shared" si="11"/>
        <v>0</v>
      </c>
      <c r="N54" s="46">
        <f t="shared" si="11"/>
        <v>0</v>
      </c>
      <c r="O54" s="46">
        <f t="shared" si="11"/>
        <v>0</v>
      </c>
      <c r="P54" s="46">
        <f t="shared" si="11"/>
        <v>0</v>
      </c>
      <c r="Q54" s="46">
        <f t="shared" si="11"/>
        <v>0</v>
      </c>
      <c r="R54" s="46">
        <f t="shared" si="11"/>
        <v>0</v>
      </c>
      <c r="S54" s="46">
        <f t="shared" si="11"/>
        <v>0</v>
      </c>
      <c r="T54" s="46">
        <f t="shared" si="11"/>
        <v>0</v>
      </c>
      <c r="U54" s="46">
        <f t="shared" si="11"/>
        <v>0</v>
      </c>
      <c r="V54" s="46">
        <f t="shared" si="11"/>
        <v>0</v>
      </c>
      <c r="W54" s="46">
        <f t="shared" si="11"/>
        <v>0</v>
      </c>
      <c r="X54" s="46">
        <f t="shared" si="11"/>
        <v>0</v>
      </c>
      <c r="Y54" s="46">
        <f t="shared" si="11"/>
        <v>0</v>
      </c>
      <c r="Z54" s="46">
        <f t="shared" si="11"/>
        <v>0</v>
      </c>
      <c r="AA54" s="46">
        <f t="shared" si="11"/>
        <v>0</v>
      </c>
      <c r="AB54" s="46">
        <f t="shared" si="11"/>
        <v>0</v>
      </c>
      <c r="AC54" s="46">
        <f t="shared" si="11"/>
        <v>0</v>
      </c>
      <c r="AD54" s="46">
        <f t="shared" si="11"/>
        <v>0</v>
      </c>
      <c r="AE54" s="46">
        <f t="shared" si="11"/>
        <v>0</v>
      </c>
      <c r="AF54" s="46">
        <f t="shared" si="11"/>
        <v>0</v>
      </c>
      <c r="AG54" s="46">
        <f t="shared" si="11"/>
        <v>0</v>
      </c>
      <c r="AH54" s="46">
        <f t="shared" si="11"/>
        <v>0</v>
      </c>
      <c r="AI54" s="56">
        <f t="shared" si="11"/>
        <v>0</v>
      </c>
    </row>
    <row r="55" spans="1:35" x14ac:dyDescent="0.25">
      <c r="A55" s="11"/>
      <c r="B55" s="19" t="s">
        <v>12</v>
      </c>
      <c r="C55" s="18"/>
      <c r="D55" s="46"/>
      <c r="E55" s="46"/>
      <c r="F55" s="46"/>
      <c r="G55" s="46"/>
      <c r="H55" s="46"/>
      <c r="I55" s="46"/>
      <c r="J55" s="46"/>
      <c r="K55" s="46"/>
      <c r="L55" s="46"/>
      <c r="M55" s="46"/>
      <c r="AI55" s="53"/>
    </row>
    <row r="56" spans="1:35" x14ac:dyDescent="0.25">
      <c r="A56" s="11"/>
      <c r="B56" s="10"/>
      <c r="C56" s="10"/>
      <c r="D56" s="47"/>
      <c r="E56" s="47"/>
      <c r="F56" s="47"/>
      <c r="G56" s="47"/>
      <c r="H56" s="47"/>
      <c r="I56" s="47"/>
      <c r="J56" s="47"/>
      <c r="K56" s="47"/>
      <c r="L56" s="47"/>
      <c r="M56" s="47"/>
      <c r="AI56" s="53"/>
    </row>
    <row r="57" spans="1:35" x14ac:dyDescent="0.25">
      <c r="A57" s="18" t="s">
        <v>13</v>
      </c>
      <c r="B57" s="19" t="s">
        <v>14</v>
      </c>
      <c r="C57" s="18" t="s">
        <v>44</v>
      </c>
      <c r="D57" s="46">
        <f>(D20/D$44)*100</f>
        <v>23.477178470343375</v>
      </c>
      <c r="E57" s="46">
        <f t="shared" ref="E57:AI57" si="12">(E20/E$44)*100</f>
        <v>23.251136953058328</v>
      </c>
      <c r="F57" s="46">
        <f t="shared" si="12"/>
        <v>23.220865491443405</v>
      </c>
      <c r="G57" s="46">
        <f t="shared" si="12"/>
        <v>23.710921755659626</v>
      </c>
      <c r="H57" s="46">
        <f t="shared" si="12"/>
        <v>23.282584520384102</v>
      </c>
      <c r="I57" s="46">
        <f t="shared" si="12"/>
        <v>22.96615986774135</v>
      </c>
      <c r="J57" s="46">
        <f t="shared" si="12"/>
        <v>23.298606488965358</v>
      </c>
      <c r="K57" s="46">
        <f t="shared" si="12"/>
        <v>22.787869694588171</v>
      </c>
      <c r="L57" s="46">
        <f t="shared" si="12"/>
        <v>22.417621777462681</v>
      </c>
      <c r="M57" s="46">
        <f t="shared" si="12"/>
        <v>23.194329627100867</v>
      </c>
      <c r="N57" s="46">
        <f t="shared" si="12"/>
        <v>22.507506331319878</v>
      </c>
      <c r="O57" s="46">
        <f t="shared" si="12"/>
        <v>22.705720251991739</v>
      </c>
      <c r="P57" s="46">
        <f t="shared" si="12"/>
        <v>22.472596040785589</v>
      </c>
      <c r="Q57" s="46">
        <f t="shared" si="12"/>
        <v>21.834709160889659</v>
      </c>
      <c r="R57" s="46">
        <f t="shared" si="12"/>
        <v>22.042841695071385</v>
      </c>
      <c r="S57" s="46">
        <f t="shared" si="12"/>
        <v>21.838665981620718</v>
      </c>
      <c r="T57" s="46">
        <f t="shared" si="12"/>
        <v>21.233373801519111</v>
      </c>
      <c r="U57" s="46">
        <f t="shared" si="12"/>
        <v>16.397955240822803</v>
      </c>
      <c r="V57" s="46">
        <f t="shared" si="12"/>
        <v>15.214147041114659</v>
      </c>
      <c r="W57" s="46">
        <f t="shared" si="12"/>
        <v>14.681624012621807</v>
      </c>
      <c r="X57" s="46">
        <f t="shared" si="12"/>
        <v>14.965006120082631</v>
      </c>
      <c r="Y57" s="46">
        <f t="shared" si="12"/>
        <v>14.839940791335819</v>
      </c>
      <c r="Z57" s="46">
        <f t="shared" si="12"/>
        <v>14.190713450837597</v>
      </c>
      <c r="AA57" s="46">
        <f t="shared" si="12"/>
        <v>14.440015047140486</v>
      </c>
      <c r="AB57" s="46">
        <f t="shared" si="12"/>
        <v>10.697863929664315</v>
      </c>
      <c r="AC57" s="46">
        <f t="shared" si="12"/>
        <v>8.9284627967034886</v>
      </c>
      <c r="AD57" s="46">
        <f t="shared" si="12"/>
        <v>9.2179910072853666</v>
      </c>
      <c r="AE57" s="46">
        <f t="shared" si="12"/>
        <v>9.1231097969152763</v>
      </c>
      <c r="AF57" s="46">
        <f t="shared" si="12"/>
        <v>8.6698596963156191</v>
      </c>
      <c r="AG57" s="46">
        <f t="shared" si="12"/>
        <v>8.9631823791366259</v>
      </c>
      <c r="AH57" s="46">
        <f t="shared" si="12"/>
        <v>8.8698604030536199</v>
      </c>
      <c r="AI57" s="56">
        <f t="shared" si="12"/>
        <v>9.0356449605438574</v>
      </c>
    </row>
    <row r="58" spans="1:35" x14ac:dyDescent="0.25">
      <c r="A58" s="11"/>
      <c r="B58" s="10"/>
      <c r="C58" s="19"/>
      <c r="D58" s="47"/>
      <c r="E58" s="47"/>
      <c r="F58" s="47"/>
      <c r="G58" s="47"/>
      <c r="H58" s="47"/>
      <c r="I58" s="47"/>
      <c r="J58" s="47"/>
      <c r="K58" s="47"/>
      <c r="L58" s="47"/>
      <c r="M58" s="47"/>
      <c r="AI58" s="53"/>
    </row>
    <row r="59" spans="1:35" x14ac:dyDescent="0.25">
      <c r="A59" s="18" t="s">
        <v>15</v>
      </c>
      <c r="B59" s="19" t="s">
        <v>16</v>
      </c>
      <c r="C59" s="18" t="s">
        <v>44</v>
      </c>
      <c r="D59" s="46">
        <f>(D22/D$44)*100</f>
        <v>2.1987430139189867</v>
      </c>
      <c r="E59" s="46">
        <f t="shared" ref="E59:AI59" si="13">(E22/E$44)*100</f>
        <v>1.2456008885995042</v>
      </c>
      <c r="F59" s="46">
        <f t="shared" si="13"/>
        <v>1.3891950777569357</v>
      </c>
      <c r="G59" s="46">
        <f t="shared" si="13"/>
        <v>1.2377038853327516</v>
      </c>
      <c r="H59" s="46">
        <f t="shared" si="13"/>
        <v>1.3883121693592939</v>
      </c>
      <c r="I59" s="46">
        <f t="shared" si="13"/>
        <v>1.2743847611681913</v>
      </c>
      <c r="J59" s="46">
        <f t="shared" si="13"/>
        <v>1.417971130893682</v>
      </c>
      <c r="K59" s="46">
        <f t="shared" si="13"/>
        <v>1.2873171821862919</v>
      </c>
      <c r="L59" s="46">
        <f t="shared" si="13"/>
        <v>1.457906301457323</v>
      </c>
      <c r="M59" s="46">
        <f t="shared" si="13"/>
        <v>1.5087778771546441</v>
      </c>
      <c r="N59" s="46">
        <f t="shared" si="13"/>
        <v>1.4837962967390306</v>
      </c>
      <c r="O59" s="46">
        <f t="shared" si="13"/>
        <v>1.4287553621589184</v>
      </c>
      <c r="P59" s="46">
        <f t="shared" si="13"/>
        <v>1.3343069435109334</v>
      </c>
      <c r="Q59" s="46">
        <f t="shared" si="13"/>
        <v>1.3154632659118082</v>
      </c>
      <c r="R59" s="46">
        <f t="shared" si="13"/>
        <v>1.2872362931151873</v>
      </c>
      <c r="S59" s="46">
        <f t="shared" si="13"/>
        <v>1.2680481216346191</v>
      </c>
      <c r="T59" s="46">
        <f t="shared" si="13"/>
        <v>1.252963936027462</v>
      </c>
      <c r="U59" s="46">
        <f t="shared" si="13"/>
        <v>1.2296744221671239</v>
      </c>
      <c r="V59" s="46">
        <f t="shared" si="13"/>
        <v>1.211574869614618</v>
      </c>
      <c r="W59" s="46">
        <f t="shared" si="13"/>
        <v>1.1889769310657403</v>
      </c>
      <c r="X59" s="46">
        <f t="shared" si="13"/>
        <v>1.1668487506485965</v>
      </c>
      <c r="Y59" s="46">
        <f t="shared" si="13"/>
        <v>1.1505384784629602</v>
      </c>
      <c r="Z59" s="46">
        <f t="shared" si="13"/>
        <v>1.1102509219240793</v>
      </c>
      <c r="AA59" s="46">
        <f t="shared" si="13"/>
        <v>1.0754783268751269</v>
      </c>
      <c r="AB59" s="46">
        <f t="shared" si="13"/>
        <v>1.0565886536556202</v>
      </c>
      <c r="AC59" s="46">
        <f t="shared" si="13"/>
        <v>1.043336819830871</v>
      </c>
      <c r="AD59" s="46">
        <f t="shared" si="13"/>
        <v>1.0398470406700975</v>
      </c>
      <c r="AE59" s="46">
        <f t="shared" si="13"/>
        <v>1.031446917271519</v>
      </c>
      <c r="AF59" s="46">
        <f t="shared" si="13"/>
        <v>1.015544235922115</v>
      </c>
      <c r="AG59" s="46">
        <f t="shared" si="13"/>
        <v>1.0044273630440468</v>
      </c>
      <c r="AH59" s="46">
        <f t="shared" si="13"/>
        <v>1.0429054734644581</v>
      </c>
      <c r="AI59" s="56">
        <f t="shared" si="13"/>
        <v>1.0486722544300024</v>
      </c>
    </row>
    <row r="60" spans="1:35" x14ac:dyDescent="0.25">
      <c r="A60" s="11"/>
      <c r="B60" s="10"/>
      <c r="C60" s="10"/>
      <c r="D60" s="46"/>
      <c r="E60" s="46"/>
      <c r="F60" s="46"/>
      <c r="G60" s="46"/>
      <c r="H60" s="46"/>
      <c r="I60" s="46"/>
      <c r="J60" s="46"/>
      <c r="K60" s="46"/>
      <c r="L60" s="46"/>
      <c r="M60" s="46"/>
      <c r="AI60" s="53"/>
    </row>
    <row r="61" spans="1:35" x14ac:dyDescent="0.25">
      <c r="A61" s="18" t="s">
        <v>17</v>
      </c>
      <c r="B61" s="33" t="s">
        <v>45</v>
      </c>
      <c r="C61" s="18" t="s">
        <v>44</v>
      </c>
      <c r="D61" s="46">
        <f t="shared" ref="D61:AI61" si="14">D62</f>
        <v>4.077618580604507E-2</v>
      </c>
      <c r="E61" s="46">
        <f t="shared" si="14"/>
        <v>3.8493919503753419E-4</v>
      </c>
      <c r="F61" s="46">
        <f t="shared" si="14"/>
        <v>5.6246540970157849E-3</v>
      </c>
      <c r="G61" s="46">
        <f t="shared" si="14"/>
        <v>0</v>
      </c>
      <c r="H61" s="46">
        <f t="shared" si="14"/>
        <v>0</v>
      </c>
      <c r="I61" s="46">
        <f t="shared" si="14"/>
        <v>0</v>
      </c>
      <c r="J61" s="46">
        <f t="shared" si="14"/>
        <v>0</v>
      </c>
      <c r="K61" s="46">
        <f t="shared" si="14"/>
        <v>0</v>
      </c>
      <c r="L61" s="46">
        <f t="shared" si="14"/>
        <v>0</v>
      </c>
      <c r="M61" s="46">
        <f t="shared" si="14"/>
        <v>0</v>
      </c>
      <c r="N61" s="46">
        <f t="shared" si="14"/>
        <v>0</v>
      </c>
      <c r="O61" s="46">
        <f t="shared" si="14"/>
        <v>0</v>
      </c>
      <c r="P61" s="46">
        <f t="shared" si="14"/>
        <v>0</v>
      </c>
      <c r="Q61" s="46">
        <f t="shared" si="14"/>
        <v>0</v>
      </c>
      <c r="R61" s="46">
        <f t="shared" si="14"/>
        <v>0</v>
      </c>
      <c r="S61" s="46">
        <f t="shared" si="14"/>
        <v>0</v>
      </c>
      <c r="T61" s="46">
        <f t="shared" si="14"/>
        <v>0</v>
      </c>
      <c r="U61" s="46">
        <f t="shared" si="14"/>
        <v>0</v>
      </c>
      <c r="V61" s="46">
        <f t="shared" si="14"/>
        <v>0</v>
      </c>
      <c r="W61" s="46">
        <f t="shared" si="14"/>
        <v>0</v>
      </c>
      <c r="X61" s="46">
        <f t="shared" si="14"/>
        <v>0</v>
      </c>
      <c r="Y61" s="46">
        <f t="shared" si="14"/>
        <v>0</v>
      </c>
      <c r="Z61" s="46">
        <f t="shared" si="14"/>
        <v>0</v>
      </c>
      <c r="AA61" s="46">
        <f t="shared" si="14"/>
        <v>0</v>
      </c>
      <c r="AB61" s="46">
        <f t="shared" si="14"/>
        <v>0</v>
      </c>
      <c r="AC61" s="46">
        <f t="shared" si="14"/>
        <v>0</v>
      </c>
      <c r="AD61" s="46">
        <f t="shared" si="14"/>
        <v>0</v>
      </c>
      <c r="AE61" s="46">
        <f t="shared" si="14"/>
        <v>0</v>
      </c>
      <c r="AF61" s="46">
        <f t="shared" si="14"/>
        <v>0</v>
      </c>
      <c r="AG61" s="46">
        <f t="shared" si="14"/>
        <v>0</v>
      </c>
      <c r="AH61" s="46">
        <f t="shared" si="14"/>
        <v>0</v>
      </c>
      <c r="AI61" s="56">
        <f t="shared" si="14"/>
        <v>0</v>
      </c>
    </row>
    <row r="62" spans="1:35" x14ac:dyDescent="0.25">
      <c r="A62" s="18" t="s">
        <v>19</v>
      </c>
      <c r="B62" s="19" t="s">
        <v>24</v>
      </c>
      <c r="C62" s="18" t="s">
        <v>44</v>
      </c>
      <c r="D62" s="46">
        <f>(D25/D$44)*100</f>
        <v>4.077618580604507E-2</v>
      </c>
      <c r="E62" s="46">
        <f t="shared" ref="E62:AI62" si="15">(E25/E$44)*100</f>
        <v>3.8493919503753419E-4</v>
      </c>
      <c r="F62" s="46">
        <f t="shared" si="15"/>
        <v>5.6246540970157849E-3</v>
      </c>
      <c r="G62" s="46">
        <f t="shared" si="15"/>
        <v>0</v>
      </c>
      <c r="H62" s="46">
        <f t="shared" si="15"/>
        <v>0</v>
      </c>
      <c r="I62" s="46">
        <f t="shared" si="15"/>
        <v>0</v>
      </c>
      <c r="J62" s="46">
        <f t="shared" si="15"/>
        <v>0</v>
      </c>
      <c r="K62" s="46">
        <f t="shared" si="15"/>
        <v>0</v>
      </c>
      <c r="L62" s="46">
        <f t="shared" si="15"/>
        <v>0</v>
      </c>
      <c r="M62" s="46">
        <f t="shared" si="15"/>
        <v>0</v>
      </c>
      <c r="N62" s="46">
        <f t="shared" si="15"/>
        <v>0</v>
      </c>
      <c r="O62" s="46">
        <f t="shared" si="15"/>
        <v>0</v>
      </c>
      <c r="P62" s="46">
        <f t="shared" si="15"/>
        <v>0</v>
      </c>
      <c r="Q62" s="46">
        <f t="shared" si="15"/>
        <v>0</v>
      </c>
      <c r="R62" s="46">
        <f t="shared" si="15"/>
        <v>0</v>
      </c>
      <c r="S62" s="46">
        <f t="shared" si="15"/>
        <v>0</v>
      </c>
      <c r="T62" s="46">
        <f t="shared" si="15"/>
        <v>0</v>
      </c>
      <c r="U62" s="46">
        <f t="shared" si="15"/>
        <v>0</v>
      </c>
      <c r="V62" s="46">
        <f t="shared" si="15"/>
        <v>0</v>
      </c>
      <c r="W62" s="46">
        <f t="shared" si="15"/>
        <v>0</v>
      </c>
      <c r="X62" s="46">
        <f t="shared" si="15"/>
        <v>0</v>
      </c>
      <c r="Y62" s="46">
        <f t="shared" si="15"/>
        <v>0</v>
      </c>
      <c r="Z62" s="46">
        <f t="shared" si="15"/>
        <v>0</v>
      </c>
      <c r="AA62" s="46">
        <f t="shared" si="15"/>
        <v>0</v>
      </c>
      <c r="AB62" s="46">
        <f t="shared" si="15"/>
        <v>0</v>
      </c>
      <c r="AC62" s="46">
        <f t="shared" si="15"/>
        <v>0</v>
      </c>
      <c r="AD62" s="46">
        <f t="shared" si="15"/>
        <v>0</v>
      </c>
      <c r="AE62" s="46">
        <f t="shared" si="15"/>
        <v>0</v>
      </c>
      <c r="AF62" s="46">
        <f t="shared" si="15"/>
        <v>0</v>
      </c>
      <c r="AG62" s="46">
        <f t="shared" si="15"/>
        <v>0</v>
      </c>
      <c r="AH62" s="46">
        <f t="shared" si="15"/>
        <v>0</v>
      </c>
      <c r="AI62" s="56">
        <f t="shared" si="15"/>
        <v>0</v>
      </c>
    </row>
    <row r="63" spans="1:35" x14ac:dyDescent="0.25">
      <c r="A63" s="11"/>
      <c r="B63" s="10"/>
      <c r="C63" s="19"/>
      <c r="D63" s="46"/>
      <c r="E63" s="46"/>
      <c r="F63" s="46"/>
      <c r="G63" s="46"/>
      <c r="H63" s="46"/>
      <c r="I63" s="46"/>
      <c r="J63" s="46"/>
      <c r="K63" s="46"/>
      <c r="L63" s="46"/>
      <c r="M63" s="46"/>
      <c r="AI63" s="53"/>
    </row>
    <row r="64" spans="1:35" x14ac:dyDescent="0.25">
      <c r="A64" s="26" t="s">
        <v>21</v>
      </c>
      <c r="B64" s="33" t="s">
        <v>46</v>
      </c>
      <c r="C64" s="18" t="s">
        <v>44</v>
      </c>
      <c r="D64" s="46">
        <f t="shared" ref="D64:K64" si="16">SUM(D65:D67)</f>
        <v>2.9576477500928976E-2</v>
      </c>
      <c r="E64" s="46">
        <f t="shared" si="16"/>
        <v>4.5495557194932595E-3</v>
      </c>
      <c r="F64" s="46">
        <f t="shared" si="16"/>
        <v>2.4423946598520568E-3</v>
      </c>
      <c r="G64" s="46">
        <f t="shared" si="16"/>
        <v>1.2901907718582313E-3</v>
      </c>
      <c r="H64" s="46">
        <f t="shared" si="16"/>
        <v>2.1327048441012954E-3</v>
      </c>
      <c r="I64" s="46">
        <f t="shared" si="16"/>
        <v>2.2686567702576996E-3</v>
      </c>
      <c r="J64" s="46">
        <f t="shared" si="16"/>
        <v>1.5720559505529577E-3</v>
      </c>
      <c r="K64" s="46">
        <f t="shared" si="16"/>
        <v>7.1047603820120796E-4</v>
      </c>
      <c r="L64" s="46">
        <f>SUM(L65:L67)</f>
        <v>2.0874382680289264E-3</v>
      </c>
      <c r="M64" s="46">
        <f>SUM(M65:M67)</f>
        <v>4.0712348801942777E-3</v>
      </c>
      <c r="N64" s="46">
        <f t="shared" ref="N64:AI64" si="17">SUM(N65:N67)</f>
        <v>9.8506826182154488E-3</v>
      </c>
      <c r="O64" s="46">
        <f t="shared" si="17"/>
        <v>1.1143977159978226E-2</v>
      </c>
      <c r="P64" s="46">
        <f t="shared" si="17"/>
        <v>0</v>
      </c>
      <c r="Q64" s="46">
        <f t="shared" si="17"/>
        <v>0</v>
      </c>
      <c r="R64" s="46">
        <f t="shared" si="17"/>
        <v>0</v>
      </c>
      <c r="S64" s="46">
        <f t="shared" si="17"/>
        <v>0</v>
      </c>
      <c r="T64" s="46">
        <f t="shared" si="17"/>
        <v>0</v>
      </c>
      <c r="U64" s="46">
        <f t="shared" si="17"/>
        <v>0</v>
      </c>
      <c r="V64" s="46">
        <f t="shared" si="17"/>
        <v>0</v>
      </c>
      <c r="W64" s="46">
        <f t="shared" si="17"/>
        <v>0</v>
      </c>
      <c r="X64" s="46">
        <f t="shared" si="17"/>
        <v>0</v>
      </c>
      <c r="Y64" s="46">
        <f t="shared" si="17"/>
        <v>0</v>
      </c>
      <c r="Z64" s="46">
        <f t="shared" si="17"/>
        <v>0</v>
      </c>
      <c r="AA64" s="46">
        <f t="shared" si="17"/>
        <v>0</v>
      </c>
      <c r="AB64" s="46">
        <f t="shared" si="17"/>
        <v>0</v>
      </c>
      <c r="AC64" s="46">
        <f t="shared" si="17"/>
        <v>0</v>
      </c>
      <c r="AD64" s="46">
        <f t="shared" si="17"/>
        <v>0</v>
      </c>
      <c r="AE64" s="46">
        <f t="shared" si="17"/>
        <v>0</v>
      </c>
      <c r="AF64" s="46">
        <f t="shared" si="17"/>
        <v>0</v>
      </c>
      <c r="AG64" s="46">
        <f t="shared" si="17"/>
        <v>0</v>
      </c>
      <c r="AH64" s="46">
        <f t="shared" si="17"/>
        <v>0</v>
      </c>
      <c r="AI64" s="56">
        <f t="shared" si="17"/>
        <v>0</v>
      </c>
    </row>
    <row r="65" spans="1:35" x14ac:dyDescent="0.25">
      <c r="A65" s="26" t="s">
        <v>23</v>
      </c>
      <c r="B65" s="19" t="s">
        <v>24</v>
      </c>
      <c r="C65" s="18" t="s">
        <v>44</v>
      </c>
      <c r="D65" s="46">
        <f>(D29/D$44)*100</f>
        <v>0</v>
      </c>
      <c r="E65" s="46">
        <f t="shared" ref="E65:AI67" si="18">(E29/E$44)*100</f>
        <v>0</v>
      </c>
      <c r="F65" s="46">
        <f t="shared" si="18"/>
        <v>0</v>
      </c>
      <c r="G65" s="46">
        <f t="shared" si="18"/>
        <v>0</v>
      </c>
      <c r="H65" s="46">
        <f t="shared" si="18"/>
        <v>0</v>
      </c>
      <c r="I65" s="46">
        <f t="shared" si="18"/>
        <v>0</v>
      </c>
      <c r="J65" s="46">
        <f t="shared" si="18"/>
        <v>0</v>
      </c>
      <c r="K65" s="46">
        <f t="shared" si="18"/>
        <v>0</v>
      </c>
      <c r="L65" s="46">
        <f t="shared" si="18"/>
        <v>0</v>
      </c>
      <c r="M65" s="46">
        <f t="shared" si="18"/>
        <v>0</v>
      </c>
      <c r="N65" s="46">
        <f t="shared" si="18"/>
        <v>0</v>
      </c>
      <c r="O65" s="46">
        <f t="shared" si="18"/>
        <v>0</v>
      </c>
      <c r="P65" s="46">
        <f t="shared" si="18"/>
        <v>0</v>
      </c>
      <c r="Q65" s="46">
        <f t="shared" si="18"/>
        <v>0</v>
      </c>
      <c r="R65" s="46">
        <f t="shared" si="18"/>
        <v>0</v>
      </c>
      <c r="S65" s="46">
        <f t="shared" si="18"/>
        <v>0</v>
      </c>
      <c r="T65" s="46">
        <f t="shared" si="18"/>
        <v>0</v>
      </c>
      <c r="U65" s="46">
        <f t="shared" si="18"/>
        <v>0</v>
      </c>
      <c r="V65" s="46">
        <f t="shared" si="18"/>
        <v>0</v>
      </c>
      <c r="W65" s="46">
        <f t="shared" si="18"/>
        <v>0</v>
      </c>
      <c r="X65" s="46">
        <f t="shared" si="18"/>
        <v>0</v>
      </c>
      <c r="Y65" s="46">
        <f t="shared" si="18"/>
        <v>0</v>
      </c>
      <c r="Z65" s="46">
        <f t="shared" si="18"/>
        <v>0</v>
      </c>
      <c r="AA65" s="46">
        <f t="shared" si="18"/>
        <v>0</v>
      </c>
      <c r="AB65" s="46">
        <f t="shared" si="18"/>
        <v>0</v>
      </c>
      <c r="AC65" s="46">
        <f t="shared" si="18"/>
        <v>0</v>
      </c>
      <c r="AD65" s="46">
        <f t="shared" si="18"/>
        <v>0</v>
      </c>
      <c r="AE65" s="46">
        <f t="shared" si="18"/>
        <v>0</v>
      </c>
      <c r="AF65" s="46">
        <f t="shared" si="18"/>
        <v>0</v>
      </c>
      <c r="AG65" s="46">
        <f t="shared" si="18"/>
        <v>0</v>
      </c>
      <c r="AH65" s="46">
        <f t="shared" si="18"/>
        <v>0</v>
      </c>
      <c r="AI65" s="56">
        <f t="shared" si="18"/>
        <v>0</v>
      </c>
    </row>
    <row r="66" spans="1:35" x14ac:dyDescent="0.25">
      <c r="A66" s="26" t="s">
        <v>25</v>
      </c>
      <c r="B66" s="19" t="s">
        <v>26</v>
      </c>
      <c r="C66" s="18" t="s">
        <v>44</v>
      </c>
      <c r="D66" s="46">
        <f>(D30/D$44)*100</f>
        <v>0</v>
      </c>
      <c r="E66" s="46">
        <f t="shared" si="18"/>
        <v>0</v>
      </c>
      <c r="F66" s="46">
        <f t="shared" si="18"/>
        <v>0</v>
      </c>
      <c r="G66" s="46">
        <f t="shared" si="18"/>
        <v>0</v>
      </c>
      <c r="H66" s="46">
        <f t="shared" si="18"/>
        <v>0</v>
      </c>
      <c r="I66" s="46">
        <f t="shared" si="18"/>
        <v>0</v>
      </c>
      <c r="J66" s="46">
        <f t="shared" si="18"/>
        <v>0</v>
      </c>
      <c r="K66" s="46">
        <f t="shared" si="18"/>
        <v>0</v>
      </c>
      <c r="L66" s="46">
        <f t="shared" si="18"/>
        <v>0</v>
      </c>
      <c r="M66" s="46">
        <f t="shared" si="18"/>
        <v>0</v>
      </c>
      <c r="N66" s="46">
        <f t="shared" si="18"/>
        <v>0</v>
      </c>
      <c r="O66" s="46">
        <f t="shared" si="18"/>
        <v>0</v>
      </c>
      <c r="P66" s="46">
        <f t="shared" si="18"/>
        <v>0</v>
      </c>
      <c r="Q66" s="46">
        <f t="shared" si="18"/>
        <v>0</v>
      </c>
      <c r="R66" s="46">
        <f t="shared" si="18"/>
        <v>0</v>
      </c>
      <c r="S66" s="46">
        <f t="shared" si="18"/>
        <v>0</v>
      </c>
      <c r="T66" s="46">
        <f t="shared" si="18"/>
        <v>0</v>
      </c>
      <c r="U66" s="46">
        <f t="shared" si="18"/>
        <v>0</v>
      </c>
      <c r="V66" s="46">
        <f t="shared" si="18"/>
        <v>0</v>
      </c>
      <c r="W66" s="46">
        <f t="shared" si="18"/>
        <v>0</v>
      </c>
      <c r="X66" s="46">
        <f t="shared" si="18"/>
        <v>0</v>
      </c>
      <c r="Y66" s="46">
        <f t="shared" si="18"/>
        <v>0</v>
      </c>
      <c r="Z66" s="46">
        <f t="shared" si="18"/>
        <v>0</v>
      </c>
      <c r="AA66" s="46">
        <f t="shared" si="18"/>
        <v>0</v>
      </c>
      <c r="AB66" s="46">
        <f t="shared" si="18"/>
        <v>0</v>
      </c>
      <c r="AC66" s="46">
        <f t="shared" si="18"/>
        <v>0</v>
      </c>
      <c r="AD66" s="46">
        <f t="shared" si="18"/>
        <v>0</v>
      </c>
      <c r="AE66" s="46">
        <f t="shared" si="18"/>
        <v>0</v>
      </c>
      <c r="AF66" s="46">
        <f t="shared" si="18"/>
        <v>0</v>
      </c>
      <c r="AG66" s="46">
        <f t="shared" si="18"/>
        <v>0</v>
      </c>
      <c r="AH66" s="46">
        <f t="shared" si="18"/>
        <v>0</v>
      </c>
      <c r="AI66" s="56">
        <f t="shared" si="18"/>
        <v>0</v>
      </c>
    </row>
    <row r="67" spans="1:35" x14ac:dyDescent="0.25">
      <c r="A67" s="26" t="s">
        <v>27</v>
      </c>
      <c r="B67" s="19" t="s">
        <v>28</v>
      </c>
      <c r="C67" s="18" t="s">
        <v>44</v>
      </c>
      <c r="D67" s="46">
        <f>(D31/D$44)*100</f>
        <v>2.9576477500928976E-2</v>
      </c>
      <c r="E67" s="46">
        <f t="shared" si="18"/>
        <v>4.5495557194932595E-3</v>
      </c>
      <c r="F67" s="46">
        <f t="shared" si="18"/>
        <v>2.4423946598520568E-3</v>
      </c>
      <c r="G67" s="46">
        <f t="shared" si="18"/>
        <v>1.2901907718582313E-3</v>
      </c>
      <c r="H67" s="46">
        <f t="shared" si="18"/>
        <v>2.1327048441012954E-3</v>
      </c>
      <c r="I67" s="46">
        <f t="shared" si="18"/>
        <v>2.2686567702576996E-3</v>
      </c>
      <c r="J67" s="46">
        <f t="shared" si="18"/>
        <v>1.5720559505529577E-3</v>
      </c>
      <c r="K67" s="46">
        <f t="shared" si="18"/>
        <v>7.1047603820120796E-4</v>
      </c>
      <c r="L67" s="46">
        <f t="shared" si="18"/>
        <v>2.0874382680289264E-3</v>
      </c>
      <c r="M67" s="46">
        <f t="shared" si="18"/>
        <v>4.0712348801942777E-3</v>
      </c>
      <c r="N67" s="46">
        <f t="shared" si="18"/>
        <v>9.8506826182154488E-3</v>
      </c>
      <c r="O67" s="46">
        <f t="shared" si="18"/>
        <v>1.1143977159978226E-2</v>
      </c>
      <c r="P67" s="46">
        <f t="shared" si="18"/>
        <v>0</v>
      </c>
      <c r="Q67" s="46">
        <f t="shared" si="18"/>
        <v>0</v>
      </c>
      <c r="R67" s="46">
        <f t="shared" si="18"/>
        <v>0</v>
      </c>
      <c r="S67" s="46">
        <f t="shared" si="18"/>
        <v>0</v>
      </c>
      <c r="T67" s="46">
        <f t="shared" si="18"/>
        <v>0</v>
      </c>
      <c r="U67" s="46">
        <f t="shared" si="18"/>
        <v>0</v>
      </c>
      <c r="V67" s="46">
        <f t="shared" si="18"/>
        <v>0</v>
      </c>
      <c r="W67" s="46">
        <f t="shared" si="18"/>
        <v>0</v>
      </c>
      <c r="X67" s="46">
        <f t="shared" si="18"/>
        <v>0</v>
      </c>
      <c r="Y67" s="46">
        <f t="shared" si="18"/>
        <v>0</v>
      </c>
      <c r="Z67" s="46">
        <f t="shared" si="18"/>
        <v>0</v>
      </c>
      <c r="AA67" s="46">
        <f t="shared" si="18"/>
        <v>0</v>
      </c>
      <c r="AB67" s="46">
        <f t="shared" si="18"/>
        <v>0</v>
      </c>
      <c r="AC67" s="46">
        <f t="shared" si="18"/>
        <v>0</v>
      </c>
      <c r="AD67" s="46">
        <f t="shared" si="18"/>
        <v>0</v>
      </c>
      <c r="AE67" s="46">
        <f t="shared" si="18"/>
        <v>0</v>
      </c>
      <c r="AF67" s="46">
        <f t="shared" si="18"/>
        <v>0</v>
      </c>
      <c r="AG67" s="46">
        <f t="shared" si="18"/>
        <v>0</v>
      </c>
      <c r="AH67" s="46">
        <f t="shared" si="18"/>
        <v>0</v>
      </c>
      <c r="AI67" s="56">
        <f t="shared" si="18"/>
        <v>0</v>
      </c>
    </row>
    <row r="68" spans="1:35" x14ac:dyDescent="0.25">
      <c r="A68" s="11"/>
      <c r="B68" s="10"/>
      <c r="C68" s="19"/>
      <c r="D68" s="46"/>
      <c r="E68" s="46"/>
      <c r="F68" s="46"/>
      <c r="G68" s="46"/>
      <c r="H68" s="46"/>
      <c r="I68" s="46"/>
      <c r="J68" s="46"/>
      <c r="K68" s="46"/>
      <c r="L68" s="46"/>
      <c r="M68" s="46"/>
      <c r="AI68" s="53"/>
    </row>
    <row r="69" spans="1:35" x14ac:dyDescent="0.25">
      <c r="A69" s="26" t="s">
        <v>29</v>
      </c>
      <c r="B69" s="19" t="s">
        <v>30</v>
      </c>
      <c r="C69" s="18" t="s">
        <v>44</v>
      </c>
      <c r="D69" s="46">
        <f t="shared" ref="D69:K69" si="19">SUM(D70:D72)</f>
        <v>70.667016395618887</v>
      </c>
      <c r="E69" s="46">
        <f t="shared" si="19"/>
        <v>71.229922224441395</v>
      </c>
      <c r="F69" s="46">
        <f t="shared" si="19"/>
        <v>71.027169696952043</v>
      </c>
      <c r="G69" s="46">
        <f t="shared" si="19"/>
        <v>70.69049024100822</v>
      </c>
      <c r="H69" s="46">
        <f t="shared" si="19"/>
        <v>70.934778998680557</v>
      </c>
      <c r="I69" s="46">
        <f t="shared" si="19"/>
        <v>71.355784526833801</v>
      </c>
      <c r="J69" s="46">
        <f t="shared" si="19"/>
        <v>70.871305638201747</v>
      </c>
      <c r="K69" s="46">
        <f t="shared" si="19"/>
        <v>71.501389637306161</v>
      </c>
      <c r="L69" s="46">
        <f>SUM(L70:L72)</f>
        <v>71.694396787492309</v>
      </c>
      <c r="M69" s="46">
        <f>SUM(M70:M72)</f>
        <v>70.861406578662724</v>
      </c>
      <c r="N69" s="46">
        <f t="shared" ref="N69:AI69" si="20">SUM(N70:N72)</f>
        <v>71.573695553639539</v>
      </c>
      <c r="O69" s="46">
        <f t="shared" si="20"/>
        <v>71.430438735192141</v>
      </c>
      <c r="P69" s="46">
        <f t="shared" si="20"/>
        <v>71.820136201420098</v>
      </c>
      <c r="Q69" s="46">
        <f t="shared" si="20"/>
        <v>73.088354163314492</v>
      </c>
      <c r="R69" s="46">
        <f t="shared" si="20"/>
        <v>73.140640783007726</v>
      </c>
      <c r="S69" s="46">
        <f t="shared" si="20"/>
        <v>73.403705914427277</v>
      </c>
      <c r="T69" s="46">
        <f t="shared" si="20"/>
        <v>74.060857111393133</v>
      </c>
      <c r="U69" s="46">
        <f t="shared" si="20"/>
        <v>79.399109728466414</v>
      </c>
      <c r="V69" s="46">
        <f t="shared" si="20"/>
        <v>80.633202508591438</v>
      </c>
      <c r="W69" s="46">
        <f t="shared" si="20"/>
        <v>81.221502966593448</v>
      </c>
      <c r="X69" s="46">
        <f t="shared" si="20"/>
        <v>80.991655705360074</v>
      </c>
      <c r="Y69" s="46">
        <f t="shared" si="20"/>
        <v>81.164032225718785</v>
      </c>
      <c r="Z69" s="46">
        <f t="shared" si="20"/>
        <v>81.910268463529192</v>
      </c>
      <c r="AA69" s="46">
        <f t="shared" si="20"/>
        <v>81.731313077596283</v>
      </c>
      <c r="AB69" s="46">
        <f t="shared" si="20"/>
        <v>85.525229437496691</v>
      </c>
      <c r="AC69" s="46">
        <f t="shared" si="20"/>
        <v>87.339019773900489</v>
      </c>
      <c r="AD69" s="46">
        <f t="shared" si="20"/>
        <v>87.085731699145185</v>
      </c>
      <c r="AE69" s="46">
        <f t="shared" si="20"/>
        <v>87.219951163980753</v>
      </c>
      <c r="AF69" s="46">
        <f t="shared" si="20"/>
        <v>87.72133677887021</v>
      </c>
      <c r="AG69" s="46">
        <f t="shared" si="20"/>
        <v>87.469807462900519</v>
      </c>
      <c r="AH69" s="46">
        <f t="shared" si="20"/>
        <v>87.561057816901894</v>
      </c>
      <c r="AI69" s="56">
        <f t="shared" si="20"/>
        <v>87.481682972643597</v>
      </c>
    </row>
    <row r="70" spans="1:35" x14ac:dyDescent="0.25">
      <c r="A70" s="26" t="s">
        <v>31</v>
      </c>
      <c r="B70" s="19" t="s">
        <v>24</v>
      </c>
      <c r="C70" s="18" t="s">
        <v>44</v>
      </c>
      <c r="D70" s="46">
        <f>(D35/D$44)*100</f>
        <v>1.0713909769300149</v>
      </c>
      <c r="E70" s="46">
        <f t="shared" ref="E70:AI72" si="21">(E35/E$44)*100</f>
        <v>0.32632978200329793</v>
      </c>
      <c r="F70" s="46">
        <f t="shared" si="21"/>
        <v>0.44456889680380984</v>
      </c>
      <c r="G70" s="46">
        <f t="shared" si="21"/>
        <v>0</v>
      </c>
      <c r="H70" s="46">
        <f t="shared" si="21"/>
        <v>0</v>
      </c>
      <c r="I70" s="46">
        <f t="shared" si="21"/>
        <v>0</v>
      </c>
      <c r="J70" s="46">
        <f t="shared" si="21"/>
        <v>0</v>
      </c>
      <c r="K70" s="46">
        <f t="shared" si="21"/>
        <v>0</v>
      </c>
      <c r="L70" s="46">
        <f t="shared" si="21"/>
        <v>0</v>
      </c>
      <c r="M70" s="46">
        <f t="shared" si="21"/>
        <v>0</v>
      </c>
      <c r="N70" s="46">
        <f t="shared" si="21"/>
        <v>0</v>
      </c>
      <c r="O70" s="46">
        <f t="shared" si="21"/>
        <v>0</v>
      </c>
      <c r="P70" s="46">
        <f t="shared" si="21"/>
        <v>0</v>
      </c>
      <c r="Q70" s="46">
        <f t="shared" si="21"/>
        <v>0</v>
      </c>
      <c r="R70" s="46">
        <f t="shared" si="21"/>
        <v>0</v>
      </c>
      <c r="S70" s="46">
        <f t="shared" si="21"/>
        <v>0</v>
      </c>
      <c r="T70" s="46">
        <f t="shared" si="21"/>
        <v>0</v>
      </c>
      <c r="U70" s="46">
        <f t="shared" si="21"/>
        <v>0</v>
      </c>
      <c r="V70" s="46">
        <f t="shared" si="21"/>
        <v>0</v>
      </c>
      <c r="W70" s="46">
        <f t="shared" si="21"/>
        <v>0</v>
      </c>
      <c r="X70" s="46">
        <f t="shared" si="21"/>
        <v>0</v>
      </c>
      <c r="Y70" s="46">
        <f t="shared" si="21"/>
        <v>0</v>
      </c>
      <c r="Z70" s="46">
        <f t="shared" si="21"/>
        <v>0</v>
      </c>
      <c r="AA70" s="46">
        <f t="shared" si="21"/>
        <v>0</v>
      </c>
      <c r="AB70" s="46">
        <f t="shared" si="21"/>
        <v>0</v>
      </c>
      <c r="AC70" s="46">
        <f t="shared" si="21"/>
        <v>0</v>
      </c>
      <c r="AD70" s="46">
        <f t="shared" si="21"/>
        <v>0</v>
      </c>
      <c r="AE70" s="46">
        <f t="shared" si="21"/>
        <v>0</v>
      </c>
      <c r="AF70" s="46">
        <f t="shared" si="21"/>
        <v>0</v>
      </c>
      <c r="AG70" s="46">
        <f t="shared" si="21"/>
        <v>0</v>
      </c>
      <c r="AH70" s="46">
        <f t="shared" si="21"/>
        <v>0</v>
      </c>
      <c r="AI70" s="56">
        <f t="shared" si="21"/>
        <v>0</v>
      </c>
    </row>
    <row r="71" spans="1:35" x14ac:dyDescent="0.25">
      <c r="A71" s="26" t="s">
        <v>32</v>
      </c>
      <c r="B71" s="19" t="s">
        <v>26</v>
      </c>
      <c r="C71" s="18" t="s">
        <v>44</v>
      </c>
      <c r="D71" s="46">
        <f>(D36/D$44)*100</f>
        <v>69.104871889137272</v>
      </c>
      <c r="E71" s="46">
        <f t="shared" si="21"/>
        <v>70.8230714091968</v>
      </c>
      <c r="F71" s="46">
        <f t="shared" si="21"/>
        <v>70.43633830137</v>
      </c>
      <c r="G71" s="46">
        <f t="shared" si="21"/>
        <v>70.45089203790063</v>
      </c>
      <c r="H71" s="46">
        <f t="shared" si="21"/>
        <v>70.716348739753315</v>
      </c>
      <c r="I71" s="46">
        <f t="shared" si="21"/>
        <v>71.190982567468055</v>
      </c>
      <c r="J71" s="46">
        <f t="shared" si="21"/>
        <v>70.856567719137644</v>
      </c>
      <c r="K71" s="46">
        <f t="shared" si="21"/>
        <v>71.481895670473023</v>
      </c>
      <c r="L71" s="46">
        <f t="shared" si="21"/>
        <v>71.655668205114694</v>
      </c>
      <c r="M71" s="46">
        <f t="shared" si="21"/>
        <v>70.778097415571565</v>
      </c>
      <c r="N71" s="46">
        <f t="shared" si="21"/>
        <v>71.464726503696113</v>
      </c>
      <c r="O71" s="46">
        <f t="shared" si="21"/>
        <v>71.360393330062394</v>
      </c>
      <c r="P71" s="46">
        <f t="shared" si="21"/>
        <v>71.796475090930514</v>
      </c>
      <c r="Q71" s="46">
        <f t="shared" si="21"/>
        <v>73.07058428676379</v>
      </c>
      <c r="R71" s="46">
        <f t="shared" si="21"/>
        <v>73.135467237432323</v>
      </c>
      <c r="S71" s="46">
        <f t="shared" si="21"/>
        <v>73.395676450670649</v>
      </c>
      <c r="T71" s="46">
        <f t="shared" si="21"/>
        <v>74.045327771816304</v>
      </c>
      <c r="U71" s="46">
        <f t="shared" si="21"/>
        <v>79.392829489310529</v>
      </c>
      <c r="V71" s="46">
        <f t="shared" si="21"/>
        <v>80.630125355406051</v>
      </c>
      <c r="W71" s="46">
        <f t="shared" si="21"/>
        <v>81.213278553572124</v>
      </c>
      <c r="X71" s="46">
        <f t="shared" si="21"/>
        <v>80.98912768659109</v>
      </c>
      <c r="Y71" s="46">
        <f t="shared" si="21"/>
        <v>81.159849037106099</v>
      </c>
      <c r="Z71" s="46">
        <f t="shared" si="21"/>
        <v>81.906293701995907</v>
      </c>
      <c r="AA71" s="46">
        <f t="shared" si="21"/>
        <v>81.728705653248653</v>
      </c>
      <c r="AB71" s="46">
        <f t="shared" si="21"/>
        <v>85.520083572670501</v>
      </c>
      <c r="AC71" s="46">
        <f t="shared" si="21"/>
        <v>87.330995408355676</v>
      </c>
      <c r="AD71" s="46">
        <f t="shared" si="21"/>
        <v>87.080136618132073</v>
      </c>
      <c r="AE71" s="46">
        <f t="shared" si="21"/>
        <v>87.21139128593245</v>
      </c>
      <c r="AF71" s="46">
        <f t="shared" si="21"/>
        <v>87.71535032478775</v>
      </c>
      <c r="AG71" s="46">
        <f t="shared" si="21"/>
        <v>87.462890186257894</v>
      </c>
      <c r="AH71" s="46">
        <f t="shared" si="21"/>
        <v>87.550018523894437</v>
      </c>
      <c r="AI71" s="56">
        <f t="shared" si="21"/>
        <v>87.468713018166298</v>
      </c>
    </row>
    <row r="72" spans="1:35" x14ac:dyDescent="0.25">
      <c r="A72" s="26" t="s">
        <v>34</v>
      </c>
      <c r="B72" s="19" t="s">
        <v>28</v>
      </c>
      <c r="C72" s="18" t="s">
        <v>44</v>
      </c>
      <c r="D72" s="46">
        <f>(D37/D$44)*100</f>
        <v>0.49075352955160256</v>
      </c>
      <c r="E72" s="46">
        <f t="shared" si="21"/>
        <v>8.0521033241292256E-2</v>
      </c>
      <c r="F72" s="46">
        <f t="shared" si="21"/>
        <v>0.14626249877822109</v>
      </c>
      <c r="G72" s="46">
        <f t="shared" si="21"/>
        <v>0.23959820310758395</v>
      </c>
      <c r="H72" s="46">
        <f t="shared" si="21"/>
        <v>0.21843025892723761</v>
      </c>
      <c r="I72" s="46">
        <f t="shared" si="21"/>
        <v>0.16480195936574407</v>
      </c>
      <c r="J72" s="46">
        <f t="shared" si="21"/>
        <v>1.4737919064109855E-2</v>
      </c>
      <c r="K72" s="46">
        <f t="shared" si="21"/>
        <v>1.9493966833135201E-2</v>
      </c>
      <c r="L72" s="46">
        <f t="shared" si="21"/>
        <v>3.8728582377615034E-2</v>
      </c>
      <c r="M72" s="46">
        <f t="shared" si="21"/>
        <v>8.3309163091159613E-2</v>
      </c>
      <c r="N72" s="46">
        <f t="shared" si="21"/>
        <v>0.10896904994342278</v>
      </c>
      <c r="O72" s="46">
        <f t="shared" si="21"/>
        <v>7.004540512975127E-2</v>
      </c>
      <c r="P72" s="46">
        <f t="shared" si="21"/>
        <v>2.3661110489590721E-2</v>
      </c>
      <c r="Q72" s="46">
        <f t="shared" si="21"/>
        <v>1.7769876550706425E-2</v>
      </c>
      <c r="R72" s="46">
        <f t="shared" si="21"/>
        <v>5.1735455753966521E-3</v>
      </c>
      <c r="S72" s="46">
        <f t="shared" si="21"/>
        <v>8.0294637566324135E-3</v>
      </c>
      <c r="T72" s="46">
        <f t="shared" si="21"/>
        <v>1.5529339576824806E-2</v>
      </c>
      <c r="U72" s="46">
        <f t="shared" si="21"/>
        <v>6.280239155878122E-3</v>
      </c>
      <c r="V72" s="46">
        <f t="shared" si="21"/>
        <v>3.0771531853817993E-3</v>
      </c>
      <c r="W72" s="46">
        <f t="shared" si="21"/>
        <v>8.2244130213261924E-3</v>
      </c>
      <c r="X72" s="46">
        <f t="shared" si="21"/>
        <v>2.5280187689821123E-3</v>
      </c>
      <c r="Y72" s="46">
        <f t="shared" si="21"/>
        <v>4.1831886126845108E-3</v>
      </c>
      <c r="Z72" s="46">
        <f t="shared" si="21"/>
        <v>3.97476153328662E-3</v>
      </c>
      <c r="AA72" s="46">
        <f t="shared" si="21"/>
        <v>2.6074243476278121E-3</v>
      </c>
      <c r="AB72" s="46">
        <f t="shared" si="21"/>
        <v>5.1458648261874631E-3</v>
      </c>
      <c r="AC72" s="46">
        <f t="shared" si="21"/>
        <v>8.0243655448121783E-3</v>
      </c>
      <c r="AD72" s="46">
        <f t="shared" si="21"/>
        <v>5.5950810131155122E-3</v>
      </c>
      <c r="AE72" s="46">
        <f t="shared" si="21"/>
        <v>8.5598780482960928E-3</v>
      </c>
      <c r="AF72" s="46">
        <f t="shared" si="21"/>
        <v>5.9864540824629917E-3</v>
      </c>
      <c r="AG72" s="46">
        <f t="shared" si="21"/>
        <v>6.9172766426301774E-3</v>
      </c>
      <c r="AH72" s="46">
        <f t="shared" si="21"/>
        <v>1.1039293007457922E-2</v>
      </c>
      <c r="AI72" s="56">
        <f t="shared" si="21"/>
        <v>1.2969954477305435E-2</v>
      </c>
    </row>
    <row r="73" spans="1:35" x14ac:dyDescent="0.25">
      <c r="A73" s="11"/>
      <c r="B73" s="10"/>
      <c r="C73" s="10"/>
      <c r="D73" s="48"/>
      <c r="E73" s="48"/>
      <c r="F73" s="48"/>
      <c r="G73" s="48"/>
      <c r="H73" s="48"/>
      <c r="I73" s="48"/>
      <c r="J73" s="48"/>
      <c r="K73" s="48"/>
      <c r="L73" s="48"/>
      <c r="M73" s="48"/>
      <c r="AI73" s="53"/>
    </row>
    <row r="74" spans="1:35" x14ac:dyDescent="0.25">
      <c r="A74" s="26" t="s">
        <v>35</v>
      </c>
      <c r="B74" s="10" t="s">
        <v>47</v>
      </c>
      <c r="C74" s="18" t="s">
        <v>44</v>
      </c>
      <c r="D74" s="46">
        <f>SUM(D75:D76)</f>
        <v>2.2110844081929222</v>
      </c>
      <c r="E74" s="46">
        <f t="shared" ref="E74:AI74" si="22">SUM(E75:E76)</f>
        <v>2.6933457524002642</v>
      </c>
      <c r="F74" s="46">
        <f t="shared" si="22"/>
        <v>2.8775206684767403</v>
      </c>
      <c r="G74" s="46">
        <f t="shared" si="22"/>
        <v>2.8740891690242578</v>
      </c>
      <c r="H74" s="46">
        <f t="shared" si="22"/>
        <v>2.8588127666363001</v>
      </c>
      <c r="I74" s="46">
        <f t="shared" si="22"/>
        <v>2.8310948212778371</v>
      </c>
      <c r="J74" s="46">
        <f t="shared" si="22"/>
        <v>2.8034638254820603</v>
      </c>
      <c r="K74" s="46">
        <f t="shared" si="22"/>
        <v>2.7740043767927687</v>
      </c>
      <c r="L74" s="46">
        <f t="shared" si="22"/>
        <v>2.7431823125580199</v>
      </c>
      <c r="M74" s="46">
        <f t="shared" si="22"/>
        <v>2.712558743481158</v>
      </c>
      <c r="N74" s="46">
        <f t="shared" si="22"/>
        <v>2.6769838598036464</v>
      </c>
      <c r="O74" s="46">
        <f t="shared" si="22"/>
        <v>2.6407674304935669</v>
      </c>
      <c r="P74" s="46">
        <f t="shared" si="22"/>
        <v>2.6075010754481216</v>
      </c>
      <c r="Q74" s="46">
        <f t="shared" si="22"/>
        <v>2.5749458002652981</v>
      </c>
      <c r="R74" s="46">
        <f t="shared" si="22"/>
        <v>2.5429099794693402</v>
      </c>
      <c r="S74" s="46">
        <f t="shared" si="22"/>
        <v>2.5133210132173822</v>
      </c>
      <c r="T74" s="46">
        <f t="shared" si="22"/>
        <v>2.484274191202267</v>
      </c>
      <c r="U74" s="46">
        <f t="shared" si="22"/>
        <v>2.4596270858034375</v>
      </c>
      <c r="V74" s="46">
        <f t="shared" si="22"/>
        <v>2.4313094995397746</v>
      </c>
      <c r="W74" s="46">
        <f t="shared" si="22"/>
        <v>2.4032623903457879</v>
      </c>
      <c r="X74" s="46">
        <f t="shared" si="22"/>
        <v>2.3765409161024489</v>
      </c>
      <c r="Y74" s="46">
        <f t="shared" si="22"/>
        <v>2.3505530473618634</v>
      </c>
      <c r="Z74" s="46">
        <f t="shared" si="22"/>
        <v>2.3032011890323498</v>
      </c>
      <c r="AA74" s="46">
        <f t="shared" si="22"/>
        <v>2.2734703437084391</v>
      </c>
      <c r="AB74" s="46">
        <f t="shared" si="22"/>
        <v>2.2445169754935779</v>
      </c>
      <c r="AC74" s="46">
        <f t="shared" si="22"/>
        <v>2.216246805295246</v>
      </c>
      <c r="AD74" s="46">
        <f t="shared" si="22"/>
        <v>2.1883561632993107</v>
      </c>
      <c r="AE74" s="46">
        <f t="shared" si="22"/>
        <v>2.1609754917397899</v>
      </c>
      <c r="AF74" s="46">
        <f t="shared" si="22"/>
        <v>2.1342373614361523</v>
      </c>
      <c r="AG74" s="46">
        <f t="shared" si="22"/>
        <v>2.1086371563855262</v>
      </c>
      <c r="AH74" s="46">
        <f t="shared" si="22"/>
        <v>2.0768934686792484</v>
      </c>
      <c r="AI74" s="56">
        <f t="shared" si="22"/>
        <v>2.0514207457229943</v>
      </c>
    </row>
    <row r="75" spans="1:35" x14ac:dyDescent="0.25">
      <c r="A75" s="26" t="s">
        <v>36</v>
      </c>
      <c r="B75" s="10" t="s">
        <v>37</v>
      </c>
      <c r="C75" s="18" t="s">
        <v>44</v>
      </c>
      <c r="D75" s="46">
        <f>(D40/D$44)*100</f>
        <v>2.108918584192101</v>
      </c>
      <c r="E75" s="46">
        <f t="shared" ref="E75:AI76" si="23">(E40/E$44)*100</f>
        <v>2.5905503130598899</v>
      </c>
      <c r="F75" s="46">
        <f t="shared" si="23"/>
        <v>2.7779811407246773</v>
      </c>
      <c r="G75" s="46">
        <f t="shared" si="23"/>
        <v>2.7715805325730773</v>
      </c>
      <c r="H75" s="46">
        <f t="shared" si="23"/>
        <v>2.7565962593938313</v>
      </c>
      <c r="I75" s="46">
        <f t="shared" si="23"/>
        <v>2.7296104624270341</v>
      </c>
      <c r="J75" s="46">
        <f t="shared" si="23"/>
        <v>2.7026932365798215</v>
      </c>
      <c r="K75" s="46">
        <f t="shared" si="23"/>
        <v>2.6740289615587463</v>
      </c>
      <c r="L75" s="46">
        <f t="shared" si="23"/>
        <v>2.6440679965196732</v>
      </c>
      <c r="M75" s="46">
        <f t="shared" si="23"/>
        <v>2.6143081139106155</v>
      </c>
      <c r="N75" s="46">
        <f t="shared" si="23"/>
        <v>2.5797508030527641</v>
      </c>
      <c r="O75" s="46">
        <f t="shared" si="23"/>
        <v>2.5445787664374135</v>
      </c>
      <c r="P75" s="46">
        <f t="shared" si="23"/>
        <v>2.5122675965014318</v>
      </c>
      <c r="Q75" s="46">
        <f t="shared" si="23"/>
        <v>2.4806638188970114</v>
      </c>
      <c r="R75" s="46">
        <f t="shared" si="23"/>
        <v>2.4495291599385474</v>
      </c>
      <c r="S75" s="46">
        <f t="shared" si="23"/>
        <v>2.4207739780101512</v>
      </c>
      <c r="T75" s="46">
        <f t="shared" si="23"/>
        <v>2.392545108067381</v>
      </c>
      <c r="U75" s="46">
        <f t="shared" si="23"/>
        <v>2.3685801394226456</v>
      </c>
      <c r="V75" s="46">
        <f t="shared" si="23"/>
        <v>2.341050231009508</v>
      </c>
      <c r="W75" s="46">
        <f t="shared" si="23"/>
        <v>2.3137762992143434</v>
      </c>
      <c r="X75" s="46">
        <f t="shared" si="23"/>
        <v>2.2878015554870434</v>
      </c>
      <c r="Y75" s="46">
        <f t="shared" si="23"/>
        <v>2.2625533533432924</v>
      </c>
      <c r="Z75" s="46">
        <f t="shared" si="23"/>
        <v>2.2167075269313536</v>
      </c>
      <c r="AA75" s="46">
        <f t="shared" si="23"/>
        <v>2.1878440705029454</v>
      </c>
      <c r="AB75" s="46">
        <f t="shared" si="23"/>
        <v>2.159739934511975</v>
      </c>
      <c r="AC75" s="46">
        <f t="shared" si="23"/>
        <v>2.1323133396235368</v>
      </c>
      <c r="AD75" s="46">
        <f t="shared" si="23"/>
        <v>2.1052245537135512</v>
      </c>
      <c r="AE75" s="46">
        <f t="shared" si="23"/>
        <v>2.078640522394152</v>
      </c>
      <c r="AF75" s="46">
        <f t="shared" si="23"/>
        <v>2.0526849598211641</v>
      </c>
      <c r="AG75" s="46">
        <f t="shared" si="23"/>
        <v>2.0278429787839869</v>
      </c>
      <c r="AH75" s="46">
        <f t="shared" si="23"/>
        <v>1.996844044673364</v>
      </c>
      <c r="AI75" s="56">
        <f t="shared" si="23"/>
        <v>1.9720516422458902</v>
      </c>
    </row>
    <row r="76" spans="1:35" x14ac:dyDescent="0.25">
      <c r="A76" s="26" t="s">
        <v>38</v>
      </c>
      <c r="B76" s="10" t="s">
        <v>50</v>
      </c>
      <c r="C76" s="18" t="s">
        <v>44</v>
      </c>
      <c r="D76" s="46">
        <f>(D41/D$44)*100</f>
        <v>0.10216582400082101</v>
      </c>
      <c r="E76" s="46">
        <f t="shared" si="23"/>
        <v>0.10279543934037431</v>
      </c>
      <c r="F76" s="46">
        <f t="shared" si="23"/>
        <v>9.9539527752063039E-2</v>
      </c>
      <c r="G76" s="46">
        <f t="shared" si="23"/>
        <v>0.10250863645118038</v>
      </c>
      <c r="H76" s="46">
        <f t="shared" si="23"/>
        <v>0.10221650724246886</v>
      </c>
      <c r="I76" s="46">
        <f t="shared" si="23"/>
        <v>0.10148435885080284</v>
      </c>
      <c r="J76" s="46">
        <f t="shared" si="23"/>
        <v>0.10077058890223892</v>
      </c>
      <c r="K76" s="46">
        <f t="shared" si="23"/>
        <v>9.9975415234022341E-2</v>
      </c>
      <c r="L76" s="46">
        <f t="shared" si="23"/>
        <v>9.9114316038346681E-2</v>
      </c>
      <c r="M76" s="46">
        <f t="shared" si="23"/>
        <v>9.8250629570542689E-2</v>
      </c>
      <c r="N76" s="46">
        <f t="shared" si="23"/>
        <v>9.7233056750882327E-2</v>
      </c>
      <c r="O76" s="46">
        <f t="shared" si="23"/>
        <v>9.6188664056153228E-2</v>
      </c>
      <c r="P76" s="46">
        <f t="shared" si="23"/>
        <v>9.5233478946689556E-2</v>
      </c>
      <c r="Q76" s="46">
        <f t="shared" si="23"/>
        <v>9.4281981368286735E-2</v>
      </c>
      <c r="R76" s="46">
        <f t="shared" si="23"/>
        <v>9.3380819530793024E-2</v>
      </c>
      <c r="S76" s="46">
        <f t="shared" si="23"/>
        <v>9.2547035207230927E-2</v>
      </c>
      <c r="T76" s="46">
        <f t="shared" si="23"/>
        <v>9.1729083134886064E-2</v>
      </c>
      <c r="U76" s="46">
        <f t="shared" si="23"/>
        <v>9.1046946380791888E-2</v>
      </c>
      <c r="V76" s="46">
        <f t="shared" si="23"/>
        <v>9.025926853026657E-2</v>
      </c>
      <c r="W76" s="46">
        <f t="shared" si="23"/>
        <v>8.9486091131444651E-2</v>
      </c>
      <c r="X76" s="46">
        <f t="shared" si="23"/>
        <v>8.8739360615405313E-2</v>
      </c>
      <c r="Y76" s="46">
        <f t="shared" si="23"/>
        <v>8.7999694018571203E-2</v>
      </c>
      <c r="Z76" s="46">
        <f t="shared" si="23"/>
        <v>8.649366210099621E-2</v>
      </c>
      <c r="AA76" s="46">
        <f t="shared" si="23"/>
        <v>8.5626273205493583E-2</v>
      </c>
      <c r="AB76" s="46">
        <f t="shared" si="23"/>
        <v>8.4777040981603075E-2</v>
      </c>
      <c r="AC76" s="46">
        <f t="shared" si="23"/>
        <v>8.3933465671709284E-2</v>
      </c>
      <c r="AD76" s="46">
        <f t="shared" si="23"/>
        <v>8.3131609585759464E-2</v>
      </c>
      <c r="AE76" s="46">
        <f t="shared" si="23"/>
        <v>8.2334969345637998E-2</v>
      </c>
      <c r="AF76" s="46">
        <f t="shared" si="23"/>
        <v>8.1552401614988251E-2</v>
      </c>
      <c r="AG76" s="46">
        <f t="shared" si="23"/>
        <v>8.079417760153941E-2</v>
      </c>
      <c r="AH76" s="46">
        <f t="shared" si="23"/>
        <v>8.0049424005884343E-2</v>
      </c>
      <c r="AI76" s="56">
        <f t="shared" si="23"/>
        <v>7.9369103477104158E-2</v>
      </c>
    </row>
    <row r="77" spans="1:35" x14ac:dyDescent="0.25">
      <c r="A77" s="11"/>
      <c r="B77" s="10"/>
      <c r="C77" s="10"/>
      <c r="D77" s="48"/>
      <c r="E77" s="48"/>
      <c r="F77" s="48"/>
      <c r="G77" s="48"/>
      <c r="H77" s="48"/>
      <c r="I77" s="48"/>
      <c r="J77" s="48"/>
      <c r="K77" s="48"/>
      <c r="L77" s="48"/>
      <c r="M77" s="48"/>
      <c r="AI77" s="53"/>
    </row>
    <row r="78" spans="1:35" x14ac:dyDescent="0.25">
      <c r="A78" s="26" t="s">
        <v>39</v>
      </c>
      <c r="B78" s="19" t="s">
        <v>48</v>
      </c>
      <c r="C78" s="18" t="s">
        <v>44</v>
      </c>
      <c r="D78" s="49">
        <f>(D43/D$44)*100</f>
        <v>1.3756250486188604</v>
      </c>
      <c r="E78" s="49">
        <f t="shared" ref="E78:AI78" si="24">(E43/E$44)*100</f>
        <v>1.5750596865859841</v>
      </c>
      <c r="F78" s="49">
        <f t="shared" si="24"/>
        <v>1.4771820166140155</v>
      </c>
      <c r="G78" s="49">
        <f t="shared" si="24"/>
        <v>1.4855047582033019</v>
      </c>
      <c r="H78" s="49">
        <f t="shared" si="24"/>
        <v>1.533378840095645</v>
      </c>
      <c r="I78" s="49">
        <f t="shared" si="24"/>
        <v>1.5703073662085596</v>
      </c>
      <c r="J78" s="49">
        <f t="shared" si="24"/>
        <v>1.6070808605065792</v>
      </c>
      <c r="K78" s="49">
        <f t="shared" si="24"/>
        <v>1.6487086330884164</v>
      </c>
      <c r="L78" s="49">
        <f t="shared" si="24"/>
        <v>1.6848053827616412</v>
      </c>
      <c r="M78" s="49">
        <f t="shared" si="24"/>
        <v>1.7188559387204145</v>
      </c>
      <c r="N78" s="49">
        <f t="shared" si="24"/>
        <v>1.7481672758796931</v>
      </c>
      <c r="O78" s="49">
        <f t="shared" si="24"/>
        <v>1.7831742430036452</v>
      </c>
      <c r="P78" s="49">
        <f t="shared" si="24"/>
        <v>1.7654597388352595</v>
      </c>
      <c r="Q78" s="49">
        <f t="shared" si="24"/>
        <v>1.1865276096187494</v>
      </c>
      <c r="R78" s="49">
        <f t="shared" si="24"/>
        <v>0.98637124933636178</v>
      </c>
      <c r="S78" s="49">
        <f t="shared" si="24"/>
        <v>0.97625896909999854</v>
      </c>
      <c r="T78" s="49">
        <f t="shared" si="24"/>
        <v>0.96853095985804138</v>
      </c>
      <c r="U78" s="49">
        <f t="shared" si="24"/>
        <v>0.51363352274022711</v>
      </c>
      <c r="V78" s="49">
        <f t="shared" si="24"/>
        <v>0.50976608113951405</v>
      </c>
      <c r="W78" s="49">
        <f t="shared" si="24"/>
        <v>0.50463369937320945</v>
      </c>
      <c r="X78" s="49">
        <f t="shared" si="24"/>
        <v>0.49994850780625205</v>
      </c>
      <c r="Y78" s="49">
        <f t="shared" si="24"/>
        <v>0.49493545712056264</v>
      </c>
      <c r="Z78" s="49">
        <f t="shared" si="24"/>
        <v>0.48556597467678653</v>
      </c>
      <c r="AA78" s="49">
        <f t="shared" si="24"/>
        <v>0.47972320467966562</v>
      </c>
      <c r="AB78" s="49">
        <f t="shared" si="24"/>
        <v>0.47580100368978678</v>
      </c>
      <c r="AC78" s="49">
        <f t="shared" si="24"/>
        <v>0.47293380426990628</v>
      </c>
      <c r="AD78" s="49">
        <f t="shared" si="24"/>
        <v>0.46807408960004676</v>
      </c>
      <c r="AE78" s="49">
        <f t="shared" si="24"/>
        <v>0.46451663009266553</v>
      </c>
      <c r="AF78" s="49">
        <f t="shared" si="24"/>
        <v>0.45902192745588866</v>
      </c>
      <c r="AG78" s="49">
        <f t="shared" si="24"/>
        <v>0.45394563853326197</v>
      </c>
      <c r="AH78" s="49">
        <f t="shared" si="24"/>
        <v>0.4492828379007866</v>
      </c>
      <c r="AI78" s="57">
        <f t="shared" si="24"/>
        <v>0.44477777743779384</v>
      </c>
    </row>
    <row r="79" spans="1:35" x14ac:dyDescent="0.25">
      <c r="A79" s="10"/>
      <c r="B79" s="10"/>
      <c r="C79" s="11"/>
      <c r="D79" s="50">
        <f>D54+D57+D59+D61+D64+D69+D78+D74</f>
        <v>100</v>
      </c>
      <c r="E79" s="50">
        <f t="shared" ref="E79:L79" si="25">E54+E57+E59+E61+E64+E69+E78+E74</f>
        <v>100.00000000000001</v>
      </c>
      <c r="F79" s="50">
        <f t="shared" si="25"/>
        <v>99.999999999999986</v>
      </c>
      <c r="G79" s="50">
        <f t="shared" si="25"/>
        <v>100.00000000000003</v>
      </c>
      <c r="H79" s="50">
        <f t="shared" si="25"/>
        <v>100.00000000000001</v>
      </c>
      <c r="I79" s="50">
        <f t="shared" si="25"/>
        <v>100</v>
      </c>
      <c r="J79" s="50">
        <f t="shared" si="25"/>
        <v>99.999999999999986</v>
      </c>
      <c r="K79" s="50">
        <f t="shared" si="25"/>
        <v>100.00000000000001</v>
      </c>
      <c r="L79" s="50">
        <f t="shared" si="25"/>
        <v>100</v>
      </c>
      <c r="M79" s="50">
        <f>M54+M57+M59+M61+M64+M69+M78+M74</f>
        <v>99.999999999999986</v>
      </c>
      <c r="N79" s="50">
        <f t="shared" ref="N79:AI79" si="26">N54+N57+N59+N61+N64+N69+N78+N74</f>
        <v>100</v>
      </c>
      <c r="O79" s="50">
        <f t="shared" si="26"/>
        <v>99.999999999999986</v>
      </c>
      <c r="P79" s="50">
        <f t="shared" si="26"/>
        <v>100.00000000000001</v>
      </c>
      <c r="Q79" s="50">
        <f t="shared" si="26"/>
        <v>100</v>
      </c>
      <c r="R79" s="50">
        <f t="shared" si="26"/>
        <v>100</v>
      </c>
      <c r="S79" s="50">
        <f t="shared" si="26"/>
        <v>99.999999999999986</v>
      </c>
      <c r="T79" s="50">
        <f t="shared" si="26"/>
        <v>100.00000000000001</v>
      </c>
      <c r="U79" s="50">
        <f t="shared" si="26"/>
        <v>100</v>
      </c>
      <c r="V79" s="50">
        <f t="shared" si="26"/>
        <v>100.00000000000001</v>
      </c>
      <c r="W79" s="50">
        <f t="shared" si="26"/>
        <v>100</v>
      </c>
      <c r="X79" s="50">
        <f t="shared" si="26"/>
        <v>100</v>
      </c>
      <c r="Y79" s="50">
        <f t="shared" si="26"/>
        <v>100</v>
      </c>
      <c r="Z79" s="50">
        <f t="shared" si="26"/>
        <v>100</v>
      </c>
      <c r="AA79" s="50">
        <f t="shared" si="26"/>
        <v>100</v>
      </c>
      <c r="AB79" s="50">
        <f t="shared" si="26"/>
        <v>99.999999999999986</v>
      </c>
      <c r="AC79" s="50">
        <f t="shared" si="26"/>
        <v>99.999999999999986</v>
      </c>
      <c r="AD79" s="50">
        <f t="shared" si="26"/>
        <v>100</v>
      </c>
      <c r="AE79" s="50">
        <f t="shared" si="26"/>
        <v>100</v>
      </c>
      <c r="AF79" s="50">
        <f t="shared" si="26"/>
        <v>99.999999999999986</v>
      </c>
      <c r="AG79" s="50">
        <f t="shared" si="26"/>
        <v>99.999999999999972</v>
      </c>
      <c r="AH79" s="50">
        <f t="shared" si="26"/>
        <v>100</v>
      </c>
      <c r="AI79" s="58">
        <f t="shared" si="26"/>
        <v>100.06219871077825</v>
      </c>
    </row>
    <row r="80" spans="1:35" x14ac:dyDescent="0.25">
      <c r="A80" s="33"/>
      <c r="B80" s="10"/>
      <c r="C80" s="11"/>
      <c r="D80" s="41"/>
      <c r="E80" s="41"/>
      <c r="F80" s="41"/>
      <c r="G80" s="41"/>
      <c r="H80" s="41"/>
      <c r="I80" s="41"/>
      <c r="J80" s="41"/>
      <c r="K80" s="41"/>
      <c r="L80" s="41"/>
      <c r="M80" s="41"/>
    </row>
  </sheetData>
  <mergeCells count="11">
    <mergeCell ref="A10:AI10"/>
    <mergeCell ref="A1:C1"/>
    <mergeCell ref="A2:C2"/>
    <mergeCell ref="A3:C3"/>
    <mergeCell ref="A4:C4"/>
    <mergeCell ref="A5:C5"/>
    <mergeCell ref="A11:AI11"/>
    <mergeCell ref="D14:AI14"/>
    <mergeCell ref="A47:AI47"/>
    <mergeCell ref="A48:AI48"/>
    <mergeCell ref="D51:AI51"/>
  </mergeCells>
  <pageMargins left="0" right="0" top="0" bottom="0" header="0" footer="0"/>
  <pageSetup scale="40" orientation="landscape" r:id="rId1"/>
  <ignoredErrors>
    <ignoredError sqref="A17:A43 A54:A7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0"/>
  <sheetViews>
    <sheetView zoomScaleNormal="100" workbookViewId="0">
      <selection sqref="A1:C1"/>
    </sheetView>
  </sheetViews>
  <sheetFormatPr defaultRowHeight="15" x14ac:dyDescent="0.25"/>
  <cols>
    <col min="1" max="1" width="9.140625" style="1"/>
    <col min="2" max="2" width="18.5703125" style="1" bestFit="1" customWidth="1"/>
    <col min="3" max="15" width="9.140625" style="1"/>
    <col min="16" max="16" width="9.5703125" style="1" bestFit="1" customWidth="1"/>
    <col min="17" max="17" width="11" style="1" bestFit="1" customWidth="1"/>
    <col min="18" max="16384" width="9.140625" style="1"/>
  </cols>
  <sheetData>
    <row r="1" spans="1:35" x14ac:dyDescent="0.25">
      <c r="A1" s="61" t="s">
        <v>0</v>
      </c>
      <c r="B1" s="61"/>
      <c r="C1" s="61"/>
    </row>
    <row r="2" spans="1:35" x14ac:dyDescent="0.25">
      <c r="A2" s="61" t="s">
        <v>1</v>
      </c>
      <c r="B2" s="61"/>
      <c r="C2" s="61"/>
    </row>
    <row r="3" spans="1:35" x14ac:dyDescent="0.25">
      <c r="A3" s="62" t="s">
        <v>2</v>
      </c>
      <c r="B3" s="62"/>
      <c r="C3" s="62"/>
    </row>
    <row r="4" spans="1:35" x14ac:dyDescent="0.25">
      <c r="A4" s="62" t="s">
        <v>3</v>
      </c>
      <c r="B4" s="62"/>
      <c r="C4" s="62"/>
    </row>
    <row r="5" spans="1:35" x14ac:dyDescent="0.25">
      <c r="A5" s="62" t="s">
        <v>56</v>
      </c>
      <c r="B5" s="62"/>
      <c r="C5" s="62"/>
    </row>
    <row r="6" spans="1:35" x14ac:dyDescent="0.25">
      <c r="A6" s="2" t="s">
        <v>53</v>
      </c>
      <c r="B6" s="2"/>
      <c r="C6" s="2"/>
    </row>
    <row r="8" spans="1:35" x14ac:dyDescent="0.25">
      <c r="A8" s="3" t="s">
        <v>52</v>
      </c>
    </row>
    <row r="10" spans="1:35" x14ac:dyDescent="0.25">
      <c r="A10" s="60" t="s">
        <v>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 x14ac:dyDescent="0.25">
      <c r="A11" s="60" t="s">
        <v>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 x14ac:dyDescent="0.25">
      <c r="A12" s="7"/>
      <c r="B12" s="7"/>
      <c r="C12" s="7"/>
      <c r="D12" s="7"/>
      <c r="E12" s="7"/>
      <c r="F12" s="7"/>
      <c r="G12" s="7"/>
      <c r="H12" s="7"/>
      <c r="I12" s="7"/>
      <c r="J12" s="8"/>
      <c r="K12" s="9"/>
      <c r="L12" s="8"/>
      <c r="M12" s="8"/>
    </row>
    <row r="13" spans="1:35" x14ac:dyDescent="0.25">
      <c r="A13" s="7"/>
      <c r="B13" s="7"/>
      <c r="C13" s="7"/>
      <c r="D13" s="7"/>
      <c r="E13" s="7"/>
      <c r="F13" s="7"/>
      <c r="G13" s="7"/>
      <c r="H13" s="7"/>
      <c r="I13" s="7"/>
      <c r="J13" s="8"/>
      <c r="K13" s="9"/>
      <c r="L13" s="8"/>
      <c r="M13" s="8"/>
    </row>
    <row r="14" spans="1:35" x14ac:dyDescent="0.25">
      <c r="A14" s="10"/>
      <c r="B14" s="10"/>
      <c r="C14" s="11"/>
      <c r="D14" s="59" t="s">
        <v>7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</row>
    <row r="15" spans="1:35" x14ac:dyDescent="0.25">
      <c r="A15" s="10"/>
      <c r="B15" s="12" t="s">
        <v>6</v>
      </c>
      <c r="C15" s="13" t="s">
        <v>8</v>
      </c>
      <c r="D15" s="14">
        <v>2019</v>
      </c>
      <c r="E15" s="14">
        <f t="shared" ref="E15:L15" si="0">D15+1</f>
        <v>2020</v>
      </c>
      <c r="F15" s="14">
        <f t="shared" si="0"/>
        <v>2021</v>
      </c>
      <c r="G15" s="14">
        <f t="shared" si="0"/>
        <v>2022</v>
      </c>
      <c r="H15" s="14">
        <f t="shared" si="0"/>
        <v>2023</v>
      </c>
      <c r="I15" s="14">
        <f t="shared" si="0"/>
        <v>2024</v>
      </c>
      <c r="J15" s="14">
        <f t="shared" si="0"/>
        <v>2025</v>
      </c>
      <c r="K15" s="14">
        <f t="shared" si="0"/>
        <v>2026</v>
      </c>
      <c r="L15" s="14">
        <f t="shared" si="0"/>
        <v>2027</v>
      </c>
      <c r="M15" s="14">
        <f>L15+1</f>
        <v>2028</v>
      </c>
      <c r="N15" s="14">
        <f t="shared" ref="N15:AA15" si="1">M15+1</f>
        <v>2029</v>
      </c>
      <c r="O15" s="14">
        <f t="shared" si="1"/>
        <v>2030</v>
      </c>
      <c r="P15" s="14">
        <f t="shared" si="1"/>
        <v>2031</v>
      </c>
      <c r="Q15" s="14">
        <f t="shared" si="1"/>
        <v>2032</v>
      </c>
      <c r="R15" s="14">
        <f t="shared" si="1"/>
        <v>2033</v>
      </c>
      <c r="S15" s="14">
        <f t="shared" si="1"/>
        <v>2034</v>
      </c>
      <c r="T15" s="14">
        <f t="shared" si="1"/>
        <v>2035</v>
      </c>
      <c r="U15" s="14">
        <f t="shared" si="1"/>
        <v>2036</v>
      </c>
      <c r="V15" s="14">
        <f t="shared" si="1"/>
        <v>2037</v>
      </c>
      <c r="W15" s="14">
        <f t="shared" si="1"/>
        <v>2038</v>
      </c>
      <c r="X15" s="14">
        <f t="shared" si="1"/>
        <v>2039</v>
      </c>
      <c r="Y15" s="14">
        <f t="shared" si="1"/>
        <v>2040</v>
      </c>
      <c r="Z15" s="14">
        <f t="shared" si="1"/>
        <v>2041</v>
      </c>
      <c r="AA15" s="14">
        <f t="shared" si="1"/>
        <v>2042</v>
      </c>
      <c r="AB15" s="14">
        <f>AA15+1</f>
        <v>2043</v>
      </c>
      <c r="AC15" s="14">
        <f t="shared" ref="AC15:AF15" si="2">AB15+1</f>
        <v>2044</v>
      </c>
      <c r="AD15" s="14">
        <f t="shared" si="2"/>
        <v>2045</v>
      </c>
      <c r="AE15" s="14">
        <f t="shared" si="2"/>
        <v>2046</v>
      </c>
      <c r="AF15" s="14">
        <f t="shared" si="2"/>
        <v>2047</v>
      </c>
      <c r="AG15" s="14">
        <f>AF15+1</f>
        <v>2048</v>
      </c>
      <c r="AH15" s="14">
        <f t="shared" ref="AH15:AI15" si="3">AG15+1</f>
        <v>2049</v>
      </c>
      <c r="AI15" s="52">
        <f t="shared" si="3"/>
        <v>2050</v>
      </c>
    </row>
    <row r="16" spans="1:35" x14ac:dyDescent="0.25">
      <c r="A16" s="10"/>
      <c r="B16" s="15"/>
      <c r="C16" s="15"/>
      <c r="D16" s="16"/>
      <c r="E16" s="16"/>
      <c r="F16" s="16"/>
      <c r="G16" s="16"/>
      <c r="H16" s="16"/>
      <c r="I16" s="17"/>
      <c r="J16" s="17"/>
      <c r="K16" s="17"/>
      <c r="L16" s="17"/>
      <c r="M16" s="17"/>
      <c r="AI16" s="53"/>
    </row>
    <row r="17" spans="1:35" x14ac:dyDescent="0.25">
      <c r="A17" s="18" t="s">
        <v>9</v>
      </c>
      <c r="B17" s="19" t="s">
        <v>10</v>
      </c>
      <c r="C17" s="18" t="s">
        <v>11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1:35" x14ac:dyDescent="0.25">
      <c r="A18" s="11"/>
      <c r="B18" s="19" t="s">
        <v>12</v>
      </c>
      <c r="C18" s="11"/>
      <c r="D18" s="21"/>
      <c r="E18" s="22"/>
      <c r="F18" s="22"/>
      <c r="G18" s="22"/>
      <c r="H18" s="22"/>
      <c r="I18" s="22"/>
      <c r="J18" s="22"/>
      <c r="K18" s="22"/>
      <c r="L18" s="22"/>
      <c r="M18" s="22"/>
      <c r="AI18" s="53"/>
    </row>
    <row r="19" spans="1:35" x14ac:dyDescent="0.25">
      <c r="A19" s="11"/>
      <c r="B19" s="19"/>
      <c r="C19" s="11"/>
      <c r="D19" s="23"/>
      <c r="E19" s="23"/>
      <c r="F19" s="23"/>
      <c r="G19" s="23"/>
      <c r="H19" s="23"/>
      <c r="I19" s="23"/>
      <c r="J19" s="23"/>
      <c r="K19" s="23"/>
      <c r="L19" s="23"/>
      <c r="M19" s="23"/>
      <c r="AI19" s="53"/>
    </row>
    <row r="20" spans="1:35" x14ac:dyDescent="0.25">
      <c r="A20" s="18" t="s">
        <v>13</v>
      </c>
      <c r="B20" s="19" t="s">
        <v>14</v>
      </c>
      <c r="C20" s="18" t="s">
        <v>11</v>
      </c>
      <c r="D20" s="23">
        <v>28430.828000000001</v>
      </c>
      <c r="E20" s="23">
        <v>28432.47798</v>
      </c>
      <c r="F20" s="23">
        <v>28415.29376</v>
      </c>
      <c r="G20" s="23">
        <v>29005.74754</v>
      </c>
      <c r="H20" s="23">
        <v>28563.158719999999</v>
      </c>
      <c r="I20" s="23">
        <v>28446.814160000002</v>
      </c>
      <c r="J20" s="23">
        <v>28992.838899999999</v>
      </c>
      <c r="K20" s="23">
        <v>28582.821920000002</v>
      </c>
      <c r="L20" s="23">
        <v>28362.808399999998</v>
      </c>
      <c r="M20" s="23">
        <v>29675.008170000001</v>
      </c>
      <c r="N20" s="23">
        <v>29027.393119999997</v>
      </c>
      <c r="O20" s="23">
        <v>29600.972710000002</v>
      </c>
      <c r="P20" s="23">
        <v>29591.002410000005</v>
      </c>
      <c r="Q20" s="23">
        <v>29111.398880000001</v>
      </c>
      <c r="R20" s="23">
        <v>29600.972710000002</v>
      </c>
      <c r="S20" s="23">
        <v>29591.002410000005</v>
      </c>
      <c r="T20" s="23">
        <v>29027.393120000001</v>
      </c>
      <c r="U20" s="23">
        <v>22639.596189999997</v>
      </c>
      <c r="V20" s="23">
        <v>21137.415359999999</v>
      </c>
      <c r="W20" s="23">
        <v>20573.806069999999</v>
      </c>
      <c r="X20" s="23">
        <v>21147.38566</v>
      </c>
      <c r="Y20" s="23">
        <v>21197.95104</v>
      </c>
      <c r="Z20" s="23">
        <v>20573.806069999999</v>
      </c>
      <c r="AA20" s="23">
        <v>21147.38566</v>
      </c>
      <c r="AB20" s="23">
        <v>15823.899359999999</v>
      </c>
      <c r="AC20" s="23">
        <v>13371.677750000001</v>
      </c>
      <c r="AD20" s="23">
        <v>13904.845660000001</v>
      </c>
      <c r="AE20" s="23">
        <v>13894.87536</v>
      </c>
      <c r="AF20" s="23">
        <v>13331.26607</v>
      </c>
      <c r="AG20" s="23">
        <v>13945.25734</v>
      </c>
      <c r="AH20" s="23">
        <v>13894.87536</v>
      </c>
      <c r="AI20" s="23">
        <v>14287.408880000001</v>
      </c>
    </row>
    <row r="21" spans="1:35" x14ac:dyDescent="0.25">
      <c r="A21" s="11"/>
      <c r="B21" s="10"/>
      <c r="C21" s="11"/>
      <c r="D21" s="24"/>
      <c r="E21" s="24"/>
      <c r="F21" s="24"/>
      <c r="G21" s="24"/>
      <c r="H21" s="24"/>
      <c r="I21" s="24"/>
      <c r="J21" s="24"/>
      <c r="K21" s="24"/>
      <c r="L21" s="24"/>
      <c r="M21" s="24"/>
      <c r="AI21" s="53"/>
    </row>
    <row r="22" spans="1:35" x14ac:dyDescent="0.25">
      <c r="A22" s="18" t="s">
        <v>15</v>
      </c>
      <c r="B22" s="19" t="s">
        <v>16</v>
      </c>
      <c r="C22" s="18" t="s">
        <v>11</v>
      </c>
      <c r="D22" s="24">
        <v>2662.6745000000001</v>
      </c>
      <c r="E22" s="24">
        <v>1519.5821599999999</v>
      </c>
      <c r="F22" s="24">
        <v>1681.49344</v>
      </c>
      <c r="G22" s="24">
        <v>1500.3250600000001</v>
      </c>
      <c r="H22" s="24">
        <v>1686.7922800000001</v>
      </c>
      <c r="I22" s="24">
        <v>1561.89345</v>
      </c>
      <c r="J22" s="24">
        <v>1764.11598</v>
      </c>
      <c r="K22" s="24">
        <v>1617.76333</v>
      </c>
      <c r="L22" s="24">
        <v>1833.2137700000001</v>
      </c>
      <c r="M22" s="24">
        <v>1846.1363600000002</v>
      </c>
      <c r="N22" s="24">
        <v>1861.2719099999999</v>
      </c>
      <c r="O22" s="24">
        <v>1914.20597</v>
      </c>
      <c r="P22" s="24">
        <v>1724.4923899999999</v>
      </c>
      <c r="Q22" s="24">
        <v>1748.5171399999999</v>
      </c>
      <c r="R22" s="24">
        <v>1716.9987699999999</v>
      </c>
      <c r="S22" s="24">
        <v>1717.13699</v>
      </c>
      <c r="T22" s="24">
        <v>1698.8266799999999</v>
      </c>
      <c r="U22" s="24">
        <v>1687.7291299999999</v>
      </c>
      <c r="V22" s="24">
        <v>1672.9205900000002</v>
      </c>
      <c r="W22" s="24">
        <v>1660.6635200000001</v>
      </c>
      <c r="X22" s="24">
        <v>1631.7004999999999</v>
      </c>
      <c r="Y22" s="24">
        <v>1636.049</v>
      </c>
      <c r="Z22" s="24">
        <v>1604.92723</v>
      </c>
      <c r="AA22" s="24">
        <v>1582.4985200000001</v>
      </c>
      <c r="AB22" s="24">
        <v>1574.51052</v>
      </c>
      <c r="AC22" s="24">
        <v>1577.2539099999999</v>
      </c>
      <c r="AD22" s="24">
        <v>1576.6614999999999</v>
      </c>
      <c r="AE22" s="24">
        <v>1574.6956399999999</v>
      </c>
      <c r="AF22" s="24">
        <v>1564.50531</v>
      </c>
      <c r="AG22" s="24">
        <v>1570.97028</v>
      </c>
      <c r="AH22" s="24">
        <v>1639.19164</v>
      </c>
      <c r="AI22" s="24">
        <v>1666.2420733333299</v>
      </c>
    </row>
    <row r="23" spans="1:35" x14ac:dyDescent="0.25">
      <c r="A23" s="11"/>
      <c r="B23" s="10"/>
      <c r="C23" s="11"/>
      <c r="D23" s="25"/>
      <c r="E23" s="25"/>
      <c r="F23" s="25"/>
      <c r="G23" s="25"/>
      <c r="H23" s="25"/>
      <c r="I23" s="25"/>
      <c r="J23" s="25"/>
      <c r="K23" s="25"/>
      <c r="L23" s="25"/>
      <c r="M23" s="25"/>
      <c r="P23" s="5"/>
      <c r="Q23" s="5"/>
      <c r="AI23" s="53"/>
    </row>
    <row r="24" spans="1:35" x14ac:dyDescent="0.25">
      <c r="A24" s="18" t="s">
        <v>17</v>
      </c>
      <c r="B24" s="19" t="s">
        <v>18</v>
      </c>
      <c r="C24" s="18" t="s">
        <v>11</v>
      </c>
      <c r="D24" s="23">
        <f>D25</f>
        <v>49.379899999999999</v>
      </c>
      <c r="E24" s="23">
        <f t="shared" ref="E24:AI24" si="4">E25</f>
        <v>0.57452000000000003</v>
      </c>
      <c r="F24" s="23">
        <f t="shared" si="4"/>
        <v>3.3671700000000002</v>
      </c>
      <c r="G24" s="23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si="4"/>
        <v>0</v>
      </c>
      <c r="L24" s="23">
        <f t="shared" si="4"/>
        <v>0</v>
      </c>
      <c r="M24" s="23">
        <f t="shared" si="4"/>
        <v>0</v>
      </c>
      <c r="N24" s="23">
        <f t="shared" si="4"/>
        <v>0</v>
      </c>
      <c r="O24" s="23">
        <f t="shared" si="4"/>
        <v>0</v>
      </c>
      <c r="P24" s="23">
        <f t="shared" si="4"/>
        <v>0</v>
      </c>
      <c r="Q24" s="23">
        <f t="shared" si="4"/>
        <v>0</v>
      </c>
      <c r="R24" s="23">
        <f t="shared" si="4"/>
        <v>0</v>
      </c>
      <c r="S24" s="23">
        <f t="shared" si="4"/>
        <v>0</v>
      </c>
      <c r="T24" s="23">
        <f t="shared" si="4"/>
        <v>0</v>
      </c>
      <c r="U24" s="23">
        <f t="shared" si="4"/>
        <v>0</v>
      </c>
      <c r="V24" s="23">
        <f t="shared" si="4"/>
        <v>0</v>
      </c>
      <c r="W24" s="23">
        <f t="shared" si="4"/>
        <v>0</v>
      </c>
      <c r="X24" s="23">
        <f t="shared" si="4"/>
        <v>0</v>
      </c>
      <c r="Y24" s="23">
        <f t="shared" si="4"/>
        <v>0</v>
      </c>
      <c r="Z24" s="23">
        <f t="shared" si="4"/>
        <v>0</v>
      </c>
      <c r="AA24" s="23">
        <f t="shared" si="4"/>
        <v>0</v>
      </c>
      <c r="AB24" s="23">
        <f t="shared" si="4"/>
        <v>0</v>
      </c>
      <c r="AC24" s="23">
        <f t="shared" si="4"/>
        <v>0</v>
      </c>
      <c r="AD24" s="23">
        <f t="shared" si="4"/>
        <v>0</v>
      </c>
      <c r="AE24" s="23">
        <f t="shared" si="4"/>
        <v>0</v>
      </c>
      <c r="AF24" s="23">
        <f t="shared" si="4"/>
        <v>0</v>
      </c>
      <c r="AG24" s="23">
        <f t="shared" si="4"/>
        <v>0</v>
      </c>
      <c r="AH24" s="23">
        <f t="shared" si="4"/>
        <v>0</v>
      </c>
      <c r="AI24" s="23">
        <f t="shared" si="4"/>
        <v>0</v>
      </c>
    </row>
    <row r="25" spans="1:35" x14ac:dyDescent="0.25">
      <c r="A25" s="18" t="s">
        <v>19</v>
      </c>
      <c r="B25" s="19" t="s">
        <v>20</v>
      </c>
      <c r="C25" s="18" t="s">
        <v>11</v>
      </c>
      <c r="D25" s="23">
        <v>49.379899999999999</v>
      </c>
      <c r="E25" s="23">
        <v>0.57452000000000003</v>
      </c>
      <c r="F25" s="23">
        <v>3.3671700000000002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</row>
    <row r="26" spans="1:35" x14ac:dyDescent="0.25">
      <c r="A26" s="18"/>
      <c r="B26" s="19"/>
      <c r="C26" s="18"/>
      <c r="D26" s="23"/>
      <c r="E26" s="23"/>
      <c r="F26" s="23"/>
      <c r="G26" s="23"/>
      <c r="H26" s="23"/>
      <c r="I26" s="23"/>
      <c r="J26" s="23"/>
      <c r="K26" s="23"/>
      <c r="L26" s="23"/>
      <c r="M26" s="23"/>
      <c r="AI26" s="53"/>
    </row>
    <row r="27" spans="1:35" x14ac:dyDescent="0.25">
      <c r="A27" s="11"/>
      <c r="B27" s="10"/>
      <c r="C27" s="11"/>
      <c r="D27" s="23"/>
      <c r="E27" s="23"/>
      <c r="F27" s="23"/>
      <c r="G27" s="23"/>
      <c r="H27" s="23"/>
      <c r="I27" s="23"/>
      <c r="J27" s="23"/>
      <c r="K27" s="23"/>
      <c r="L27" s="23"/>
      <c r="M27" s="23"/>
      <c r="T27" s="6"/>
      <c r="AI27" s="53"/>
    </row>
    <row r="28" spans="1:35" x14ac:dyDescent="0.25">
      <c r="A28" s="26" t="s">
        <v>21</v>
      </c>
      <c r="B28" s="19" t="s">
        <v>22</v>
      </c>
      <c r="C28" s="18" t="s">
        <v>11</v>
      </c>
      <c r="D28" s="23">
        <f>D31+D30+D29</f>
        <v>35.817070000000001</v>
      </c>
      <c r="E28" s="23">
        <f t="shared" ref="E28:AI28" si="5">E31+E30+E29</f>
        <v>5.9921499999999996</v>
      </c>
      <c r="F28" s="23">
        <f t="shared" si="5"/>
        <v>4.3046100000000003</v>
      </c>
      <c r="G28" s="23">
        <f t="shared" si="5"/>
        <v>0.74129999999999996</v>
      </c>
      <c r="H28" s="23">
        <f t="shared" si="5"/>
        <v>2.6831400000000003</v>
      </c>
      <c r="I28" s="23">
        <f t="shared" si="5"/>
        <v>3.4246099999999999</v>
      </c>
      <c r="J28" s="23">
        <f t="shared" si="5"/>
        <v>2.1843699999999999</v>
      </c>
      <c r="K28" s="23">
        <f t="shared" si="5"/>
        <v>2.78999</v>
      </c>
      <c r="L28" s="23">
        <f t="shared" si="5"/>
        <v>4.4867100000000004</v>
      </c>
      <c r="M28" s="23">
        <f t="shared" si="5"/>
        <v>4.6317500000000003</v>
      </c>
      <c r="N28" s="23">
        <f t="shared" si="5"/>
        <v>13.927540000000002</v>
      </c>
      <c r="O28" s="23">
        <f t="shared" si="5"/>
        <v>13.704060000000002</v>
      </c>
      <c r="P28" s="23">
        <f t="shared" si="5"/>
        <v>0</v>
      </c>
      <c r="Q28" s="23">
        <f t="shared" si="5"/>
        <v>0</v>
      </c>
      <c r="R28" s="23">
        <f t="shared" si="5"/>
        <v>0</v>
      </c>
      <c r="S28" s="23">
        <f t="shared" si="5"/>
        <v>0</v>
      </c>
      <c r="T28" s="23">
        <f t="shared" si="5"/>
        <v>0</v>
      </c>
      <c r="U28" s="23">
        <f t="shared" si="5"/>
        <v>9.1260000000000008E-2</v>
      </c>
      <c r="V28" s="23">
        <f t="shared" si="5"/>
        <v>0</v>
      </c>
      <c r="W28" s="23">
        <f t="shared" si="5"/>
        <v>0</v>
      </c>
      <c r="X28" s="23">
        <f t="shared" si="5"/>
        <v>0</v>
      </c>
      <c r="Y28" s="23">
        <f t="shared" si="5"/>
        <v>0</v>
      </c>
      <c r="Z28" s="23">
        <f t="shared" si="5"/>
        <v>0</v>
      </c>
      <c r="AA28" s="23">
        <f t="shared" si="5"/>
        <v>0</v>
      </c>
      <c r="AB28" s="23">
        <f t="shared" si="5"/>
        <v>9.1260000000000008E-2</v>
      </c>
      <c r="AC28" s="23">
        <f t="shared" si="5"/>
        <v>0.18252000000000002</v>
      </c>
      <c r="AD28" s="23">
        <f t="shared" si="5"/>
        <v>0</v>
      </c>
      <c r="AE28" s="23">
        <f t="shared" si="5"/>
        <v>0</v>
      </c>
      <c r="AF28" s="23">
        <f t="shared" si="5"/>
        <v>0</v>
      </c>
      <c r="AG28" s="23">
        <f t="shared" si="5"/>
        <v>0</v>
      </c>
      <c r="AH28" s="23">
        <f t="shared" si="5"/>
        <v>0</v>
      </c>
      <c r="AI28" s="23">
        <f t="shared" si="5"/>
        <v>0</v>
      </c>
    </row>
    <row r="29" spans="1:35" x14ac:dyDescent="0.25">
      <c r="A29" s="26" t="s">
        <v>23</v>
      </c>
      <c r="B29" s="19" t="s">
        <v>24</v>
      </c>
      <c r="C29" s="18" t="s">
        <v>11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</row>
    <row r="30" spans="1:35" x14ac:dyDescent="0.25">
      <c r="A30" s="26" t="s">
        <v>25</v>
      </c>
      <c r="B30" s="19" t="s">
        <v>26</v>
      </c>
      <c r="C30" s="18" t="s">
        <v>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</row>
    <row r="31" spans="1:35" x14ac:dyDescent="0.25">
      <c r="A31" s="26" t="s">
        <v>27</v>
      </c>
      <c r="B31" s="19" t="s">
        <v>28</v>
      </c>
      <c r="C31" s="18" t="s">
        <v>11</v>
      </c>
      <c r="D31" s="23">
        <v>35.817070000000001</v>
      </c>
      <c r="E31" s="23">
        <v>5.9921499999999996</v>
      </c>
      <c r="F31" s="23">
        <v>4.3046100000000003</v>
      </c>
      <c r="G31" s="23">
        <v>0.74129999999999996</v>
      </c>
      <c r="H31" s="23">
        <v>2.6831400000000003</v>
      </c>
      <c r="I31" s="23">
        <v>3.4246099999999999</v>
      </c>
      <c r="J31" s="23">
        <v>2.1843699999999999</v>
      </c>
      <c r="K31" s="23">
        <v>2.78999</v>
      </c>
      <c r="L31" s="24">
        <v>4.4867100000000004</v>
      </c>
      <c r="M31" s="24">
        <v>4.6317500000000003</v>
      </c>
      <c r="N31" s="24">
        <v>13.927540000000002</v>
      </c>
      <c r="O31" s="24">
        <v>13.704060000000002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9.1260000000000008E-2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9.1260000000000008E-2</v>
      </c>
      <c r="AC31" s="24">
        <v>0.18252000000000002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</row>
    <row r="32" spans="1:35" x14ac:dyDescent="0.25">
      <c r="A32" s="26"/>
      <c r="B32" s="19"/>
      <c r="C32" s="18"/>
      <c r="D32" s="23"/>
      <c r="E32" s="23"/>
      <c r="F32" s="23"/>
      <c r="G32" s="23"/>
      <c r="H32" s="23"/>
      <c r="I32" s="23"/>
      <c r="J32" s="23"/>
      <c r="K32" s="23"/>
      <c r="L32" s="23"/>
      <c r="M32" s="23"/>
      <c r="AI32" s="53"/>
    </row>
    <row r="33" spans="1:35" x14ac:dyDescent="0.25">
      <c r="A33" s="11"/>
      <c r="B33" s="10"/>
      <c r="C33" s="11"/>
      <c r="D33" s="28"/>
      <c r="E33" s="28"/>
      <c r="F33" s="28"/>
      <c r="G33" s="28"/>
      <c r="H33" s="28"/>
      <c r="I33" s="28"/>
      <c r="J33" s="28"/>
      <c r="K33" s="28"/>
      <c r="L33" s="28"/>
      <c r="M33" s="28"/>
      <c r="AI33" s="53"/>
    </row>
    <row r="34" spans="1:35" x14ac:dyDescent="0.25">
      <c r="A34" s="26" t="s">
        <v>29</v>
      </c>
      <c r="B34" s="19" t="s">
        <v>30</v>
      </c>
      <c r="C34" s="18" t="s">
        <v>11</v>
      </c>
      <c r="D34" s="23">
        <f>D37+D36+D35</f>
        <v>85577.65111999998</v>
      </c>
      <c r="E34" s="23">
        <f t="shared" ref="E34:AI34" si="6">E37+E36+E35</f>
        <v>86392.663729999986</v>
      </c>
      <c r="F34" s="23">
        <f t="shared" si="6"/>
        <v>83820.075999999986</v>
      </c>
      <c r="G34" s="23">
        <f t="shared" si="6"/>
        <v>83056.831030000001</v>
      </c>
      <c r="H34" s="23">
        <f t="shared" si="6"/>
        <v>83616.469830000002</v>
      </c>
      <c r="I34" s="23">
        <f t="shared" si="6"/>
        <v>84975.563929999975</v>
      </c>
      <c r="J34" s="23">
        <f t="shared" si="6"/>
        <v>84784.364930000011</v>
      </c>
      <c r="K34" s="23">
        <f t="shared" si="6"/>
        <v>86281.90658000001</v>
      </c>
      <c r="L34" s="23">
        <f t="shared" si="6"/>
        <v>87328.626799999998</v>
      </c>
      <c r="M34" s="23">
        <f t="shared" si="6"/>
        <v>87358.998970000015</v>
      </c>
      <c r="N34" s="23">
        <f t="shared" si="6"/>
        <v>88988.995559999996</v>
      </c>
      <c r="O34" s="23">
        <f t="shared" si="6"/>
        <v>89717.189910000001</v>
      </c>
      <c r="P34" s="23">
        <f t="shared" si="6"/>
        <v>91255.220039999986</v>
      </c>
      <c r="Q34" s="23">
        <f t="shared" si="6"/>
        <v>94103.364679999999</v>
      </c>
      <c r="R34" s="23">
        <f t="shared" si="6"/>
        <v>94901.541630000007</v>
      </c>
      <c r="S34" s="23">
        <f t="shared" si="6"/>
        <v>96140.691759999987</v>
      </c>
      <c r="T34" s="23">
        <f t="shared" si="6"/>
        <v>97949.417459999997</v>
      </c>
      <c r="U34" s="23">
        <f t="shared" si="6"/>
        <v>106324.75408999999</v>
      </c>
      <c r="V34" s="23">
        <f t="shared" si="6"/>
        <v>108749.86384000001</v>
      </c>
      <c r="W34" s="23">
        <f t="shared" si="6"/>
        <v>110544.13746</v>
      </c>
      <c r="X34" s="23">
        <f t="shared" si="6"/>
        <v>111198.34614999998</v>
      </c>
      <c r="Y34" s="23">
        <f t="shared" si="6"/>
        <v>112675.11531999997</v>
      </c>
      <c r="Z34" s="23">
        <f t="shared" si="6"/>
        <v>115507.38996999999</v>
      </c>
      <c r="AA34" s="23">
        <f t="shared" si="6"/>
        <v>116448.51843000001</v>
      </c>
      <c r="AB34" s="23">
        <f t="shared" si="6"/>
        <v>123262.47906999997</v>
      </c>
      <c r="AC34" s="23">
        <f t="shared" si="6"/>
        <v>127556.11027999999</v>
      </c>
      <c r="AD34" s="23">
        <f t="shared" si="6"/>
        <v>128142.78421000003</v>
      </c>
      <c r="AE34" s="23">
        <f t="shared" si="6"/>
        <v>129632.80471000001</v>
      </c>
      <c r="AF34" s="23">
        <f t="shared" si="6"/>
        <v>131690.18005999998</v>
      </c>
      <c r="AG34" s="23">
        <f t="shared" si="6"/>
        <v>132889.22862000001</v>
      </c>
      <c r="AH34" s="23">
        <f t="shared" si="6"/>
        <v>133984.19558</v>
      </c>
      <c r="AI34" s="23">
        <f t="shared" si="6"/>
        <v>135148.55027333336</v>
      </c>
    </row>
    <row r="35" spans="1:35" x14ac:dyDescent="0.25">
      <c r="A35" s="26" t="s">
        <v>31</v>
      </c>
      <c r="B35" s="19" t="s">
        <v>24</v>
      </c>
      <c r="C35" s="18" t="s">
        <v>11</v>
      </c>
      <c r="D35" s="23">
        <v>1297.4528700000001</v>
      </c>
      <c r="E35" s="23">
        <v>356.20038</v>
      </c>
      <c r="F35" s="23">
        <v>336.00549999999998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</row>
    <row r="36" spans="1:35" x14ac:dyDescent="0.25">
      <c r="A36" s="26" t="s">
        <v>32</v>
      </c>
      <c r="B36" s="19" t="s">
        <v>33</v>
      </c>
      <c r="C36" s="18" t="s">
        <v>11</v>
      </c>
      <c r="D36" s="23">
        <v>83685.896459999989</v>
      </c>
      <c r="E36" s="23">
        <v>85951.916809999995</v>
      </c>
      <c r="F36" s="23">
        <v>83392.832479999983</v>
      </c>
      <c r="G36" s="23">
        <v>82943.554140000007</v>
      </c>
      <c r="H36" s="23">
        <v>83472.484240000005</v>
      </c>
      <c r="I36" s="23">
        <v>84872.362849999976</v>
      </c>
      <c r="J36" s="23">
        <v>84776.158080000008</v>
      </c>
      <c r="K36" s="23">
        <v>86272.593830000013</v>
      </c>
      <c r="L36" s="23">
        <v>87310.716679999998</v>
      </c>
      <c r="M36" s="23">
        <v>87311.567350000012</v>
      </c>
      <c r="N36" s="23">
        <v>88902.101219999997</v>
      </c>
      <c r="O36" s="23">
        <v>89586.732099999994</v>
      </c>
      <c r="P36" s="23">
        <v>91239.887809999986</v>
      </c>
      <c r="Q36" s="23">
        <v>94093.479099999997</v>
      </c>
      <c r="R36" s="23">
        <v>94896.93968000001</v>
      </c>
      <c r="S36" s="23">
        <v>96134.005649999992</v>
      </c>
      <c r="T36" s="23">
        <v>97934.236389999991</v>
      </c>
      <c r="U36" s="23">
        <v>106320.39822999999</v>
      </c>
      <c r="V36" s="23">
        <v>108745.17180000001</v>
      </c>
      <c r="W36" s="23">
        <v>110534.06303</v>
      </c>
      <c r="X36" s="23">
        <v>111195.28167999999</v>
      </c>
      <c r="Y36" s="23">
        <v>112670.81859999997</v>
      </c>
      <c r="Z36" s="23">
        <v>115500.63608999999</v>
      </c>
      <c r="AA36" s="23">
        <v>116439.57473000001</v>
      </c>
      <c r="AB36" s="23">
        <v>123255.51823999998</v>
      </c>
      <c r="AC36" s="23">
        <v>127545.89615</v>
      </c>
      <c r="AD36" s="23">
        <v>128131.45249000003</v>
      </c>
      <c r="AE36" s="23">
        <v>129619.78294</v>
      </c>
      <c r="AF36" s="23">
        <v>131681.00253999999</v>
      </c>
      <c r="AG36" s="23">
        <v>132875.49588</v>
      </c>
      <c r="AH36" s="23">
        <v>133960.33468999999</v>
      </c>
      <c r="AI36" s="23">
        <v>135118.27652000001</v>
      </c>
    </row>
    <row r="37" spans="1:35" x14ac:dyDescent="0.25">
      <c r="A37" s="26" t="s">
        <v>34</v>
      </c>
      <c r="B37" s="19" t="s">
        <v>28</v>
      </c>
      <c r="C37" s="18" t="s">
        <v>11</v>
      </c>
      <c r="D37" s="23">
        <v>594.30178999999998</v>
      </c>
      <c r="E37" s="23">
        <v>84.546540000000007</v>
      </c>
      <c r="F37" s="23">
        <v>91.238020000000006</v>
      </c>
      <c r="G37" s="23">
        <v>113.27688999999998</v>
      </c>
      <c r="H37" s="23">
        <v>143.98559</v>
      </c>
      <c r="I37" s="23">
        <v>103.20108</v>
      </c>
      <c r="J37" s="23">
        <v>8.2068500000000011</v>
      </c>
      <c r="K37" s="23">
        <v>9.3127499999999994</v>
      </c>
      <c r="L37" s="23">
        <v>17.910119999999996</v>
      </c>
      <c r="M37" s="23">
        <v>47.431620000000002</v>
      </c>
      <c r="N37" s="23">
        <v>86.894340000000014</v>
      </c>
      <c r="O37" s="23">
        <v>130.45780999999999</v>
      </c>
      <c r="P37" s="23">
        <v>15.332230000000001</v>
      </c>
      <c r="Q37" s="23">
        <v>9.8855799999999974</v>
      </c>
      <c r="R37" s="23">
        <v>4.6019499999999995</v>
      </c>
      <c r="S37" s="23">
        <v>6.6861099999999993</v>
      </c>
      <c r="T37" s="23">
        <v>15.18107</v>
      </c>
      <c r="U37" s="23">
        <v>4.3558599999999998</v>
      </c>
      <c r="V37" s="23">
        <v>4.6920399999999995</v>
      </c>
      <c r="W37" s="23">
        <v>10.07443</v>
      </c>
      <c r="X37" s="23">
        <v>3.0644699999999996</v>
      </c>
      <c r="Y37" s="23">
        <v>4.2967199999999997</v>
      </c>
      <c r="Z37" s="23">
        <v>6.7538800000000014</v>
      </c>
      <c r="AA37" s="23">
        <v>8.9437000000000015</v>
      </c>
      <c r="AB37" s="23">
        <v>6.9608300000000005</v>
      </c>
      <c r="AC37" s="23">
        <v>10.214130000000001</v>
      </c>
      <c r="AD37" s="23">
        <v>11.331720000000001</v>
      </c>
      <c r="AE37" s="23">
        <v>13.021769999999997</v>
      </c>
      <c r="AF37" s="23">
        <v>9.1775199999999995</v>
      </c>
      <c r="AG37" s="23">
        <v>13.73274</v>
      </c>
      <c r="AH37" s="23">
        <v>23.860889999999998</v>
      </c>
      <c r="AI37" s="23">
        <v>30.2737533333333</v>
      </c>
    </row>
    <row r="38" spans="1:35" x14ac:dyDescent="0.25">
      <c r="A38" s="11"/>
      <c r="B38" s="10"/>
      <c r="C38" s="11"/>
      <c r="D38" s="21"/>
      <c r="E38" s="29"/>
      <c r="F38" s="29"/>
      <c r="G38" s="29"/>
      <c r="H38" s="29"/>
      <c r="I38" s="29"/>
      <c r="J38" s="29"/>
      <c r="K38" s="29"/>
      <c r="L38" s="29"/>
      <c r="M38" s="29"/>
      <c r="AI38" s="53"/>
    </row>
    <row r="39" spans="1:35" x14ac:dyDescent="0.25">
      <c r="A39" s="26" t="s">
        <v>35</v>
      </c>
      <c r="B39" s="10" t="s">
        <v>47</v>
      </c>
      <c r="C39" s="11" t="s">
        <v>11</v>
      </c>
      <c r="D39" s="23">
        <f>D41+D40</f>
        <v>2677.6199099999994</v>
      </c>
      <c r="E39" s="23">
        <f t="shared" ref="E39:AI39" si="7">E41+E40</f>
        <v>4247.2062799999994</v>
      </c>
      <c r="F39" s="23">
        <f t="shared" si="7"/>
        <v>4532.5877699999983</v>
      </c>
      <c r="G39" s="23">
        <f t="shared" si="7"/>
        <v>4524.2404599999991</v>
      </c>
      <c r="H39" s="23">
        <f t="shared" si="7"/>
        <v>4512.5199700000012</v>
      </c>
      <c r="I39" s="23">
        <f t="shared" si="7"/>
        <v>4511.6566800000001</v>
      </c>
      <c r="J39" s="23">
        <f t="shared" si="7"/>
        <v>4487.92652</v>
      </c>
      <c r="K39" s="23">
        <f t="shared" si="7"/>
        <v>4475.7336400000004</v>
      </c>
      <c r="L39" s="23">
        <f t="shared" si="7"/>
        <v>4463.9825299999993</v>
      </c>
      <c r="M39" s="23">
        <f t="shared" si="7"/>
        <v>4463.4254799999999</v>
      </c>
      <c r="N39" s="23">
        <f t="shared" si="7"/>
        <v>4439.803100000001</v>
      </c>
      <c r="O39" s="23">
        <f t="shared" si="7"/>
        <v>4427.1103400000002</v>
      </c>
      <c r="P39" s="23">
        <f t="shared" si="7"/>
        <v>4414.8930000000009</v>
      </c>
      <c r="Q39" s="23">
        <f t="shared" si="7"/>
        <v>4414.1685500000003</v>
      </c>
      <c r="R39" s="23">
        <f t="shared" si="7"/>
        <v>4390.3930800000007</v>
      </c>
      <c r="S39" s="23">
        <f t="shared" si="7"/>
        <v>4378.1414400000003</v>
      </c>
      <c r="T39" s="23">
        <f t="shared" si="7"/>
        <v>4365.8766800000012</v>
      </c>
      <c r="U39" s="23">
        <f t="shared" si="7"/>
        <v>4365.2190600000013</v>
      </c>
      <c r="V39" s="23">
        <f t="shared" si="7"/>
        <v>4341.7831600000009</v>
      </c>
      <c r="W39" s="23">
        <f t="shared" si="7"/>
        <v>4328.7808600000008</v>
      </c>
      <c r="X39" s="23">
        <f t="shared" si="7"/>
        <v>4316.4765700000007</v>
      </c>
      <c r="Y39" s="23">
        <f t="shared" si="7"/>
        <v>4315.4151500000016</v>
      </c>
      <c r="Z39" s="23">
        <f t="shared" si="7"/>
        <v>4291.584170000001</v>
      </c>
      <c r="AA39" s="23">
        <f t="shared" si="7"/>
        <v>4279.0301899999995</v>
      </c>
      <c r="AB39" s="23">
        <f t="shared" si="7"/>
        <v>4266.6931500000001</v>
      </c>
      <c r="AC39" s="23">
        <f t="shared" si="7"/>
        <v>4265.5051500000009</v>
      </c>
      <c r="AD39" s="23">
        <f t="shared" si="7"/>
        <v>4242.0320899999997</v>
      </c>
      <c r="AE39" s="23">
        <f t="shared" si="7"/>
        <v>4229.4422600000007</v>
      </c>
      <c r="AF39" s="23">
        <f t="shared" si="7"/>
        <v>4217.1058500000008</v>
      </c>
      <c r="AG39" s="23">
        <f t="shared" si="7"/>
        <v>4215.7385600000007</v>
      </c>
      <c r="AH39" s="23">
        <f t="shared" si="7"/>
        <v>4183.2866400000003</v>
      </c>
      <c r="AI39" s="23">
        <f t="shared" si="7"/>
        <v>4171.5578066666667</v>
      </c>
    </row>
    <row r="40" spans="1:35" x14ac:dyDescent="0.25">
      <c r="A40" s="26" t="s">
        <v>36</v>
      </c>
      <c r="B40" s="10" t="s">
        <v>37</v>
      </c>
      <c r="C40" s="11" t="s">
        <v>11</v>
      </c>
      <c r="D40" s="22">
        <v>2553.8972499999995</v>
      </c>
      <c r="E40" s="22">
        <v>4121.5036499999997</v>
      </c>
      <c r="F40" s="22">
        <v>4410.7815899999987</v>
      </c>
      <c r="G40" s="22">
        <v>4398.8408799999988</v>
      </c>
      <c r="H40" s="22">
        <v>4387.120390000001</v>
      </c>
      <c r="I40" s="22">
        <v>4385.9544800000003</v>
      </c>
      <c r="J40" s="22">
        <v>4362.5273699999998</v>
      </c>
      <c r="K40" s="22">
        <v>4350.3340600000001</v>
      </c>
      <c r="L40" s="22">
        <v>4338.5829499999991</v>
      </c>
      <c r="M40" s="22">
        <v>4337.7228500000001</v>
      </c>
      <c r="N40" s="22">
        <v>4314.4035200000008</v>
      </c>
      <c r="O40" s="22">
        <v>4301.71119</v>
      </c>
      <c r="P40" s="22">
        <v>4289.4934200000007</v>
      </c>
      <c r="Q40" s="22">
        <v>4288.4659200000006</v>
      </c>
      <c r="R40" s="22">
        <v>4264.9935000000005</v>
      </c>
      <c r="S40" s="22">
        <v>4252.7418600000001</v>
      </c>
      <c r="T40" s="22">
        <v>4240.477100000001</v>
      </c>
      <c r="U40" s="22">
        <v>4239.5164300000015</v>
      </c>
      <c r="V40" s="22">
        <v>4216.3835800000006</v>
      </c>
      <c r="W40" s="22">
        <v>4203.3812800000005</v>
      </c>
      <c r="X40" s="22">
        <v>4191.0769900000005</v>
      </c>
      <c r="Y40" s="22">
        <v>4189.7125200000019</v>
      </c>
      <c r="Z40" s="22">
        <v>4166.1845900000008</v>
      </c>
      <c r="AA40" s="22">
        <v>4153.6306099999993</v>
      </c>
      <c r="AB40" s="22">
        <v>4141.2935699999998</v>
      </c>
      <c r="AC40" s="22">
        <v>4139.8025200000011</v>
      </c>
      <c r="AD40" s="22">
        <v>4116.6325099999995</v>
      </c>
      <c r="AE40" s="22">
        <v>4104.0426800000005</v>
      </c>
      <c r="AF40" s="22">
        <v>4091.7062700000006</v>
      </c>
      <c r="AG40" s="22">
        <v>4090.0359300000005</v>
      </c>
      <c r="AH40" s="22">
        <v>4057.88706</v>
      </c>
      <c r="AI40" s="29">
        <v>4046.0572099999999</v>
      </c>
    </row>
    <row r="41" spans="1:35" x14ac:dyDescent="0.25">
      <c r="A41" s="26" t="s">
        <v>38</v>
      </c>
      <c r="B41" s="10" t="s">
        <v>50</v>
      </c>
      <c r="C41" s="11" t="s">
        <v>11</v>
      </c>
      <c r="D41" s="22">
        <v>123.72266</v>
      </c>
      <c r="E41" s="22">
        <v>125.70263</v>
      </c>
      <c r="F41" s="22">
        <v>121.80618</v>
      </c>
      <c r="G41" s="22">
        <v>125.39958</v>
      </c>
      <c r="H41" s="22">
        <v>125.39958</v>
      </c>
      <c r="I41" s="22">
        <v>125.70219999999999</v>
      </c>
      <c r="J41" s="22">
        <v>125.39914999999999</v>
      </c>
      <c r="K41" s="22">
        <v>125.39958</v>
      </c>
      <c r="L41" s="22">
        <v>125.39958</v>
      </c>
      <c r="M41" s="22">
        <v>125.70263</v>
      </c>
      <c r="N41" s="22">
        <v>125.39958</v>
      </c>
      <c r="O41" s="22">
        <v>125.39914999999999</v>
      </c>
      <c r="P41" s="22">
        <v>125.39958</v>
      </c>
      <c r="Q41" s="22">
        <v>125.70263</v>
      </c>
      <c r="R41" s="22">
        <v>125.39958</v>
      </c>
      <c r="S41" s="22">
        <v>125.39958</v>
      </c>
      <c r="T41" s="22">
        <v>125.39958</v>
      </c>
      <c r="U41" s="22">
        <v>125.70263</v>
      </c>
      <c r="V41" s="22">
        <v>125.39958</v>
      </c>
      <c r="W41" s="22">
        <v>125.39958</v>
      </c>
      <c r="X41" s="22">
        <v>125.39958</v>
      </c>
      <c r="Y41" s="22">
        <v>125.70263</v>
      </c>
      <c r="Z41" s="22">
        <v>125.39958</v>
      </c>
      <c r="AA41" s="22">
        <v>125.39958</v>
      </c>
      <c r="AB41" s="22">
        <v>125.39958</v>
      </c>
      <c r="AC41" s="22">
        <v>125.70263</v>
      </c>
      <c r="AD41" s="22">
        <v>125.39958</v>
      </c>
      <c r="AE41" s="22">
        <v>125.39958</v>
      </c>
      <c r="AF41" s="22">
        <v>125.39958</v>
      </c>
      <c r="AG41" s="22">
        <v>125.70263</v>
      </c>
      <c r="AH41" s="22">
        <v>125.39958</v>
      </c>
      <c r="AI41" s="29">
        <v>125.50059666666699</v>
      </c>
    </row>
    <row r="42" spans="1:35" x14ac:dyDescent="0.25">
      <c r="A42" s="26"/>
      <c r="B42" s="10"/>
      <c r="C42" s="11"/>
      <c r="D42" s="21"/>
      <c r="E42" s="21"/>
      <c r="F42" s="22"/>
      <c r="G42" s="22"/>
      <c r="H42" s="22"/>
      <c r="I42" s="22"/>
      <c r="J42" s="22"/>
      <c r="K42" s="22"/>
      <c r="L42" s="22"/>
      <c r="M42" s="22"/>
      <c r="AI42" s="53"/>
    </row>
    <row r="43" spans="1:35" x14ac:dyDescent="0.25">
      <c r="A43" s="26" t="s">
        <v>39</v>
      </c>
      <c r="B43" s="30" t="s">
        <v>48</v>
      </c>
      <c r="C43" s="31" t="s">
        <v>11</v>
      </c>
      <c r="D43" s="32">
        <f>D44-D17-D20-D22-D24-D28-D34-D39</f>
        <v>1665.8798756068081</v>
      </c>
      <c r="E43" s="32">
        <f t="shared" ref="E43:AH43" si="8">E44-E17-E20-E22-E24-E28-E34-E39</f>
        <v>1685.7512036655671</v>
      </c>
      <c r="F43" s="32">
        <f t="shared" si="8"/>
        <v>3912.5355664425006</v>
      </c>
      <c r="G43" s="32">
        <f t="shared" si="8"/>
        <v>4242.8609171381268</v>
      </c>
      <c r="H43" s="32">
        <f t="shared" si="8"/>
        <v>4298.7369752270679</v>
      </c>
      <c r="I43" s="32">
        <f t="shared" si="8"/>
        <v>4364.6902830886247</v>
      </c>
      <c r="J43" s="32">
        <f t="shared" si="8"/>
        <v>4408.7967175991007</v>
      </c>
      <c r="K43" s="32">
        <f t="shared" si="8"/>
        <v>4468.9712086882846</v>
      </c>
      <c r="L43" s="32">
        <f t="shared" si="8"/>
        <v>4527.0304549857192</v>
      </c>
      <c r="M43" s="32">
        <f t="shared" si="8"/>
        <v>4592.5875880505246</v>
      </c>
      <c r="N43" s="32">
        <f t="shared" si="8"/>
        <v>4636.2193649040746</v>
      </c>
      <c r="O43" s="32">
        <f t="shared" si="8"/>
        <v>4694.7259839662138</v>
      </c>
      <c r="P43" s="32">
        <f t="shared" si="8"/>
        <v>4690.3336324280199</v>
      </c>
      <c r="Q43" s="32">
        <f t="shared" si="8"/>
        <v>3948.8005548032397</v>
      </c>
      <c r="R43" s="32">
        <f t="shared" si="8"/>
        <v>3678.4633382290131</v>
      </c>
      <c r="S43" s="32">
        <f t="shared" si="8"/>
        <v>3671.241599088934</v>
      </c>
      <c r="T43" s="32">
        <f t="shared" si="8"/>
        <v>3664.9435044748971</v>
      </c>
      <c r="U43" s="32">
        <f t="shared" si="8"/>
        <v>3046.1423233049882</v>
      </c>
      <c r="V43" s="32">
        <f t="shared" si="8"/>
        <v>3030.6519382938914</v>
      </c>
      <c r="W43" s="32">
        <f t="shared" si="8"/>
        <v>3025.6522244747594</v>
      </c>
      <c r="X43" s="32">
        <f t="shared" si="8"/>
        <v>3018.3330951020889</v>
      </c>
      <c r="Y43" s="32">
        <f t="shared" si="8"/>
        <v>3019.3752579816346</v>
      </c>
      <c r="Z43" s="32">
        <f t="shared" si="8"/>
        <v>3003.0656640164534</v>
      </c>
      <c r="AA43" s="32">
        <f t="shared" si="8"/>
        <v>2992.4537891954296</v>
      </c>
      <c r="AB43" s="32">
        <f t="shared" si="8"/>
        <v>2988.7655107693636</v>
      </c>
      <c r="AC43" s="32">
        <f t="shared" si="8"/>
        <v>2993.8833414815126</v>
      </c>
      <c r="AD43" s="32">
        <f t="shared" si="8"/>
        <v>2978.3199011229817</v>
      </c>
      <c r="AE43" s="32">
        <f t="shared" si="8"/>
        <v>2972.3378420692998</v>
      </c>
      <c r="AF43" s="32">
        <f t="shared" si="8"/>
        <v>2962.5921779528935</v>
      </c>
      <c r="AG43" s="32">
        <f t="shared" si="8"/>
        <v>2962.5783524912522</v>
      </c>
      <c r="AH43" s="32">
        <f t="shared" si="8"/>
        <v>2951.145733535237</v>
      </c>
      <c r="AI43" s="32">
        <v>2947.3256435754702</v>
      </c>
    </row>
    <row r="44" spans="1:35" s="4" customFormat="1" x14ac:dyDescent="0.25">
      <c r="A44" s="11"/>
      <c r="B44" s="26" t="s">
        <v>49</v>
      </c>
      <c r="C44" s="18" t="s">
        <v>11</v>
      </c>
      <c r="D44" s="34">
        <v>121099.85037560679</v>
      </c>
      <c r="E44" s="34">
        <v>122284.24802366555</v>
      </c>
      <c r="F44" s="34">
        <v>122369.6583164425</v>
      </c>
      <c r="G44" s="34">
        <v>122330.74630713812</v>
      </c>
      <c r="H44" s="34">
        <v>122680.36091522705</v>
      </c>
      <c r="I44" s="34">
        <v>123864.04311308861</v>
      </c>
      <c r="J44" s="34">
        <v>124440.22741759912</v>
      </c>
      <c r="K44" s="34">
        <v>125429.9866686883</v>
      </c>
      <c r="L44" s="34">
        <v>126520.14866498571</v>
      </c>
      <c r="M44" s="34">
        <v>127940.78831805055</v>
      </c>
      <c r="N44" s="51">
        <v>128967.61059490406</v>
      </c>
      <c r="O44" s="51">
        <v>130367.90897396622</v>
      </c>
      <c r="P44" s="51">
        <v>131675.94147242801</v>
      </c>
      <c r="Q44" s="51">
        <v>133326.24980480323</v>
      </c>
      <c r="R44" s="51">
        <v>134288.36952822903</v>
      </c>
      <c r="S44" s="51">
        <v>135498.21419908892</v>
      </c>
      <c r="T44" s="51">
        <v>136706.45744447489</v>
      </c>
      <c r="U44" s="51">
        <v>138063.53205330498</v>
      </c>
      <c r="V44" s="51">
        <v>138932.63488829389</v>
      </c>
      <c r="W44" s="51">
        <v>140133.04013447475</v>
      </c>
      <c r="X44" s="51">
        <v>141312.24197510208</v>
      </c>
      <c r="Y44" s="51">
        <v>142843.9057679816</v>
      </c>
      <c r="Z44" s="51">
        <v>144980.77310401644</v>
      </c>
      <c r="AA44" s="51">
        <v>146449.88658919543</v>
      </c>
      <c r="AB44" s="51">
        <v>147916.43887076934</v>
      </c>
      <c r="AC44" s="51">
        <v>149764.61295148151</v>
      </c>
      <c r="AD44" s="51">
        <v>150844.64336112299</v>
      </c>
      <c r="AE44" s="51">
        <v>152304.15581206931</v>
      </c>
      <c r="AF44" s="51">
        <v>153765.6494679529</v>
      </c>
      <c r="AG44" s="51">
        <v>155583.77315249128</v>
      </c>
      <c r="AH44" s="51">
        <v>156652.69495353525</v>
      </c>
      <c r="AI44" s="54">
        <v>158122.73437468085</v>
      </c>
    </row>
    <row r="45" spans="1:35" x14ac:dyDescent="0.25">
      <c r="A45" s="10"/>
      <c r="B45" s="19"/>
      <c r="C45" s="18"/>
      <c r="D45" s="36"/>
      <c r="E45" s="37"/>
      <c r="F45" s="17"/>
      <c r="G45" s="17"/>
      <c r="H45" s="17"/>
      <c r="I45" s="17"/>
      <c r="J45" s="17"/>
      <c r="K45" s="17"/>
      <c r="L45" s="17"/>
      <c r="M45" s="17"/>
      <c r="AI45" s="53"/>
    </row>
    <row r="46" spans="1:35" x14ac:dyDescent="0.25">
      <c r="A46" s="38"/>
      <c r="B46" s="10"/>
      <c r="C46" s="11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35" x14ac:dyDescent="0.25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  <row r="48" spans="1:35" x14ac:dyDescent="0.25">
      <c r="A48" s="60" t="s">
        <v>41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</row>
    <row r="49" spans="1:3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1"/>
    </row>
    <row r="50" spans="1:35" x14ac:dyDescent="0.25">
      <c r="A50" s="19"/>
      <c r="B50" s="42"/>
      <c r="C50" s="42"/>
      <c r="D50" s="43"/>
      <c r="E50" s="43"/>
      <c r="F50" s="43"/>
      <c r="G50" s="43"/>
      <c r="H50" s="41"/>
      <c r="I50" s="41"/>
      <c r="J50" s="41"/>
      <c r="K50" s="17"/>
      <c r="L50" s="41"/>
      <c r="M50" s="41"/>
    </row>
    <row r="51" spans="1:35" x14ac:dyDescent="0.25">
      <c r="A51" s="10"/>
      <c r="B51" s="10"/>
      <c r="C51" s="11"/>
      <c r="D51" s="59" t="s">
        <v>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19"/>
      <c r="B52" s="12" t="s">
        <v>42</v>
      </c>
      <c r="C52" s="12" t="s">
        <v>8</v>
      </c>
      <c r="D52" s="44">
        <v>2019</v>
      </c>
      <c r="E52" s="44">
        <f t="shared" ref="E52:K52" si="9">D52+1</f>
        <v>2020</v>
      </c>
      <c r="F52" s="44">
        <f t="shared" si="9"/>
        <v>2021</v>
      </c>
      <c r="G52" s="44">
        <f t="shared" si="9"/>
        <v>2022</v>
      </c>
      <c r="H52" s="44">
        <f t="shared" si="9"/>
        <v>2023</v>
      </c>
      <c r="I52" s="44">
        <f t="shared" si="9"/>
        <v>2024</v>
      </c>
      <c r="J52" s="44">
        <f t="shared" si="9"/>
        <v>2025</v>
      </c>
      <c r="K52" s="44">
        <f t="shared" si="9"/>
        <v>2026</v>
      </c>
      <c r="L52" s="44">
        <f>K52+1</f>
        <v>2027</v>
      </c>
      <c r="M52" s="44">
        <f>L52+1</f>
        <v>2028</v>
      </c>
      <c r="N52" s="44">
        <f t="shared" ref="N52:AI52" si="10">M52+1</f>
        <v>2029</v>
      </c>
      <c r="O52" s="44">
        <f t="shared" si="10"/>
        <v>2030</v>
      </c>
      <c r="P52" s="44">
        <f t="shared" si="10"/>
        <v>2031</v>
      </c>
      <c r="Q52" s="44">
        <f t="shared" si="10"/>
        <v>2032</v>
      </c>
      <c r="R52" s="44">
        <f t="shared" si="10"/>
        <v>2033</v>
      </c>
      <c r="S52" s="44">
        <f t="shared" si="10"/>
        <v>2034</v>
      </c>
      <c r="T52" s="44">
        <f t="shared" si="10"/>
        <v>2035</v>
      </c>
      <c r="U52" s="44">
        <f t="shared" si="10"/>
        <v>2036</v>
      </c>
      <c r="V52" s="44">
        <f t="shared" si="10"/>
        <v>2037</v>
      </c>
      <c r="W52" s="44">
        <f t="shared" si="10"/>
        <v>2038</v>
      </c>
      <c r="X52" s="44">
        <f t="shared" si="10"/>
        <v>2039</v>
      </c>
      <c r="Y52" s="44">
        <f t="shared" si="10"/>
        <v>2040</v>
      </c>
      <c r="Z52" s="44">
        <f t="shared" si="10"/>
        <v>2041</v>
      </c>
      <c r="AA52" s="44">
        <f t="shared" si="10"/>
        <v>2042</v>
      </c>
      <c r="AB52" s="44">
        <f t="shared" si="10"/>
        <v>2043</v>
      </c>
      <c r="AC52" s="44">
        <f t="shared" si="10"/>
        <v>2044</v>
      </c>
      <c r="AD52" s="44">
        <f t="shared" si="10"/>
        <v>2045</v>
      </c>
      <c r="AE52" s="44">
        <f t="shared" si="10"/>
        <v>2046</v>
      </c>
      <c r="AF52" s="44">
        <f t="shared" si="10"/>
        <v>2047</v>
      </c>
      <c r="AG52" s="44">
        <f t="shared" si="10"/>
        <v>2048</v>
      </c>
      <c r="AH52" s="44">
        <f t="shared" si="10"/>
        <v>2049</v>
      </c>
      <c r="AI52" s="55">
        <f t="shared" si="10"/>
        <v>2050</v>
      </c>
    </row>
    <row r="53" spans="1:35" x14ac:dyDescent="0.25">
      <c r="A53" s="10"/>
      <c r="B53" s="10"/>
      <c r="C53" s="11"/>
      <c r="D53" s="45"/>
      <c r="E53" s="45"/>
      <c r="F53" s="45"/>
      <c r="G53" s="45"/>
      <c r="H53" s="45"/>
      <c r="I53" s="45"/>
      <c r="J53" s="45"/>
      <c r="K53" s="45"/>
      <c r="L53" s="45"/>
      <c r="M53" s="45"/>
      <c r="AI53" s="53"/>
    </row>
    <row r="54" spans="1:35" x14ac:dyDescent="0.25">
      <c r="A54" s="18" t="s">
        <v>9</v>
      </c>
      <c r="B54" s="19" t="s">
        <v>43</v>
      </c>
      <c r="C54" s="18" t="s">
        <v>44</v>
      </c>
      <c r="D54" s="46">
        <f>(D17/D$44)*100</f>
        <v>0</v>
      </c>
      <c r="E54" s="46">
        <f t="shared" ref="E54:AI54" si="11">(E17/E$44)*100</f>
        <v>0</v>
      </c>
      <c r="F54" s="46">
        <f t="shared" si="11"/>
        <v>0</v>
      </c>
      <c r="G54" s="46">
        <f t="shared" si="11"/>
        <v>0</v>
      </c>
      <c r="H54" s="46">
        <f t="shared" si="11"/>
        <v>0</v>
      </c>
      <c r="I54" s="46">
        <f t="shared" si="11"/>
        <v>0</v>
      </c>
      <c r="J54" s="46">
        <f t="shared" si="11"/>
        <v>0</v>
      </c>
      <c r="K54" s="46">
        <f t="shared" si="11"/>
        <v>0</v>
      </c>
      <c r="L54" s="46">
        <f t="shared" si="11"/>
        <v>0</v>
      </c>
      <c r="M54" s="46">
        <f t="shared" si="11"/>
        <v>0</v>
      </c>
      <c r="N54" s="46">
        <f t="shared" si="11"/>
        <v>0</v>
      </c>
      <c r="O54" s="46">
        <f t="shared" si="11"/>
        <v>0</v>
      </c>
      <c r="P54" s="46">
        <f t="shared" si="11"/>
        <v>0</v>
      </c>
      <c r="Q54" s="46">
        <f t="shared" si="11"/>
        <v>0</v>
      </c>
      <c r="R54" s="46">
        <f t="shared" si="11"/>
        <v>0</v>
      </c>
      <c r="S54" s="46">
        <f t="shared" si="11"/>
        <v>0</v>
      </c>
      <c r="T54" s="46">
        <f t="shared" si="11"/>
        <v>0</v>
      </c>
      <c r="U54" s="46">
        <f t="shared" si="11"/>
        <v>0</v>
      </c>
      <c r="V54" s="46">
        <f t="shared" si="11"/>
        <v>0</v>
      </c>
      <c r="W54" s="46">
        <f t="shared" si="11"/>
        <v>0</v>
      </c>
      <c r="X54" s="46">
        <f t="shared" si="11"/>
        <v>0</v>
      </c>
      <c r="Y54" s="46">
        <f t="shared" si="11"/>
        <v>0</v>
      </c>
      <c r="Z54" s="46">
        <f t="shared" si="11"/>
        <v>0</v>
      </c>
      <c r="AA54" s="46">
        <f t="shared" si="11"/>
        <v>0</v>
      </c>
      <c r="AB54" s="46">
        <f t="shared" si="11"/>
        <v>0</v>
      </c>
      <c r="AC54" s="46">
        <f t="shared" si="11"/>
        <v>0</v>
      </c>
      <c r="AD54" s="46">
        <f t="shared" si="11"/>
        <v>0</v>
      </c>
      <c r="AE54" s="46">
        <f t="shared" si="11"/>
        <v>0</v>
      </c>
      <c r="AF54" s="46">
        <f t="shared" si="11"/>
        <v>0</v>
      </c>
      <c r="AG54" s="46">
        <f t="shared" si="11"/>
        <v>0</v>
      </c>
      <c r="AH54" s="46">
        <f t="shared" si="11"/>
        <v>0</v>
      </c>
      <c r="AI54" s="56">
        <f t="shared" si="11"/>
        <v>0</v>
      </c>
    </row>
    <row r="55" spans="1:35" x14ac:dyDescent="0.25">
      <c r="A55" s="11"/>
      <c r="B55" s="19" t="s">
        <v>12</v>
      </c>
      <c r="C55" s="18"/>
      <c r="D55" s="46"/>
      <c r="E55" s="46"/>
      <c r="F55" s="46"/>
      <c r="G55" s="46"/>
      <c r="H55" s="46"/>
      <c r="I55" s="46"/>
      <c r="J55" s="46"/>
      <c r="K55" s="46"/>
      <c r="L55" s="46"/>
      <c r="M55" s="46"/>
      <c r="AI55" s="53"/>
    </row>
    <row r="56" spans="1:35" x14ac:dyDescent="0.25">
      <c r="A56" s="11"/>
      <c r="B56" s="10"/>
      <c r="C56" s="10"/>
      <c r="D56" s="47"/>
      <c r="E56" s="47"/>
      <c r="F56" s="47"/>
      <c r="G56" s="47"/>
      <c r="H56" s="47"/>
      <c r="I56" s="47"/>
      <c r="J56" s="47"/>
      <c r="K56" s="47"/>
      <c r="L56" s="47"/>
      <c r="M56" s="47"/>
      <c r="AI56" s="53"/>
    </row>
    <row r="57" spans="1:35" x14ac:dyDescent="0.25">
      <c r="A57" s="18" t="s">
        <v>13</v>
      </c>
      <c r="B57" s="19" t="s">
        <v>14</v>
      </c>
      <c r="C57" s="18" t="s">
        <v>44</v>
      </c>
      <c r="D57" s="46">
        <f>(D20/D$44)*100</f>
        <v>23.477178470343375</v>
      </c>
      <c r="E57" s="46">
        <f t="shared" ref="E57:AI57" si="12">(E20/E$44)*100</f>
        <v>23.251136953058328</v>
      </c>
      <c r="F57" s="46">
        <f t="shared" si="12"/>
        <v>23.220865491443405</v>
      </c>
      <c r="G57" s="46">
        <f t="shared" si="12"/>
        <v>23.710921755659626</v>
      </c>
      <c r="H57" s="46">
        <f t="shared" si="12"/>
        <v>23.282584520384102</v>
      </c>
      <c r="I57" s="46">
        <f t="shared" si="12"/>
        <v>22.96615986774135</v>
      </c>
      <c r="J57" s="46">
        <f t="shared" si="12"/>
        <v>23.298606488965358</v>
      </c>
      <c r="K57" s="46">
        <f t="shared" si="12"/>
        <v>22.787869694588171</v>
      </c>
      <c r="L57" s="46">
        <f t="shared" si="12"/>
        <v>22.417621777462681</v>
      </c>
      <c r="M57" s="46">
        <f t="shared" si="12"/>
        <v>23.194329627100867</v>
      </c>
      <c r="N57" s="46">
        <f t="shared" si="12"/>
        <v>22.507506331319878</v>
      </c>
      <c r="O57" s="46">
        <f t="shared" si="12"/>
        <v>22.705720251991739</v>
      </c>
      <c r="P57" s="46">
        <f t="shared" si="12"/>
        <v>22.472596040785589</v>
      </c>
      <c r="Q57" s="46">
        <f t="shared" si="12"/>
        <v>21.834709160889659</v>
      </c>
      <c r="R57" s="46">
        <f t="shared" si="12"/>
        <v>22.042841695071385</v>
      </c>
      <c r="S57" s="46">
        <f t="shared" si="12"/>
        <v>21.838665981620718</v>
      </c>
      <c r="T57" s="46">
        <f t="shared" si="12"/>
        <v>21.233373801519111</v>
      </c>
      <c r="U57" s="46">
        <f t="shared" si="12"/>
        <v>16.397955240822803</v>
      </c>
      <c r="V57" s="46">
        <f t="shared" si="12"/>
        <v>15.214147041114659</v>
      </c>
      <c r="W57" s="46">
        <f t="shared" si="12"/>
        <v>14.681624012621807</v>
      </c>
      <c r="X57" s="46">
        <f t="shared" si="12"/>
        <v>14.965006120082631</v>
      </c>
      <c r="Y57" s="46">
        <f t="shared" si="12"/>
        <v>14.839940791335819</v>
      </c>
      <c r="Z57" s="46">
        <f t="shared" si="12"/>
        <v>14.190713450837597</v>
      </c>
      <c r="AA57" s="46">
        <f t="shared" si="12"/>
        <v>14.440015047140486</v>
      </c>
      <c r="AB57" s="46">
        <f t="shared" si="12"/>
        <v>10.697863929664315</v>
      </c>
      <c r="AC57" s="46">
        <f t="shared" si="12"/>
        <v>8.9284627967034886</v>
      </c>
      <c r="AD57" s="46">
        <f t="shared" si="12"/>
        <v>9.2179910072853666</v>
      </c>
      <c r="AE57" s="46">
        <f t="shared" si="12"/>
        <v>9.1231097969152763</v>
      </c>
      <c r="AF57" s="46">
        <f t="shared" si="12"/>
        <v>8.6698596963156191</v>
      </c>
      <c r="AG57" s="46">
        <f t="shared" si="12"/>
        <v>8.9631823791366259</v>
      </c>
      <c r="AH57" s="46">
        <f t="shared" si="12"/>
        <v>8.8698604030536199</v>
      </c>
      <c r="AI57" s="56">
        <f t="shared" si="12"/>
        <v>9.0356449605438574</v>
      </c>
    </row>
    <row r="58" spans="1:35" x14ac:dyDescent="0.25">
      <c r="A58" s="11"/>
      <c r="B58" s="10"/>
      <c r="C58" s="19"/>
      <c r="D58" s="47"/>
      <c r="E58" s="47"/>
      <c r="F58" s="47"/>
      <c r="G58" s="47"/>
      <c r="H58" s="47"/>
      <c r="I58" s="47"/>
      <c r="J58" s="47"/>
      <c r="K58" s="47"/>
      <c r="L58" s="47"/>
      <c r="M58" s="47"/>
      <c r="AI58" s="53"/>
    </row>
    <row r="59" spans="1:35" x14ac:dyDescent="0.25">
      <c r="A59" s="18" t="s">
        <v>15</v>
      </c>
      <c r="B59" s="19" t="s">
        <v>16</v>
      </c>
      <c r="C59" s="18" t="s">
        <v>44</v>
      </c>
      <c r="D59" s="46">
        <f>(D22/D$44)*100</f>
        <v>2.1987430139189867</v>
      </c>
      <c r="E59" s="46">
        <f t="shared" ref="E59:AI59" si="13">(E22/E$44)*100</f>
        <v>1.2426638627290054</v>
      </c>
      <c r="F59" s="46">
        <f t="shared" si="13"/>
        <v>1.3741097778108791</v>
      </c>
      <c r="G59" s="46">
        <f t="shared" si="13"/>
        <v>1.2264496909330591</v>
      </c>
      <c r="H59" s="46">
        <f t="shared" si="13"/>
        <v>1.3749489057711404</v>
      </c>
      <c r="I59" s="46">
        <f t="shared" si="13"/>
        <v>1.2609740573170067</v>
      </c>
      <c r="J59" s="46">
        <f t="shared" si="13"/>
        <v>1.4176412375717884</v>
      </c>
      <c r="K59" s="46">
        <f t="shared" si="13"/>
        <v>1.2897739790670408</v>
      </c>
      <c r="L59" s="46">
        <f t="shared" si="13"/>
        <v>1.4489500600052168</v>
      </c>
      <c r="M59" s="46">
        <f t="shared" si="13"/>
        <v>1.4429615326510676</v>
      </c>
      <c r="N59" s="46">
        <f t="shared" si="13"/>
        <v>1.4432088036789177</v>
      </c>
      <c r="O59" s="46">
        <f t="shared" si="13"/>
        <v>1.4683107101014077</v>
      </c>
      <c r="P59" s="46">
        <f t="shared" si="13"/>
        <v>1.3096488019879442</v>
      </c>
      <c r="Q59" s="46">
        <f t="shared" si="13"/>
        <v>1.3114575281011225</v>
      </c>
      <c r="R59" s="46">
        <f t="shared" si="13"/>
        <v>1.278590823637237</v>
      </c>
      <c r="S59" s="46">
        <f t="shared" si="13"/>
        <v>1.267276473088415</v>
      </c>
      <c r="T59" s="46">
        <f t="shared" si="13"/>
        <v>1.2426821027748456</v>
      </c>
      <c r="U59" s="46">
        <f t="shared" si="13"/>
        <v>1.2224293445921579</v>
      </c>
      <c r="V59" s="46">
        <f t="shared" si="13"/>
        <v>1.2041235605623399</v>
      </c>
      <c r="W59" s="46">
        <f t="shared" si="13"/>
        <v>1.185062079868096</v>
      </c>
      <c r="X59" s="46">
        <f t="shared" si="13"/>
        <v>1.1546773847714416</v>
      </c>
      <c r="Y59" s="46">
        <f t="shared" si="13"/>
        <v>1.1453404268134479</v>
      </c>
      <c r="Z59" s="46">
        <f t="shared" si="13"/>
        <v>1.106993152015092</v>
      </c>
      <c r="AA59" s="46">
        <f t="shared" si="13"/>
        <v>1.0805734008105072</v>
      </c>
      <c r="AB59" s="46">
        <f t="shared" si="13"/>
        <v>1.0644594556360352</v>
      </c>
      <c r="AC59" s="46">
        <f t="shared" si="13"/>
        <v>1.0531552674001667</v>
      </c>
      <c r="AD59" s="46">
        <f t="shared" si="13"/>
        <v>1.0452220674654404</v>
      </c>
      <c r="AE59" s="46">
        <f t="shared" si="13"/>
        <v>1.0339150836718098</v>
      </c>
      <c r="AF59" s="46">
        <f t="shared" si="13"/>
        <v>1.0174608668537941</v>
      </c>
      <c r="AG59" s="46">
        <f t="shared" si="13"/>
        <v>1.009726302536869</v>
      </c>
      <c r="AH59" s="46">
        <f t="shared" si="13"/>
        <v>1.0463858540615598</v>
      </c>
      <c r="AI59" s="56">
        <f t="shared" si="13"/>
        <v>1.0537650262137981</v>
      </c>
    </row>
    <row r="60" spans="1:35" x14ac:dyDescent="0.25">
      <c r="A60" s="11"/>
      <c r="B60" s="10"/>
      <c r="C60" s="10"/>
      <c r="D60" s="46"/>
      <c r="E60" s="46"/>
      <c r="F60" s="46"/>
      <c r="G60" s="46"/>
      <c r="H60" s="46"/>
      <c r="I60" s="46"/>
      <c r="J60" s="46"/>
      <c r="K60" s="46"/>
      <c r="L60" s="46"/>
      <c r="M60" s="46"/>
      <c r="AI60" s="53"/>
    </row>
    <row r="61" spans="1:35" x14ac:dyDescent="0.25">
      <c r="A61" s="18" t="s">
        <v>17</v>
      </c>
      <c r="B61" s="33" t="s">
        <v>45</v>
      </c>
      <c r="C61" s="18" t="s">
        <v>44</v>
      </c>
      <c r="D61" s="46">
        <f t="shared" ref="D61:AI61" si="14">D62</f>
        <v>4.077618580604507E-2</v>
      </c>
      <c r="E61" s="46">
        <f t="shared" si="14"/>
        <v>4.6982339040823457E-4</v>
      </c>
      <c r="F61" s="46">
        <f t="shared" si="14"/>
        <v>2.7516379847140277E-3</v>
      </c>
      <c r="G61" s="46">
        <f t="shared" si="14"/>
        <v>0</v>
      </c>
      <c r="H61" s="46">
        <f t="shared" si="14"/>
        <v>0</v>
      </c>
      <c r="I61" s="46">
        <f t="shared" si="14"/>
        <v>0</v>
      </c>
      <c r="J61" s="46">
        <f t="shared" si="14"/>
        <v>0</v>
      </c>
      <c r="K61" s="46">
        <f t="shared" si="14"/>
        <v>0</v>
      </c>
      <c r="L61" s="46">
        <f t="shared" si="14"/>
        <v>0</v>
      </c>
      <c r="M61" s="46">
        <f t="shared" si="14"/>
        <v>0</v>
      </c>
      <c r="N61" s="46">
        <f t="shared" si="14"/>
        <v>0</v>
      </c>
      <c r="O61" s="46">
        <f t="shared" si="14"/>
        <v>0</v>
      </c>
      <c r="P61" s="46">
        <f t="shared" si="14"/>
        <v>0</v>
      </c>
      <c r="Q61" s="46">
        <f t="shared" si="14"/>
        <v>0</v>
      </c>
      <c r="R61" s="46">
        <f t="shared" si="14"/>
        <v>0</v>
      </c>
      <c r="S61" s="46">
        <f t="shared" si="14"/>
        <v>0</v>
      </c>
      <c r="T61" s="46">
        <f t="shared" si="14"/>
        <v>0</v>
      </c>
      <c r="U61" s="46">
        <f t="shared" si="14"/>
        <v>0</v>
      </c>
      <c r="V61" s="46">
        <f t="shared" si="14"/>
        <v>0</v>
      </c>
      <c r="W61" s="46">
        <f t="shared" si="14"/>
        <v>0</v>
      </c>
      <c r="X61" s="46">
        <f t="shared" si="14"/>
        <v>0</v>
      </c>
      <c r="Y61" s="46">
        <f t="shared" si="14"/>
        <v>0</v>
      </c>
      <c r="Z61" s="46">
        <f t="shared" si="14"/>
        <v>0</v>
      </c>
      <c r="AA61" s="46">
        <f t="shared" si="14"/>
        <v>0</v>
      </c>
      <c r="AB61" s="46">
        <f t="shared" si="14"/>
        <v>0</v>
      </c>
      <c r="AC61" s="46">
        <f t="shared" si="14"/>
        <v>0</v>
      </c>
      <c r="AD61" s="46">
        <f t="shared" si="14"/>
        <v>0</v>
      </c>
      <c r="AE61" s="46">
        <f t="shared" si="14"/>
        <v>0</v>
      </c>
      <c r="AF61" s="46">
        <f t="shared" si="14"/>
        <v>0</v>
      </c>
      <c r="AG61" s="46">
        <f t="shared" si="14"/>
        <v>0</v>
      </c>
      <c r="AH61" s="46">
        <f t="shared" si="14"/>
        <v>0</v>
      </c>
      <c r="AI61" s="56">
        <f t="shared" si="14"/>
        <v>0</v>
      </c>
    </row>
    <row r="62" spans="1:35" x14ac:dyDescent="0.25">
      <c r="A62" s="18" t="s">
        <v>19</v>
      </c>
      <c r="B62" s="19" t="s">
        <v>24</v>
      </c>
      <c r="C62" s="18" t="s">
        <v>44</v>
      </c>
      <c r="D62" s="46">
        <f>(D25/D$44)*100</f>
        <v>4.077618580604507E-2</v>
      </c>
      <c r="E62" s="46">
        <f t="shared" ref="E62:AI62" si="15">(E25/E$44)*100</f>
        <v>4.6982339040823457E-4</v>
      </c>
      <c r="F62" s="46">
        <f t="shared" si="15"/>
        <v>2.7516379847140277E-3</v>
      </c>
      <c r="G62" s="46">
        <f t="shared" si="15"/>
        <v>0</v>
      </c>
      <c r="H62" s="46">
        <f t="shared" si="15"/>
        <v>0</v>
      </c>
      <c r="I62" s="46">
        <f t="shared" si="15"/>
        <v>0</v>
      </c>
      <c r="J62" s="46">
        <f t="shared" si="15"/>
        <v>0</v>
      </c>
      <c r="K62" s="46">
        <f t="shared" si="15"/>
        <v>0</v>
      </c>
      <c r="L62" s="46">
        <f t="shared" si="15"/>
        <v>0</v>
      </c>
      <c r="M62" s="46">
        <f t="shared" si="15"/>
        <v>0</v>
      </c>
      <c r="N62" s="46">
        <f t="shared" si="15"/>
        <v>0</v>
      </c>
      <c r="O62" s="46">
        <f t="shared" si="15"/>
        <v>0</v>
      </c>
      <c r="P62" s="46">
        <f t="shared" si="15"/>
        <v>0</v>
      </c>
      <c r="Q62" s="46">
        <f t="shared" si="15"/>
        <v>0</v>
      </c>
      <c r="R62" s="46">
        <f t="shared" si="15"/>
        <v>0</v>
      </c>
      <c r="S62" s="46">
        <f t="shared" si="15"/>
        <v>0</v>
      </c>
      <c r="T62" s="46">
        <f t="shared" si="15"/>
        <v>0</v>
      </c>
      <c r="U62" s="46">
        <f t="shared" si="15"/>
        <v>0</v>
      </c>
      <c r="V62" s="46">
        <f t="shared" si="15"/>
        <v>0</v>
      </c>
      <c r="W62" s="46">
        <f t="shared" si="15"/>
        <v>0</v>
      </c>
      <c r="X62" s="46">
        <f t="shared" si="15"/>
        <v>0</v>
      </c>
      <c r="Y62" s="46">
        <f t="shared" si="15"/>
        <v>0</v>
      </c>
      <c r="Z62" s="46">
        <f t="shared" si="15"/>
        <v>0</v>
      </c>
      <c r="AA62" s="46">
        <f t="shared" si="15"/>
        <v>0</v>
      </c>
      <c r="AB62" s="46">
        <f t="shared" si="15"/>
        <v>0</v>
      </c>
      <c r="AC62" s="46">
        <f t="shared" si="15"/>
        <v>0</v>
      </c>
      <c r="AD62" s="46">
        <f t="shared" si="15"/>
        <v>0</v>
      </c>
      <c r="AE62" s="46">
        <f t="shared" si="15"/>
        <v>0</v>
      </c>
      <c r="AF62" s="46">
        <f t="shared" si="15"/>
        <v>0</v>
      </c>
      <c r="AG62" s="46">
        <f t="shared" si="15"/>
        <v>0</v>
      </c>
      <c r="AH62" s="46">
        <f t="shared" si="15"/>
        <v>0</v>
      </c>
      <c r="AI62" s="56">
        <f t="shared" si="15"/>
        <v>0</v>
      </c>
    </row>
    <row r="63" spans="1:35" x14ac:dyDescent="0.25">
      <c r="A63" s="11"/>
      <c r="B63" s="10"/>
      <c r="C63" s="19"/>
      <c r="D63" s="46"/>
      <c r="E63" s="46"/>
      <c r="F63" s="46"/>
      <c r="G63" s="46"/>
      <c r="H63" s="46"/>
      <c r="I63" s="46"/>
      <c r="J63" s="46"/>
      <c r="K63" s="46"/>
      <c r="L63" s="46"/>
      <c r="M63" s="46"/>
      <c r="AI63" s="53"/>
    </row>
    <row r="64" spans="1:35" x14ac:dyDescent="0.25">
      <c r="A64" s="26" t="s">
        <v>21</v>
      </c>
      <c r="B64" s="33" t="s">
        <v>46</v>
      </c>
      <c r="C64" s="18" t="s">
        <v>44</v>
      </c>
      <c r="D64" s="46">
        <f t="shared" ref="D64:K64" si="16">SUM(D65:D67)</f>
        <v>2.9576477500928976E-2</v>
      </c>
      <c r="E64" s="46">
        <f t="shared" si="16"/>
        <v>4.9001814189840254E-3</v>
      </c>
      <c r="F64" s="46">
        <f t="shared" si="16"/>
        <v>3.5177102389780889E-3</v>
      </c>
      <c r="G64" s="46">
        <f t="shared" si="16"/>
        <v>6.059801173278254E-4</v>
      </c>
      <c r="H64" s="46">
        <f t="shared" si="16"/>
        <v>2.1870982282600781E-3</v>
      </c>
      <c r="I64" s="46">
        <f t="shared" si="16"/>
        <v>2.7648136730635464E-3</v>
      </c>
      <c r="J64" s="46">
        <f t="shared" si="16"/>
        <v>1.7553568048936823E-3</v>
      </c>
      <c r="K64" s="46">
        <f t="shared" si="16"/>
        <v>2.2243405058867622E-3</v>
      </c>
      <c r="L64" s="46">
        <f>SUM(L65:L67)</f>
        <v>3.5462414859157463E-3</v>
      </c>
      <c r="M64" s="46">
        <f>SUM(M65:M67)</f>
        <v>3.6202293739865362E-3</v>
      </c>
      <c r="N64" s="46">
        <f t="shared" ref="N64:AI64" si="17">SUM(N65:N67)</f>
        <v>1.0799254119507062E-2</v>
      </c>
      <c r="O64" s="46">
        <f t="shared" si="17"/>
        <v>1.0511835395577781E-2</v>
      </c>
      <c r="P64" s="46">
        <f t="shared" si="17"/>
        <v>0</v>
      </c>
      <c r="Q64" s="46">
        <f t="shared" si="17"/>
        <v>0</v>
      </c>
      <c r="R64" s="46">
        <f t="shared" si="17"/>
        <v>0</v>
      </c>
      <c r="S64" s="46">
        <f t="shared" si="17"/>
        <v>0</v>
      </c>
      <c r="T64" s="46">
        <f t="shared" si="17"/>
        <v>0</v>
      </c>
      <c r="U64" s="46">
        <f t="shared" si="17"/>
        <v>6.6100003848058449E-5</v>
      </c>
      <c r="V64" s="46">
        <f t="shared" si="17"/>
        <v>0</v>
      </c>
      <c r="W64" s="46">
        <f t="shared" si="17"/>
        <v>0</v>
      </c>
      <c r="X64" s="46">
        <f t="shared" si="17"/>
        <v>0</v>
      </c>
      <c r="Y64" s="46">
        <f t="shared" si="17"/>
        <v>0</v>
      </c>
      <c r="Z64" s="46">
        <f t="shared" si="17"/>
        <v>0</v>
      </c>
      <c r="AA64" s="46">
        <f t="shared" si="17"/>
        <v>0</v>
      </c>
      <c r="AB64" s="46">
        <f t="shared" si="17"/>
        <v>6.1696996423589838E-5</v>
      </c>
      <c r="AC64" s="46">
        <f t="shared" si="17"/>
        <v>1.2187124608610321E-4</v>
      </c>
      <c r="AD64" s="46">
        <f t="shared" si="17"/>
        <v>0</v>
      </c>
      <c r="AE64" s="46">
        <f t="shared" si="17"/>
        <v>0</v>
      </c>
      <c r="AF64" s="46">
        <f t="shared" si="17"/>
        <v>0</v>
      </c>
      <c r="AG64" s="46">
        <f t="shared" si="17"/>
        <v>0</v>
      </c>
      <c r="AH64" s="46">
        <f t="shared" si="17"/>
        <v>0</v>
      </c>
      <c r="AI64" s="56">
        <f t="shared" si="17"/>
        <v>0</v>
      </c>
    </row>
    <row r="65" spans="1:35" x14ac:dyDescent="0.25">
      <c r="A65" s="26" t="s">
        <v>23</v>
      </c>
      <c r="B65" s="19" t="s">
        <v>24</v>
      </c>
      <c r="C65" s="18" t="s">
        <v>44</v>
      </c>
      <c r="D65" s="46">
        <f>(D29/D$44)*100</f>
        <v>0</v>
      </c>
      <c r="E65" s="46">
        <f t="shared" ref="E65:AI67" si="18">(E29/E$44)*100</f>
        <v>0</v>
      </c>
      <c r="F65" s="46">
        <f t="shared" si="18"/>
        <v>0</v>
      </c>
      <c r="G65" s="46">
        <f t="shared" si="18"/>
        <v>0</v>
      </c>
      <c r="H65" s="46">
        <f t="shared" si="18"/>
        <v>0</v>
      </c>
      <c r="I65" s="46">
        <f t="shared" si="18"/>
        <v>0</v>
      </c>
      <c r="J65" s="46">
        <f t="shared" si="18"/>
        <v>0</v>
      </c>
      <c r="K65" s="46">
        <f t="shared" si="18"/>
        <v>0</v>
      </c>
      <c r="L65" s="46">
        <f t="shared" si="18"/>
        <v>0</v>
      </c>
      <c r="M65" s="46">
        <f t="shared" si="18"/>
        <v>0</v>
      </c>
      <c r="N65" s="46">
        <f t="shared" si="18"/>
        <v>0</v>
      </c>
      <c r="O65" s="46">
        <f t="shared" si="18"/>
        <v>0</v>
      </c>
      <c r="P65" s="46">
        <f t="shared" si="18"/>
        <v>0</v>
      </c>
      <c r="Q65" s="46">
        <f t="shared" si="18"/>
        <v>0</v>
      </c>
      <c r="R65" s="46">
        <f t="shared" si="18"/>
        <v>0</v>
      </c>
      <c r="S65" s="46">
        <f t="shared" si="18"/>
        <v>0</v>
      </c>
      <c r="T65" s="46">
        <f t="shared" si="18"/>
        <v>0</v>
      </c>
      <c r="U65" s="46">
        <f t="shared" si="18"/>
        <v>0</v>
      </c>
      <c r="V65" s="46">
        <f t="shared" si="18"/>
        <v>0</v>
      </c>
      <c r="W65" s="46">
        <f t="shared" si="18"/>
        <v>0</v>
      </c>
      <c r="X65" s="46">
        <f t="shared" si="18"/>
        <v>0</v>
      </c>
      <c r="Y65" s="46">
        <f t="shared" si="18"/>
        <v>0</v>
      </c>
      <c r="Z65" s="46">
        <f t="shared" si="18"/>
        <v>0</v>
      </c>
      <c r="AA65" s="46">
        <f t="shared" si="18"/>
        <v>0</v>
      </c>
      <c r="AB65" s="46">
        <f t="shared" si="18"/>
        <v>0</v>
      </c>
      <c r="AC65" s="46">
        <f t="shared" si="18"/>
        <v>0</v>
      </c>
      <c r="AD65" s="46">
        <f t="shared" si="18"/>
        <v>0</v>
      </c>
      <c r="AE65" s="46">
        <f t="shared" si="18"/>
        <v>0</v>
      </c>
      <c r="AF65" s="46">
        <f t="shared" si="18"/>
        <v>0</v>
      </c>
      <c r="AG65" s="46">
        <f t="shared" si="18"/>
        <v>0</v>
      </c>
      <c r="AH65" s="46">
        <f t="shared" si="18"/>
        <v>0</v>
      </c>
      <c r="AI65" s="56">
        <f t="shared" si="18"/>
        <v>0</v>
      </c>
    </row>
    <row r="66" spans="1:35" x14ac:dyDescent="0.25">
      <c r="A66" s="26" t="s">
        <v>25</v>
      </c>
      <c r="B66" s="19" t="s">
        <v>26</v>
      </c>
      <c r="C66" s="18" t="s">
        <v>44</v>
      </c>
      <c r="D66" s="46">
        <f>(D30/D$44)*100</f>
        <v>0</v>
      </c>
      <c r="E66" s="46">
        <f t="shared" si="18"/>
        <v>0</v>
      </c>
      <c r="F66" s="46">
        <f t="shared" si="18"/>
        <v>0</v>
      </c>
      <c r="G66" s="46">
        <f t="shared" si="18"/>
        <v>0</v>
      </c>
      <c r="H66" s="46">
        <f t="shared" si="18"/>
        <v>0</v>
      </c>
      <c r="I66" s="46">
        <f t="shared" si="18"/>
        <v>0</v>
      </c>
      <c r="J66" s="46">
        <f t="shared" si="18"/>
        <v>0</v>
      </c>
      <c r="K66" s="46">
        <f t="shared" si="18"/>
        <v>0</v>
      </c>
      <c r="L66" s="46">
        <f t="shared" si="18"/>
        <v>0</v>
      </c>
      <c r="M66" s="46">
        <f t="shared" si="18"/>
        <v>0</v>
      </c>
      <c r="N66" s="46">
        <f t="shared" si="18"/>
        <v>0</v>
      </c>
      <c r="O66" s="46">
        <f t="shared" si="18"/>
        <v>0</v>
      </c>
      <c r="P66" s="46">
        <f t="shared" si="18"/>
        <v>0</v>
      </c>
      <c r="Q66" s="46">
        <f t="shared" si="18"/>
        <v>0</v>
      </c>
      <c r="R66" s="46">
        <f t="shared" si="18"/>
        <v>0</v>
      </c>
      <c r="S66" s="46">
        <f t="shared" si="18"/>
        <v>0</v>
      </c>
      <c r="T66" s="46">
        <f t="shared" si="18"/>
        <v>0</v>
      </c>
      <c r="U66" s="46">
        <f t="shared" si="18"/>
        <v>0</v>
      </c>
      <c r="V66" s="46">
        <f t="shared" si="18"/>
        <v>0</v>
      </c>
      <c r="W66" s="46">
        <f t="shared" si="18"/>
        <v>0</v>
      </c>
      <c r="X66" s="46">
        <f t="shared" si="18"/>
        <v>0</v>
      </c>
      <c r="Y66" s="46">
        <f t="shared" si="18"/>
        <v>0</v>
      </c>
      <c r="Z66" s="46">
        <f t="shared" si="18"/>
        <v>0</v>
      </c>
      <c r="AA66" s="46">
        <f t="shared" si="18"/>
        <v>0</v>
      </c>
      <c r="AB66" s="46">
        <f t="shared" si="18"/>
        <v>0</v>
      </c>
      <c r="AC66" s="46">
        <f t="shared" si="18"/>
        <v>0</v>
      </c>
      <c r="AD66" s="46">
        <f t="shared" si="18"/>
        <v>0</v>
      </c>
      <c r="AE66" s="46">
        <f t="shared" si="18"/>
        <v>0</v>
      </c>
      <c r="AF66" s="46">
        <f t="shared" si="18"/>
        <v>0</v>
      </c>
      <c r="AG66" s="46">
        <f t="shared" si="18"/>
        <v>0</v>
      </c>
      <c r="AH66" s="46">
        <f t="shared" si="18"/>
        <v>0</v>
      </c>
      <c r="AI66" s="56">
        <f t="shared" si="18"/>
        <v>0</v>
      </c>
    </row>
    <row r="67" spans="1:35" x14ac:dyDescent="0.25">
      <c r="A67" s="26" t="s">
        <v>27</v>
      </c>
      <c r="B67" s="19" t="s">
        <v>28</v>
      </c>
      <c r="C67" s="18" t="s">
        <v>44</v>
      </c>
      <c r="D67" s="46">
        <f>(D31/D$44)*100</f>
        <v>2.9576477500928976E-2</v>
      </c>
      <c r="E67" s="46">
        <f t="shared" si="18"/>
        <v>4.9001814189840254E-3</v>
      </c>
      <c r="F67" s="46">
        <f t="shared" si="18"/>
        <v>3.5177102389780889E-3</v>
      </c>
      <c r="G67" s="46">
        <f t="shared" si="18"/>
        <v>6.059801173278254E-4</v>
      </c>
      <c r="H67" s="46">
        <f t="shared" si="18"/>
        <v>2.1870982282600781E-3</v>
      </c>
      <c r="I67" s="46">
        <f t="shared" si="18"/>
        <v>2.7648136730635464E-3</v>
      </c>
      <c r="J67" s="46">
        <f t="shared" si="18"/>
        <v>1.7553568048936823E-3</v>
      </c>
      <c r="K67" s="46">
        <f t="shared" si="18"/>
        <v>2.2243405058867622E-3</v>
      </c>
      <c r="L67" s="46">
        <f t="shared" si="18"/>
        <v>3.5462414859157463E-3</v>
      </c>
      <c r="M67" s="46">
        <f t="shared" si="18"/>
        <v>3.6202293739865362E-3</v>
      </c>
      <c r="N67" s="46">
        <f t="shared" si="18"/>
        <v>1.0799254119507062E-2</v>
      </c>
      <c r="O67" s="46">
        <f t="shared" si="18"/>
        <v>1.0511835395577781E-2</v>
      </c>
      <c r="P67" s="46">
        <f t="shared" si="18"/>
        <v>0</v>
      </c>
      <c r="Q67" s="46">
        <f t="shared" si="18"/>
        <v>0</v>
      </c>
      <c r="R67" s="46">
        <f t="shared" si="18"/>
        <v>0</v>
      </c>
      <c r="S67" s="46">
        <f t="shared" si="18"/>
        <v>0</v>
      </c>
      <c r="T67" s="46">
        <f t="shared" si="18"/>
        <v>0</v>
      </c>
      <c r="U67" s="46">
        <f t="shared" si="18"/>
        <v>6.6100003848058449E-5</v>
      </c>
      <c r="V67" s="46">
        <f t="shared" si="18"/>
        <v>0</v>
      </c>
      <c r="W67" s="46">
        <f t="shared" si="18"/>
        <v>0</v>
      </c>
      <c r="X67" s="46">
        <f t="shared" si="18"/>
        <v>0</v>
      </c>
      <c r="Y67" s="46">
        <f t="shared" si="18"/>
        <v>0</v>
      </c>
      <c r="Z67" s="46">
        <f t="shared" si="18"/>
        <v>0</v>
      </c>
      <c r="AA67" s="46">
        <f t="shared" si="18"/>
        <v>0</v>
      </c>
      <c r="AB67" s="46">
        <f t="shared" si="18"/>
        <v>6.1696996423589838E-5</v>
      </c>
      <c r="AC67" s="46">
        <f t="shared" si="18"/>
        <v>1.2187124608610321E-4</v>
      </c>
      <c r="AD67" s="46">
        <f t="shared" si="18"/>
        <v>0</v>
      </c>
      <c r="AE67" s="46">
        <f t="shared" si="18"/>
        <v>0</v>
      </c>
      <c r="AF67" s="46">
        <f t="shared" si="18"/>
        <v>0</v>
      </c>
      <c r="AG67" s="46">
        <f t="shared" si="18"/>
        <v>0</v>
      </c>
      <c r="AH67" s="46">
        <f t="shared" si="18"/>
        <v>0</v>
      </c>
      <c r="AI67" s="56">
        <f t="shared" si="18"/>
        <v>0</v>
      </c>
    </row>
    <row r="68" spans="1:35" x14ac:dyDescent="0.25">
      <c r="A68" s="11"/>
      <c r="B68" s="10"/>
      <c r="C68" s="19"/>
      <c r="D68" s="46"/>
      <c r="E68" s="46"/>
      <c r="F68" s="46"/>
      <c r="G68" s="46"/>
      <c r="H68" s="46"/>
      <c r="I68" s="46"/>
      <c r="J68" s="46"/>
      <c r="K68" s="46"/>
      <c r="L68" s="46"/>
      <c r="M68" s="46"/>
      <c r="AI68" s="53"/>
    </row>
    <row r="69" spans="1:35" x14ac:dyDescent="0.25">
      <c r="A69" s="26" t="s">
        <v>29</v>
      </c>
      <c r="B69" s="19" t="s">
        <v>30</v>
      </c>
      <c r="C69" s="18" t="s">
        <v>44</v>
      </c>
      <c r="D69" s="46">
        <f t="shared" ref="D69:K69" si="19">SUM(D70:D72)</f>
        <v>70.667016395618887</v>
      </c>
      <c r="E69" s="46">
        <f t="shared" si="19"/>
        <v>70.649053435958905</v>
      </c>
      <c r="F69" s="46">
        <f t="shared" si="19"/>
        <v>68.497434047944282</v>
      </c>
      <c r="G69" s="46">
        <f t="shared" si="19"/>
        <v>67.895303132924298</v>
      </c>
      <c r="H69" s="46">
        <f t="shared" si="19"/>
        <v>68.157991390145611</v>
      </c>
      <c r="I69" s="46">
        <f t="shared" si="19"/>
        <v>68.603899722873379</v>
      </c>
      <c r="J69" s="46">
        <f t="shared" si="19"/>
        <v>68.132602044738206</v>
      </c>
      <c r="K69" s="46">
        <f t="shared" si="19"/>
        <v>68.788898788537438</v>
      </c>
      <c r="L69" s="46">
        <f>SUM(L70:L72)</f>
        <v>69.023493666007738</v>
      </c>
      <c r="M69" s="46">
        <f>SUM(M70:M72)</f>
        <v>68.280804048848395</v>
      </c>
      <c r="N69" s="46">
        <f t="shared" ref="N69:AI69" si="20">SUM(N70:N72)</f>
        <v>69.001042315593807</v>
      </c>
      <c r="O69" s="46">
        <f t="shared" si="20"/>
        <v>68.81846200963156</v>
      </c>
      <c r="P69" s="46">
        <f t="shared" si="20"/>
        <v>69.302880252508515</v>
      </c>
      <c r="Q69" s="46">
        <f t="shared" si="20"/>
        <v>70.581273243470335</v>
      </c>
      <c r="R69" s="46">
        <f t="shared" si="20"/>
        <v>70.669963425276805</v>
      </c>
      <c r="S69" s="46">
        <f t="shared" si="20"/>
        <v>70.953475164432405</v>
      </c>
      <c r="T69" s="46">
        <f t="shared" si="20"/>
        <v>71.649444577103054</v>
      </c>
      <c r="U69" s="46">
        <f t="shared" si="20"/>
        <v>77.011468929354223</v>
      </c>
      <c r="V69" s="46">
        <f t="shared" si="20"/>
        <v>78.275247516494773</v>
      </c>
      <c r="W69" s="46">
        <f t="shared" si="20"/>
        <v>78.885134693373828</v>
      </c>
      <c r="X69" s="46">
        <f t="shared" si="20"/>
        <v>78.689818090630894</v>
      </c>
      <c r="Y69" s="46">
        <f t="shared" si="20"/>
        <v>78.879889704931358</v>
      </c>
      <c r="Z69" s="46">
        <f t="shared" si="20"/>
        <v>79.670833240162978</v>
      </c>
      <c r="AA69" s="46">
        <f t="shared" si="20"/>
        <v>79.51424281853366</v>
      </c>
      <c r="AB69" s="46">
        <f t="shared" si="20"/>
        <v>83.33250855078461</v>
      </c>
      <c r="AC69" s="46">
        <f t="shared" si="20"/>
        <v>85.171061284900262</v>
      </c>
      <c r="AD69" s="46">
        <f t="shared" si="20"/>
        <v>84.950172147131155</v>
      </c>
      <c r="AE69" s="46">
        <f t="shared" si="20"/>
        <v>85.11442384405855</v>
      </c>
      <c r="AF69" s="46">
        <f t="shared" si="20"/>
        <v>85.6434324022715</v>
      </c>
      <c r="AG69" s="46">
        <f t="shared" si="20"/>
        <v>85.413295954554442</v>
      </c>
      <c r="AH69" s="46">
        <f t="shared" si="20"/>
        <v>85.529454580874614</v>
      </c>
      <c r="AI69" s="56">
        <f t="shared" si="20"/>
        <v>85.470663537281823</v>
      </c>
    </row>
    <row r="70" spans="1:35" x14ac:dyDescent="0.25">
      <c r="A70" s="26" t="s">
        <v>31</v>
      </c>
      <c r="B70" s="19" t="s">
        <v>24</v>
      </c>
      <c r="C70" s="18" t="s">
        <v>44</v>
      </c>
      <c r="D70" s="46">
        <f>(D35/D$44)*100</f>
        <v>1.0713909769300149</v>
      </c>
      <c r="E70" s="46">
        <f t="shared" ref="E70:AI72" si="21">(E35/E$44)*100</f>
        <v>0.29128885016413963</v>
      </c>
      <c r="F70" s="46">
        <f t="shared" si="21"/>
        <v>0.27458236349006115</v>
      </c>
      <c r="G70" s="46">
        <f t="shared" si="21"/>
        <v>0</v>
      </c>
      <c r="H70" s="46">
        <f t="shared" si="21"/>
        <v>0</v>
      </c>
      <c r="I70" s="46">
        <f t="shared" si="21"/>
        <v>0</v>
      </c>
      <c r="J70" s="46">
        <f t="shared" si="21"/>
        <v>0</v>
      </c>
      <c r="K70" s="46">
        <f t="shared" si="21"/>
        <v>0</v>
      </c>
      <c r="L70" s="46">
        <f t="shared" si="21"/>
        <v>0</v>
      </c>
      <c r="M70" s="46">
        <f t="shared" si="21"/>
        <v>0</v>
      </c>
      <c r="N70" s="46">
        <f t="shared" si="21"/>
        <v>0</v>
      </c>
      <c r="O70" s="46">
        <f t="shared" si="21"/>
        <v>0</v>
      </c>
      <c r="P70" s="46">
        <f t="shared" si="21"/>
        <v>0</v>
      </c>
      <c r="Q70" s="46">
        <f t="shared" si="21"/>
        <v>0</v>
      </c>
      <c r="R70" s="46">
        <f t="shared" si="21"/>
        <v>0</v>
      </c>
      <c r="S70" s="46">
        <f t="shared" si="21"/>
        <v>0</v>
      </c>
      <c r="T70" s="46">
        <f t="shared" si="21"/>
        <v>0</v>
      </c>
      <c r="U70" s="46">
        <f t="shared" si="21"/>
        <v>0</v>
      </c>
      <c r="V70" s="46">
        <f t="shared" si="21"/>
        <v>0</v>
      </c>
      <c r="W70" s="46">
        <f t="shared" si="21"/>
        <v>0</v>
      </c>
      <c r="X70" s="46">
        <f t="shared" si="21"/>
        <v>0</v>
      </c>
      <c r="Y70" s="46">
        <f t="shared" si="21"/>
        <v>0</v>
      </c>
      <c r="Z70" s="46">
        <f t="shared" si="21"/>
        <v>0</v>
      </c>
      <c r="AA70" s="46">
        <f t="shared" si="21"/>
        <v>0</v>
      </c>
      <c r="AB70" s="46">
        <f t="shared" si="21"/>
        <v>0</v>
      </c>
      <c r="AC70" s="46">
        <f t="shared" si="21"/>
        <v>0</v>
      </c>
      <c r="AD70" s="46">
        <f t="shared" si="21"/>
        <v>0</v>
      </c>
      <c r="AE70" s="46">
        <f t="shared" si="21"/>
        <v>0</v>
      </c>
      <c r="AF70" s="46">
        <f t="shared" si="21"/>
        <v>0</v>
      </c>
      <c r="AG70" s="46">
        <f t="shared" si="21"/>
        <v>0</v>
      </c>
      <c r="AH70" s="46">
        <f t="shared" si="21"/>
        <v>0</v>
      </c>
      <c r="AI70" s="56">
        <f t="shared" si="21"/>
        <v>0</v>
      </c>
    </row>
    <row r="71" spans="1:35" x14ac:dyDescent="0.25">
      <c r="A71" s="26" t="s">
        <v>32</v>
      </c>
      <c r="B71" s="19" t="s">
        <v>26</v>
      </c>
      <c r="C71" s="18" t="s">
        <v>44</v>
      </c>
      <c r="D71" s="46">
        <f>(D36/D$44)*100</f>
        <v>69.104871889137272</v>
      </c>
      <c r="E71" s="46">
        <f t="shared" si="21"/>
        <v>70.288625231081113</v>
      </c>
      <c r="F71" s="46">
        <f t="shared" si="21"/>
        <v>68.148292335956199</v>
      </c>
      <c r="G71" s="46">
        <f t="shared" si="21"/>
        <v>67.802704261896736</v>
      </c>
      <c r="H71" s="46">
        <f t="shared" si="21"/>
        <v>68.040624935624422</v>
      </c>
      <c r="I71" s="46">
        <f t="shared" si="21"/>
        <v>68.520581693357926</v>
      </c>
      <c r="J71" s="46">
        <f t="shared" si="21"/>
        <v>68.126007031075574</v>
      </c>
      <c r="K71" s="46">
        <f t="shared" si="21"/>
        <v>68.781474128575866</v>
      </c>
      <c r="L71" s="46">
        <f t="shared" si="21"/>
        <v>69.009337723109326</v>
      </c>
      <c r="M71" s="46">
        <f t="shared" si="21"/>
        <v>68.243730946029856</v>
      </c>
      <c r="N71" s="46">
        <f t="shared" si="21"/>
        <v>68.933665445076343</v>
      </c>
      <c r="O71" s="46">
        <f t="shared" si="21"/>
        <v>68.718393050156223</v>
      </c>
      <c r="P71" s="46">
        <f t="shared" si="21"/>
        <v>69.29123634107826</v>
      </c>
      <c r="Q71" s="46">
        <f t="shared" si="21"/>
        <v>70.573858664559978</v>
      </c>
      <c r="R71" s="46">
        <f t="shared" si="21"/>
        <v>70.666536508994952</v>
      </c>
      <c r="S71" s="46">
        <f t="shared" si="21"/>
        <v>70.948540700875441</v>
      </c>
      <c r="T71" s="46">
        <f t="shared" si="21"/>
        <v>71.638339710307591</v>
      </c>
      <c r="U71" s="46">
        <f t="shared" si="21"/>
        <v>77.008313961539614</v>
      </c>
      <c r="V71" s="46">
        <f t="shared" si="21"/>
        <v>78.271870311417089</v>
      </c>
      <c r="W71" s="46">
        <f t="shared" si="21"/>
        <v>78.87794550373637</v>
      </c>
      <c r="X71" s="46">
        <f t="shared" si="21"/>
        <v>78.687649509935284</v>
      </c>
      <c r="Y71" s="46">
        <f t="shared" si="21"/>
        <v>78.876881722212815</v>
      </c>
      <c r="Z71" s="46">
        <f t="shared" si="21"/>
        <v>79.666174774177861</v>
      </c>
      <c r="AA71" s="46">
        <f t="shared" si="21"/>
        <v>79.508135814828634</v>
      </c>
      <c r="AB71" s="46">
        <f t="shared" si="21"/>
        <v>83.327802630297924</v>
      </c>
      <c r="AC71" s="46">
        <f t="shared" si="21"/>
        <v>85.164241162443631</v>
      </c>
      <c r="AD71" s="46">
        <f t="shared" si="21"/>
        <v>84.942659967880033</v>
      </c>
      <c r="AE71" s="46">
        <f t="shared" si="21"/>
        <v>85.105873998566437</v>
      </c>
      <c r="AF71" s="46">
        <f t="shared" si="21"/>
        <v>85.63746389107817</v>
      </c>
      <c r="AG71" s="46">
        <f t="shared" si="21"/>
        <v>85.404469365687405</v>
      </c>
      <c r="AH71" s="46">
        <f t="shared" si="21"/>
        <v>85.514222867173757</v>
      </c>
      <c r="AI71" s="56">
        <f t="shared" si="21"/>
        <v>85.451517806307052</v>
      </c>
    </row>
    <row r="72" spans="1:35" x14ac:dyDescent="0.25">
      <c r="A72" s="26" t="s">
        <v>34</v>
      </c>
      <c r="B72" s="19" t="s">
        <v>28</v>
      </c>
      <c r="C72" s="18" t="s">
        <v>44</v>
      </c>
      <c r="D72" s="46">
        <f>(D37/D$44)*100</f>
        <v>0.49075352955160256</v>
      </c>
      <c r="E72" s="46">
        <f t="shared" si="21"/>
        <v>6.913935471364864E-2</v>
      </c>
      <c r="F72" s="46">
        <f t="shared" si="21"/>
        <v>7.4559348498025993E-2</v>
      </c>
      <c r="G72" s="46">
        <f t="shared" si="21"/>
        <v>9.2598871027561244E-2</v>
      </c>
      <c r="H72" s="46">
        <f t="shared" si="21"/>
        <v>0.11736645452118862</v>
      </c>
      <c r="I72" s="46">
        <f t="shared" si="21"/>
        <v>8.3318029515455749E-2</v>
      </c>
      <c r="J72" s="46">
        <f t="shared" si="21"/>
        <v>6.5950136626312019E-3</v>
      </c>
      <c r="K72" s="46">
        <f t="shared" si="21"/>
        <v>7.4246599615758286E-3</v>
      </c>
      <c r="L72" s="46">
        <f t="shared" si="21"/>
        <v>1.415594289841093E-2</v>
      </c>
      <c r="M72" s="46">
        <f t="shared" si="21"/>
        <v>3.7073102818538831E-2</v>
      </c>
      <c r="N72" s="46">
        <f t="shared" si="21"/>
        <v>6.7376870517467352E-2</v>
      </c>
      <c r="O72" s="46">
        <f t="shared" si="21"/>
        <v>0.10006895947533509</v>
      </c>
      <c r="P72" s="46">
        <f t="shared" si="21"/>
        <v>1.1643911430252016E-2</v>
      </c>
      <c r="Q72" s="46">
        <f t="shared" si="21"/>
        <v>7.4145789103593754E-3</v>
      </c>
      <c r="R72" s="46">
        <f t="shared" si="21"/>
        <v>3.4269162818546359E-3</v>
      </c>
      <c r="S72" s="46">
        <f t="shared" si="21"/>
        <v>4.9344635569705956E-3</v>
      </c>
      <c r="T72" s="46">
        <f t="shared" si="21"/>
        <v>1.110486679545916E-2</v>
      </c>
      <c r="U72" s="46">
        <f t="shared" si="21"/>
        <v>3.1549678146132352E-3</v>
      </c>
      <c r="V72" s="46">
        <f t="shared" si="21"/>
        <v>3.3772050776785054E-3</v>
      </c>
      <c r="W72" s="46">
        <f t="shared" si="21"/>
        <v>7.1891896374562027E-3</v>
      </c>
      <c r="X72" s="46">
        <f t="shared" si="21"/>
        <v>2.1685806956059273E-3</v>
      </c>
      <c r="Y72" s="46">
        <f t="shared" si="21"/>
        <v>3.0079827185480862E-3</v>
      </c>
      <c r="Z72" s="46">
        <f t="shared" si="21"/>
        <v>4.658465985109923E-3</v>
      </c>
      <c r="AA72" s="46">
        <f t="shared" si="21"/>
        <v>6.1070037050201687E-3</v>
      </c>
      <c r="AB72" s="46">
        <f t="shared" si="21"/>
        <v>4.7059204866887663E-3</v>
      </c>
      <c r="AC72" s="46">
        <f t="shared" si="21"/>
        <v>6.8201224566373508E-3</v>
      </c>
      <c r="AD72" s="46">
        <f t="shared" si="21"/>
        <v>7.5121792511198392E-3</v>
      </c>
      <c r="AE72" s="46">
        <f t="shared" si="21"/>
        <v>8.5498454921136766E-3</v>
      </c>
      <c r="AF72" s="46">
        <f t="shared" si="21"/>
        <v>5.9685111933356315E-3</v>
      </c>
      <c r="AG72" s="46">
        <f t="shared" si="21"/>
        <v>8.8265888670409232E-3</v>
      </c>
      <c r="AH72" s="46">
        <f t="shared" si="21"/>
        <v>1.5231713700857413E-2</v>
      </c>
      <c r="AI72" s="56">
        <f t="shared" si="21"/>
        <v>1.9145730974774261E-2</v>
      </c>
    </row>
    <row r="73" spans="1:35" x14ac:dyDescent="0.25">
      <c r="A73" s="11"/>
      <c r="B73" s="10"/>
      <c r="C73" s="10"/>
      <c r="D73" s="48"/>
      <c r="E73" s="48"/>
      <c r="F73" s="48"/>
      <c r="G73" s="48"/>
      <c r="H73" s="48"/>
      <c r="I73" s="48"/>
      <c r="J73" s="48"/>
      <c r="K73" s="48"/>
      <c r="L73" s="48"/>
      <c r="M73" s="48"/>
      <c r="AI73" s="53"/>
    </row>
    <row r="74" spans="1:35" x14ac:dyDescent="0.25">
      <c r="A74" s="26" t="s">
        <v>35</v>
      </c>
      <c r="B74" s="10" t="s">
        <v>47</v>
      </c>
      <c r="C74" s="18" t="s">
        <v>44</v>
      </c>
      <c r="D74" s="46">
        <f>SUM(D75:D76)</f>
        <v>2.2110844081929222</v>
      </c>
      <c r="E74" s="46">
        <f t="shared" ref="E74:AI74" si="22">SUM(E75:E76)</f>
        <v>3.4732243511674876</v>
      </c>
      <c r="F74" s="46">
        <f t="shared" si="22"/>
        <v>3.7040127694717659</v>
      </c>
      <c r="G74" s="46">
        <f t="shared" si="22"/>
        <v>3.6983674150412704</v>
      </c>
      <c r="H74" s="46">
        <f t="shared" si="22"/>
        <v>3.6782741233685985</v>
      </c>
      <c r="I74" s="46">
        <f t="shared" si="22"/>
        <v>3.642426459372742</v>
      </c>
      <c r="J74" s="46">
        <f t="shared" si="22"/>
        <v>3.6064917375466714</v>
      </c>
      <c r="K74" s="46">
        <f t="shared" si="22"/>
        <v>3.5683122982562665</v>
      </c>
      <c r="L74" s="46">
        <f t="shared" si="22"/>
        <v>3.528277967662079</v>
      </c>
      <c r="M74" s="46">
        <f t="shared" si="22"/>
        <v>3.4886649821980789</v>
      </c>
      <c r="N74" s="46">
        <f t="shared" si="22"/>
        <v>3.4425721927544433</v>
      </c>
      <c r="O74" s="46">
        <f t="shared" si="22"/>
        <v>3.3958589769849499</v>
      </c>
      <c r="P74" s="46">
        <f t="shared" si="22"/>
        <v>3.3528471113490745</v>
      </c>
      <c r="Q74" s="46">
        <f t="shared" si="22"/>
        <v>3.3108023037193197</v>
      </c>
      <c r="R74" s="46">
        <f t="shared" si="22"/>
        <v>3.2693770096576289</v>
      </c>
      <c r="S74" s="46">
        <f t="shared" si="22"/>
        <v>3.2311432780709213</v>
      </c>
      <c r="T74" s="46">
        <f t="shared" si="22"/>
        <v>3.1936140849624888</v>
      </c>
      <c r="U74" s="46">
        <f t="shared" si="22"/>
        <v>3.1617466213414218</v>
      </c>
      <c r="V74" s="46">
        <f t="shared" si="22"/>
        <v>3.125099558855216</v>
      </c>
      <c r="W74" s="46">
        <f t="shared" si="22"/>
        <v>3.0890508447158549</v>
      </c>
      <c r="X74" s="46">
        <f t="shared" si="22"/>
        <v>3.0545666176328332</v>
      </c>
      <c r="Y74" s="46">
        <f t="shared" si="22"/>
        <v>3.0210705362603574</v>
      </c>
      <c r="Z74" s="46">
        <f t="shared" si="22"/>
        <v>2.9601057285858201</v>
      </c>
      <c r="AA74" s="46">
        <f t="shared" si="22"/>
        <v>2.9218391967779724</v>
      </c>
      <c r="AB74" s="46">
        <f t="shared" si="22"/>
        <v>2.8845293887366341</v>
      </c>
      <c r="AC74" s="46">
        <f t="shared" si="22"/>
        <v>2.8481395343917959</v>
      </c>
      <c r="AD74" s="46">
        <f t="shared" si="22"/>
        <v>2.8121860978812148</v>
      </c>
      <c r="AE74" s="46">
        <f t="shared" si="22"/>
        <v>2.7769710139878137</v>
      </c>
      <c r="AF74" s="46">
        <f t="shared" si="22"/>
        <v>2.7425539218880672</v>
      </c>
      <c r="AG74" s="46">
        <f t="shared" si="22"/>
        <v>2.709626122685723</v>
      </c>
      <c r="AH74" s="46">
        <f t="shared" si="22"/>
        <v>2.6704211129216802</v>
      </c>
      <c r="AI74" s="56">
        <f t="shared" si="22"/>
        <v>2.6381771243481804</v>
      </c>
    </row>
    <row r="75" spans="1:35" x14ac:dyDescent="0.25">
      <c r="A75" s="26" t="s">
        <v>36</v>
      </c>
      <c r="B75" s="10" t="s">
        <v>37</v>
      </c>
      <c r="C75" s="18" t="s">
        <v>44</v>
      </c>
      <c r="D75" s="46">
        <f>(D40/D$44)*100</f>
        <v>2.108918584192101</v>
      </c>
      <c r="E75" s="46">
        <f t="shared" ref="E75:AI76" si="23">(E40/E$44)*100</f>
        <v>3.3704289118271133</v>
      </c>
      <c r="F75" s="46">
        <f t="shared" si="23"/>
        <v>3.604473241719703</v>
      </c>
      <c r="G75" s="46">
        <f t="shared" si="23"/>
        <v>3.59585877859009</v>
      </c>
      <c r="H75" s="46">
        <f t="shared" si="23"/>
        <v>3.5760576161261297</v>
      </c>
      <c r="I75" s="46">
        <f t="shared" si="23"/>
        <v>3.5409424476767626</v>
      </c>
      <c r="J75" s="46">
        <f t="shared" si="23"/>
        <v>3.5057211486444326</v>
      </c>
      <c r="K75" s="46">
        <f t="shared" si="23"/>
        <v>3.4683365402015109</v>
      </c>
      <c r="L75" s="46">
        <f t="shared" si="23"/>
        <v>3.4291636516237323</v>
      </c>
      <c r="M75" s="46">
        <f t="shared" si="23"/>
        <v>3.3904143526275363</v>
      </c>
      <c r="N75" s="46">
        <f t="shared" si="23"/>
        <v>3.3453388025865132</v>
      </c>
      <c r="O75" s="46">
        <f t="shared" si="23"/>
        <v>3.2996703129287965</v>
      </c>
      <c r="P75" s="46">
        <f t="shared" si="23"/>
        <v>3.2576136324023848</v>
      </c>
      <c r="Q75" s="46">
        <f t="shared" si="23"/>
        <v>3.216520322351033</v>
      </c>
      <c r="R75" s="46">
        <f t="shared" si="23"/>
        <v>3.1759961901268356</v>
      </c>
      <c r="S75" s="46">
        <f t="shared" si="23"/>
        <v>3.1385962428636902</v>
      </c>
      <c r="T75" s="46">
        <f t="shared" si="23"/>
        <v>3.1018850018276027</v>
      </c>
      <c r="U75" s="46">
        <f t="shared" si="23"/>
        <v>3.0706996749606299</v>
      </c>
      <c r="V75" s="46">
        <f t="shared" si="23"/>
        <v>3.0348402903249494</v>
      </c>
      <c r="W75" s="46">
        <f t="shared" si="23"/>
        <v>2.9995647535844103</v>
      </c>
      <c r="X75" s="46">
        <f t="shared" si="23"/>
        <v>2.9658272570174278</v>
      </c>
      <c r="Y75" s="46">
        <f t="shared" si="23"/>
        <v>2.9330705412138931</v>
      </c>
      <c r="Z75" s="46">
        <f t="shared" si="23"/>
        <v>2.8736117905861711</v>
      </c>
      <c r="AA75" s="46">
        <f t="shared" si="23"/>
        <v>2.8362129235724787</v>
      </c>
      <c r="AB75" s="46">
        <f t="shared" si="23"/>
        <v>2.7997520773320792</v>
      </c>
      <c r="AC75" s="46">
        <f t="shared" si="23"/>
        <v>2.7642060687200867</v>
      </c>
      <c r="AD75" s="46">
        <f t="shared" si="23"/>
        <v>2.7290544882954553</v>
      </c>
      <c r="AE75" s="46">
        <f t="shared" si="23"/>
        <v>2.6946360446421758</v>
      </c>
      <c r="AF75" s="46">
        <f t="shared" si="23"/>
        <v>2.661001520273079</v>
      </c>
      <c r="AG75" s="46">
        <f t="shared" si="23"/>
        <v>2.6288319450841837</v>
      </c>
      <c r="AH75" s="46">
        <f t="shared" si="23"/>
        <v>2.5903716889157957</v>
      </c>
      <c r="AI75" s="56">
        <f t="shared" si="23"/>
        <v>2.5588080208710764</v>
      </c>
    </row>
    <row r="76" spans="1:35" x14ac:dyDescent="0.25">
      <c r="A76" s="26" t="s">
        <v>38</v>
      </c>
      <c r="B76" s="10" t="s">
        <v>50</v>
      </c>
      <c r="C76" s="18" t="s">
        <v>44</v>
      </c>
      <c r="D76" s="46">
        <f>(D41/D$44)*100</f>
        <v>0.10216582400082101</v>
      </c>
      <c r="E76" s="46">
        <f t="shared" si="23"/>
        <v>0.10279543934037431</v>
      </c>
      <c r="F76" s="46">
        <f t="shared" si="23"/>
        <v>9.9539527752063039E-2</v>
      </c>
      <c r="G76" s="46">
        <f t="shared" si="23"/>
        <v>0.10250863645118038</v>
      </c>
      <c r="H76" s="46">
        <f t="shared" si="23"/>
        <v>0.10221650724246886</v>
      </c>
      <c r="I76" s="46">
        <f t="shared" si="23"/>
        <v>0.10148401169597955</v>
      </c>
      <c r="J76" s="46">
        <f t="shared" si="23"/>
        <v>0.10077058890223892</v>
      </c>
      <c r="K76" s="46">
        <f t="shared" si="23"/>
        <v>9.9975758054755573E-2</v>
      </c>
      <c r="L76" s="46">
        <f t="shared" si="23"/>
        <v>9.9114316038346681E-2</v>
      </c>
      <c r="M76" s="46">
        <f t="shared" si="23"/>
        <v>9.8250629570542689E-2</v>
      </c>
      <c r="N76" s="46">
        <f t="shared" si="23"/>
        <v>9.7233390167930228E-2</v>
      </c>
      <c r="O76" s="46">
        <f t="shared" si="23"/>
        <v>9.6188664056153228E-2</v>
      </c>
      <c r="P76" s="46">
        <f t="shared" si="23"/>
        <v>9.5233478946689556E-2</v>
      </c>
      <c r="Q76" s="46">
        <f t="shared" si="23"/>
        <v>9.4281981368286735E-2</v>
      </c>
      <c r="R76" s="46">
        <f t="shared" si="23"/>
        <v>9.3380819530793024E-2</v>
      </c>
      <c r="S76" s="46">
        <f t="shared" si="23"/>
        <v>9.2547035207230927E-2</v>
      </c>
      <c r="T76" s="46">
        <f t="shared" si="23"/>
        <v>9.1729083134886064E-2</v>
      </c>
      <c r="U76" s="46">
        <f t="shared" si="23"/>
        <v>9.1046946380791888E-2</v>
      </c>
      <c r="V76" s="46">
        <f t="shared" si="23"/>
        <v>9.025926853026657E-2</v>
      </c>
      <c r="W76" s="46">
        <f t="shared" si="23"/>
        <v>8.9486091131444651E-2</v>
      </c>
      <c r="X76" s="46">
        <f t="shared" si="23"/>
        <v>8.8739360615405313E-2</v>
      </c>
      <c r="Y76" s="46">
        <f t="shared" si="23"/>
        <v>8.7999995046464344E-2</v>
      </c>
      <c r="Z76" s="46">
        <f t="shared" si="23"/>
        <v>8.6493937999649162E-2</v>
      </c>
      <c r="AA76" s="46">
        <f t="shared" si="23"/>
        <v>8.5626273205493583E-2</v>
      </c>
      <c r="AB76" s="46">
        <f t="shared" si="23"/>
        <v>8.4777311404554759E-2</v>
      </c>
      <c r="AC76" s="46">
        <f t="shared" si="23"/>
        <v>8.3933465671709284E-2</v>
      </c>
      <c r="AD76" s="46">
        <f t="shared" si="23"/>
        <v>8.3131609585759464E-2</v>
      </c>
      <c r="AE76" s="46">
        <f t="shared" si="23"/>
        <v>8.2334969345637998E-2</v>
      </c>
      <c r="AF76" s="46">
        <f t="shared" si="23"/>
        <v>8.1552401614988251E-2</v>
      </c>
      <c r="AG76" s="46">
        <f t="shared" si="23"/>
        <v>8.079417760153941E-2</v>
      </c>
      <c r="AH76" s="46">
        <f t="shared" si="23"/>
        <v>8.0049424005884343E-2</v>
      </c>
      <c r="AI76" s="56">
        <f t="shared" si="23"/>
        <v>7.9369103477104158E-2</v>
      </c>
    </row>
    <row r="77" spans="1:35" x14ac:dyDescent="0.25">
      <c r="A77" s="11"/>
      <c r="B77" s="10"/>
      <c r="C77" s="10"/>
      <c r="D77" s="48"/>
      <c r="E77" s="48"/>
      <c r="F77" s="48"/>
      <c r="G77" s="48"/>
      <c r="H77" s="48"/>
      <c r="I77" s="48"/>
      <c r="J77" s="48"/>
      <c r="K77" s="48"/>
      <c r="L77" s="48"/>
      <c r="M77" s="48"/>
      <c r="AI77" s="53"/>
    </row>
    <row r="78" spans="1:35" x14ac:dyDescent="0.25">
      <c r="A78" s="26" t="s">
        <v>39</v>
      </c>
      <c r="B78" s="19" t="s">
        <v>48</v>
      </c>
      <c r="C78" s="18" t="s">
        <v>44</v>
      </c>
      <c r="D78" s="49">
        <f>(D43/D$44)*100</f>
        <v>1.3756250486188604</v>
      </c>
      <c r="E78" s="49">
        <f t="shared" ref="E78:AI78" si="24">(E43/E$44)*100</f>
        <v>1.3785513922768902</v>
      </c>
      <c r="F78" s="49">
        <f t="shared" si="24"/>
        <v>3.1973085651059496</v>
      </c>
      <c r="G78" s="49">
        <f t="shared" si="24"/>
        <v>3.4683520253244393</v>
      </c>
      <c r="H78" s="49">
        <f t="shared" si="24"/>
        <v>3.5040139621023156</v>
      </c>
      <c r="I78" s="49">
        <f t="shared" si="24"/>
        <v>3.5237750790224376</v>
      </c>
      <c r="J78" s="49">
        <f t="shared" si="24"/>
        <v>3.5429031343730739</v>
      </c>
      <c r="K78" s="49">
        <f t="shared" si="24"/>
        <v>3.5629208990451846</v>
      </c>
      <c r="L78" s="49">
        <f t="shared" si="24"/>
        <v>3.5781102873763606</v>
      </c>
      <c r="M78" s="49">
        <f t="shared" si="24"/>
        <v>3.5896195798275992</v>
      </c>
      <c r="N78" s="49">
        <f t="shared" si="24"/>
        <v>3.5948711025334501</v>
      </c>
      <c r="O78" s="49">
        <f t="shared" si="24"/>
        <v>3.6011362158947611</v>
      </c>
      <c r="P78" s="49">
        <f t="shared" si="24"/>
        <v>3.5620277933688755</v>
      </c>
      <c r="Q78" s="49">
        <f t="shared" si="24"/>
        <v>2.9617577638195742</v>
      </c>
      <c r="R78" s="49">
        <f t="shared" si="24"/>
        <v>2.739227046356949</v>
      </c>
      <c r="S78" s="49">
        <f t="shared" si="24"/>
        <v>2.70943910278754</v>
      </c>
      <c r="T78" s="49">
        <f t="shared" si="24"/>
        <v>2.6808854336405155</v>
      </c>
      <c r="U78" s="49">
        <f t="shared" si="24"/>
        <v>2.2063337638855294</v>
      </c>
      <c r="V78" s="49">
        <f t="shared" si="24"/>
        <v>2.1813823229730214</v>
      </c>
      <c r="W78" s="49">
        <f t="shared" si="24"/>
        <v>2.1591283694204284</v>
      </c>
      <c r="X78" s="49">
        <f t="shared" si="24"/>
        <v>2.1359317868821948</v>
      </c>
      <c r="Y78" s="49">
        <f t="shared" si="24"/>
        <v>2.1137585406590205</v>
      </c>
      <c r="Z78" s="49">
        <f t="shared" si="24"/>
        <v>2.0713544283985188</v>
      </c>
      <c r="AA78" s="49">
        <f t="shared" si="24"/>
        <v>2.0433295367373829</v>
      </c>
      <c r="AB78" s="49">
        <f t="shared" si="24"/>
        <v>2.020576978181964</v>
      </c>
      <c r="AC78" s="49">
        <f t="shared" si="24"/>
        <v>1.9990592453581983</v>
      </c>
      <c r="AD78" s="49">
        <f t="shared" si="24"/>
        <v>1.9744286802368352</v>
      </c>
      <c r="AE78" s="49">
        <f t="shared" si="24"/>
        <v>1.9515802613665498</v>
      </c>
      <c r="AF78" s="49">
        <f t="shared" si="24"/>
        <v>1.9266931126710085</v>
      </c>
      <c r="AG78" s="49">
        <f t="shared" si="24"/>
        <v>1.9041692410863182</v>
      </c>
      <c r="AH78" s="49">
        <f t="shared" si="24"/>
        <v>1.8838780490885116</v>
      </c>
      <c r="AI78" s="57">
        <f t="shared" si="24"/>
        <v>1.8639480623903291</v>
      </c>
    </row>
    <row r="79" spans="1:35" x14ac:dyDescent="0.25">
      <c r="A79" s="10"/>
      <c r="B79" s="10"/>
      <c r="C79" s="11"/>
      <c r="D79" s="50">
        <f>D54+D57+D59+D61+D64+D69+D78+D74</f>
        <v>100</v>
      </c>
      <c r="E79" s="50">
        <f t="shared" ref="E79:L79" si="25">E54+E57+E59+E61+E64+E69+E78+E74</f>
        <v>100.00000000000001</v>
      </c>
      <c r="F79" s="50">
        <f t="shared" si="25"/>
        <v>99.999999999999972</v>
      </c>
      <c r="G79" s="50">
        <f t="shared" si="25"/>
        <v>100.00000000000003</v>
      </c>
      <c r="H79" s="50">
        <f t="shared" si="25"/>
        <v>100.00000000000003</v>
      </c>
      <c r="I79" s="50">
        <f t="shared" si="25"/>
        <v>99.999999999999986</v>
      </c>
      <c r="J79" s="50">
        <f t="shared" si="25"/>
        <v>100</v>
      </c>
      <c r="K79" s="50">
        <f t="shared" si="25"/>
        <v>99.999999999999972</v>
      </c>
      <c r="L79" s="50">
        <f t="shared" si="25"/>
        <v>99.999999999999986</v>
      </c>
      <c r="M79" s="50">
        <f>M54+M57+M59+M61+M64+M69+M78+M74</f>
        <v>99.999999999999986</v>
      </c>
      <c r="N79" s="50">
        <f t="shared" ref="N79:AI79" si="26">N54+N57+N59+N61+N64+N69+N78+N74</f>
        <v>100</v>
      </c>
      <c r="O79" s="50">
        <f t="shared" si="26"/>
        <v>100</v>
      </c>
      <c r="P79" s="50">
        <f t="shared" si="26"/>
        <v>100</v>
      </c>
      <c r="Q79" s="50">
        <f t="shared" si="26"/>
        <v>100.00000000000001</v>
      </c>
      <c r="R79" s="50">
        <f t="shared" si="26"/>
        <v>100</v>
      </c>
      <c r="S79" s="50">
        <f t="shared" si="26"/>
        <v>100</v>
      </c>
      <c r="T79" s="50">
        <f t="shared" si="26"/>
        <v>100.00000000000001</v>
      </c>
      <c r="U79" s="50">
        <f t="shared" si="26"/>
        <v>99.999999999999986</v>
      </c>
      <c r="V79" s="50">
        <f t="shared" si="26"/>
        <v>100</v>
      </c>
      <c r="W79" s="50">
        <f t="shared" si="26"/>
        <v>100.00000000000001</v>
      </c>
      <c r="X79" s="50">
        <f t="shared" si="26"/>
        <v>99.999999999999986</v>
      </c>
      <c r="Y79" s="50">
        <f t="shared" si="26"/>
        <v>100</v>
      </c>
      <c r="Z79" s="50">
        <f t="shared" si="26"/>
        <v>100</v>
      </c>
      <c r="AA79" s="50">
        <f t="shared" si="26"/>
        <v>100.00000000000001</v>
      </c>
      <c r="AB79" s="50">
        <f t="shared" si="26"/>
        <v>99.999999999999986</v>
      </c>
      <c r="AC79" s="50">
        <f t="shared" si="26"/>
        <v>99.999999999999986</v>
      </c>
      <c r="AD79" s="50">
        <f t="shared" si="26"/>
        <v>100.00000000000001</v>
      </c>
      <c r="AE79" s="50">
        <f t="shared" si="26"/>
        <v>100</v>
      </c>
      <c r="AF79" s="50">
        <f t="shared" si="26"/>
        <v>99.999999999999972</v>
      </c>
      <c r="AG79" s="50">
        <f t="shared" si="26"/>
        <v>99.999999999999986</v>
      </c>
      <c r="AH79" s="50">
        <f t="shared" si="26"/>
        <v>99.999999999999972</v>
      </c>
      <c r="AI79" s="58">
        <f t="shared" si="26"/>
        <v>100.06219871077799</v>
      </c>
    </row>
    <row r="80" spans="1:35" x14ac:dyDescent="0.25">
      <c r="A80" s="33"/>
      <c r="B80" s="10"/>
      <c r="C80" s="11"/>
      <c r="D80" s="41"/>
      <c r="E80" s="41"/>
      <c r="F80" s="41"/>
      <c r="G80" s="41"/>
      <c r="H80" s="41"/>
      <c r="I80" s="41"/>
      <c r="J80" s="41"/>
      <c r="K80" s="41"/>
      <c r="L80" s="41"/>
      <c r="M80" s="41"/>
    </row>
  </sheetData>
  <mergeCells count="11">
    <mergeCell ref="A10:AI10"/>
    <mergeCell ref="A1:C1"/>
    <mergeCell ref="A2:C2"/>
    <mergeCell ref="A3:C3"/>
    <mergeCell ref="A4:C4"/>
    <mergeCell ref="A5:C5"/>
    <mergeCell ref="A11:AI11"/>
    <mergeCell ref="D14:AI14"/>
    <mergeCell ref="A47:AI47"/>
    <mergeCell ref="A48:AI48"/>
    <mergeCell ref="D51:AI51"/>
  </mergeCells>
  <pageMargins left="0" right="0" top="0" bottom="0" header="0" footer="0"/>
  <pageSetup scale="40" orientation="landscape" r:id="rId1"/>
  <ignoredErrors>
    <ignoredError sqref="A17:A43 A54:A7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E5D2FB72674DB367C468351BAC4E" ma:contentTypeVersion="" ma:contentTypeDescription="Create a new document." ma:contentTypeScope="" ma:versionID="a8746fb247d595bc95d4c45318649ec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0899D4F8-1ABA-4265-8622-8FD0F8EB6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38469-C657-4972-B171-34945C851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F6305D-64A4-4E36-9931-4EDE399D5AFD}">
  <ds:schemaRefs>
    <ds:schemaRef ds:uri="c85253b9-0a55-49a1-98ad-b5b6252d70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FPL's 2019 Ten-Year Site Plan</vt:lpstr>
      <vt:lpstr>FPL's No ST Plan</vt:lpstr>
      <vt:lpstr>FPL's SolarTogether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2019-11-20T18:30:23Z</dcterms:created>
  <dcterms:modified xsi:type="dcterms:W3CDTF">2019-11-21T20:34:39Z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0x0101008916E5D2FB72674DB367C468351BAC4E</vt:lpwstr>
  </property>
</Properties>
</file>