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drawings/drawing1.xml" ContentType="application/vnd.openxmlformats-officedocument.drawing+xml"/>
  <Override PartName="/xl/worksheets/sheet20.xml" ContentType="application/vnd.openxmlformats-officedocument.spreadsheetml.worksheet+xml"/>
  <Override PartName="/xl/drawings/drawing2.xml" ContentType="application/vnd.openxmlformats-officedocument.drawing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600" windowHeight="9170" activeTab="0"/>
  </bookViews>
  <sheets>
    <sheet name="Cost Allocation " sheetId="33" r:id="rId1"/>
    <sheet name="Factor Calculation" sheetId="34" r:id="rId2"/>
    <sheet name="REV REQ" sheetId="35" r:id="rId3"/>
    <sheet name="Rev Req - Total Rounded" sheetId="29" r:id="rId4"/>
    <sheet name="Rev Req - Distribution Rounded" sheetId="30" r:id="rId5"/>
    <sheet name="Rev Req - Trans Rounded" sheetId="31" r:id="rId6"/>
    <sheet name="Rev Req - Total" sheetId="12" r:id="rId7"/>
    <sheet name="Rev Req - Distribution" sheetId="1" r:id="rId8"/>
    <sheet name="Rev Req - Transmission" sheetId="10" r:id="rId9"/>
    <sheet name="Distribution -Pole Inspection" sheetId="2" r:id="rId10"/>
    <sheet name="Distribution -Feeder Harden" sheetId="4" r:id="rId11"/>
    <sheet name="Distribution -Lateral Hardening" sheetId="5" r:id="rId12"/>
    <sheet name="Distribution - Veg Mgmt" sheetId="8" r:id="rId13"/>
    <sheet name="Transmission - Inspections" sheetId="6" r:id="rId14"/>
    <sheet name="Transmission - Hardening" sheetId="16" r:id="rId15"/>
    <sheet name="Transmission - Veg Mgmt" sheetId="9" r:id="rId16"/>
    <sheet name="PD Exec Summary High Lev" sheetId="25" r:id="rId17"/>
    <sheet name="WACC" sheetId="21" r:id="rId18"/>
    <sheet name="Jurisdictional factor" sheetId="22" r:id="rId19"/>
    <sheet name="Depreciation rates" sheetId="24" r:id="rId20"/>
    <sheet name="PD Summary (2019 CWIP)" sheetId="26" r:id="rId21"/>
    <sheet name="Property Tax" sheetId="27" r:id="rId22"/>
  </sheets>
  <externalReferences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</externalReferences>
  <definedNames>
    <definedName name="\a" localSheetId="19">#REF!</definedName>
    <definedName name="\a" localSheetId="12">#REF!</definedName>
    <definedName name="\a" localSheetId="10">#REF!</definedName>
    <definedName name="\a" localSheetId="11">#REF!</definedName>
    <definedName name="\a" localSheetId="9">#REF!</definedName>
    <definedName name="\a" localSheetId="4">#REF!</definedName>
    <definedName name="\a" localSheetId="6">#REF!</definedName>
    <definedName name="\a" localSheetId="3">#REF!</definedName>
    <definedName name="\a" localSheetId="5">#REF!</definedName>
    <definedName name="\a" localSheetId="8">#REF!</definedName>
    <definedName name="\a" localSheetId="14">#REF!</definedName>
    <definedName name="\a" localSheetId="13">#REF!</definedName>
    <definedName name="\a" localSheetId="15">#REF!</definedName>
    <definedName name="\a">#REF!</definedName>
    <definedName name="\B" localSheetId="19">#REF!</definedName>
    <definedName name="\B" localSheetId="12">#REF!</definedName>
    <definedName name="\B" localSheetId="10">#REF!</definedName>
    <definedName name="\B" localSheetId="11">#REF!</definedName>
    <definedName name="\B" localSheetId="9">#REF!</definedName>
    <definedName name="\B" localSheetId="4">#REF!</definedName>
    <definedName name="\B" localSheetId="6">#REF!</definedName>
    <definedName name="\B" localSheetId="3">#REF!</definedName>
    <definedName name="\B" localSheetId="5">#REF!</definedName>
    <definedName name="\B" localSheetId="8">#REF!</definedName>
    <definedName name="\B" localSheetId="14">#REF!</definedName>
    <definedName name="\B" localSheetId="13">#REF!</definedName>
    <definedName name="\B" localSheetId="15">#REF!</definedName>
    <definedName name="\B">#REF!</definedName>
    <definedName name="\c" localSheetId="19">#REF!</definedName>
    <definedName name="\c" localSheetId="12">#REF!</definedName>
    <definedName name="\c" localSheetId="10">#REF!</definedName>
    <definedName name="\c" localSheetId="11">#REF!</definedName>
    <definedName name="\c" localSheetId="9">#REF!</definedName>
    <definedName name="\c" localSheetId="4">#REF!</definedName>
    <definedName name="\c" localSheetId="6">#REF!</definedName>
    <definedName name="\c" localSheetId="3">#REF!</definedName>
    <definedName name="\c" localSheetId="5">#REF!</definedName>
    <definedName name="\c" localSheetId="8">#REF!</definedName>
    <definedName name="\c" localSheetId="14">#REF!</definedName>
    <definedName name="\c" localSheetId="13">#REF!</definedName>
    <definedName name="\c" localSheetId="15">#REF!</definedName>
    <definedName name="\c">#REF!</definedName>
    <definedName name="\d" localSheetId="19">#REF!</definedName>
    <definedName name="\d" localSheetId="12">#REF!</definedName>
    <definedName name="\d" localSheetId="10">#REF!</definedName>
    <definedName name="\d" localSheetId="11">#REF!</definedName>
    <definedName name="\d" localSheetId="9">#REF!</definedName>
    <definedName name="\d" localSheetId="4">#REF!</definedName>
    <definedName name="\d" localSheetId="6">#REF!</definedName>
    <definedName name="\d" localSheetId="3">#REF!</definedName>
    <definedName name="\d" localSheetId="5">#REF!</definedName>
    <definedName name="\d" localSheetId="8">#REF!</definedName>
    <definedName name="\d" localSheetId="14">#REF!</definedName>
    <definedName name="\d" localSheetId="13">#REF!</definedName>
    <definedName name="\d" localSheetId="15">#REF!</definedName>
    <definedName name="\d">#REF!</definedName>
    <definedName name="\e" localSheetId="4">#REF!</definedName>
    <definedName name="\e" localSheetId="3">#REF!</definedName>
    <definedName name="\e" localSheetId="5">#REF!</definedName>
    <definedName name="\e">#REF!</definedName>
    <definedName name="\f" localSheetId="4">#REF!</definedName>
    <definedName name="\f" localSheetId="3">#REF!</definedName>
    <definedName name="\f" localSheetId="5">#REF!</definedName>
    <definedName name="\f">#REF!</definedName>
    <definedName name="\g" localSheetId="4">#REF!</definedName>
    <definedName name="\g" localSheetId="3">#REF!</definedName>
    <definedName name="\g" localSheetId="5">#REF!</definedName>
    <definedName name="\g">#REF!</definedName>
    <definedName name="\h" localSheetId="4">#REF!</definedName>
    <definedName name="\h" localSheetId="3">#REF!</definedName>
    <definedName name="\h" localSheetId="5">#REF!</definedName>
    <definedName name="\h">#REF!</definedName>
    <definedName name="\K" localSheetId="19">#REF!</definedName>
    <definedName name="\K" localSheetId="12">#REF!</definedName>
    <definedName name="\K" localSheetId="10">#REF!</definedName>
    <definedName name="\K" localSheetId="11">#REF!</definedName>
    <definedName name="\K" localSheetId="9">#REF!</definedName>
    <definedName name="\K" localSheetId="4">#REF!</definedName>
    <definedName name="\K" localSheetId="6">#REF!</definedName>
    <definedName name="\K" localSheetId="3">#REF!</definedName>
    <definedName name="\K" localSheetId="5">#REF!</definedName>
    <definedName name="\K" localSheetId="8">#REF!</definedName>
    <definedName name="\K" localSheetId="14">#REF!</definedName>
    <definedName name="\K" localSheetId="13">#REF!</definedName>
    <definedName name="\K" localSheetId="15">#REF!</definedName>
    <definedName name="\K">#REF!</definedName>
    <definedName name="\l" localSheetId="19">#REF!</definedName>
    <definedName name="\l" localSheetId="12">#REF!</definedName>
    <definedName name="\l" localSheetId="10">#REF!</definedName>
    <definedName name="\l" localSheetId="11">#REF!</definedName>
    <definedName name="\l" localSheetId="9">#REF!</definedName>
    <definedName name="\l" localSheetId="4">#REF!</definedName>
    <definedName name="\l" localSheetId="6">#REF!</definedName>
    <definedName name="\l" localSheetId="3">#REF!</definedName>
    <definedName name="\l" localSheetId="5">#REF!</definedName>
    <definedName name="\l" localSheetId="8">#REF!</definedName>
    <definedName name="\l" localSheetId="14">#REF!</definedName>
    <definedName name="\l" localSheetId="13">#REF!</definedName>
    <definedName name="\l" localSheetId="15">#REF!</definedName>
    <definedName name="\l">#REF!</definedName>
    <definedName name="\o" localSheetId="4">#REF!</definedName>
    <definedName name="\o" localSheetId="3">#REF!</definedName>
    <definedName name="\o" localSheetId="5">#REF!</definedName>
    <definedName name="\o">#REF!</definedName>
    <definedName name="\p">#N/A</definedName>
    <definedName name="\q" localSheetId="4">#REF!</definedName>
    <definedName name="\q" localSheetId="3">#REF!</definedName>
    <definedName name="\q" localSheetId="5">#REF!</definedName>
    <definedName name="\q">#REF!</definedName>
    <definedName name="\s" localSheetId="4">#REF!</definedName>
    <definedName name="\s" localSheetId="3">#REF!</definedName>
    <definedName name="\s" localSheetId="5">#REF!</definedName>
    <definedName name="\s">#REF!</definedName>
    <definedName name="\t" localSheetId="4">#REF!</definedName>
    <definedName name="\t" localSheetId="3">#REF!</definedName>
    <definedName name="\t" localSheetId="5">#REF!</definedName>
    <definedName name="\t">#REF!</definedName>
    <definedName name="\W" localSheetId="19">#REF!</definedName>
    <definedName name="\W" localSheetId="12">#REF!</definedName>
    <definedName name="\W" localSheetId="10">#REF!</definedName>
    <definedName name="\W" localSheetId="11">#REF!</definedName>
    <definedName name="\W" localSheetId="9">#REF!</definedName>
    <definedName name="\W" localSheetId="4">#REF!</definedName>
    <definedName name="\W" localSheetId="6">#REF!</definedName>
    <definedName name="\W" localSheetId="3">#REF!</definedName>
    <definedName name="\W" localSheetId="5">#REF!</definedName>
    <definedName name="\W" localSheetId="8">#REF!</definedName>
    <definedName name="\W" localSheetId="14">#REF!</definedName>
    <definedName name="\W" localSheetId="13">#REF!</definedName>
    <definedName name="\W" localSheetId="15">#REF!</definedName>
    <definedName name="\W">#REF!</definedName>
    <definedName name="\y" localSheetId="19">#REF!</definedName>
    <definedName name="\y" localSheetId="12">#REF!</definedName>
    <definedName name="\y" localSheetId="10">#REF!</definedName>
    <definedName name="\y" localSheetId="11">#REF!</definedName>
    <definedName name="\y" localSheetId="9">#REF!</definedName>
    <definedName name="\y" localSheetId="4">#REF!</definedName>
    <definedName name="\y" localSheetId="6">#REF!</definedName>
    <definedName name="\y" localSheetId="3">#REF!</definedName>
    <definedName name="\y" localSheetId="5">#REF!</definedName>
    <definedName name="\y" localSheetId="8">#REF!</definedName>
    <definedName name="\y" localSheetId="14">#REF!</definedName>
    <definedName name="\y" localSheetId="13">#REF!</definedName>
    <definedName name="\y" localSheetId="15">#REF!</definedName>
    <definedName name="\y">#REF!</definedName>
    <definedName name="\Z" localSheetId="4">#REF!</definedName>
    <definedName name="\Z" localSheetId="3">#REF!</definedName>
    <definedName name="\Z" localSheetId="5">#REF!</definedName>
    <definedName name="\Z">#REF!</definedName>
    <definedName name="___________n4" hidden="1">{"EXCELHLP.HLP!1802";5;10;5;10;13;13;13;8;5;5;10;14;13;13;13;13;5;10;14;13;5;10;1;2;24}</definedName>
    <definedName name="__________n4" hidden="1">{"EXCELHLP.HLP!1802";5;10;5;10;13;13;13;8;5;5;10;14;13;13;13;13;5;10;14;13;5;10;1;2;24}</definedName>
    <definedName name="_________n4" hidden="1">{"EXCELHLP.HLP!1802";5;10;5;10;13;13;13;8;5;5;10;14;13;13;13;13;5;10;14;13;5;10;1;2;24}</definedName>
    <definedName name="________C44" localSheetId="4">#REF!</definedName>
    <definedName name="________C44" localSheetId="3">#REF!</definedName>
    <definedName name="________C44" localSheetId="5">#REF!</definedName>
    <definedName name="________C44">#REF!</definedName>
    <definedName name="________n4" hidden="1">{"EXCELHLP.HLP!1802";5;10;5;10;13;13;13;8;5;5;10;14;13;13;13;13;5;10;14;13;5;10;1;2;24}</definedName>
    <definedName name="_______C44" localSheetId="4">#REF!</definedName>
    <definedName name="_______C44" localSheetId="3">#REF!</definedName>
    <definedName name="_______C44" localSheetId="5">#REF!</definedName>
    <definedName name="_______C44">#REF!</definedName>
    <definedName name="_______DOC1" localSheetId="4">#REF!</definedName>
    <definedName name="_______DOC1" localSheetId="3">#REF!</definedName>
    <definedName name="_______DOC1" localSheetId="5">#REF!</definedName>
    <definedName name="_______DOC1">#REF!</definedName>
    <definedName name="_______DOC2" localSheetId="4">#REF!</definedName>
    <definedName name="_______DOC2" localSheetId="3">#REF!</definedName>
    <definedName name="_______DOC2" localSheetId="5">#REF!</definedName>
    <definedName name="_______DOC2">#REF!</definedName>
    <definedName name="_______ESY12" localSheetId="4">#REF!</definedName>
    <definedName name="_______ESY12" localSheetId="3">#REF!</definedName>
    <definedName name="_______ESY12" localSheetId="5">#REF!</definedName>
    <definedName name="_______ESY12">#REF!</definedName>
    <definedName name="_______INP5" localSheetId="4">#REF!</definedName>
    <definedName name="_______INP5" localSheetId="3">#REF!</definedName>
    <definedName name="_______INP5" localSheetId="5">#REF!</definedName>
    <definedName name="_______INP5">#REF!</definedName>
    <definedName name="_______n4" hidden="1">{"EXCELHLP.HLP!1802";5;10;5;10;13;13;13;8;5;5;10;14;13;13;13;13;5;10;14;13;5;10;1;2;24}</definedName>
    <definedName name="_______PG1">#N/A</definedName>
    <definedName name="_______PG2">#N/A</definedName>
    <definedName name="_______PG3">#N/A</definedName>
    <definedName name="_______SCH1" localSheetId="4">#REF!</definedName>
    <definedName name="_______SCH1" localSheetId="3">#REF!</definedName>
    <definedName name="_______SCH1" localSheetId="5">#REF!</definedName>
    <definedName name="_______SCH1">#REF!</definedName>
    <definedName name="_______SCH2" localSheetId="4">#REF!</definedName>
    <definedName name="_______SCH2" localSheetId="3">#REF!</definedName>
    <definedName name="_______SCH2" localSheetId="5">#REF!</definedName>
    <definedName name="_______SCH2">#REF!</definedName>
    <definedName name="______C44" localSheetId="4">#REF!</definedName>
    <definedName name="______C44" localSheetId="3">#REF!</definedName>
    <definedName name="______C44" localSheetId="5">#REF!</definedName>
    <definedName name="______C44">#REF!</definedName>
    <definedName name="______DOC1" localSheetId="4">#REF!</definedName>
    <definedName name="______DOC1" localSheetId="3">#REF!</definedName>
    <definedName name="______DOC1" localSheetId="5">#REF!</definedName>
    <definedName name="______DOC1">#REF!</definedName>
    <definedName name="______DOC2" localSheetId="4">#REF!</definedName>
    <definedName name="______DOC2" localSheetId="3">#REF!</definedName>
    <definedName name="______DOC2" localSheetId="5">#REF!</definedName>
    <definedName name="______DOC2">#REF!</definedName>
    <definedName name="______ESY12" localSheetId="4">#REF!</definedName>
    <definedName name="______ESY12" localSheetId="3">#REF!</definedName>
    <definedName name="______ESY12" localSheetId="5">#REF!</definedName>
    <definedName name="______ESY12">#REF!</definedName>
    <definedName name="______INP5" localSheetId="4">#REF!</definedName>
    <definedName name="______INP5" localSheetId="3">#REF!</definedName>
    <definedName name="______INP5" localSheetId="5">#REF!</definedName>
    <definedName name="______INP5">#REF!</definedName>
    <definedName name="______n4" hidden="1">{"EXCELHLP.HLP!1802";5;10;5;10;13;13;13;8;5;5;10;14;13;13;13;13;5;10;14;13;5;10;1;2;24}</definedName>
    <definedName name="______PG1">#N/A</definedName>
    <definedName name="______PG2">#N/A</definedName>
    <definedName name="______PG3">#N/A</definedName>
    <definedName name="______PP8" localSheetId="4">#REF!</definedName>
    <definedName name="______PP8" localSheetId="3">#REF!</definedName>
    <definedName name="______PP8" localSheetId="5">#REF!</definedName>
    <definedName name="______PP8">#REF!</definedName>
    <definedName name="______PP9" localSheetId="4">#REF!</definedName>
    <definedName name="______PP9" localSheetId="3">#REF!</definedName>
    <definedName name="______PP9" localSheetId="5">#REF!</definedName>
    <definedName name="______PP9">#REF!</definedName>
    <definedName name="______SCH1" localSheetId="4">#REF!</definedName>
    <definedName name="______SCH1" localSheetId="3">#REF!</definedName>
    <definedName name="______SCH1" localSheetId="5">#REF!</definedName>
    <definedName name="______SCH1">#REF!</definedName>
    <definedName name="______SCH2" localSheetId="4">#REF!</definedName>
    <definedName name="______SCH2" localSheetId="3">#REF!</definedName>
    <definedName name="______SCH2" localSheetId="5">#REF!</definedName>
    <definedName name="______SCH2">#REF!</definedName>
    <definedName name="______WN1" localSheetId="4">#REF!</definedName>
    <definedName name="______WN1" localSheetId="3">#REF!</definedName>
    <definedName name="______WN1" localSheetId="5">#REF!</definedName>
    <definedName name="______WN1">#REF!</definedName>
    <definedName name="______WN2" localSheetId="4">#REF!</definedName>
    <definedName name="______WN2" localSheetId="3">#REF!</definedName>
    <definedName name="______WN2" localSheetId="5">#REF!</definedName>
    <definedName name="______WN2">#REF!</definedName>
    <definedName name="_____C44" localSheetId="4">#REF!</definedName>
    <definedName name="_____C44" localSheetId="3">#REF!</definedName>
    <definedName name="_____C44" localSheetId="5">#REF!</definedName>
    <definedName name="_____C44">#REF!</definedName>
    <definedName name="_____DOC1" localSheetId="4">#REF!</definedName>
    <definedName name="_____DOC1" localSheetId="3">#REF!</definedName>
    <definedName name="_____DOC1" localSheetId="5">#REF!</definedName>
    <definedName name="_____DOC1">#REF!</definedName>
    <definedName name="_____DOC2" localSheetId="4">#REF!</definedName>
    <definedName name="_____DOC2" localSheetId="3">#REF!</definedName>
    <definedName name="_____DOC2" localSheetId="5">#REF!</definedName>
    <definedName name="_____DOC2">#REF!</definedName>
    <definedName name="_____ESY12" localSheetId="4">#REF!</definedName>
    <definedName name="_____ESY12" localSheetId="3">#REF!</definedName>
    <definedName name="_____ESY12" localSheetId="5">#REF!</definedName>
    <definedName name="_____ESY12">#REF!</definedName>
    <definedName name="_____INP5" localSheetId="4">#REF!</definedName>
    <definedName name="_____INP5" localSheetId="3">#REF!</definedName>
    <definedName name="_____INP5" localSheetId="5">#REF!</definedName>
    <definedName name="_____INP5">#REF!</definedName>
    <definedName name="_____n4" hidden="1">{"EXCELHLP.HLP!1802";5;10;5;10;13;13;13;8;5;5;10;14;13;13;13;13;5;10;14;13;5;10;1;2;24}</definedName>
    <definedName name="_____PG1">#N/A</definedName>
    <definedName name="_____PG2">#N/A</definedName>
    <definedName name="_____PG3">#N/A</definedName>
    <definedName name="_____PP8" localSheetId="4">#REF!</definedName>
    <definedName name="_____PP8" localSheetId="3">#REF!</definedName>
    <definedName name="_____PP8" localSheetId="5">#REF!</definedName>
    <definedName name="_____PP8">#REF!</definedName>
    <definedName name="_____PP9" localSheetId="4">#REF!</definedName>
    <definedName name="_____PP9" localSheetId="3">#REF!</definedName>
    <definedName name="_____PP9" localSheetId="5">#REF!</definedName>
    <definedName name="_____PP9">#REF!</definedName>
    <definedName name="_____SCH1" localSheetId="4">#REF!</definedName>
    <definedName name="_____SCH1" localSheetId="3">#REF!</definedName>
    <definedName name="_____SCH1" localSheetId="5">#REF!</definedName>
    <definedName name="_____SCH1">#REF!</definedName>
    <definedName name="_____SCH2" localSheetId="4">#REF!</definedName>
    <definedName name="_____SCH2" localSheetId="3">#REF!</definedName>
    <definedName name="_____SCH2" localSheetId="5">#REF!</definedName>
    <definedName name="_____SCH2">#REF!</definedName>
    <definedName name="_____WN1" localSheetId="4">#REF!</definedName>
    <definedName name="_____WN1" localSheetId="3">#REF!</definedName>
    <definedName name="_____WN1" localSheetId="5">#REF!</definedName>
    <definedName name="_____WN1">#REF!</definedName>
    <definedName name="_____WN2" localSheetId="4">#REF!</definedName>
    <definedName name="_____WN2" localSheetId="3">#REF!</definedName>
    <definedName name="_____WN2" localSheetId="5">#REF!</definedName>
    <definedName name="_____WN2">#REF!</definedName>
    <definedName name="____C44" localSheetId="4">#REF!</definedName>
    <definedName name="____C44" localSheetId="3">#REF!</definedName>
    <definedName name="____C44" localSheetId="5">#REF!</definedName>
    <definedName name="____C44">#REF!</definedName>
    <definedName name="____DOC1" localSheetId="4">#REF!</definedName>
    <definedName name="____DOC1" localSheetId="3">#REF!</definedName>
    <definedName name="____DOC1" localSheetId="5">#REF!</definedName>
    <definedName name="____DOC1">#REF!</definedName>
    <definedName name="____DOC2" localSheetId="4">#REF!</definedName>
    <definedName name="____DOC2" localSheetId="3">#REF!</definedName>
    <definedName name="____DOC2" localSheetId="5">#REF!</definedName>
    <definedName name="____DOC2">#REF!</definedName>
    <definedName name="____ESY12" localSheetId="4">#REF!</definedName>
    <definedName name="____ESY12" localSheetId="3">#REF!</definedName>
    <definedName name="____ESY12" localSheetId="5">#REF!</definedName>
    <definedName name="____ESY12">#REF!</definedName>
    <definedName name="____INP5" localSheetId="4">#REF!</definedName>
    <definedName name="____INP5" localSheetId="3">#REF!</definedName>
    <definedName name="____INP5" localSheetId="5">#REF!</definedName>
    <definedName name="____INP5">#REF!</definedName>
    <definedName name="____n4" hidden="1">{"EXCELHLP.HLP!1802";5;10;5;10;13;13;13;8;5;5;10;14;13;13;13;13;5;10;14;13;5;10;1;2;24}</definedName>
    <definedName name="____PG1">#N/A</definedName>
    <definedName name="____PG2">#N/A</definedName>
    <definedName name="____PG3">#N/A</definedName>
    <definedName name="____PP8" localSheetId="4">#REF!</definedName>
    <definedName name="____PP8" localSheetId="3">#REF!</definedName>
    <definedName name="____PP8" localSheetId="5">#REF!</definedName>
    <definedName name="____PP8">#REF!</definedName>
    <definedName name="____PP9" localSheetId="4">#REF!</definedName>
    <definedName name="____PP9" localSheetId="3">#REF!</definedName>
    <definedName name="____PP9" localSheetId="5">#REF!</definedName>
    <definedName name="____PP9">#REF!</definedName>
    <definedName name="____SCH1" localSheetId="4">#REF!</definedName>
    <definedName name="____SCH1" localSheetId="3">#REF!</definedName>
    <definedName name="____SCH1" localSheetId="5">#REF!</definedName>
    <definedName name="____SCH1">#REF!</definedName>
    <definedName name="____SCH2" localSheetId="4">#REF!</definedName>
    <definedName name="____SCH2" localSheetId="3">#REF!</definedName>
    <definedName name="____SCH2" localSheetId="5">#REF!</definedName>
    <definedName name="____SCH2">#REF!</definedName>
    <definedName name="____WN1" localSheetId="4">#REF!</definedName>
    <definedName name="____WN1" localSheetId="3">#REF!</definedName>
    <definedName name="____WN1" localSheetId="5">#REF!</definedName>
    <definedName name="____WN1">#REF!</definedName>
    <definedName name="____WN2" localSheetId="4">#REF!</definedName>
    <definedName name="____WN2" localSheetId="3">#REF!</definedName>
    <definedName name="____WN2" localSheetId="5">#REF!</definedName>
    <definedName name="____WN2">#REF!</definedName>
    <definedName name="___C44" localSheetId="4">#REF!</definedName>
    <definedName name="___C44" localSheetId="3">#REF!</definedName>
    <definedName name="___C44" localSheetId="5">#REF!</definedName>
    <definedName name="___C44">#REF!</definedName>
    <definedName name="___DAT1" localSheetId="4">#REF!</definedName>
    <definedName name="___DAT1" localSheetId="3">#REF!</definedName>
    <definedName name="___DAT1" localSheetId="5">#REF!</definedName>
    <definedName name="___DAT1">#REF!</definedName>
    <definedName name="___DAT2" localSheetId="4">#REF!</definedName>
    <definedName name="___DAT2" localSheetId="3">#REF!</definedName>
    <definedName name="___DAT2" localSheetId="5">#REF!</definedName>
    <definedName name="___DAT2">#REF!</definedName>
    <definedName name="___DAT3" localSheetId="4">#REF!</definedName>
    <definedName name="___DAT3" localSheetId="3">#REF!</definedName>
    <definedName name="___DAT3" localSheetId="5">#REF!</definedName>
    <definedName name="___DAT3">#REF!</definedName>
    <definedName name="___DAT4" localSheetId="4">#REF!</definedName>
    <definedName name="___DAT4" localSheetId="3">#REF!</definedName>
    <definedName name="___DAT4" localSheetId="5">#REF!</definedName>
    <definedName name="___DAT4">#REF!</definedName>
    <definedName name="___DAT5" localSheetId="4">#REF!</definedName>
    <definedName name="___DAT5" localSheetId="3">#REF!</definedName>
    <definedName name="___DAT5" localSheetId="5">#REF!</definedName>
    <definedName name="___DAT5">#REF!</definedName>
    <definedName name="___DAT6" localSheetId="4">#REF!</definedName>
    <definedName name="___DAT6" localSheetId="3">#REF!</definedName>
    <definedName name="___DAT6" localSheetId="5">#REF!</definedName>
    <definedName name="___DAT6">#REF!</definedName>
    <definedName name="___DAT7" localSheetId="4">#REF!</definedName>
    <definedName name="___DAT7" localSheetId="3">#REF!</definedName>
    <definedName name="___DAT7" localSheetId="5">#REF!</definedName>
    <definedName name="___DAT7">#REF!</definedName>
    <definedName name="___DAT8" localSheetId="4">#REF!</definedName>
    <definedName name="___DAT8" localSheetId="3">#REF!</definedName>
    <definedName name="___DAT8" localSheetId="5">#REF!</definedName>
    <definedName name="___DAT8">#REF!</definedName>
    <definedName name="___DOC1" localSheetId="4">#REF!</definedName>
    <definedName name="___DOC1" localSheetId="3">#REF!</definedName>
    <definedName name="___DOC1" localSheetId="5">#REF!</definedName>
    <definedName name="___DOC1">#REF!</definedName>
    <definedName name="___DOC2" localSheetId="4">#REF!</definedName>
    <definedName name="___DOC2" localSheetId="3">#REF!</definedName>
    <definedName name="___DOC2" localSheetId="5">#REF!</definedName>
    <definedName name="___DOC2">#REF!</definedName>
    <definedName name="___ESY12" localSheetId="4">#REF!</definedName>
    <definedName name="___ESY12" localSheetId="3">#REF!</definedName>
    <definedName name="___ESY12" localSheetId="5">#REF!</definedName>
    <definedName name="___ESY12">#REF!</definedName>
    <definedName name="___INP5" localSheetId="4">#REF!</definedName>
    <definedName name="___INP5" localSheetId="3">#REF!</definedName>
    <definedName name="___INP5" localSheetId="5">#REF!</definedName>
    <definedName name="___INP5">#REF!</definedName>
    <definedName name="___n4" hidden="1">{"EXCELHLP.HLP!1802";5;10;5;10;13;13;13;8;5;5;10;14;13;13;13;13;5;10;14;13;5;10;1;2;24}</definedName>
    <definedName name="___PG1">#N/A</definedName>
    <definedName name="___PG2">#N/A</definedName>
    <definedName name="___PG3">#N/A</definedName>
    <definedName name="___PP8" localSheetId="4">#REF!</definedName>
    <definedName name="___PP8" localSheetId="3">#REF!</definedName>
    <definedName name="___PP8" localSheetId="5">#REF!</definedName>
    <definedName name="___PP8">#REF!</definedName>
    <definedName name="___PP9" localSheetId="4">#REF!</definedName>
    <definedName name="___PP9" localSheetId="3">#REF!</definedName>
    <definedName name="___PP9" localSheetId="5">#REF!</definedName>
    <definedName name="___PP9">#REF!</definedName>
    <definedName name="___SCH1" localSheetId="4">#REF!</definedName>
    <definedName name="___SCH1" localSheetId="3">#REF!</definedName>
    <definedName name="___SCH1" localSheetId="5">#REF!</definedName>
    <definedName name="___SCH1">#REF!</definedName>
    <definedName name="___SCH2" localSheetId="4">#REF!</definedName>
    <definedName name="___SCH2" localSheetId="3">#REF!</definedName>
    <definedName name="___SCH2" localSheetId="5">#REF!</definedName>
    <definedName name="___SCH2">#REF!</definedName>
    <definedName name="___WN1" localSheetId="4">#REF!</definedName>
    <definedName name="___WN1" localSheetId="3">#REF!</definedName>
    <definedName name="___WN1" localSheetId="5">#REF!</definedName>
    <definedName name="___WN1">#REF!</definedName>
    <definedName name="___WN2" localSheetId="4">#REF!</definedName>
    <definedName name="___WN2" localSheetId="3">#REF!</definedName>
    <definedName name="___WN2" localSheetId="5">#REF!</definedName>
    <definedName name="___WN2">#REF!</definedName>
    <definedName name="__C44" localSheetId="4">#REF!</definedName>
    <definedName name="__C44" localSheetId="3">#REF!</definedName>
    <definedName name="__C44" localSheetId="5">#REF!</definedName>
    <definedName name="__C44">#REF!</definedName>
    <definedName name="__DAT1" localSheetId="4">#REF!</definedName>
    <definedName name="__DAT1" localSheetId="3">#REF!</definedName>
    <definedName name="__DAT1" localSheetId="5">#REF!</definedName>
    <definedName name="__DAT1">#REF!</definedName>
    <definedName name="__DAT10" localSheetId="4">#REF!</definedName>
    <definedName name="__DAT10" localSheetId="3">#REF!</definedName>
    <definedName name="__DAT10" localSheetId="5">#REF!</definedName>
    <definedName name="__DAT10">#REF!</definedName>
    <definedName name="__DAT11" localSheetId="4">#REF!</definedName>
    <definedName name="__DAT11" localSheetId="3">#REF!</definedName>
    <definedName name="__DAT11" localSheetId="5">#REF!</definedName>
    <definedName name="__DAT11">#REF!</definedName>
    <definedName name="__DAT12" localSheetId="4">#REF!</definedName>
    <definedName name="__DAT12" localSheetId="3">#REF!</definedName>
    <definedName name="__DAT12" localSheetId="5">#REF!</definedName>
    <definedName name="__DAT12">#REF!</definedName>
    <definedName name="__DAT13" localSheetId="4">#REF!</definedName>
    <definedName name="__DAT13" localSheetId="3">#REF!</definedName>
    <definedName name="__DAT13" localSheetId="5">#REF!</definedName>
    <definedName name="__DAT13">#REF!</definedName>
    <definedName name="__DAT14" localSheetId="4">#REF!</definedName>
    <definedName name="__DAT14" localSheetId="3">#REF!</definedName>
    <definedName name="__DAT14" localSheetId="5">#REF!</definedName>
    <definedName name="__DAT14">#REF!</definedName>
    <definedName name="__DAT15" localSheetId="4">#REF!</definedName>
    <definedName name="__DAT15" localSheetId="3">#REF!</definedName>
    <definedName name="__DAT15" localSheetId="5">#REF!</definedName>
    <definedName name="__DAT15">#REF!</definedName>
    <definedName name="__DAT16" localSheetId="4">#REF!</definedName>
    <definedName name="__DAT16" localSheetId="3">#REF!</definedName>
    <definedName name="__DAT16" localSheetId="5">#REF!</definedName>
    <definedName name="__DAT16">#REF!</definedName>
    <definedName name="__DAT17" localSheetId="4">#REF!</definedName>
    <definedName name="__DAT17" localSheetId="3">#REF!</definedName>
    <definedName name="__DAT17" localSheetId="5">#REF!</definedName>
    <definedName name="__DAT17">#REF!</definedName>
    <definedName name="__DAT18" localSheetId="4">#REF!</definedName>
    <definedName name="__DAT18" localSheetId="3">#REF!</definedName>
    <definedName name="__DAT18" localSheetId="5">#REF!</definedName>
    <definedName name="__DAT18">#REF!</definedName>
    <definedName name="__DAT2" localSheetId="4">#REF!</definedName>
    <definedName name="__DAT2" localSheetId="3">#REF!</definedName>
    <definedName name="__DAT2" localSheetId="5">#REF!</definedName>
    <definedName name="__DAT2">#REF!</definedName>
    <definedName name="__DAT3" localSheetId="4">#REF!</definedName>
    <definedName name="__DAT3" localSheetId="3">#REF!</definedName>
    <definedName name="__DAT3" localSheetId="5">#REF!</definedName>
    <definedName name="__DAT3">#REF!</definedName>
    <definedName name="__DAT4" localSheetId="4">#REF!</definedName>
    <definedName name="__DAT4" localSheetId="3">#REF!</definedName>
    <definedName name="__DAT4" localSheetId="5">#REF!</definedName>
    <definedName name="__DAT4">#REF!</definedName>
    <definedName name="__DAT5" localSheetId="4">#REF!</definedName>
    <definedName name="__DAT5" localSheetId="3">#REF!</definedName>
    <definedName name="__DAT5" localSheetId="5">#REF!</definedName>
    <definedName name="__DAT5">#REF!</definedName>
    <definedName name="__DAT6" localSheetId="4">#REF!</definedName>
    <definedName name="__DAT6" localSheetId="3">#REF!</definedName>
    <definedName name="__DAT6" localSheetId="5">#REF!</definedName>
    <definedName name="__DAT6">#REF!</definedName>
    <definedName name="__DAT7" localSheetId="4">#REF!</definedName>
    <definedName name="__DAT7" localSheetId="3">#REF!</definedName>
    <definedName name="__DAT7" localSheetId="5">#REF!</definedName>
    <definedName name="__DAT7">#REF!</definedName>
    <definedName name="__DAT8" localSheetId="4">#REF!</definedName>
    <definedName name="__DAT8" localSheetId="3">#REF!</definedName>
    <definedName name="__DAT8" localSheetId="5">#REF!</definedName>
    <definedName name="__DAT8">#REF!</definedName>
    <definedName name="__DAT9" localSheetId="4">#REF!</definedName>
    <definedName name="__DAT9" localSheetId="3">#REF!</definedName>
    <definedName name="__DAT9" localSheetId="5">#REF!</definedName>
    <definedName name="__DAT9">#REF!</definedName>
    <definedName name="__DOC1" localSheetId="4">#REF!</definedName>
    <definedName name="__DOC1" localSheetId="3">#REF!</definedName>
    <definedName name="__DOC1" localSheetId="5">#REF!</definedName>
    <definedName name="__DOC1">#REF!</definedName>
    <definedName name="__DOC2" localSheetId="4">#REF!</definedName>
    <definedName name="__DOC2" localSheetId="3">#REF!</definedName>
    <definedName name="__DOC2" localSheetId="5">#REF!</definedName>
    <definedName name="__DOC2">#REF!</definedName>
    <definedName name="__ESY12" localSheetId="4">#REF!</definedName>
    <definedName name="__ESY12" localSheetId="3">#REF!</definedName>
    <definedName name="__ESY12" localSheetId="5">#REF!</definedName>
    <definedName name="__ESY12">#REF!</definedName>
    <definedName name="__FDS_HYPERLINK_TOGGLE_STATE__" hidden="1">"ON"</definedName>
    <definedName name="__INP5" localSheetId="4">#REF!</definedName>
    <definedName name="__INP5" localSheetId="3">#REF!</definedName>
    <definedName name="__INP5" localSheetId="5">#REF!</definedName>
    <definedName name="__INP5">#REF!</definedName>
    <definedName name="__IntlFixup" hidden="1">TRUE</definedName>
    <definedName name="__n4" hidden="1">{"EXCELHLP.HLP!1802";5;10;5;10;13;13;13;8;5;5;10;14;13;13;13;13;5;10;14;13;5;10;1;2;24}</definedName>
    <definedName name="__PG1">#N/A</definedName>
    <definedName name="__PG2">#N/A</definedName>
    <definedName name="__PG3">#N/A</definedName>
    <definedName name="__PP8" localSheetId="4">#REF!</definedName>
    <definedName name="__PP8" localSheetId="3">#REF!</definedName>
    <definedName name="__PP8" localSheetId="5">#REF!</definedName>
    <definedName name="__PP8">#REF!</definedName>
    <definedName name="__PP9" localSheetId="4">#REF!</definedName>
    <definedName name="__PP9" localSheetId="3">#REF!</definedName>
    <definedName name="__PP9" localSheetId="5">#REF!</definedName>
    <definedName name="__PP9">#REF!</definedName>
    <definedName name="__SCH1" localSheetId="4">#REF!</definedName>
    <definedName name="__SCH1" localSheetId="3">#REF!</definedName>
    <definedName name="__SCH1" localSheetId="5">#REF!</definedName>
    <definedName name="__SCH1">#REF!</definedName>
    <definedName name="__SCH2" localSheetId="4">#REF!</definedName>
    <definedName name="__SCH2" localSheetId="3">#REF!</definedName>
    <definedName name="__SCH2" localSheetId="5">#REF!</definedName>
    <definedName name="__SCH2">#REF!</definedName>
    <definedName name="__WN1" localSheetId="4">#REF!</definedName>
    <definedName name="__WN1" localSheetId="3">#REF!</definedName>
    <definedName name="__WN1" localSheetId="5">#REF!</definedName>
    <definedName name="__WN1">#REF!</definedName>
    <definedName name="__WN2" localSheetId="4">#REF!</definedName>
    <definedName name="__WN2" localSheetId="3">#REF!</definedName>
    <definedName name="__WN2" localSheetId="5">#REF!</definedName>
    <definedName name="__WN2">#REF!</definedName>
    <definedName name="_10D_1" localSheetId="4">#REF!</definedName>
    <definedName name="_10D_1" localSheetId="3">#REF!</definedName>
    <definedName name="_10D_1" localSheetId="5">#REF!</definedName>
    <definedName name="_10D_1">#REF!</definedName>
    <definedName name="_10PG_1" localSheetId="4">#REF!</definedName>
    <definedName name="_10PG_1" localSheetId="3">#REF!</definedName>
    <definedName name="_10PG_1" localSheetId="5">#REF!</definedName>
    <definedName name="_10PG_1">#REF!</definedName>
    <definedName name="_11C_58" localSheetId="4">#REF!</definedName>
    <definedName name="_11C_58" localSheetId="3">#REF!</definedName>
    <definedName name="_11C_58" localSheetId="5">#REF!</definedName>
    <definedName name="_11C_58">#REF!</definedName>
    <definedName name="_11PG_1" localSheetId="4">#REF!</definedName>
    <definedName name="_11PG_1" localSheetId="3">#REF!</definedName>
    <definedName name="_11PG_1" localSheetId="5">#REF!</definedName>
    <definedName name="_11PG_1">#REF!</definedName>
    <definedName name="_12C_58" localSheetId="4">#REF!</definedName>
    <definedName name="_12C_58" localSheetId="3">#REF!</definedName>
    <definedName name="_12C_58" localSheetId="5">#REF!</definedName>
    <definedName name="_12C_58">#REF!</definedName>
    <definedName name="_12C_9" localSheetId="4">#REF!</definedName>
    <definedName name="_12C_9" localSheetId="3">#REF!</definedName>
    <definedName name="_12C_9" localSheetId="5">#REF!</definedName>
    <definedName name="_12C_9">#REF!</definedName>
    <definedName name="_12MOS" localSheetId="19">#REF!</definedName>
    <definedName name="_12MOS" localSheetId="12">#REF!</definedName>
    <definedName name="_12MOS" localSheetId="10">#REF!</definedName>
    <definedName name="_12MOS" localSheetId="11">#REF!</definedName>
    <definedName name="_12MOS" localSheetId="9">#REF!</definedName>
    <definedName name="_12MOS" localSheetId="4">#REF!</definedName>
    <definedName name="_12MOS" localSheetId="6">#REF!</definedName>
    <definedName name="_12MOS" localSheetId="3">#REF!</definedName>
    <definedName name="_12MOS" localSheetId="5">#REF!</definedName>
    <definedName name="_12MOS" localSheetId="8">#REF!</definedName>
    <definedName name="_12MOS" localSheetId="14">#REF!</definedName>
    <definedName name="_12MOS" localSheetId="13">#REF!</definedName>
    <definedName name="_12MOS" localSheetId="15">#REF!</definedName>
    <definedName name="_12MOS">#REF!</definedName>
    <definedName name="_12MOSA" localSheetId="19">#REF!</definedName>
    <definedName name="_12MOSA" localSheetId="12">#REF!</definedName>
    <definedName name="_12MOSA" localSheetId="10">#REF!</definedName>
    <definedName name="_12MOSA" localSheetId="11">#REF!</definedName>
    <definedName name="_12MOSA" localSheetId="9">#REF!</definedName>
    <definedName name="_12MOSA" localSheetId="4">#REF!</definedName>
    <definedName name="_12MOSA" localSheetId="6">#REF!</definedName>
    <definedName name="_12MOSA" localSheetId="3">#REF!</definedName>
    <definedName name="_12MOSA" localSheetId="5">#REF!</definedName>
    <definedName name="_12MOSA" localSheetId="8">#REF!</definedName>
    <definedName name="_12MOSA" localSheetId="14">#REF!</definedName>
    <definedName name="_12MOSA" localSheetId="13">#REF!</definedName>
    <definedName name="_12MOSA" localSheetId="15">#REF!</definedName>
    <definedName name="_12MOSA">#REF!</definedName>
    <definedName name="_13C_9" localSheetId="4">#REF!</definedName>
    <definedName name="_13C_9" localSheetId="3">#REF!</definedName>
    <definedName name="_13C_9" localSheetId="5">#REF!</definedName>
    <definedName name="_13C_9">#REF!</definedName>
    <definedName name="_14D_1" localSheetId="4">#REF!</definedName>
    <definedName name="_14D_1" localSheetId="3">#REF!</definedName>
    <definedName name="_14D_1" localSheetId="5">#REF!</definedName>
    <definedName name="_14D_1">#REF!</definedName>
    <definedName name="_15PG_1" localSheetId="4">#REF!</definedName>
    <definedName name="_15PG_1" localSheetId="3">#REF!</definedName>
    <definedName name="_15PG_1" localSheetId="5">#REF!</definedName>
    <definedName name="_15PG_1">#REF!</definedName>
    <definedName name="_16PG_1" localSheetId="4">#REF!</definedName>
    <definedName name="_16PG_1" localSheetId="3">#REF!</definedName>
    <definedName name="_16PG_1" localSheetId="5">#REF!</definedName>
    <definedName name="_16PG_1">#REF!</definedName>
    <definedName name="_1990" localSheetId="19">#REF!</definedName>
    <definedName name="_1990" localSheetId="12">#REF!</definedName>
    <definedName name="_1990" localSheetId="10">#REF!</definedName>
    <definedName name="_1990" localSheetId="11">#REF!</definedName>
    <definedName name="_1990" localSheetId="9">#REF!</definedName>
    <definedName name="_1990" localSheetId="4">#REF!</definedName>
    <definedName name="_1990" localSheetId="6">#REF!</definedName>
    <definedName name="_1990" localSheetId="3">#REF!</definedName>
    <definedName name="_1990" localSheetId="5">#REF!</definedName>
    <definedName name="_1990" localSheetId="8">#REF!</definedName>
    <definedName name="_1990" localSheetId="14">#REF!</definedName>
    <definedName name="_1990" localSheetId="13">#REF!</definedName>
    <definedName name="_1990" localSheetId="15">#REF!</definedName>
    <definedName name="_1990">#REF!</definedName>
    <definedName name="_1990C" localSheetId="19">#REF!</definedName>
    <definedName name="_1990C" localSheetId="12">#REF!</definedName>
    <definedName name="_1990C" localSheetId="10">#REF!</definedName>
    <definedName name="_1990C" localSheetId="11">#REF!</definedName>
    <definedName name="_1990C" localSheetId="9">#REF!</definedName>
    <definedName name="_1990C" localSheetId="4">#REF!</definedName>
    <definedName name="_1990C" localSheetId="6">#REF!</definedName>
    <definedName name="_1990C" localSheetId="3">#REF!</definedName>
    <definedName name="_1990C" localSheetId="5">#REF!</definedName>
    <definedName name="_1990C" localSheetId="8">#REF!</definedName>
    <definedName name="_1990C" localSheetId="14">#REF!</definedName>
    <definedName name="_1990C" localSheetId="13">#REF!</definedName>
    <definedName name="_1990C" localSheetId="15">#REF!</definedName>
    <definedName name="_1990C">#REF!</definedName>
    <definedName name="_1991" localSheetId="19">#REF!</definedName>
    <definedName name="_1991" localSheetId="12">#REF!</definedName>
    <definedName name="_1991" localSheetId="10">#REF!</definedName>
    <definedName name="_1991" localSheetId="11">#REF!</definedName>
    <definedName name="_1991" localSheetId="9">#REF!</definedName>
    <definedName name="_1991" localSheetId="4">#REF!</definedName>
    <definedName name="_1991" localSheetId="6">#REF!</definedName>
    <definedName name="_1991" localSheetId="3">#REF!</definedName>
    <definedName name="_1991" localSheetId="5">#REF!</definedName>
    <definedName name="_1991" localSheetId="8">#REF!</definedName>
    <definedName name="_1991" localSheetId="14">#REF!</definedName>
    <definedName name="_1991" localSheetId="13">#REF!</definedName>
    <definedName name="_1991" localSheetId="15">#REF!</definedName>
    <definedName name="_1991">#REF!</definedName>
    <definedName name="_1991C" localSheetId="19">#REF!</definedName>
    <definedName name="_1991C" localSheetId="12">#REF!</definedName>
    <definedName name="_1991C" localSheetId="10">#REF!</definedName>
    <definedName name="_1991C" localSheetId="11">#REF!</definedName>
    <definedName name="_1991C" localSheetId="9">#REF!</definedName>
    <definedName name="_1991C" localSheetId="4">#REF!</definedName>
    <definedName name="_1991C" localSheetId="6">#REF!</definedName>
    <definedName name="_1991C" localSheetId="3">#REF!</definedName>
    <definedName name="_1991C" localSheetId="5">#REF!</definedName>
    <definedName name="_1991C" localSheetId="8">#REF!</definedName>
    <definedName name="_1991C" localSheetId="14">#REF!</definedName>
    <definedName name="_1991C" localSheetId="13">#REF!</definedName>
    <definedName name="_1991C" localSheetId="15">#REF!</definedName>
    <definedName name="_1991C">#REF!</definedName>
    <definedName name="_1B_6" localSheetId="4">#REF!</definedName>
    <definedName name="_1B_6" localSheetId="3">#REF!</definedName>
    <definedName name="_1B_6" localSheetId="5">#REF!</definedName>
    <definedName name="_1B_6">#REF!</definedName>
    <definedName name="_1B_7_2OF3" localSheetId="4">#REF!</definedName>
    <definedName name="_1B_7_2OF3" localSheetId="3">#REF!</definedName>
    <definedName name="_1B_7_2OF3" localSheetId="5">#REF!</definedName>
    <definedName name="_1B_7_2OF3">#REF!</definedName>
    <definedName name="_1D_1" localSheetId="4">#REF!</definedName>
    <definedName name="_1D_1" localSheetId="3">#REF!</definedName>
    <definedName name="_1D_1" localSheetId="5">#REF!</definedName>
    <definedName name="_1D_1">#REF!</definedName>
    <definedName name="_2B_6" localSheetId="4">#REF!</definedName>
    <definedName name="_2B_6" localSheetId="3">#REF!</definedName>
    <definedName name="_2B_6" localSheetId="5">#REF!</definedName>
    <definedName name="_2B_6">#REF!</definedName>
    <definedName name="_2B_7_1OF3" localSheetId="4">#REF!</definedName>
    <definedName name="_2B_7_1OF3" localSheetId="3">#REF!</definedName>
    <definedName name="_2B_7_1OF3" localSheetId="5">#REF!</definedName>
    <definedName name="_2B_7_1OF3">#REF!</definedName>
    <definedName name="_2B_7_3OF3" localSheetId="4">#REF!</definedName>
    <definedName name="_2B_7_3OF3" localSheetId="3">#REF!</definedName>
    <definedName name="_2B_7_3OF3" localSheetId="5">#REF!</definedName>
    <definedName name="_2B_7_3OF3">#REF!</definedName>
    <definedName name="_2PG_1" localSheetId="4">#REF!</definedName>
    <definedName name="_2PG_1" localSheetId="3">#REF!</definedName>
    <definedName name="_2PG_1" localSheetId="5">#REF!</definedName>
    <definedName name="_2PG_1">#REF!</definedName>
    <definedName name="_3B_7_2OF3" localSheetId="4">#REF!</definedName>
    <definedName name="_3B_7_2OF3" localSheetId="3">#REF!</definedName>
    <definedName name="_3B_7_2OF3" localSheetId="5">#REF!</definedName>
    <definedName name="_3B_7_2OF3">#REF!</definedName>
    <definedName name="_3B_9A" localSheetId="4">#REF!</definedName>
    <definedName name="_3B_9A" localSheetId="3">#REF!</definedName>
    <definedName name="_3B_9A" localSheetId="5">#REF!</definedName>
    <definedName name="_3B_9A">#REF!</definedName>
    <definedName name="_4B_7_3OF3" localSheetId="4">#REF!</definedName>
    <definedName name="_4B_7_3OF3" localSheetId="3">#REF!</definedName>
    <definedName name="_4B_7_3OF3" localSheetId="5">#REF!</definedName>
    <definedName name="_4B_7_3OF3">#REF!</definedName>
    <definedName name="_4B_9B" localSheetId="4">#REF!</definedName>
    <definedName name="_4B_9B" localSheetId="3">#REF!</definedName>
    <definedName name="_4B_9B" localSheetId="5">#REF!</definedName>
    <definedName name="_4B_9B">#REF!</definedName>
    <definedName name="_5B_9A" localSheetId="4">#REF!</definedName>
    <definedName name="_5B_9A" localSheetId="3">#REF!</definedName>
    <definedName name="_5B_9A" localSheetId="5">#REF!</definedName>
    <definedName name="_5B_9A">#REF!</definedName>
    <definedName name="_6B_9B" localSheetId="4">#REF!</definedName>
    <definedName name="_6B_9B" localSheetId="3">#REF!</definedName>
    <definedName name="_6B_9B" localSheetId="5">#REF!</definedName>
    <definedName name="_6B_9B">#REF!</definedName>
    <definedName name="_6C_19" localSheetId="4">#REF!</definedName>
    <definedName name="_6C_19" localSheetId="3">#REF!</definedName>
    <definedName name="_6C_19" localSheetId="5">#REF!</definedName>
    <definedName name="_6C_19">#REF!</definedName>
    <definedName name="_7C_2" localSheetId="4">#REF!</definedName>
    <definedName name="_7C_2" localSheetId="3">#REF!</definedName>
    <definedName name="_7C_2" localSheetId="5">#REF!</definedName>
    <definedName name="_7C_2">#REF!</definedName>
    <definedName name="_8C_2" localSheetId="4">#REF!</definedName>
    <definedName name="_8C_2" localSheetId="3">#REF!</definedName>
    <definedName name="_8C_2" localSheetId="5">#REF!</definedName>
    <definedName name="_8C_2">#REF!</definedName>
    <definedName name="_8C_9" localSheetId="4">#REF!</definedName>
    <definedName name="_8C_9" localSheetId="3">#REF!</definedName>
    <definedName name="_8C_9" localSheetId="5">#REF!</definedName>
    <definedName name="_8C_9">#REF!</definedName>
    <definedName name="_9C_38A" localSheetId="4">#REF!</definedName>
    <definedName name="_9C_38A" localSheetId="3">#REF!</definedName>
    <definedName name="_9C_38A" localSheetId="5">#REF!</definedName>
    <definedName name="_9C_38A">#REF!</definedName>
    <definedName name="_9C_9" localSheetId="4">#REF!</definedName>
    <definedName name="_9C_9" localSheetId="3">#REF!</definedName>
    <definedName name="_9C_9" localSheetId="5">#REF!</definedName>
    <definedName name="_9C_9">#REF!</definedName>
    <definedName name="_9D_1" localSheetId="4">#REF!</definedName>
    <definedName name="_9D_1" localSheetId="3">#REF!</definedName>
    <definedName name="_9D_1" localSheetId="5">#REF!</definedName>
    <definedName name="_9D_1">#REF!</definedName>
    <definedName name="_ATPRegress_Dlg_Results" hidden="1">{2;#N/A;"R13C16:R17C16";#N/A;"R13C14:R17C15";FALSE;FALSE;FALSE;95;#N/A;#N/A;"R13C19";#N/A;FALSE;FALSE;FALSE;FALSE;#N/A;"";#N/A;FALSE;"";"";#N/A;#N/A;#N/A}</definedName>
    <definedName name="_ATPRegress_Dlg_Results_1" hidden="1">{2;#N/A;"R13C16:R17C16";#N/A;"R13C14:R17C15";FALSE;FALSE;FALSE;95;#N/A;#N/A;"R13C19";#N/A;FALSE;FALSE;FALSE;FALSE;#N/A;"";#N/A;FALSE;"";"";#N/A;#N/A;#N/A}</definedName>
    <definedName name="_ATPRegress_Dlg_Types" hidden="1">{"EXCELHLP.HLP!1802";5;10;5;10;13;13;13;8;5;5;10;14;13;13;13;13;5;10;14;13;5;10;1;2;24}</definedName>
    <definedName name="_ATPRegress_Dlg_Types_1" hidden="1">{"EXCELHLP.HLP!1802";5;10;5;10;13;13;13;8;5;5;10;14;13;13;13;13;5;10;14;13;5;10;1;2;24}</definedName>
    <definedName name="_ATPRegress_Range1" localSheetId="4" hidden="1">#REF!</definedName>
    <definedName name="_ATPRegress_Range1" localSheetId="3" hidden="1">#REF!</definedName>
    <definedName name="_ATPRegress_Range1" localSheetId="5" hidden="1">#REF!</definedName>
    <definedName name="_ATPRegress_Range1" hidden="1">#REF!</definedName>
    <definedName name="_ATPRegress_Range2" localSheetId="4" hidden="1">#REF!</definedName>
    <definedName name="_ATPRegress_Range2" localSheetId="3" hidden="1">#REF!</definedName>
    <definedName name="_ATPRegress_Range2" localSheetId="5" hidden="1">#REF!</definedName>
    <definedName name="_ATPRegress_Range2" hidden="1">#REF!</definedName>
    <definedName name="_ATPRegress_Range3" localSheetId="4" hidden="1">#REF!</definedName>
    <definedName name="_ATPRegress_Range3" localSheetId="3" hidden="1">#REF!</definedName>
    <definedName name="_ATPRegress_Range3" localSheetId="5" hidden="1">#REF!</definedName>
    <definedName name="_ATPRegress_Range3" hidden="1">#REF!</definedName>
    <definedName name="_ATPRegress_Range4" hidden="1">"="</definedName>
    <definedName name="_ATPRegress_Range5" hidden="1">"="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C44" localSheetId="4">#REF!</definedName>
    <definedName name="_C44" localSheetId="3">#REF!</definedName>
    <definedName name="_C44" localSheetId="5">#REF!</definedName>
    <definedName name="_C44">#REF!</definedName>
    <definedName name="_DAT1" localSheetId="4">#REF!</definedName>
    <definedName name="_DAT1" localSheetId="3">#REF!</definedName>
    <definedName name="_DAT1" localSheetId="5">#REF!</definedName>
    <definedName name="_DAT1">#REF!</definedName>
    <definedName name="_DAT10" localSheetId="4">#REF!</definedName>
    <definedName name="_DAT10" localSheetId="3">#REF!</definedName>
    <definedName name="_DAT10" localSheetId="5">#REF!</definedName>
    <definedName name="_DAT10">#REF!</definedName>
    <definedName name="_DAT11" localSheetId="4">#REF!</definedName>
    <definedName name="_DAT11" localSheetId="3">#REF!</definedName>
    <definedName name="_DAT11" localSheetId="5">#REF!</definedName>
    <definedName name="_DAT11">#REF!</definedName>
    <definedName name="_DAT12" localSheetId="4">#REF!</definedName>
    <definedName name="_DAT12" localSheetId="3">#REF!</definedName>
    <definedName name="_DAT12" localSheetId="5">#REF!</definedName>
    <definedName name="_DAT12">#REF!</definedName>
    <definedName name="_DAT13" localSheetId="4">#REF!</definedName>
    <definedName name="_DAT13" localSheetId="3">#REF!</definedName>
    <definedName name="_DAT13" localSheetId="5">#REF!</definedName>
    <definedName name="_DAT13">#REF!</definedName>
    <definedName name="_DAT14" localSheetId="4">#REF!</definedName>
    <definedName name="_DAT14" localSheetId="3">#REF!</definedName>
    <definedName name="_DAT14" localSheetId="5">#REF!</definedName>
    <definedName name="_DAT14">#REF!</definedName>
    <definedName name="_DAT15" localSheetId="4">#REF!</definedName>
    <definedName name="_DAT15" localSheetId="3">#REF!</definedName>
    <definedName name="_DAT15" localSheetId="5">#REF!</definedName>
    <definedName name="_DAT15">#REF!</definedName>
    <definedName name="_DAT16" localSheetId="4">#REF!</definedName>
    <definedName name="_DAT16" localSheetId="3">#REF!</definedName>
    <definedName name="_DAT16" localSheetId="5">#REF!</definedName>
    <definedName name="_DAT16">#REF!</definedName>
    <definedName name="_DAT17" localSheetId="4">#REF!</definedName>
    <definedName name="_DAT17" localSheetId="3">#REF!</definedName>
    <definedName name="_DAT17" localSheetId="5">#REF!</definedName>
    <definedName name="_DAT17">#REF!</definedName>
    <definedName name="_DAT18" localSheetId="4">#REF!</definedName>
    <definedName name="_DAT18" localSheetId="3">#REF!</definedName>
    <definedName name="_DAT18" localSheetId="5">#REF!</definedName>
    <definedName name="_DAT18">#REF!</definedName>
    <definedName name="_DAT19" localSheetId="4">#REF!</definedName>
    <definedName name="_DAT19" localSheetId="3">#REF!</definedName>
    <definedName name="_DAT19" localSheetId="5">#REF!</definedName>
    <definedName name="_DAT19">#REF!</definedName>
    <definedName name="_DAT2" localSheetId="4">#REF!</definedName>
    <definedName name="_DAT2" localSheetId="3">#REF!</definedName>
    <definedName name="_DAT2" localSheetId="5">#REF!</definedName>
    <definedName name="_DAT2">#REF!</definedName>
    <definedName name="_DAT20" localSheetId="4">#REF!</definedName>
    <definedName name="_DAT20" localSheetId="3">#REF!</definedName>
    <definedName name="_DAT20" localSheetId="5">#REF!</definedName>
    <definedName name="_DAT20">#REF!</definedName>
    <definedName name="_DAT21" localSheetId="4">#REF!</definedName>
    <definedName name="_DAT21" localSheetId="3">#REF!</definedName>
    <definedName name="_DAT21" localSheetId="5">#REF!</definedName>
    <definedName name="_DAT21">#REF!</definedName>
    <definedName name="_DAT22" localSheetId="4">#REF!</definedName>
    <definedName name="_DAT22" localSheetId="3">#REF!</definedName>
    <definedName name="_DAT22" localSheetId="5">#REF!</definedName>
    <definedName name="_DAT22">#REF!</definedName>
    <definedName name="_DAT23" localSheetId="4">#REF!</definedName>
    <definedName name="_DAT23" localSheetId="3">#REF!</definedName>
    <definedName name="_DAT23" localSheetId="5">#REF!</definedName>
    <definedName name="_DAT23">#REF!</definedName>
    <definedName name="_DAT24" localSheetId="4">#REF!</definedName>
    <definedName name="_DAT24" localSheetId="3">#REF!</definedName>
    <definedName name="_DAT24" localSheetId="5">#REF!</definedName>
    <definedName name="_DAT24">#REF!</definedName>
    <definedName name="_DAT25" localSheetId="4">#REF!</definedName>
    <definedName name="_DAT25" localSheetId="3">#REF!</definedName>
    <definedName name="_DAT25" localSheetId="5">#REF!</definedName>
    <definedName name="_DAT25">#REF!</definedName>
    <definedName name="_DAT26" localSheetId="4">#REF!</definedName>
    <definedName name="_DAT26" localSheetId="3">#REF!</definedName>
    <definedName name="_DAT26" localSheetId="5">#REF!</definedName>
    <definedName name="_DAT26">#REF!</definedName>
    <definedName name="_DAT27" localSheetId="4">#REF!</definedName>
    <definedName name="_DAT27" localSheetId="3">#REF!</definedName>
    <definedName name="_DAT27" localSheetId="5">#REF!</definedName>
    <definedName name="_DAT27">#REF!</definedName>
    <definedName name="_DAT28" localSheetId="4">#REF!</definedName>
    <definedName name="_DAT28" localSheetId="3">#REF!</definedName>
    <definedName name="_DAT28" localSheetId="5">#REF!</definedName>
    <definedName name="_DAT28">#REF!</definedName>
    <definedName name="_DAT29" localSheetId="4">#REF!</definedName>
    <definedName name="_DAT29" localSheetId="3">#REF!</definedName>
    <definedName name="_DAT29" localSheetId="5">#REF!</definedName>
    <definedName name="_DAT29">#REF!</definedName>
    <definedName name="_DAT3" localSheetId="4">#REF!</definedName>
    <definedName name="_DAT3" localSheetId="3">#REF!</definedName>
    <definedName name="_DAT3" localSheetId="5">#REF!</definedName>
    <definedName name="_DAT3">#REF!</definedName>
    <definedName name="_DAT30" localSheetId="4">#REF!</definedName>
    <definedName name="_DAT30" localSheetId="3">#REF!</definedName>
    <definedName name="_DAT30" localSheetId="5">#REF!</definedName>
    <definedName name="_DAT30">#REF!</definedName>
    <definedName name="_DAT31" localSheetId="4">#REF!</definedName>
    <definedName name="_DAT31" localSheetId="3">#REF!</definedName>
    <definedName name="_DAT31" localSheetId="5">#REF!</definedName>
    <definedName name="_DAT31">#REF!</definedName>
    <definedName name="_DAT32" localSheetId="4">#REF!</definedName>
    <definedName name="_DAT32" localSheetId="3">#REF!</definedName>
    <definedName name="_DAT32" localSheetId="5">#REF!</definedName>
    <definedName name="_DAT32">#REF!</definedName>
    <definedName name="_DAT33" localSheetId="4">#REF!</definedName>
    <definedName name="_DAT33" localSheetId="3">#REF!</definedName>
    <definedName name="_DAT33" localSheetId="5">#REF!</definedName>
    <definedName name="_DAT33">#REF!</definedName>
    <definedName name="_DAT34" localSheetId="4">#REF!</definedName>
    <definedName name="_DAT34" localSheetId="3">#REF!</definedName>
    <definedName name="_DAT34" localSheetId="5">#REF!</definedName>
    <definedName name="_DAT34">#REF!</definedName>
    <definedName name="_DAT35" localSheetId="4">#REF!</definedName>
    <definedName name="_DAT35" localSheetId="3">#REF!</definedName>
    <definedName name="_DAT35" localSheetId="5">#REF!</definedName>
    <definedName name="_DAT35">#REF!</definedName>
    <definedName name="_DAT36" localSheetId="4">#REF!</definedName>
    <definedName name="_DAT36" localSheetId="3">#REF!</definedName>
    <definedName name="_DAT36" localSheetId="5">#REF!</definedName>
    <definedName name="_DAT36">#REF!</definedName>
    <definedName name="_DAT4" localSheetId="4">#REF!</definedName>
    <definedName name="_DAT4" localSheetId="3">#REF!</definedName>
    <definedName name="_DAT4" localSheetId="5">#REF!</definedName>
    <definedName name="_DAT4">#REF!</definedName>
    <definedName name="_DAT5" localSheetId="4">#REF!</definedName>
    <definedName name="_DAT5" localSheetId="3">#REF!</definedName>
    <definedName name="_DAT5" localSheetId="5">#REF!</definedName>
    <definedName name="_DAT5">#REF!</definedName>
    <definedName name="_DAT6" localSheetId="4">#REF!</definedName>
    <definedName name="_DAT6" localSheetId="3">#REF!</definedName>
    <definedName name="_DAT6" localSheetId="5">#REF!</definedName>
    <definedName name="_DAT6">#REF!</definedName>
    <definedName name="_DAT7" localSheetId="4">#REF!</definedName>
    <definedName name="_DAT7" localSheetId="3">#REF!</definedName>
    <definedName name="_DAT7" localSheetId="5">#REF!</definedName>
    <definedName name="_DAT7">#REF!</definedName>
    <definedName name="_DAT8" localSheetId="4">#REF!</definedName>
    <definedName name="_DAT8" localSheetId="3">#REF!</definedName>
    <definedName name="_DAT8" localSheetId="5">#REF!</definedName>
    <definedName name="_DAT8">#REF!</definedName>
    <definedName name="_DAT9" localSheetId="4">#REF!</definedName>
    <definedName name="_DAT9" localSheetId="3">#REF!</definedName>
    <definedName name="_DAT9" localSheetId="5">#REF!</definedName>
    <definedName name="_DAT9">#REF!</definedName>
    <definedName name="_Dist_Values" localSheetId="4" hidden="1">#REF!</definedName>
    <definedName name="_Dist_Values" localSheetId="3" hidden="1">#REF!</definedName>
    <definedName name="_Dist_Values" localSheetId="5" hidden="1">#REF!</definedName>
    <definedName name="_Dist_Values" hidden="1">#REF!</definedName>
    <definedName name="_DOC1" localSheetId="19">#REF!</definedName>
    <definedName name="_DOC1" localSheetId="12">#REF!</definedName>
    <definedName name="_DOC1" localSheetId="10">#REF!</definedName>
    <definedName name="_DOC1" localSheetId="11">#REF!</definedName>
    <definedName name="_DOC1" localSheetId="9">#REF!</definedName>
    <definedName name="_DOC1" localSheetId="4">#REF!</definedName>
    <definedName name="_DOC1" localSheetId="6">#REF!</definedName>
    <definedName name="_DOC1" localSheetId="3">#REF!</definedName>
    <definedName name="_DOC1" localSheetId="5">#REF!</definedName>
    <definedName name="_DOC1" localSheetId="8">#REF!</definedName>
    <definedName name="_DOC1" localSheetId="14">#REF!</definedName>
    <definedName name="_DOC1" localSheetId="13">#REF!</definedName>
    <definedName name="_DOC1" localSheetId="15">#REF!</definedName>
    <definedName name="_DOC1">#REF!</definedName>
    <definedName name="_DOC2" localSheetId="19">#REF!</definedName>
    <definedName name="_DOC2" localSheetId="12">#REF!</definedName>
    <definedName name="_DOC2" localSheetId="10">#REF!</definedName>
    <definedName name="_DOC2" localSheetId="11">#REF!</definedName>
    <definedName name="_DOC2" localSheetId="9">#REF!</definedName>
    <definedName name="_DOC2" localSheetId="4">#REF!</definedName>
    <definedName name="_DOC2" localSheetId="6">#REF!</definedName>
    <definedName name="_DOC2" localSheetId="3">#REF!</definedName>
    <definedName name="_DOC2" localSheetId="5">#REF!</definedName>
    <definedName name="_DOC2" localSheetId="8">#REF!</definedName>
    <definedName name="_DOC2" localSheetId="14">#REF!</definedName>
    <definedName name="_DOC2" localSheetId="13">#REF!</definedName>
    <definedName name="_DOC2" localSheetId="15">#REF!</definedName>
    <definedName name="_DOC2">#REF!</definedName>
    <definedName name="_ESY12" localSheetId="19">#REF!</definedName>
    <definedName name="_ESY12" localSheetId="12">#REF!</definedName>
    <definedName name="_ESY12" localSheetId="10">#REF!</definedName>
    <definedName name="_ESY12" localSheetId="11">#REF!</definedName>
    <definedName name="_ESY12" localSheetId="9">#REF!</definedName>
    <definedName name="_ESY12" localSheetId="4">#REF!</definedName>
    <definedName name="_ESY12" localSheetId="6">#REF!</definedName>
    <definedName name="_ESY12" localSheetId="3">#REF!</definedName>
    <definedName name="_ESY12" localSheetId="5">#REF!</definedName>
    <definedName name="_ESY12" localSheetId="8">#REF!</definedName>
    <definedName name="_ESY12" localSheetId="14">#REF!</definedName>
    <definedName name="_ESY12" localSheetId="13">#REF!</definedName>
    <definedName name="_ESY12" localSheetId="15">#REF!</definedName>
    <definedName name="_ESY12">#REF!</definedName>
    <definedName name="_Fill" localSheetId="4" hidden="1">#REF!</definedName>
    <definedName name="_Fill" localSheetId="3" hidden="1">#REF!</definedName>
    <definedName name="_Fill" localSheetId="5" hidden="1">#REF!</definedName>
    <definedName name="_Fill" hidden="1">#REF!</definedName>
    <definedName name="_hpe1" localSheetId="4">#REF!</definedName>
    <definedName name="_hpe1" localSheetId="3">#REF!</definedName>
    <definedName name="_hpe1" localSheetId="5">#REF!</definedName>
    <definedName name="_hpe1">#REF!</definedName>
    <definedName name="_hpe2" localSheetId="4">#REF!</definedName>
    <definedName name="_hpe2" localSheetId="3">#REF!</definedName>
    <definedName name="_hpe2" localSheetId="5">#REF!</definedName>
    <definedName name="_hpe2">#REF!</definedName>
    <definedName name="_hwp1" localSheetId="4">#REF!</definedName>
    <definedName name="_hwp1" localSheetId="3">#REF!</definedName>
    <definedName name="_hwp1" localSheetId="5">#REF!</definedName>
    <definedName name="_hwp1">#REF!</definedName>
    <definedName name="_hwp2" localSheetId="4">#REF!</definedName>
    <definedName name="_hwp2" localSheetId="3">#REF!</definedName>
    <definedName name="_hwp2" localSheetId="5">#REF!</definedName>
    <definedName name="_hwp2">#REF!</definedName>
    <definedName name="_INP5" localSheetId="19">#REF!</definedName>
    <definedName name="_INP5" localSheetId="12">#REF!</definedName>
    <definedName name="_INP5" localSheetId="10">#REF!</definedName>
    <definedName name="_INP5" localSheetId="11">#REF!</definedName>
    <definedName name="_INP5" localSheetId="9">#REF!</definedName>
    <definedName name="_INP5" localSheetId="4">#REF!</definedName>
    <definedName name="_INP5" localSheetId="6">#REF!</definedName>
    <definedName name="_INP5" localSheetId="3">#REF!</definedName>
    <definedName name="_INP5" localSheetId="5">#REF!</definedName>
    <definedName name="_INP5" localSheetId="8">#REF!</definedName>
    <definedName name="_INP5" localSheetId="14">#REF!</definedName>
    <definedName name="_INP5" localSheetId="13">#REF!</definedName>
    <definedName name="_INP5" localSheetId="15">#REF!</definedName>
    <definedName name="_INP5">#REF!</definedName>
    <definedName name="_key2" localSheetId="4" hidden="1">#REF!</definedName>
    <definedName name="_key2" localSheetId="3" hidden="1">#REF!</definedName>
    <definedName name="_key2" localSheetId="5" hidden="1">#REF!</definedName>
    <definedName name="_key2" hidden="1">#REF!</definedName>
    <definedName name="_mm2001" localSheetId="4">#REF!</definedName>
    <definedName name="_mm2001" localSheetId="3">#REF!</definedName>
    <definedName name="_mm2001" localSheetId="5">#REF!</definedName>
    <definedName name="_mm2001">#REF!</definedName>
    <definedName name="_mm2002" localSheetId="4">#REF!</definedName>
    <definedName name="_mm2002" localSheetId="3">#REF!</definedName>
    <definedName name="_mm2002" localSheetId="5">#REF!</definedName>
    <definedName name="_mm2002">#REF!</definedName>
    <definedName name="_mm2003" localSheetId="4">#REF!</definedName>
    <definedName name="_mm2003" localSheetId="3">#REF!</definedName>
    <definedName name="_mm2003" localSheetId="5">#REF!</definedName>
    <definedName name="_mm2003">#REF!</definedName>
    <definedName name="_mm2004" localSheetId="4">#REF!</definedName>
    <definedName name="_mm2004" localSheetId="3">#REF!</definedName>
    <definedName name="_mm2004" localSheetId="5">#REF!</definedName>
    <definedName name="_mm2004">#REF!</definedName>
    <definedName name="_mm2005" localSheetId="4">#REF!</definedName>
    <definedName name="_mm2005" localSheetId="3">#REF!</definedName>
    <definedName name="_mm2005" localSheetId="5">#REF!</definedName>
    <definedName name="_mm2005">#REF!</definedName>
    <definedName name="_n4" hidden="1">{"EXCELHLP.HLP!1802";5;10;5;10;13;13;13;8;5;5;10;14;13;13;13;13;5;10;14;13;5;10;1;2;24}</definedName>
    <definedName name="_n4_1" hidden="1">{"EXCELHLP.HLP!1802";5;10;5;10;13;13;13;8;5;5;10;14;13;13;13;13;5;10;14;13;5;10;1;2;24}</definedName>
    <definedName name="_Order1" hidden="1">255</definedName>
    <definedName name="_Order2" hidden="1">255</definedName>
    <definedName name="_Own10" localSheetId="4">#REF!</definedName>
    <definedName name="_Own10" localSheetId="3">#REF!</definedName>
    <definedName name="_Own10" localSheetId="5">#REF!</definedName>
    <definedName name="_Own10">#REF!</definedName>
    <definedName name="_Own11" localSheetId="4">#REF!</definedName>
    <definedName name="_Own11" localSheetId="3">#REF!</definedName>
    <definedName name="_Own11" localSheetId="5">#REF!</definedName>
    <definedName name="_Own11">#REF!</definedName>
    <definedName name="_Own4" localSheetId="4">#REF!</definedName>
    <definedName name="_Own4" localSheetId="3">#REF!</definedName>
    <definedName name="_Own4" localSheetId="5">#REF!</definedName>
    <definedName name="_Own4">#REF!</definedName>
    <definedName name="_Own5" localSheetId="4">#REF!</definedName>
    <definedName name="_Own5" localSheetId="3">#REF!</definedName>
    <definedName name="_Own5" localSheetId="5">#REF!</definedName>
    <definedName name="_Own5">#REF!</definedName>
    <definedName name="_Own6" localSheetId="4">#REF!</definedName>
    <definedName name="_Own6" localSheetId="3">#REF!</definedName>
    <definedName name="_Own6" localSheetId="5">#REF!</definedName>
    <definedName name="_Own6">#REF!</definedName>
    <definedName name="_Own8" localSheetId="4">#REF!</definedName>
    <definedName name="_Own8" localSheetId="3">#REF!</definedName>
    <definedName name="_Own8" localSheetId="5">#REF!</definedName>
    <definedName name="_Own8">#REF!</definedName>
    <definedName name="_PG1">#N/A</definedName>
    <definedName name="_PG2">#N/A</definedName>
    <definedName name="_PG3">#N/A</definedName>
    <definedName name="_PP8" localSheetId="4">#REF!</definedName>
    <definedName name="_PP8" localSheetId="3">#REF!</definedName>
    <definedName name="_PP8" localSheetId="5">#REF!</definedName>
    <definedName name="_PP8">#REF!</definedName>
    <definedName name="_PP9" localSheetId="4">#REF!</definedName>
    <definedName name="_PP9" localSheetId="3">#REF!</definedName>
    <definedName name="_PP9" localSheetId="5">#REF!</definedName>
    <definedName name="_PP9">#REF!</definedName>
    <definedName name="_SCH1" localSheetId="19">#REF!</definedName>
    <definedName name="_SCH1" localSheetId="12">#REF!</definedName>
    <definedName name="_SCH1" localSheetId="10">#REF!</definedName>
    <definedName name="_SCH1" localSheetId="11">#REF!</definedName>
    <definedName name="_SCH1" localSheetId="9">#REF!</definedName>
    <definedName name="_SCH1" localSheetId="4">#REF!</definedName>
    <definedName name="_SCH1" localSheetId="6">#REF!</definedName>
    <definedName name="_SCH1" localSheetId="3">#REF!</definedName>
    <definedName name="_SCH1" localSheetId="5">#REF!</definedName>
    <definedName name="_SCH1" localSheetId="8">#REF!</definedName>
    <definedName name="_SCH1" localSheetId="14">#REF!</definedName>
    <definedName name="_SCH1" localSheetId="13">#REF!</definedName>
    <definedName name="_SCH1" localSheetId="15">#REF!</definedName>
    <definedName name="_SCH1">#REF!</definedName>
    <definedName name="_SCH2" localSheetId="19">#REF!</definedName>
    <definedName name="_SCH2" localSheetId="12">#REF!</definedName>
    <definedName name="_SCH2" localSheetId="10">#REF!</definedName>
    <definedName name="_SCH2" localSheetId="11">#REF!</definedName>
    <definedName name="_SCH2" localSheetId="9">#REF!</definedName>
    <definedName name="_SCH2" localSheetId="4">#REF!</definedName>
    <definedName name="_SCH2" localSheetId="6">#REF!</definedName>
    <definedName name="_SCH2" localSheetId="3">#REF!</definedName>
    <definedName name="_SCH2" localSheetId="5">#REF!</definedName>
    <definedName name="_SCH2" localSheetId="8">#REF!</definedName>
    <definedName name="_SCH2" localSheetId="14">#REF!</definedName>
    <definedName name="_SCH2" localSheetId="13">#REF!</definedName>
    <definedName name="_SCH2" localSheetId="15">#REF!</definedName>
    <definedName name="_SCH2">#REF!</definedName>
    <definedName name="_Sort" localSheetId="4" hidden="1">#REF!</definedName>
    <definedName name="_Sort" localSheetId="3" hidden="1">#REF!</definedName>
    <definedName name="_Sort" localSheetId="5" hidden="1">#REF!</definedName>
    <definedName name="_Sort" hidden="1">#REF!</definedName>
    <definedName name="_Table1_In1" localSheetId="4" hidden="1">#REF!</definedName>
    <definedName name="_Table1_In1" localSheetId="3" hidden="1">#REF!</definedName>
    <definedName name="_Table1_In1" localSheetId="5" hidden="1">#REF!</definedName>
    <definedName name="_Table1_In1" hidden="1">#REF!</definedName>
    <definedName name="_Table1_Out" localSheetId="4" hidden="1">#REF!</definedName>
    <definedName name="_Table1_Out" localSheetId="3" hidden="1">#REF!</definedName>
    <definedName name="_Table1_Out" localSheetId="5" hidden="1">#REF!</definedName>
    <definedName name="_Table1_Out" hidden="1">#REF!</definedName>
    <definedName name="_Table2_In1" localSheetId="4" hidden="1">#REF!</definedName>
    <definedName name="_Table2_In1" localSheetId="3" hidden="1">#REF!</definedName>
    <definedName name="_Table2_In1" localSheetId="5" hidden="1">#REF!</definedName>
    <definedName name="_Table2_In1" hidden="1">#REF!</definedName>
    <definedName name="_Table2_In2" localSheetId="4" hidden="1">#REF!</definedName>
    <definedName name="_Table2_In2" localSheetId="3" hidden="1">#REF!</definedName>
    <definedName name="_Table2_In2" localSheetId="5" hidden="1">#REF!</definedName>
    <definedName name="_Table2_In2" hidden="1">#REF!</definedName>
    <definedName name="_Table2_Out" localSheetId="4" hidden="1">#REF!</definedName>
    <definedName name="_Table2_Out" localSheetId="3" hidden="1">#REF!</definedName>
    <definedName name="_Table2_Out" localSheetId="5" hidden="1">#REF!</definedName>
    <definedName name="_Table2_Out" hidden="1">#REF!</definedName>
    <definedName name="_Table3_In2" localSheetId="4" hidden="1">#REF!</definedName>
    <definedName name="_Table3_In2" localSheetId="3" hidden="1">#REF!</definedName>
    <definedName name="_Table3_In2" localSheetId="5" hidden="1">#REF!</definedName>
    <definedName name="_Table3_In2" hidden="1">#REF!</definedName>
    <definedName name="_WN1" localSheetId="4">#REF!</definedName>
    <definedName name="_WN1" localSheetId="3">#REF!</definedName>
    <definedName name="_WN1" localSheetId="5">#REF!</definedName>
    <definedName name="_WN1">#REF!</definedName>
    <definedName name="_WN2" localSheetId="4">#REF!</definedName>
    <definedName name="_WN2" localSheetId="3">#REF!</definedName>
    <definedName name="_WN2" localSheetId="5">#REF!</definedName>
    <definedName name="_WN2">#REF!</definedName>
    <definedName name="a" localSheetId="21" hidden="1">{"Martin Oct94_Mar95",#N/A,FALSE,"Martin Oct94 - Mar95"}</definedName>
    <definedName name="a" hidden="1">{"Martin Oct94_Mar95",#N/A,FALSE,"Martin Oct94 - Mar95"}</definedName>
    <definedName name="A_" localSheetId="4">#REF!</definedName>
    <definedName name="A_" localSheetId="3">#REF!</definedName>
    <definedName name="A_" localSheetId="5">#REF!</definedName>
    <definedName name="A_">#REF!</definedName>
    <definedName name="A_1" localSheetId="4">#REF!</definedName>
    <definedName name="A_1" localSheetId="3">#REF!</definedName>
    <definedName name="A_1" localSheetId="5">#REF!</definedName>
    <definedName name="A_1">#REF!</definedName>
    <definedName name="A6_" localSheetId="4">#REF!</definedName>
    <definedName name="A6_" localSheetId="3">#REF!</definedName>
    <definedName name="A6_" localSheetId="5">#REF!</definedName>
    <definedName name="A6_">#REF!</definedName>
    <definedName name="A6_OS" localSheetId="4">#REF!</definedName>
    <definedName name="A6_OS" localSheetId="3">#REF!</definedName>
    <definedName name="A6_OS" localSheetId="5">#REF!</definedName>
    <definedName name="A6_OS">#REF!</definedName>
    <definedName name="A6_PTD_DATA" localSheetId="4">#REF!</definedName>
    <definedName name="A6_PTD_DATA" localSheetId="3">#REF!</definedName>
    <definedName name="A6_PTD_DATA" localSheetId="5">#REF!</definedName>
    <definedName name="A6_PTD_DATA">#REF!</definedName>
    <definedName name="A6a" localSheetId="4">#REF!</definedName>
    <definedName name="A6a" localSheetId="3">#REF!</definedName>
    <definedName name="A6a" localSheetId="5">#REF!</definedName>
    <definedName name="A6a">#REF!</definedName>
    <definedName name="A6a_C" localSheetId="4">#REF!</definedName>
    <definedName name="A6a_C" localSheetId="3">#REF!</definedName>
    <definedName name="A6a_C" localSheetId="5">#REF!</definedName>
    <definedName name="A6a_C">#REF!</definedName>
    <definedName name="A8_" localSheetId="19">#REF!</definedName>
    <definedName name="A8_" localSheetId="12">#REF!</definedName>
    <definedName name="A8_" localSheetId="10">#REF!</definedName>
    <definedName name="A8_" localSheetId="11">#REF!</definedName>
    <definedName name="A8_" localSheetId="9">#REF!</definedName>
    <definedName name="A8_" localSheetId="4">#REF!</definedName>
    <definedName name="A8_" localSheetId="6">#REF!</definedName>
    <definedName name="A8_" localSheetId="3">#REF!</definedName>
    <definedName name="A8_" localSheetId="5">#REF!</definedName>
    <definedName name="A8_" localSheetId="8">#REF!</definedName>
    <definedName name="A8_" localSheetId="14">#REF!</definedName>
    <definedName name="A8_" localSheetId="13">#REF!</definedName>
    <definedName name="A8_" localSheetId="15">#REF!</definedName>
    <definedName name="A8_">#REF!</definedName>
    <definedName name="A9_" localSheetId="4">#REF!</definedName>
    <definedName name="A9_" localSheetId="3">#REF!</definedName>
    <definedName name="A9_" localSheetId="5">#REF!</definedName>
    <definedName name="A9_">#REF!</definedName>
    <definedName name="A9_PTD_DATA" localSheetId="4">#REF!</definedName>
    <definedName name="A9_PTD_DATA" localSheetId="3">#REF!</definedName>
    <definedName name="A9_PTD_DATA" localSheetId="5">#REF!</definedName>
    <definedName name="A9_PTD_DATA">#REF!</definedName>
    <definedName name="A9Worksheet" localSheetId="4">#REF!</definedName>
    <definedName name="A9Worksheet" localSheetId="3">#REF!</definedName>
    <definedName name="A9Worksheet" localSheetId="5">#REF!</definedName>
    <definedName name="A9Worksheet">#REF!</definedName>
    <definedName name="aa" localSheetId="21" hidden="1">{"Martin Oct94_Mar95",#N/A,FALSE,"Martin Oct94 - Mar95"}</definedName>
    <definedName name="aa" hidden="1">{"Martin Oct94_Mar95",#N/A,FALSE,"Martin Oct94 - Mar95"}</definedName>
    <definedName name="aaa" localSheetId="21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aaa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aaaa" localSheetId="21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aaaa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abc" hidden="1">{#N/A,#N/A,TRUE,"TOTAL DISTRIBUTION";#N/A,#N/A,TRUE,"SOUTH";#N/A,#N/A,TRUE,"NORTHEAST";#N/A,#N/A,TRUE,"WEST"}</definedName>
    <definedName name="abcd" hidden="1">{#N/A,#N/A,TRUE,"TOTAL DSBN";#N/A,#N/A,TRUE,"WEST";#N/A,#N/A,TRUE,"SOUTH";#N/A,#N/A,TRUE,"NORTHEAST"}</definedName>
    <definedName name="abit">0.000000001</definedName>
    <definedName name="ACCNT" localSheetId="4">#REF!</definedName>
    <definedName name="ACCNT" localSheetId="3">#REF!</definedName>
    <definedName name="ACCNT" localSheetId="5">#REF!</definedName>
    <definedName name="ACCNT">#REF!</definedName>
    <definedName name="ACCOUNTS" localSheetId="4">#REF!</definedName>
    <definedName name="ACCOUNTS" localSheetId="3">#REF!</definedName>
    <definedName name="ACCOUNTS" localSheetId="5">#REF!</definedName>
    <definedName name="ACCOUNTS">#REF!</definedName>
    <definedName name="ACE" localSheetId="4">#REF!</definedName>
    <definedName name="ACE" localSheetId="3">#REF!</definedName>
    <definedName name="ACE" localSheetId="5">#REF!</definedName>
    <definedName name="ACE">#REF!</definedName>
    <definedName name="ACGDIST" localSheetId="4">#REF!</definedName>
    <definedName name="ACGDIST" localSheetId="3">#REF!</definedName>
    <definedName name="ACGDIST" localSheetId="5">#REF!</definedName>
    <definedName name="ACGDIST">#REF!</definedName>
    <definedName name="ACTUALS" localSheetId="4">#REF!</definedName>
    <definedName name="ACTUALS" localSheetId="3">#REF!</definedName>
    <definedName name="ACTUALS" localSheetId="5">#REF!</definedName>
    <definedName name="ACTUALS">#REF!</definedName>
    <definedName name="ADDCOST" localSheetId="4">#REF!</definedName>
    <definedName name="ADDCOST" localSheetId="3">#REF!</definedName>
    <definedName name="ADDCOST" localSheetId="5">#REF!</definedName>
    <definedName name="ADDCOST">#REF!</definedName>
    <definedName name="ALANDCO" localSheetId="4">#REF!</definedName>
    <definedName name="ALANDCO" localSheetId="3">#REF!</definedName>
    <definedName name="ALANDCO" localSheetId="5">#REF!</definedName>
    <definedName name="ALANDCO">#REF!</definedName>
    <definedName name="alloc1" localSheetId="4">#REF!</definedName>
    <definedName name="alloc1" localSheetId="3">#REF!</definedName>
    <definedName name="alloc1" localSheetId="5">#REF!</definedName>
    <definedName name="alloc1">#REF!</definedName>
    <definedName name="alloc2" localSheetId="4">#REF!</definedName>
    <definedName name="alloc2" localSheetId="3">#REF!</definedName>
    <definedName name="alloc2" localSheetId="5">#REF!</definedName>
    <definedName name="alloc2">#REF!</definedName>
    <definedName name="ALTADJ" localSheetId="4">#REF!</definedName>
    <definedName name="ALTADJ" localSheetId="3">#REF!</definedName>
    <definedName name="ALTADJ" localSheetId="5">#REF!</definedName>
    <definedName name="ALTADJ">#REF!</definedName>
    <definedName name="AMT" localSheetId="4">#REF!</definedName>
    <definedName name="AMT" localSheetId="3">#REF!</definedName>
    <definedName name="AMT" localSheetId="5">#REF!</definedName>
    <definedName name="AMT">#REF!</definedName>
    <definedName name="ANALYSIS_OF_BREAKDOWN_OF_OS_SALE_BYACCOUNTS" localSheetId="4">#REF!</definedName>
    <definedName name="ANALYSIS_OF_BREAKDOWN_OF_OS_SALE_BYACCOUNTS" localSheetId="3">#REF!</definedName>
    <definedName name="ANALYSIS_OF_BREAKDOWN_OF_OS_SALE_BYACCOUNTS" localSheetId="5">#REF!</definedName>
    <definedName name="ANALYSIS_OF_BREAKDOWN_OF_OS_SALE_BYACCOUNTS">#REF!</definedName>
    <definedName name="ANNUAL" localSheetId="19">#REF!</definedName>
    <definedName name="ANNUAL" localSheetId="12">#REF!</definedName>
    <definedName name="ANNUAL" localSheetId="10">#REF!</definedName>
    <definedName name="ANNUAL" localSheetId="11">#REF!</definedName>
    <definedName name="ANNUAL" localSheetId="9">#REF!</definedName>
    <definedName name="ANNUAL" localSheetId="4">#REF!</definedName>
    <definedName name="ANNUAL" localSheetId="6">#REF!</definedName>
    <definedName name="ANNUAL" localSheetId="3">#REF!</definedName>
    <definedName name="ANNUAL" localSheetId="5">#REF!</definedName>
    <definedName name="ANNUAL" localSheetId="8">#REF!</definedName>
    <definedName name="ANNUAL" localSheetId="14">#REF!</definedName>
    <definedName name="ANNUAL" localSheetId="13">#REF!</definedName>
    <definedName name="ANNUAL" localSheetId="15">#REF!</definedName>
    <definedName name="ANNUAL">#REF!</definedName>
    <definedName name="anscount" hidden="1">1</definedName>
    <definedName name="Application" localSheetId="4">#REF!</definedName>
    <definedName name="Application" localSheetId="3">#REF!</definedName>
    <definedName name="Application" localSheetId="5">#REF!</definedName>
    <definedName name="Application">#REF!</definedName>
    <definedName name="apr" localSheetId="4">#REF!</definedName>
    <definedName name="apr" localSheetId="3">#REF!</definedName>
    <definedName name="apr" localSheetId="5">#REF!</definedName>
    <definedName name="apr">#REF!</definedName>
    <definedName name="april" localSheetId="4">#REF!</definedName>
    <definedName name="april" localSheetId="3">#REF!</definedName>
    <definedName name="april" localSheetId="5">#REF!</definedName>
    <definedName name="april">#REF!</definedName>
    <definedName name="AS2DocOpenMode" hidden="1">"AS2DocumentEdit"</definedName>
    <definedName name="asd" hidden="1">{2;#N/A;"R13C16:R17C16";#N/A;"R13C14:R17C15";FALSE;FALSE;FALSE;95;#N/A;#N/A;"R13C19";#N/A;FALSE;FALSE;FALSE;FALSE;#N/A;"";#N/A;FALSE;"";"";#N/A;#N/A;#N/A}</definedName>
    <definedName name="aserf" hidden="1">{"Summary Schedule",#N/A,FALSE,"Sheet1";"Divisional Support",#N/A,FALSE,"Sheet2";"Corporate Support",#N/A,FALSE,"Sheet3"}</definedName>
    <definedName name="aserf_1" hidden="1">{"Summary Schedule",#N/A,FALSE,"Sheet1";"Divisional Support",#N/A,FALSE,"Sheet2";"Corporate Support",#N/A,FALSE,"Sheet3"}</definedName>
    <definedName name="assssss" hidden="1">{"Summary Schedule",#N/A,FALSE,"Sheet1";"Divisional Support",#N/A,FALSE,"Sheet2";"Corporate Support",#N/A,FALSE,"Sheet3"}</definedName>
    <definedName name="assssss_1" hidden="1">{"Summary Schedule",#N/A,FALSE,"Sheet1";"Divisional Support",#N/A,FALSE,"Sheet2";"Corporate Support",#N/A,FALSE,"Sheet3"}</definedName>
    <definedName name="assumptions" localSheetId="4">#REF!</definedName>
    <definedName name="assumptions" localSheetId="3">#REF!</definedName>
    <definedName name="assumptions" localSheetId="5">#REF!</definedName>
    <definedName name="assumptions">#REF!</definedName>
    <definedName name="assumptions97" localSheetId="4">#REF!</definedName>
    <definedName name="assumptions97" localSheetId="3">#REF!</definedName>
    <definedName name="assumptions97" localSheetId="5">#REF!</definedName>
    <definedName name="assumptions97">#REF!</definedName>
    <definedName name="assumptions98" localSheetId="4">#REF!</definedName>
    <definedName name="assumptions98" localSheetId="3">#REF!</definedName>
    <definedName name="assumptions98" localSheetId="5">#REF!</definedName>
    <definedName name="assumptions98">#REF!</definedName>
    <definedName name="assumptions99" localSheetId="4">#REF!</definedName>
    <definedName name="assumptions99" localSheetId="3">#REF!</definedName>
    <definedName name="assumptions99" localSheetId="5">#REF!</definedName>
    <definedName name="assumptions99">#REF!</definedName>
    <definedName name="ATAX" localSheetId="4">#REF!</definedName>
    <definedName name="ATAX" localSheetId="3">#REF!</definedName>
    <definedName name="ATAX" localSheetId="5">#REF!</definedName>
    <definedName name="ATAX">#REF!</definedName>
    <definedName name="aug" localSheetId="4">#REF!</definedName>
    <definedName name="aug" localSheetId="3">#REF!</definedName>
    <definedName name="aug" localSheetId="5">#REF!</definedName>
    <definedName name="aug">#REF!</definedName>
    <definedName name="avail" localSheetId="4">#REF!</definedName>
    <definedName name="avail" localSheetId="3">#REF!</definedName>
    <definedName name="avail" localSheetId="5">#REF!</definedName>
    <definedName name="avail">#REF!</definedName>
    <definedName name="B" localSheetId="4">#REF!</definedName>
    <definedName name="B" localSheetId="3">#REF!</definedName>
    <definedName name="B" localSheetId="5">#REF!</definedName>
    <definedName name="B">#REF!</definedName>
    <definedName name="B_" localSheetId="4">#REF!</definedName>
    <definedName name="B_" localSheetId="3">#REF!</definedName>
    <definedName name="B_" localSheetId="5">#REF!</definedName>
    <definedName name="B_">#REF!</definedName>
    <definedName name="B_1" localSheetId="4">#REF!</definedName>
    <definedName name="B_1" localSheetId="3">#REF!</definedName>
    <definedName name="B_1" localSheetId="5">#REF!</definedName>
    <definedName name="B_1">#REF!</definedName>
    <definedName name="B_2" localSheetId="4">#REF!</definedName>
    <definedName name="B_2" localSheetId="3">#REF!</definedName>
    <definedName name="B_2" localSheetId="5">#REF!</definedName>
    <definedName name="B_2">#REF!</definedName>
    <definedName name="B_3" localSheetId="4">#REF!</definedName>
    <definedName name="B_3" localSheetId="3">#REF!</definedName>
    <definedName name="B_3" localSheetId="5">#REF!</definedName>
    <definedName name="B_3">#REF!</definedName>
    <definedName name="baird" localSheetId="4">#REF!</definedName>
    <definedName name="baird" localSheetId="3">#REF!</definedName>
    <definedName name="baird" localSheetId="5">#REF!</definedName>
    <definedName name="baird">#REF!</definedName>
    <definedName name="balancesheet" localSheetId="4">#REF!</definedName>
    <definedName name="balancesheet" localSheetId="3">#REF!</definedName>
    <definedName name="balancesheet" localSheetId="5">#REF!</definedName>
    <definedName name="balancesheet">#REF!</definedName>
    <definedName name="bayatxinc" localSheetId="4">#REF!</definedName>
    <definedName name="bayatxinc" localSheetId="3">#REF!</definedName>
    <definedName name="bayatxinc" localSheetId="5">#REF!</definedName>
    <definedName name="bayatxinc">#REF!</definedName>
    <definedName name="BEx0017DGUEDPCFJUPUZOOLJCS2B" localSheetId="4" hidden="1">#REF!</definedName>
    <definedName name="BEx0017DGUEDPCFJUPUZOOLJCS2B" localSheetId="3" hidden="1">#REF!</definedName>
    <definedName name="BEx0017DGUEDPCFJUPUZOOLJCS2B" localSheetId="5" hidden="1">#REF!</definedName>
    <definedName name="BEx0017DGUEDPCFJUPUZOOLJCS2B" hidden="1">#REF!</definedName>
    <definedName name="BEx001CNWHJ5RULCSFM36ZCGJ1UH" localSheetId="4" hidden="1">#REF!</definedName>
    <definedName name="BEx001CNWHJ5RULCSFM36ZCGJ1UH" localSheetId="3" hidden="1">#REF!</definedName>
    <definedName name="BEx001CNWHJ5RULCSFM36ZCGJ1UH" localSheetId="5" hidden="1">#REF!</definedName>
    <definedName name="BEx001CNWHJ5RULCSFM36ZCGJ1UH" hidden="1">#REF!</definedName>
    <definedName name="BEx004791UAJIJSN57OT7YBLNP82" localSheetId="4" hidden="1">#REF!</definedName>
    <definedName name="BEx004791UAJIJSN57OT7YBLNP82" localSheetId="3" hidden="1">#REF!</definedName>
    <definedName name="BEx004791UAJIJSN57OT7YBLNP82" localSheetId="5" hidden="1">#REF!</definedName>
    <definedName name="BEx004791UAJIJSN57OT7YBLNP82" hidden="1">#REF!</definedName>
    <definedName name="BEx008P2NVFDLBHL7IZ5WTMVOQ1F" localSheetId="4" hidden="1">#REF!</definedName>
    <definedName name="BEx008P2NVFDLBHL7IZ5WTMVOQ1F" localSheetId="3" hidden="1">#REF!</definedName>
    <definedName name="BEx008P2NVFDLBHL7IZ5WTMVOQ1F" localSheetId="5" hidden="1">#REF!</definedName>
    <definedName name="BEx008P2NVFDLBHL7IZ5WTMVOQ1F" hidden="1">#REF!</definedName>
    <definedName name="BEx009G00IN0JUIAQ4WE9NHTMQE2" localSheetId="4" hidden="1">#REF!</definedName>
    <definedName name="BEx009G00IN0JUIAQ4WE9NHTMQE2" localSheetId="3" hidden="1">#REF!</definedName>
    <definedName name="BEx009G00IN0JUIAQ4WE9NHTMQE2" localSheetId="5" hidden="1">#REF!</definedName>
    <definedName name="BEx009G00IN0JUIAQ4WE9NHTMQE2" hidden="1">#REF!</definedName>
    <definedName name="BEx00DXTY2JDVGWQKV8H7FG4SV30" localSheetId="4" hidden="1">#REF!</definedName>
    <definedName name="BEx00DXTY2JDVGWQKV8H7FG4SV30" localSheetId="3" hidden="1">#REF!</definedName>
    <definedName name="BEx00DXTY2JDVGWQKV8H7FG4SV30" localSheetId="5" hidden="1">#REF!</definedName>
    <definedName name="BEx00DXTY2JDVGWQKV8H7FG4SV30" hidden="1">#REF!</definedName>
    <definedName name="BEx00GHLTYRH5N2S6P78YW1CD30N" localSheetId="4" hidden="1">#REF!</definedName>
    <definedName name="BEx00GHLTYRH5N2S6P78YW1CD30N" localSheetId="3" hidden="1">#REF!</definedName>
    <definedName name="BEx00GHLTYRH5N2S6P78YW1CD30N" localSheetId="5" hidden="1">#REF!</definedName>
    <definedName name="BEx00GHLTYRH5N2S6P78YW1CD30N" hidden="1">#REF!</definedName>
    <definedName name="BEx00JC31DY11L45SEU4B10BIN6W" localSheetId="4" hidden="1">#REF!</definedName>
    <definedName name="BEx00JC31DY11L45SEU4B10BIN6W" localSheetId="3" hidden="1">#REF!</definedName>
    <definedName name="BEx00JC31DY11L45SEU4B10BIN6W" localSheetId="5" hidden="1">#REF!</definedName>
    <definedName name="BEx00JC31DY11L45SEU4B10BIN6W" hidden="1">#REF!</definedName>
    <definedName name="BEx00KZHZBHP3TDV1YMX4B19B95O" localSheetId="4" hidden="1">#REF!</definedName>
    <definedName name="BEx00KZHZBHP3TDV1YMX4B19B95O" localSheetId="3" hidden="1">#REF!</definedName>
    <definedName name="BEx00KZHZBHP3TDV1YMX4B19B95O" localSheetId="5" hidden="1">#REF!</definedName>
    <definedName name="BEx00KZHZBHP3TDV1YMX4B19B95O" hidden="1">#REF!</definedName>
    <definedName name="BEx00MBY8XXUOHIZ4LHXHPD7WYD5" localSheetId="4" hidden="1">#REF!</definedName>
    <definedName name="BEx00MBY8XXUOHIZ4LHXHPD7WYD5" localSheetId="3" hidden="1">#REF!</definedName>
    <definedName name="BEx00MBY8XXUOHIZ4LHXHPD7WYD5" localSheetId="5" hidden="1">#REF!</definedName>
    <definedName name="BEx00MBY8XXUOHIZ4LHXHPD7WYD5" hidden="1">#REF!</definedName>
    <definedName name="BEx01HY6E3GJ66ABU5ABN26V6Q13" localSheetId="4" hidden="1">#REF!</definedName>
    <definedName name="BEx01HY6E3GJ66ABU5ABN26V6Q13" localSheetId="3" hidden="1">#REF!</definedName>
    <definedName name="BEx01HY6E3GJ66ABU5ABN26V6Q13" localSheetId="5" hidden="1">#REF!</definedName>
    <definedName name="BEx01HY6E3GJ66ABU5ABN26V6Q13" hidden="1">#REF!</definedName>
    <definedName name="BEx01PW5YQKEGAR8JDDI5OARYXDF" localSheetId="4" hidden="1">#REF!</definedName>
    <definedName name="BEx01PW5YQKEGAR8JDDI5OARYXDF" localSheetId="3" hidden="1">#REF!</definedName>
    <definedName name="BEx01PW5YQKEGAR8JDDI5OARYXDF" localSheetId="5" hidden="1">#REF!</definedName>
    <definedName name="BEx01PW5YQKEGAR8JDDI5OARYXDF" hidden="1">#REF!</definedName>
    <definedName name="BEx01XJ94SHJ1YQ7ORPW0RQGKI2H" localSheetId="4" hidden="1">#REF!</definedName>
    <definedName name="BEx01XJ94SHJ1YQ7ORPW0RQGKI2H" localSheetId="3" hidden="1">#REF!</definedName>
    <definedName name="BEx01XJ94SHJ1YQ7ORPW0RQGKI2H" localSheetId="5" hidden="1">#REF!</definedName>
    <definedName name="BEx01XJ94SHJ1YQ7ORPW0RQGKI2H" hidden="1">#REF!</definedName>
    <definedName name="BEx02Q08R9G839Q4RFGG9026C7PX" localSheetId="4" hidden="1">#REF!</definedName>
    <definedName name="BEx02Q08R9G839Q4RFGG9026C7PX" localSheetId="3" hidden="1">#REF!</definedName>
    <definedName name="BEx02Q08R9G839Q4RFGG9026C7PX" localSheetId="5" hidden="1">#REF!</definedName>
    <definedName name="BEx02Q08R9G839Q4RFGG9026C7PX" hidden="1">#REF!</definedName>
    <definedName name="BEx02SEL3Z1QWGAHXDPUA9WLTTPS" localSheetId="4" hidden="1">#REF!</definedName>
    <definedName name="BEx02SEL3Z1QWGAHXDPUA9WLTTPS" localSheetId="3" hidden="1">#REF!</definedName>
    <definedName name="BEx02SEL3Z1QWGAHXDPUA9WLTTPS" localSheetId="5" hidden="1">#REF!</definedName>
    <definedName name="BEx02SEL3Z1QWGAHXDPUA9WLTTPS" hidden="1">#REF!</definedName>
    <definedName name="BEx02Y3KJZH5BGDM9QEZ1PVVI114" localSheetId="4" hidden="1">#REF!</definedName>
    <definedName name="BEx02Y3KJZH5BGDM9QEZ1PVVI114" localSheetId="3" hidden="1">#REF!</definedName>
    <definedName name="BEx02Y3KJZH5BGDM9QEZ1PVVI114" localSheetId="5" hidden="1">#REF!</definedName>
    <definedName name="BEx02Y3KJZH5BGDM9QEZ1PVVI114" hidden="1">#REF!</definedName>
    <definedName name="BEx0313GRLLASDTVPW5DHTXHE74M" localSheetId="4" hidden="1">#REF!</definedName>
    <definedName name="BEx0313GRLLASDTVPW5DHTXHE74M" localSheetId="3" hidden="1">#REF!</definedName>
    <definedName name="BEx0313GRLLASDTVPW5DHTXHE74M" localSheetId="5" hidden="1">#REF!</definedName>
    <definedName name="BEx0313GRLLASDTVPW5DHTXHE74M" hidden="1">#REF!</definedName>
    <definedName name="BEx1F0SOZ3H5XUHXD7O01TCR8T6J" localSheetId="4" hidden="1">#REF!</definedName>
    <definedName name="BEx1F0SOZ3H5XUHXD7O01TCR8T6J" localSheetId="3" hidden="1">#REF!</definedName>
    <definedName name="BEx1F0SOZ3H5XUHXD7O01TCR8T6J" localSheetId="5" hidden="1">#REF!</definedName>
    <definedName name="BEx1F0SOZ3H5XUHXD7O01TCR8T6J" hidden="1">#REF!</definedName>
    <definedName name="BEx1F9HL824UCNCVZ2U62J4KZCX8" localSheetId="4" hidden="1">#REF!</definedName>
    <definedName name="BEx1F9HL824UCNCVZ2U62J4KZCX8" localSheetId="3" hidden="1">#REF!</definedName>
    <definedName name="BEx1F9HL824UCNCVZ2U62J4KZCX8" localSheetId="5" hidden="1">#REF!</definedName>
    <definedName name="BEx1F9HL824UCNCVZ2U62J4KZCX8" hidden="1">#REF!</definedName>
    <definedName name="BEx1FEVSJKTI1Q1Z874QZVFSJSVA" localSheetId="4" hidden="1">#REF!</definedName>
    <definedName name="BEx1FEVSJKTI1Q1Z874QZVFSJSVA" localSheetId="3" hidden="1">#REF!</definedName>
    <definedName name="BEx1FEVSJKTI1Q1Z874QZVFSJSVA" localSheetId="5" hidden="1">#REF!</definedName>
    <definedName name="BEx1FEVSJKTI1Q1Z874QZVFSJSVA" hidden="1">#REF!</definedName>
    <definedName name="BEx1FGDRUHHLI1GBHELT4PK0LY4V" localSheetId="4" hidden="1">#REF!</definedName>
    <definedName name="BEx1FGDRUHHLI1GBHELT4PK0LY4V" localSheetId="3" hidden="1">#REF!</definedName>
    <definedName name="BEx1FGDRUHHLI1GBHELT4PK0LY4V" localSheetId="5" hidden="1">#REF!</definedName>
    <definedName name="BEx1FGDRUHHLI1GBHELT4PK0LY4V" hidden="1">#REF!</definedName>
    <definedName name="BEx1FJZ7GKO99IYTP6GGGF7EUL3Z" localSheetId="4" hidden="1">#REF!</definedName>
    <definedName name="BEx1FJZ7GKO99IYTP6GGGF7EUL3Z" localSheetId="3" hidden="1">#REF!</definedName>
    <definedName name="BEx1FJZ7GKO99IYTP6GGGF7EUL3Z" localSheetId="5" hidden="1">#REF!</definedName>
    <definedName name="BEx1FJZ7GKO99IYTP6GGGF7EUL3Z" hidden="1">#REF!</definedName>
    <definedName name="BEx1FZV2CM77TBH1R6YYV9P06KA2" localSheetId="4" hidden="1">#REF!</definedName>
    <definedName name="BEx1FZV2CM77TBH1R6YYV9P06KA2" localSheetId="3" hidden="1">#REF!</definedName>
    <definedName name="BEx1FZV2CM77TBH1R6YYV9P06KA2" localSheetId="5" hidden="1">#REF!</definedName>
    <definedName name="BEx1FZV2CM77TBH1R6YYV9P06KA2" hidden="1">#REF!</definedName>
    <definedName name="BEx1G59AY8195JTUM6P18VXUFJ3E" localSheetId="4" hidden="1">#REF!</definedName>
    <definedName name="BEx1G59AY8195JTUM6P18VXUFJ3E" localSheetId="3" hidden="1">#REF!</definedName>
    <definedName name="BEx1G59AY8195JTUM6P18VXUFJ3E" localSheetId="5" hidden="1">#REF!</definedName>
    <definedName name="BEx1G59AY8195JTUM6P18VXUFJ3E" hidden="1">#REF!</definedName>
    <definedName name="BEx1GUQEWHVOTL5UE4TS6N9I9SVP" localSheetId="4" hidden="1">#REF!</definedName>
    <definedName name="BEx1GUQEWHVOTL5UE4TS6N9I9SVP" localSheetId="3" hidden="1">#REF!</definedName>
    <definedName name="BEx1GUQEWHVOTL5UE4TS6N9I9SVP" localSheetId="5" hidden="1">#REF!</definedName>
    <definedName name="BEx1GUQEWHVOTL5UE4TS6N9I9SVP" hidden="1">#REF!</definedName>
    <definedName name="BEx1GVMRHFXUP6XYYY9NR12PV5TF" localSheetId="4" hidden="1">#REF!</definedName>
    <definedName name="BEx1GVMRHFXUP6XYYY9NR12PV5TF" localSheetId="3" hidden="1">#REF!</definedName>
    <definedName name="BEx1GVMRHFXUP6XYYY9NR12PV5TF" localSheetId="5" hidden="1">#REF!</definedName>
    <definedName name="BEx1GVMRHFXUP6XYYY9NR12PV5TF" hidden="1">#REF!</definedName>
    <definedName name="BEx1H6KIT7BHUH6MDDWC935V9N47" localSheetId="4" hidden="1">#REF!</definedName>
    <definedName name="BEx1H6KIT7BHUH6MDDWC935V9N47" localSheetId="3" hidden="1">#REF!</definedName>
    <definedName name="BEx1H6KIT7BHUH6MDDWC935V9N47" localSheetId="5" hidden="1">#REF!</definedName>
    <definedName name="BEx1H6KIT7BHUH6MDDWC935V9N47" hidden="1">#REF!</definedName>
    <definedName name="BEx1HDGOOJ3SKHYMWUZJ1P0RQZ9N" localSheetId="4" hidden="1">#REF!</definedName>
    <definedName name="BEx1HDGOOJ3SKHYMWUZJ1P0RQZ9N" localSheetId="3" hidden="1">#REF!</definedName>
    <definedName name="BEx1HDGOOJ3SKHYMWUZJ1P0RQZ9N" localSheetId="5" hidden="1">#REF!</definedName>
    <definedName name="BEx1HDGOOJ3SKHYMWUZJ1P0RQZ9N" hidden="1">#REF!</definedName>
    <definedName name="BEx1HDM5ZXSJG6JQEMSFV52PZ10V" localSheetId="4" hidden="1">#REF!</definedName>
    <definedName name="BEx1HDM5ZXSJG6JQEMSFV52PZ10V" localSheetId="3" hidden="1">#REF!</definedName>
    <definedName name="BEx1HDM5ZXSJG6JQEMSFV52PZ10V" localSheetId="5" hidden="1">#REF!</definedName>
    <definedName name="BEx1HDM5ZXSJG6JQEMSFV52PZ10V" hidden="1">#REF!</definedName>
    <definedName name="BEx1HETBBZVN5F43LKOFMC4QB0CR" localSheetId="4" hidden="1">#REF!</definedName>
    <definedName name="BEx1HETBBZVN5F43LKOFMC4QB0CR" localSheetId="3" hidden="1">#REF!</definedName>
    <definedName name="BEx1HETBBZVN5F43LKOFMC4QB0CR" localSheetId="5" hidden="1">#REF!</definedName>
    <definedName name="BEx1HETBBZVN5F43LKOFMC4QB0CR" hidden="1">#REF!</definedName>
    <definedName name="BEx1HGWNWPLNXICOTP90TKQVVE4E" localSheetId="4" hidden="1">#REF!</definedName>
    <definedName name="BEx1HGWNWPLNXICOTP90TKQVVE4E" localSheetId="3" hidden="1">#REF!</definedName>
    <definedName name="BEx1HGWNWPLNXICOTP90TKQVVE4E" localSheetId="5" hidden="1">#REF!</definedName>
    <definedName name="BEx1HGWNWPLNXICOTP90TKQVVE4E" hidden="1">#REF!</definedName>
    <definedName name="BEx1HIPLJZABY0EMUOTZN0EQMDPU" localSheetId="4" hidden="1">#REF!</definedName>
    <definedName name="BEx1HIPLJZABY0EMUOTZN0EQMDPU" localSheetId="3" hidden="1">#REF!</definedName>
    <definedName name="BEx1HIPLJZABY0EMUOTZN0EQMDPU" localSheetId="5" hidden="1">#REF!</definedName>
    <definedName name="BEx1HIPLJZABY0EMUOTZN0EQMDPU" hidden="1">#REF!</definedName>
    <definedName name="BEx1HO94JIRX219MPWMB5E5XZ04X" localSheetId="4" hidden="1">#REF!</definedName>
    <definedName name="BEx1HO94JIRX219MPWMB5E5XZ04X" localSheetId="3" hidden="1">#REF!</definedName>
    <definedName name="BEx1HO94JIRX219MPWMB5E5XZ04X" localSheetId="5" hidden="1">#REF!</definedName>
    <definedName name="BEx1HO94JIRX219MPWMB5E5XZ04X" hidden="1">#REF!</definedName>
    <definedName name="BEx1HQNF6KHM21E3XLW0NMSSEI9S" localSheetId="4" hidden="1">#REF!</definedName>
    <definedName name="BEx1HQNF6KHM21E3XLW0NMSSEI9S" localSheetId="3" hidden="1">#REF!</definedName>
    <definedName name="BEx1HQNF6KHM21E3XLW0NMSSEI9S" localSheetId="5" hidden="1">#REF!</definedName>
    <definedName name="BEx1HQNF6KHM21E3XLW0NMSSEI9S" hidden="1">#REF!</definedName>
    <definedName name="BEx1HSLNWIW4S97ZBYY7I7M5YVH4" localSheetId="4" hidden="1">#REF!</definedName>
    <definedName name="BEx1HSLNWIW4S97ZBYY7I7M5YVH4" localSheetId="3" hidden="1">#REF!</definedName>
    <definedName name="BEx1HSLNWIW4S97ZBYY7I7M5YVH4" localSheetId="5" hidden="1">#REF!</definedName>
    <definedName name="BEx1HSLNWIW4S97ZBYY7I7M5YVH4" hidden="1">#REF!</definedName>
    <definedName name="BEx1I4QKTILCKZUSOJCVZN7SNHL5" localSheetId="4" hidden="1">#REF!</definedName>
    <definedName name="BEx1I4QKTILCKZUSOJCVZN7SNHL5" localSheetId="3" hidden="1">#REF!</definedName>
    <definedName name="BEx1I4QKTILCKZUSOJCVZN7SNHL5" localSheetId="5" hidden="1">#REF!</definedName>
    <definedName name="BEx1I4QKTILCKZUSOJCVZN7SNHL5" hidden="1">#REF!</definedName>
    <definedName name="BEx1IE0ZP7RIFM9FI24S9I6AAJ14" localSheetId="4" hidden="1">#REF!</definedName>
    <definedName name="BEx1IE0ZP7RIFM9FI24S9I6AAJ14" localSheetId="3" hidden="1">#REF!</definedName>
    <definedName name="BEx1IE0ZP7RIFM9FI24S9I6AAJ14" localSheetId="5" hidden="1">#REF!</definedName>
    <definedName name="BEx1IE0ZP7RIFM9FI24S9I6AAJ14" hidden="1">#REF!</definedName>
    <definedName name="BEx1IGQ5B697MNDOE06MVSR0H58E" localSheetId="4" hidden="1">#REF!</definedName>
    <definedName name="BEx1IGQ5B697MNDOE06MVSR0H58E" localSheetId="3" hidden="1">#REF!</definedName>
    <definedName name="BEx1IGQ5B697MNDOE06MVSR0H58E" localSheetId="5" hidden="1">#REF!</definedName>
    <definedName name="BEx1IGQ5B697MNDOE06MVSR0H58E" hidden="1">#REF!</definedName>
    <definedName name="BEx1IKRPW8MLB9Y485M1TL2IT9SH" localSheetId="4" hidden="1">#REF!</definedName>
    <definedName name="BEx1IKRPW8MLB9Y485M1TL2IT9SH" localSheetId="3" hidden="1">#REF!</definedName>
    <definedName name="BEx1IKRPW8MLB9Y485M1TL2IT9SH" localSheetId="5" hidden="1">#REF!</definedName>
    <definedName name="BEx1IKRPW8MLB9Y485M1TL2IT9SH" hidden="1">#REF!</definedName>
    <definedName name="BEx1J0CSSHDJGBJUHVOEMCF2P4DL" localSheetId="4" hidden="1">#REF!</definedName>
    <definedName name="BEx1J0CSSHDJGBJUHVOEMCF2P4DL" localSheetId="3" hidden="1">#REF!</definedName>
    <definedName name="BEx1J0CSSHDJGBJUHVOEMCF2P4DL" localSheetId="5" hidden="1">#REF!</definedName>
    <definedName name="BEx1J0CSSHDJGBJUHVOEMCF2P4DL" hidden="1">#REF!</definedName>
    <definedName name="BEx1J61RRF9LJ3V3R5OY3WJ6VBWR" localSheetId="4" hidden="1">#REF!</definedName>
    <definedName name="BEx1J61RRF9LJ3V3R5OY3WJ6VBWR" localSheetId="3" hidden="1">#REF!</definedName>
    <definedName name="BEx1J61RRF9LJ3V3R5OY3WJ6VBWR" localSheetId="5" hidden="1">#REF!</definedName>
    <definedName name="BEx1J61RRF9LJ3V3R5OY3WJ6VBWR" hidden="1">#REF!</definedName>
    <definedName name="BEx1J7E8VCGLPYU82QXVUG5N3ZAI" localSheetId="4" hidden="1">#REF!</definedName>
    <definedName name="BEx1J7E8VCGLPYU82QXVUG5N3ZAI" localSheetId="3" hidden="1">#REF!</definedName>
    <definedName name="BEx1J7E8VCGLPYU82QXVUG5N3ZAI" localSheetId="5" hidden="1">#REF!</definedName>
    <definedName name="BEx1J7E8VCGLPYU82QXVUG5N3ZAI" hidden="1">#REF!</definedName>
    <definedName name="BEx1JGE2YQWH8S25USOY08XVGO0D" localSheetId="4" hidden="1">#REF!</definedName>
    <definedName name="BEx1JGE2YQWH8S25USOY08XVGO0D" localSheetId="3" hidden="1">#REF!</definedName>
    <definedName name="BEx1JGE2YQWH8S25USOY08XVGO0D" localSheetId="5" hidden="1">#REF!</definedName>
    <definedName name="BEx1JGE2YQWH8S25USOY08XVGO0D" hidden="1">#REF!</definedName>
    <definedName name="BEx1JJJC9T1W7HY4V7HP1S1W4JO1" localSheetId="4" hidden="1">#REF!</definedName>
    <definedName name="BEx1JJJC9T1W7HY4V7HP1S1W4JO1" localSheetId="3" hidden="1">#REF!</definedName>
    <definedName name="BEx1JJJC9T1W7HY4V7HP1S1W4JO1" localSheetId="5" hidden="1">#REF!</definedName>
    <definedName name="BEx1JJJC9T1W7HY4V7HP1S1W4JO1" hidden="1">#REF!</definedName>
    <definedName name="BEx1JKKZSJ7DI4PTFVI9VVFMB1X2" localSheetId="4" hidden="1">#REF!</definedName>
    <definedName name="BEx1JKKZSJ7DI4PTFVI9VVFMB1X2" localSheetId="3" hidden="1">#REF!</definedName>
    <definedName name="BEx1JKKZSJ7DI4PTFVI9VVFMB1X2" localSheetId="5" hidden="1">#REF!</definedName>
    <definedName name="BEx1JKKZSJ7DI4PTFVI9VVFMB1X2" hidden="1">#REF!</definedName>
    <definedName name="BEx1JUBQFRVMASSFK4B3V0AD7YP9" localSheetId="4" hidden="1">#REF!</definedName>
    <definedName name="BEx1JUBQFRVMASSFK4B3V0AD7YP9" localSheetId="3" hidden="1">#REF!</definedName>
    <definedName name="BEx1JUBQFRVMASSFK4B3V0AD7YP9" localSheetId="5" hidden="1">#REF!</definedName>
    <definedName name="BEx1JUBQFRVMASSFK4B3V0AD7YP9" hidden="1">#REF!</definedName>
    <definedName name="BEx1JXBM5W4YRWNQ0P95QQS6JWD6" localSheetId="4" hidden="1">#REF!</definedName>
    <definedName name="BEx1JXBM5W4YRWNQ0P95QQS6JWD6" localSheetId="3" hidden="1">#REF!</definedName>
    <definedName name="BEx1JXBM5W4YRWNQ0P95QQS6JWD6" localSheetId="5" hidden="1">#REF!</definedName>
    <definedName name="BEx1JXBM5W4YRWNQ0P95QQS6JWD6" hidden="1">#REF!</definedName>
    <definedName name="BEx1KGY9QEHZ9QSARMQUTQKRK4UX" localSheetId="4" hidden="1">#REF!</definedName>
    <definedName name="BEx1KGY9QEHZ9QSARMQUTQKRK4UX" localSheetId="3" hidden="1">#REF!</definedName>
    <definedName name="BEx1KGY9QEHZ9QSARMQUTQKRK4UX" localSheetId="5" hidden="1">#REF!</definedName>
    <definedName name="BEx1KGY9QEHZ9QSARMQUTQKRK4UX" hidden="1">#REF!</definedName>
    <definedName name="BEx1KKP1ELIF2UII2FWVGL7M1X7J" localSheetId="4" hidden="1">#REF!</definedName>
    <definedName name="BEx1KKP1ELIF2UII2FWVGL7M1X7J" localSheetId="3" hidden="1">#REF!</definedName>
    <definedName name="BEx1KKP1ELIF2UII2FWVGL7M1X7J" localSheetId="5" hidden="1">#REF!</definedName>
    <definedName name="BEx1KKP1ELIF2UII2FWVGL7M1X7J" hidden="1">#REF!</definedName>
    <definedName name="BEx1KUVWMB0QCWA3RBE4CADFVRIS" localSheetId="4" hidden="1">#REF!</definedName>
    <definedName name="BEx1KUVWMB0QCWA3RBE4CADFVRIS" localSheetId="3" hidden="1">#REF!</definedName>
    <definedName name="BEx1KUVWMB0QCWA3RBE4CADFVRIS" localSheetId="5" hidden="1">#REF!</definedName>
    <definedName name="BEx1KUVWMB0QCWA3RBE4CADFVRIS" hidden="1">#REF!</definedName>
    <definedName name="BEx1L2OG1SDFK2TPXELJ77YP4NI2" localSheetId="4" hidden="1">#REF!</definedName>
    <definedName name="BEx1L2OG1SDFK2TPXELJ77YP4NI2" localSheetId="3" hidden="1">#REF!</definedName>
    <definedName name="BEx1L2OG1SDFK2TPXELJ77YP4NI2" localSheetId="5" hidden="1">#REF!</definedName>
    <definedName name="BEx1L2OG1SDFK2TPXELJ77YP4NI2" hidden="1">#REF!</definedName>
    <definedName name="BEx1L6Q60MWRDJB4L20LK0XPA0Z2" localSheetId="4" hidden="1">#REF!</definedName>
    <definedName name="BEx1L6Q60MWRDJB4L20LK0XPA0Z2" localSheetId="3" hidden="1">#REF!</definedName>
    <definedName name="BEx1L6Q60MWRDJB4L20LK0XPA0Z2" localSheetId="5" hidden="1">#REF!</definedName>
    <definedName name="BEx1L6Q60MWRDJB4L20LK0XPA0Z2" hidden="1">#REF!</definedName>
    <definedName name="BEx1LD63FP2Z4BR9TKSHOZW9KKZ5" localSheetId="4" hidden="1">#REF!</definedName>
    <definedName name="BEx1LD63FP2Z4BR9TKSHOZW9KKZ5" localSheetId="3" hidden="1">#REF!</definedName>
    <definedName name="BEx1LD63FP2Z4BR9TKSHOZW9KKZ5" localSheetId="5" hidden="1">#REF!</definedName>
    <definedName name="BEx1LD63FP2Z4BR9TKSHOZW9KKZ5" hidden="1">#REF!</definedName>
    <definedName name="BEx1LDMB9RW982DUILM2WPT5VWQ3" localSheetId="4" hidden="1">#REF!</definedName>
    <definedName name="BEx1LDMB9RW982DUILM2WPT5VWQ3" localSheetId="3" hidden="1">#REF!</definedName>
    <definedName name="BEx1LDMB9RW982DUILM2WPT5VWQ3" localSheetId="5" hidden="1">#REF!</definedName>
    <definedName name="BEx1LDMB9RW982DUILM2WPT5VWQ3" hidden="1">#REF!</definedName>
    <definedName name="BEx1LRPGDQCOEMW8YT80J1XCDCIV" localSheetId="4" hidden="1">#REF!</definedName>
    <definedName name="BEx1LRPGDQCOEMW8YT80J1XCDCIV" localSheetId="3" hidden="1">#REF!</definedName>
    <definedName name="BEx1LRPGDQCOEMW8YT80J1XCDCIV" localSheetId="5" hidden="1">#REF!</definedName>
    <definedName name="BEx1LRPGDQCOEMW8YT80J1XCDCIV" hidden="1">#REF!</definedName>
    <definedName name="BEx1LRUSJW4JG54X07QWD9R27WV9" localSheetId="4" hidden="1">#REF!</definedName>
    <definedName name="BEx1LRUSJW4JG54X07QWD9R27WV9" localSheetId="3" hidden="1">#REF!</definedName>
    <definedName name="BEx1LRUSJW4JG54X07QWD9R27WV9" localSheetId="5" hidden="1">#REF!</definedName>
    <definedName name="BEx1LRUSJW4JG54X07QWD9R27WV9" hidden="1">#REF!</definedName>
    <definedName name="BEx1M1WBK5T0LP1AK2JYV6W87ID6" localSheetId="4" hidden="1">#REF!</definedName>
    <definedName name="BEx1M1WBK5T0LP1AK2JYV6W87ID6" localSheetId="3" hidden="1">#REF!</definedName>
    <definedName name="BEx1M1WBK5T0LP1AK2JYV6W87ID6" localSheetId="5" hidden="1">#REF!</definedName>
    <definedName name="BEx1M1WBK5T0LP1AK2JYV6W87ID6" hidden="1">#REF!</definedName>
    <definedName name="BEx1M51HHDYGIT8PON7U8ICL2S95" localSheetId="4" hidden="1">#REF!</definedName>
    <definedName name="BEx1M51HHDYGIT8PON7U8ICL2S95" localSheetId="3" hidden="1">#REF!</definedName>
    <definedName name="BEx1M51HHDYGIT8PON7U8ICL2S95" localSheetId="5" hidden="1">#REF!</definedName>
    <definedName name="BEx1M51HHDYGIT8PON7U8ICL2S95" hidden="1">#REF!</definedName>
    <definedName name="BEx1MTRKKVCHOZ0YGID6HZ49LJTO" localSheetId="4" hidden="1">#REF!</definedName>
    <definedName name="BEx1MTRKKVCHOZ0YGID6HZ49LJTO" localSheetId="3" hidden="1">#REF!</definedName>
    <definedName name="BEx1MTRKKVCHOZ0YGID6HZ49LJTO" localSheetId="5" hidden="1">#REF!</definedName>
    <definedName name="BEx1MTRKKVCHOZ0YGID6HZ49LJTO" hidden="1">#REF!</definedName>
    <definedName name="BEx1N3CUJ3UX61X38ZAJVPEN4KMC" localSheetId="4" hidden="1">#REF!</definedName>
    <definedName name="BEx1N3CUJ3UX61X38ZAJVPEN4KMC" localSheetId="3" hidden="1">#REF!</definedName>
    <definedName name="BEx1N3CUJ3UX61X38ZAJVPEN4KMC" localSheetId="5" hidden="1">#REF!</definedName>
    <definedName name="BEx1N3CUJ3UX61X38ZAJVPEN4KMC" hidden="1">#REF!</definedName>
    <definedName name="BEx1NAEHWVVI40ROTNWROZLJD81M" localSheetId="4" hidden="1">#REF!</definedName>
    <definedName name="BEx1NAEHWVVI40ROTNWROZLJD81M" localSheetId="3" hidden="1">#REF!</definedName>
    <definedName name="BEx1NAEHWVVI40ROTNWROZLJD81M" localSheetId="5" hidden="1">#REF!</definedName>
    <definedName name="BEx1NAEHWVVI40ROTNWROZLJD81M" hidden="1">#REF!</definedName>
    <definedName name="BEx1NM34KQTO1LDNSAFD1L82UZFG" localSheetId="4" hidden="1">#REF!</definedName>
    <definedName name="BEx1NM34KQTO1LDNSAFD1L82UZFG" localSheetId="3" hidden="1">#REF!</definedName>
    <definedName name="BEx1NM34KQTO1LDNSAFD1L82UZFG" localSheetId="5" hidden="1">#REF!</definedName>
    <definedName name="BEx1NM34KQTO1LDNSAFD1L82UZFG" hidden="1">#REF!</definedName>
    <definedName name="BEx1NO6TXZVOGCUWCCRTXRXWW0XL" localSheetId="4" hidden="1">#REF!</definedName>
    <definedName name="BEx1NO6TXZVOGCUWCCRTXRXWW0XL" localSheetId="3" hidden="1">#REF!</definedName>
    <definedName name="BEx1NO6TXZVOGCUWCCRTXRXWW0XL" localSheetId="5" hidden="1">#REF!</definedName>
    <definedName name="BEx1NO6TXZVOGCUWCCRTXRXWW0XL" hidden="1">#REF!</definedName>
    <definedName name="BEx1NS8EU5P9FQV3S0WRTXI5L361" localSheetId="4" hidden="1">#REF!</definedName>
    <definedName name="BEx1NS8EU5P9FQV3S0WRTXI5L361" localSheetId="3" hidden="1">#REF!</definedName>
    <definedName name="BEx1NS8EU5P9FQV3S0WRTXI5L361" localSheetId="5" hidden="1">#REF!</definedName>
    <definedName name="BEx1NS8EU5P9FQV3S0WRTXI5L361" hidden="1">#REF!</definedName>
    <definedName name="BEx1NUBX5VUYZFKQH69FN6BTLWCR" localSheetId="4" hidden="1">#REF!</definedName>
    <definedName name="BEx1NUBX5VUYZFKQH69FN6BTLWCR" localSheetId="3" hidden="1">#REF!</definedName>
    <definedName name="BEx1NUBX5VUYZFKQH69FN6BTLWCR" localSheetId="5" hidden="1">#REF!</definedName>
    <definedName name="BEx1NUBX5VUYZFKQH69FN6BTLWCR" hidden="1">#REF!</definedName>
    <definedName name="BEx1NZ4K1L8UON80Y2A4RASKWGNP" localSheetId="4" hidden="1">#REF!</definedName>
    <definedName name="BEx1NZ4K1L8UON80Y2A4RASKWGNP" localSheetId="3" hidden="1">#REF!</definedName>
    <definedName name="BEx1NZ4K1L8UON80Y2A4RASKWGNP" localSheetId="5" hidden="1">#REF!</definedName>
    <definedName name="BEx1NZ4K1L8UON80Y2A4RASKWGNP" hidden="1">#REF!</definedName>
    <definedName name="BEx1OLAZ915OGYWP0QP1QQWDLCRX" localSheetId="4" hidden="1">#REF!</definedName>
    <definedName name="BEx1OLAZ915OGYWP0QP1QQWDLCRX" localSheetId="3" hidden="1">#REF!</definedName>
    <definedName name="BEx1OLAZ915OGYWP0QP1QQWDLCRX" localSheetId="5" hidden="1">#REF!</definedName>
    <definedName name="BEx1OLAZ915OGYWP0QP1QQWDLCRX" hidden="1">#REF!</definedName>
    <definedName name="BEx1OO5ER042IS6IC4TLDI75JNVH" localSheetId="4" hidden="1">#REF!</definedName>
    <definedName name="BEx1OO5ER042IS6IC4TLDI75JNVH" localSheetId="3" hidden="1">#REF!</definedName>
    <definedName name="BEx1OO5ER042IS6IC4TLDI75JNVH" localSheetId="5" hidden="1">#REF!</definedName>
    <definedName name="BEx1OO5ER042IS6IC4TLDI75JNVH" hidden="1">#REF!</definedName>
    <definedName name="BEx1OTE54CBSUT8FWKRALEDCUWN4" localSheetId="4" hidden="1">#REF!</definedName>
    <definedName name="BEx1OTE54CBSUT8FWKRALEDCUWN4" localSheetId="3" hidden="1">#REF!</definedName>
    <definedName name="BEx1OTE54CBSUT8FWKRALEDCUWN4" localSheetId="5" hidden="1">#REF!</definedName>
    <definedName name="BEx1OTE54CBSUT8FWKRALEDCUWN4" hidden="1">#REF!</definedName>
    <definedName name="BEx1OVSMPADTX95QUOX34KZQ8EDY" localSheetId="4" hidden="1">#REF!</definedName>
    <definedName name="BEx1OVSMPADTX95QUOX34KZQ8EDY" localSheetId="3" hidden="1">#REF!</definedName>
    <definedName name="BEx1OVSMPADTX95QUOX34KZQ8EDY" localSheetId="5" hidden="1">#REF!</definedName>
    <definedName name="BEx1OVSMPADTX95QUOX34KZQ8EDY" hidden="1">#REF!</definedName>
    <definedName name="BEx1OX544IO9FQJI7YYQGZCEHB3O" localSheetId="4" hidden="1">#REF!</definedName>
    <definedName name="BEx1OX544IO9FQJI7YYQGZCEHB3O" localSheetId="3" hidden="1">#REF!</definedName>
    <definedName name="BEx1OX544IO9FQJI7YYQGZCEHB3O" localSheetId="5" hidden="1">#REF!</definedName>
    <definedName name="BEx1OX544IO9FQJI7YYQGZCEHB3O" hidden="1">#REF!</definedName>
    <definedName name="BEx1OY6SVEUT2EQ26P7EKEND342G" localSheetId="4" hidden="1">#REF!</definedName>
    <definedName name="BEx1OY6SVEUT2EQ26P7EKEND342G" localSheetId="3" hidden="1">#REF!</definedName>
    <definedName name="BEx1OY6SVEUT2EQ26P7EKEND342G" localSheetId="5" hidden="1">#REF!</definedName>
    <definedName name="BEx1OY6SVEUT2EQ26P7EKEND342G" hidden="1">#REF!</definedName>
    <definedName name="BEx1OYN1LPIPI12O9G6F7QAOS9T4" localSheetId="4" hidden="1">#REF!</definedName>
    <definedName name="BEx1OYN1LPIPI12O9G6F7QAOS9T4" localSheetId="3" hidden="1">#REF!</definedName>
    <definedName name="BEx1OYN1LPIPI12O9G6F7QAOS9T4" localSheetId="5" hidden="1">#REF!</definedName>
    <definedName name="BEx1OYN1LPIPI12O9G6F7QAOS9T4" hidden="1">#REF!</definedName>
    <definedName name="BEx1P1HHKJA799O3YZXQAX6KFH58" localSheetId="4" hidden="1">#REF!</definedName>
    <definedName name="BEx1P1HHKJA799O3YZXQAX6KFH58" localSheetId="3" hidden="1">#REF!</definedName>
    <definedName name="BEx1P1HHKJA799O3YZXQAX6KFH58" localSheetId="5" hidden="1">#REF!</definedName>
    <definedName name="BEx1P1HHKJA799O3YZXQAX6KFH58" hidden="1">#REF!</definedName>
    <definedName name="BEx1P34W467WGPOXPK292QFJIPHJ" localSheetId="4" hidden="1">#REF!</definedName>
    <definedName name="BEx1P34W467WGPOXPK292QFJIPHJ" localSheetId="3" hidden="1">#REF!</definedName>
    <definedName name="BEx1P34W467WGPOXPK292QFJIPHJ" localSheetId="5" hidden="1">#REF!</definedName>
    <definedName name="BEx1P34W467WGPOXPK292QFJIPHJ" hidden="1">#REF!</definedName>
    <definedName name="BEx1P7S1J4TKGVJ43C2Q2R3M9WRB" localSheetId="4" hidden="1">#REF!</definedName>
    <definedName name="BEx1P7S1J4TKGVJ43C2Q2R3M9WRB" localSheetId="3" hidden="1">#REF!</definedName>
    <definedName name="BEx1P7S1J4TKGVJ43C2Q2R3M9WRB" localSheetId="5" hidden="1">#REF!</definedName>
    <definedName name="BEx1P7S1J4TKGVJ43C2Q2R3M9WRB" hidden="1">#REF!</definedName>
    <definedName name="BEx1PA11BLPVZM8RC5BL46WX8YB5" localSheetId="4" hidden="1">#REF!</definedName>
    <definedName name="BEx1PA11BLPVZM8RC5BL46WX8YB5" localSheetId="3" hidden="1">#REF!</definedName>
    <definedName name="BEx1PA11BLPVZM8RC5BL46WX8YB5" localSheetId="5" hidden="1">#REF!</definedName>
    <definedName name="BEx1PA11BLPVZM8RC5BL46WX8YB5" hidden="1">#REF!</definedName>
    <definedName name="BEx1PBZ4BEFIPGMQXT9T8S4PZ2IM" localSheetId="4" hidden="1">#REF!</definedName>
    <definedName name="BEx1PBZ4BEFIPGMQXT9T8S4PZ2IM" localSheetId="3" hidden="1">#REF!</definedName>
    <definedName name="BEx1PBZ4BEFIPGMQXT9T8S4PZ2IM" localSheetId="5" hidden="1">#REF!</definedName>
    <definedName name="BEx1PBZ4BEFIPGMQXT9T8S4PZ2IM" hidden="1">#REF!</definedName>
    <definedName name="BEx1PLF2CFSXBZPVI6CJ534EIJDN" localSheetId="4" hidden="1">#REF!</definedName>
    <definedName name="BEx1PLF2CFSXBZPVI6CJ534EIJDN" localSheetId="3" hidden="1">#REF!</definedName>
    <definedName name="BEx1PLF2CFSXBZPVI6CJ534EIJDN" localSheetId="5" hidden="1">#REF!</definedName>
    <definedName name="BEx1PLF2CFSXBZPVI6CJ534EIJDN" hidden="1">#REF!</definedName>
    <definedName name="BEx1PMWZB2DO6EM9BKLUICZJ65HD" localSheetId="4" hidden="1">#REF!</definedName>
    <definedName name="BEx1PMWZB2DO6EM9BKLUICZJ65HD" localSheetId="3" hidden="1">#REF!</definedName>
    <definedName name="BEx1PMWZB2DO6EM9BKLUICZJ65HD" localSheetId="5" hidden="1">#REF!</definedName>
    <definedName name="BEx1PMWZB2DO6EM9BKLUICZJ65HD" hidden="1">#REF!</definedName>
    <definedName name="BEx1PZCOY3MT63U01AGM91LSUDK6" localSheetId="4" hidden="1">#REF!</definedName>
    <definedName name="BEx1PZCOY3MT63U01AGM91LSUDK6" localSheetId="3" hidden="1">#REF!</definedName>
    <definedName name="BEx1PZCOY3MT63U01AGM91LSUDK6" localSheetId="5" hidden="1">#REF!</definedName>
    <definedName name="BEx1PZCOY3MT63U01AGM91LSUDK6" hidden="1">#REF!</definedName>
    <definedName name="BEx1QA54J2A4I7IBQR19BTY28ZMR" localSheetId="4" hidden="1">#REF!</definedName>
    <definedName name="BEx1QA54J2A4I7IBQR19BTY28ZMR" localSheetId="3" hidden="1">#REF!</definedName>
    <definedName name="BEx1QA54J2A4I7IBQR19BTY28ZMR" localSheetId="5" hidden="1">#REF!</definedName>
    <definedName name="BEx1QA54J2A4I7IBQR19BTY28ZMR" hidden="1">#REF!</definedName>
    <definedName name="BEx1QMQAHG3KQUK59DVM68SWKZIZ" localSheetId="4" hidden="1">#REF!</definedName>
    <definedName name="BEx1QMQAHG3KQUK59DVM68SWKZIZ" localSheetId="3" hidden="1">#REF!</definedName>
    <definedName name="BEx1QMQAHG3KQUK59DVM68SWKZIZ" localSheetId="5" hidden="1">#REF!</definedName>
    <definedName name="BEx1QMQAHG3KQUK59DVM68SWKZIZ" hidden="1">#REF!</definedName>
    <definedName name="BEx1QS4I6EOZNLQE54RT7EXOE8YP" localSheetId="4" hidden="1">#REF!</definedName>
    <definedName name="BEx1QS4I6EOZNLQE54RT7EXOE8YP" localSheetId="3" hidden="1">#REF!</definedName>
    <definedName name="BEx1QS4I6EOZNLQE54RT7EXOE8YP" localSheetId="5" hidden="1">#REF!</definedName>
    <definedName name="BEx1QS4I6EOZNLQE54RT7EXOE8YP" hidden="1">#REF!</definedName>
    <definedName name="BEx1R9YFKJCMSEST8OVCAO5E47FO" localSheetId="4" hidden="1">#REF!</definedName>
    <definedName name="BEx1R9YFKJCMSEST8OVCAO5E47FO" localSheetId="3" hidden="1">#REF!</definedName>
    <definedName name="BEx1R9YFKJCMSEST8OVCAO5E47FO" localSheetId="5" hidden="1">#REF!</definedName>
    <definedName name="BEx1R9YFKJCMSEST8OVCAO5E47FO" hidden="1">#REF!</definedName>
    <definedName name="BEx1RBGC06B3T52OIC0EQ1KGVP1I" localSheetId="4" hidden="1">#REF!</definedName>
    <definedName name="BEx1RBGC06B3T52OIC0EQ1KGVP1I" localSheetId="3" hidden="1">#REF!</definedName>
    <definedName name="BEx1RBGC06B3T52OIC0EQ1KGVP1I" localSheetId="5" hidden="1">#REF!</definedName>
    <definedName name="BEx1RBGC06B3T52OIC0EQ1KGVP1I" hidden="1">#REF!</definedName>
    <definedName name="BEx1RRC7X4NI1CU4EO5XYE2GVARJ" localSheetId="4" hidden="1">#REF!</definedName>
    <definedName name="BEx1RRC7X4NI1CU4EO5XYE2GVARJ" localSheetId="3" hidden="1">#REF!</definedName>
    <definedName name="BEx1RRC7X4NI1CU4EO5XYE2GVARJ" localSheetId="5" hidden="1">#REF!</definedName>
    <definedName name="BEx1RRC7X4NI1CU4EO5XYE2GVARJ" hidden="1">#REF!</definedName>
    <definedName name="BEx1RZA1NCGT832L7EMR7GMF588W" localSheetId="4" hidden="1">#REF!</definedName>
    <definedName name="BEx1RZA1NCGT832L7EMR7GMF588W" localSheetId="3" hidden="1">#REF!</definedName>
    <definedName name="BEx1RZA1NCGT832L7EMR7GMF588W" localSheetId="5" hidden="1">#REF!</definedName>
    <definedName name="BEx1RZA1NCGT832L7EMR7GMF588W" hidden="1">#REF!</definedName>
    <definedName name="BEx1S0XGIPUSZQUCSGWSK10GKW7Y" localSheetId="4" hidden="1">#REF!</definedName>
    <definedName name="BEx1S0XGIPUSZQUCSGWSK10GKW7Y" localSheetId="3" hidden="1">#REF!</definedName>
    <definedName name="BEx1S0XGIPUSZQUCSGWSK10GKW7Y" localSheetId="5" hidden="1">#REF!</definedName>
    <definedName name="BEx1S0XGIPUSZQUCSGWSK10GKW7Y" hidden="1">#REF!</definedName>
    <definedName name="BEx1S5VFNKIXHTTCWSV60UC50EZ8" localSheetId="4" hidden="1">#REF!</definedName>
    <definedName name="BEx1S5VFNKIXHTTCWSV60UC50EZ8" localSheetId="3" hidden="1">#REF!</definedName>
    <definedName name="BEx1S5VFNKIXHTTCWSV60UC50EZ8" localSheetId="5" hidden="1">#REF!</definedName>
    <definedName name="BEx1S5VFNKIXHTTCWSV60UC50EZ8" hidden="1">#REF!</definedName>
    <definedName name="BEx1SK3U02H0RGKEYXW7ZMCEOF3V" localSheetId="4" hidden="1">#REF!</definedName>
    <definedName name="BEx1SK3U02H0RGKEYXW7ZMCEOF3V" localSheetId="3" hidden="1">#REF!</definedName>
    <definedName name="BEx1SK3U02H0RGKEYXW7ZMCEOF3V" localSheetId="5" hidden="1">#REF!</definedName>
    <definedName name="BEx1SK3U02H0RGKEYXW7ZMCEOF3V" hidden="1">#REF!</definedName>
    <definedName name="BEx1SSNEZINBJT29QVS62VS1THT4" localSheetId="4" hidden="1">#REF!</definedName>
    <definedName name="BEx1SSNEZINBJT29QVS62VS1THT4" localSheetId="3" hidden="1">#REF!</definedName>
    <definedName name="BEx1SSNEZINBJT29QVS62VS1THT4" localSheetId="5" hidden="1">#REF!</definedName>
    <definedName name="BEx1SSNEZINBJT29QVS62VS1THT4" hidden="1">#REF!</definedName>
    <definedName name="BEx1SVNCHNANBJIDIQVB8AFK4HAN" localSheetId="4" hidden="1">#REF!</definedName>
    <definedName name="BEx1SVNCHNANBJIDIQVB8AFK4HAN" localSheetId="3" hidden="1">#REF!</definedName>
    <definedName name="BEx1SVNCHNANBJIDIQVB8AFK4HAN" localSheetId="5" hidden="1">#REF!</definedName>
    <definedName name="BEx1SVNCHNANBJIDIQVB8AFK4HAN" hidden="1">#REF!</definedName>
    <definedName name="BEx1TJ0WLS9O7KNSGIPWTYHDYI1D" localSheetId="4" hidden="1">#REF!</definedName>
    <definedName name="BEx1TJ0WLS9O7KNSGIPWTYHDYI1D" localSheetId="3" hidden="1">#REF!</definedName>
    <definedName name="BEx1TJ0WLS9O7KNSGIPWTYHDYI1D" localSheetId="5" hidden="1">#REF!</definedName>
    <definedName name="BEx1TJ0WLS9O7KNSGIPWTYHDYI1D" hidden="1">#REF!</definedName>
    <definedName name="BEx1U15M7LVVFZENH830B2BGWC04" localSheetId="4" hidden="1">#REF!</definedName>
    <definedName name="BEx1U15M7LVVFZENH830B2BGWC04" localSheetId="3" hidden="1">#REF!</definedName>
    <definedName name="BEx1U15M7LVVFZENH830B2BGWC04" localSheetId="5" hidden="1">#REF!</definedName>
    <definedName name="BEx1U15M7LVVFZENH830B2BGWC04" hidden="1">#REF!</definedName>
    <definedName name="BEx1U7WFO8OZKB1EBF4H386JW91L" localSheetId="4" hidden="1">#REF!</definedName>
    <definedName name="BEx1U7WFO8OZKB1EBF4H386JW91L" localSheetId="3" hidden="1">#REF!</definedName>
    <definedName name="BEx1U7WFO8OZKB1EBF4H386JW91L" localSheetId="5" hidden="1">#REF!</definedName>
    <definedName name="BEx1U7WFO8OZKB1EBF4H386JW91L" hidden="1">#REF!</definedName>
    <definedName name="BEx1U87938YR9N6HYI24KVBKLOS3" localSheetId="4" hidden="1">#REF!</definedName>
    <definedName name="BEx1U87938YR9N6HYI24KVBKLOS3" localSheetId="3" hidden="1">#REF!</definedName>
    <definedName name="BEx1U87938YR9N6HYI24KVBKLOS3" localSheetId="5" hidden="1">#REF!</definedName>
    <definedName name="BEx1U87938YR9N6HYI24KVBKLOS3" hidden="1">#REF!</definedName>
    <definedName name="BEx1UESH4KDWHYESQU2IE55RS3LI" localSheetId="4" hidden="1">#REF!</definedName>
    <definedName name="BEx1UESH4KDWHYESQU2IE55RS3LI" localSheetId="3" hidden="1">#REF!</definedName>
    <definedName name="BEx1UESH4KDWHYESQU2IE55RS3LI" localSheetId="5" hidden="1">#REF!</definedName>
    <definedName name="BEx1UESH4KDWHYESQU2IE55RS3LI" hidden="1">#REF!</definedName>
    <definedName name="BEx1UI8N9KTCPSOJ7RDW0T8UEBNP" localSheetId="4" hidden="1">#REF!</definedName>
    <definedName name="BEx1UI8N9KTCPSOJ7RDW0T8UEBNP" localSheetId="3" hidden="1">#REF!</definedName>
    <definedName name="BEx1UI8N9KTCPSOJ7RDW0T8UEBNP" localSheetId="5" hidden="1">#REF!</definedName>
    <definedName name="BEx1UI8N9KTCPSOJ7RDW0T8UEBNP" hidden="1">#REF!</definedName>
    <definedName name="BEx1UML0HHJFHA5TBOYQ24I3RV1W" localSheetId="4" hidden="1">#REF!</definedName>
    <definedName name="BEx1UML0HHJFHA5TBOYQ24I3RV1W" localSheetId="3" hidden="1">#REF!</definedName>
    <definedName name="BEx1UML0HHJFHA5TBOYQ24I3RV1W" localSheetId="5" hidden="1">#REF!</definedName>
    <definedName name="BEx1UML0HHJFHA5TBOYQ24I3RV1W" hidden="1">#REF!</definedName>
    <definedName name="BEx1UUDIQPZ23XQ79GUL0RAWRSCK" localSheetId="4" hidden="1">#REF!</definedName>
    <definedName name="BEx1UUDIQPZ23XQ79GUL0RAWRSCK" localSheetId="3" hidden="1">#REF!</definedName>
    <definedName name="BEx1UUDIQPZ23XQ79GUL0RAWRSCK" localSheetId="5" hidden="1">#REF!</definedName>
    <definedName name="BEx1UUDIQPZ23XQ79GUL0RAWRSCK" hidden="1">#REF!</definedName>
    <definedName name="BEx1V67SEV778NVW68J8W5SND1J7" localSheetId="4" hidden="1">#REF!</definedName>
    <definedName name="BEx1V67SEV778NVW68J8W5SND1J7" localSheetId="3" hidden="1">#REF!</definedName>
    <definedName name="BEx1V67SEV778NVW68J8W5SND1J7" localSheetId="5" hidden="1">#REF!</definedName>
    <definedName name="BEx1V67SEV778NVW68J8W5SND1J7" hidden="1">#REF!</definedName>
    <definedName name="BEx1VIY9SQLRESD11CC4PHYT0XSG" localSheetId="4" hidden="1">#REF!</definedName>
    <definedName name="BEx1VIY9SQLRESD11CC4PHYT0XSG" localSheetId="3" hidden="1">#REF!</definedName>
    <definedName name="BEx1VIY9SQLRESD11CC4PHYT0XSG" localSheetId="5" hidden="1">#REF!</definedName>
    <definedName name="BEx1VIY9SQLRESD11CC4PHYT0XSG" hidden="1">#REF!</definedName>
    <definedName name="BEx1WC67EH10SC38QWX3WEA5KH3A" localSheetId="4" hidden="1">#REF!</definedName>
    <definedName name="BEx1WC67EH10SC38QWX3WEA5KH3A" localSheetId="3" hidden="1">#REF!</definedName>
    <definedName name="BEx1WC67EH10SC38QWX3WEA5KH3A" localSheetId="5" hidden="1">#REF!</definedName>
    <definedName name="BEx1WC67EH10SC38QWX3WEA5KH3A" hidden="1">#REF!</definedName>
    <definedName name="BEx1WGYTKZZIPM1577W5FEYKFH3V" localSheetId="4" hidden="1">#REF!</definedName>
    <definedName name="BEx1WGYTKZZIPM1577W5FEYKFH3V" localSheetId="3" hidden="1">#REF!</definedName>
    <definedName name="BEx1WGYTKZZIPM1577W5FEYKFH3V" localSheetId="5" hidden="1">#REF!</definedName>
    <definedName name="BEx1WGYTKZZIPM1577W5FEYKFH3V" hidden="1">#REF!</definedName>
    <definedName name="BEx1WHPURIV3D3PTJJ359H1OP7ZV" localSheetId="4" hidden="1">#REF!</definedName>
    <definedName name="BEx1WHPURIV3D3PTJJ359H1OP7ZV" localSheetId="3" hidden="1">#REF!</definedName>
    <definedName name="BEx1WHPURIV3D3PTJJ359H1OP7ZV" localSheetId="5" hidden="1">#REF!</definedName>
    <definedName name="BEx1WHPURIV3D3PTJJ359H1OP7ZV" hidden="1">#REF!</definedName>
    <definedName name="BEx1WLGP2O2VDVRJRFGH2I62VAI5" localSheetId="4" hidden="1">#REF!</definedName>
    <definedName name="BEx1WLGP2O2VDVRJRFGH2I62VAI5" localSheetId="3" hidden="1">#REF!</definedName>
    <definedName name="BEx1WLGP2O2VDVRJRFGH2I62VAI5" localSheetId="5" hidden="1">#REF!</definedName>
    <definedName name="BEx1WLGP2O2VDVRJRFGH2I62VAI5" hidden="1">#REF!</definedName>
    <definedName name="BEx1WLWY2CR1WRD694JJSWSDFAIR" localSheetId="4" hidden="1">#REF!</definedName>
    <definedName name="BEx1WLWY2CR1WRD694JJSWSDFAIR" localSheetId="3" hidden="1">#REF!</definedName>
    <definedName name="BEx1WLWY2CR1WRD694JJSWSDFAIR" localSheetId="5" hidden="1">#REF!</definedName>
    <definedName name="BEx1WLWY2CR1WRD694JJSWSDFAIR" hidden="1">#REF!</definedName>
    <definedName name="BEx1WMD1LWPWRIK6GGAJRJAHJM8I" localSheetId="4" hidden="1">#REF!</definedName>
    <definedName name="BEx1WMD1LWPWRIK6GGAJRJAHJM8I" localSheetId="3" hidden="1">#REF!</definedName>
    <definedName name="BEx1WMD1LWPWRIK6GGAJRJAHJM8I" localSheetId="5" hidden="1">#REF!</definedName>
    <definedName name="BEx1WMD1LWPWRIK6GGAJRJAHJM8I" hidden="1">#REF!</definedName>
    <definedName name="BEx1WR0D41MR174LBF3P9E3K0J51" localSheetId="4" hidden="1">#REF!</definedName>
    <definedName name="BEx1WR0D41MR174LBF3P9E3K0J51" localSheetId="3" hidden="1">#REF!</definedName>
    <definedName name="BEx1WR0D41MR174LBF3P9E3K0J51" localSheetId="5" hidden="1">#REF!</definedName>
    <definedName name="BEx1WR0D41MR174LBF3P9E3K0J51" hidden="1">#REF!</definedName>
    <definedName name="BEx1WUB1FAS5PHU33TJ60SUHR618" localSheetId="4" hidden="1">#REF!</definedName>
    <definedName name="BEx1WUB1FAS5PHU33TJ60SUHR618" localSheetId="3" hidden="1">#REF!</definedName>
    <definedName name="BEx1WUB1FAS5PHU33TJ60SUHR618" localSheetId="5" hidden="1">#REF!</definedName>
    <definedName name="BEx1WUB1FAS5PHU33TJ60SUHR618" hidden="1">#REF!</definedName>
    <definedName name="BEx1WX04G0INSPPG9NTNR3DYR6PZ" localSheetId="4" hidden="1">#REF!</definedName>
    <definedName name="BEx1WX04G0INSPPG9NTNR3DYR6PZ" localSheetId="3" hidden="1">#REF!</definedName>
    <definedName name="BEx1WX04G0INSPPG9NTNR3DYR6PZ" localSheetId="5" hidden="1">#REF!</definedName>
    <definedName name="BEx1WX04G0INSPPG9NTNR3DYR6PZ" hidden="1">#REF!</definedName>
    <definedName name="BEx1X3LHU9DPG01VWX2IF65TRATF" localSheetId="4" hidden="1">#REF!</definedName>
    <definedName name="BEx1X3LHU9DPG01VWX2IF65TRATF" localSheetId="3" hidden="1">#REF!</definedName>
    <definedName name="BEx1X3LHU9DPG01VWX2IF65TRATF" localSheetId="5" hidden="1">#REF!</definedName>
    <definedName name="BEx1X3LHU9DPG01VWX2IF65TRATF" hidden="1">#REF!</definedName>
    <definedName name="BEx1XK8AAMO0AH0Z1OUKW30CA7EQ" localSheetId="4" hidden="1">#REF!</definedName>
    <definedName name="BEx1XK8AAMO0AH0Z1OUKW30CA7EQ" localSheetId="3" hidden="1">#REF!</definedName>
    <definedName name="BEx1XK8AAMO0AH0Z1OUKW30CA7EQ" localSheetId="5" hidden="1">#REF!</definedName>
    <definedName name="BEx1XK8AAMO0AH0Z1OUKW30CA7EQ" hidden="1">#REF!</definedName>
    <definedName name="BEx1XL4MZ7C80495GHQRWOBS16PQ" localSheetId="4" hidden="1">#REF!</definedName>
    <definedName name="BEx1XL4MZ7C80495GHQRWOBS16PQ" localSheetId="3" hidden="1">#REF!</definedName>
    <definedName name="BEx1XL4MZ7C80495GHQRWOBS16PQ" localSheetId="5" hidden="1">#REF!</definedName>
    <definedName name="BEx1XL4MZ7C80495GHQRWOBS16PQ" hidden="1">#REF!</definedName>
    <definedName name="BEx1Y2IGS2K95E1M51PEF9KJZ0KB" localSheetId="4" hidden="1">#REF!</definedName>
    <definedName name="BEx1Y2IGS2K95E1M51PEF9KJZ0KB" localSheetId="3" hidden="1">#REF!</definedName>
    <definedName name="BEx1Y2IGS2K95E1M51PEF9KJZ0KB" localSheetId="5" hidden="1">#REF!</definedName>
    <definedName name="BEx1Y2IGS2K95E1M51PEF9KJZ0KB" hidden="1">#REF!</definedName>
    <definedName name="BEx1Y3PKK83X2FN9SAALFHOWKMRQ" localSheetId="4" hidden="1">#REF!</definedName>
    <definedName name="BEx1Y3PKK83X2FN9SAALFHOWKMRQ" localSheetId="3" hidden="1">#REF!</definedName>
    <definedName name="BEx1Y3PKK83X2FN9SAALFHOWKMRQ" localSheetId="5" hidden="1">#REF!</definedName>
    <definedName name="BEx1Y3PKK83X2FN9SAALFHOWKMRQ" hidden="1">#REF!</definedName>
    <definedName name="BEx1YL3DJ7Y4AZ01ERCOGW0FJ26T" localSheetId="4" hidden="1">#REF!</definedName>
    <definedName name="BEx1YL3DJ7Y4AZ01ERCOGW0FJ26T" localSheetId="3" hidden="1">#REF!</definedName>
    <definedName name="BEx1YL3DJ7Y4AZ01ERCOGW0FJ26T" localSheetId="5" hidden="1">#REF!</definedName>
    <definedName name="BEx1YL3DJ7Y4AZ01ERCOGW0FJ26T" hidden="1">#REF!</definedName>
    <definedName name="BEx1Z2RYHSVD1H37817SN93VMURZ" localSheetId="4" hidden="1">#REF!</definedName>
    <definedName name="BEx1Z2RYHSVD1H37817SN93VMURZ" localSheetId="3" hidden="1">#REF!</definedName>
    <definedName name="BEx1Z2RYHSVD1H37817SN93VMURZ" localSheetId="5" hidden="1">#REF!</definedName>
    <definedName name="BEx1Z2RYHSVD1H37817SN93VMURZ" hidden="1">#REF!</definedName>
    <definedName name="BEx3AMAKWI6458B67VKZO56MCNJW" localSheetId="4" hidden="1">#REF!</definedName>
    <definedName name="BEx3AMAKWI6458B67VKZO56MCNJW" localSheetId="3" hidden="1">#REF!</definedName>
    <definedName name="BEx3AMAKWI6458B67VKZO56MCNJW" localSheetId="5" hidden="1">#REF!</definedName>
    <definedName name="BEx3AMAKWI6458B67VKZO56MCNJW" hidden="1">#REF!</definedName>
    <definedName name="BEx3AOOVM42G82TNF53W0EKXLUSI" localSheetId="4" hidden="1">#REF!</definedName>
    <definedName name="BEx3AOOVM42G82TNF53W0EKXLUSI" localSheetId="3" hidden="1">#REF!</definedName>
    <definedName name="BEx3AOOVM42G82TNF53W0EKXLUSI" localSheetId="5" hidden="1">#REF!</definedName>
    <definedName name="BEx3AOOVM42G82TNF53W0EKXLUSI" hidden="1">#REF!</definedName>
    <definedName name="BEx3AZH9W4SUFCAHNDOQ728R9V4L" localSheetId="4" hidden="1">#REF!</definedName>
    <definedName name="BEx3AZH9W4SUFCAHNDOQ728R9V4L" localSheetId="3" hidden="1">#REF!</definedName>
    <definedName name="BEx3AZH9W4SUFCAHNDOQ728R9V4L" localSheetId="5" hidden="1">#REF!</definedName>
    <definedName name="BEx3AZH9W4SUFCAHNDOQ728R9V4L" hidden="1">#REF!</definedName>
    <definedName name="BEx3BNR9ES4KY7Q1DK83KC5NDGL8" localSheetId="4" hidden="1">#REF!</definedName>
    <definedName name="BEx3BNR9ES4KY7Q1DK83KC5NDGL8" localSheetId="3" hidden="1">#REF!</definedName>
    <definedName name="BEx3BNR9ES4KY7Q1DK83KC5NDGL8" localSheetId="5" hidden="1">#REF!</definedName>
    <definedName name="BEx3BNR9ES4KY7Q1DK83KC5NDGL8" hidden="1">#REF!</definedName>
    <definedName name="BEx3BQR5VZXNQ4H949ORM8ESU3B3" localSheetId="4" hidden="1">#REF!</definedName>
    <definedName name="BEx3BQR5VZXNQ4H949ORM8ESU3B3" localSheetId="3" hidden="1">#REF!</definedName>
    <definedName name="BEx3BQR5VZXNQ4H949ORM8ESU3B3" localSheetId="5" hidden="1">#REF!</definedName>
    <definedName name="BEx3BQR5VZXNQ4H949ORM8ESU3B3" hidden="1">#REF!</definedName>
    <definedName name="BEx3BTLL3ASJN134DLEQTQM70VZM" localSheetId="4" hidden="1">#REF!</definedName>
    <definedName name="BEx3BTLL3ASJN134DLEQTQM70VZM" localSheetId="3" hidden="1">#REF!</definedName>
    <definedName name="BEx3BTLL3ASJN134DLEQTQM70VZM" localSheetId="5" hidden="1">#REF!</definedName>
    <definedName name="BEx3BTLL3ASJN134DLEQTQM70VZM" hidden="1">#REF!</definedName>
    <definedName name="BEx3BW5CTV0DJU5AQS3ZQFK2VLF3" localSheetId="4" hidden="1">#REF!</definedName>
    <definedName name="BEx3BW5CTV0DJU5AQS3ZQFK2VLF3" localSheetId="3" hidden="1">#REF!</definedName>
    <definedName name="BEx3BW5CTV0DJU5AQS3ZQFK2VLF3" localSheetId="5" hidden="1">#REF!</definedName>
    <definedName name="BEx3BW5CTV0DJU5AQS3ZQFK2VLF3" hidden="1">#REF!</definedName>
    <definedName name="BEx3BYP0FG369M7G3JEFLMMXAKTS" localSheetId="4" hidden="1">#REF!</definedName>
    <definedName name="BEx3BYP0FG369M7G3JEFLMMXAKTS" localSheetId="3" hidden="1">#REF!</definedName>
    <definedName name="BEx3BYP0FG369M7G3JEFLMMXAKTS" localSheetId="5" hidden="1">#REF!</definedName>
    <definedName name="BEx3BYP0FG369M7G3JEFLMMXAKTS" hidden="1">#REF!</definedName>
    <definedName name="BEx3C2QR0WUD19QSVO8EMIPNQJKH" localSheetId="4" hidden="1">#REF!</definedName>
    <definedName name="BEx3C2QR0WUD19QSVO8EMIPNQJKH" localSheetId="3" hidden="1">#REF!</definedName>
    <definedName name="BEx3C2QR0WUD19QSVO8EMIPNQJKH" localSheetId="5" hidden="1">#REF!</definedName>
    <definedName name="BEx3C2QR0WUD19QSVO8EMIPNQJKH" hidden="1">#REF!</definedName>
    <definedName name="BEx3CCS3VNR1KW2R7DKSQFZ17QW0" localSheetId="4" hidden="1">#REF!</definedName>
    <definedName name="BEx3CCS3VNR1KW2R7DKSQFZ17QW0" localSheetId="3" hidden="1">#REF!</definedName>
    <definedName name="BEx3CCS3VNR1KW2R7DKSQFZ17QW0" localSheetId="5" hidden="1">#REF!</definedName>
    <definedName name="BEx3CCS3VNR1KW2R7DKSQFZ17QW0" hidden="1">#REF!</definedName>
    <definedName name="BEx3CKFCCPZZ6ROLAT5C1DZNIC1U" localSheetId="4" hidden="1">#REF!</definedName>
    <definedName name="BEx3CKFCCPZZ6ROLAT5C1DZNIC1U" localSheetId="3" hidden="1">#REF!</definedName>
    <definedName name="BEx3CKFCCPZZ6ROLAT5C1DZNIC1U" localSheetId="5" hidden="1">#REF!</definedName>
    <definedName name="BEx3CKFCCPZZ6ROLAT5C1DZNIC1U" hidden="1">#REF!</definedName>
    <definedName name="BEx3CO0SVO4WLH0DO43DCHYDTH1P" localSheetId="4" hidden="1">#REF!</definedName>
    <definedName name="BEx3CO0SVO4WLH0DO43DCHYDTH1P" localSheetId="3" hidden="1">#REF!</definedName>
    <definedName name="BEx3CO0SVO4WLH0DO43DCHYDTH1P" localSheetId="5" hidden="1">#REF!</definedName>
    <definedName name="BEx3CO0SVO4WLH0DO43DCHYDTH1P" hidden="1">#REF!</definedName>
    <definedName name="BEx3D9G6QTSPF9UYI4X0XY0VE896" localSheetId="4" hidden="1">#REF!</definedName>
    <definedName name="BEx3D9G6QTSPF9UYI4X0XY0VE896" localSheetId="3" hidden="1">#REF!</definedName>
    <definedName name="BEx3D9G6QTSPF9UYI4X0XY0VE896" localSheetId="5" hidden="1">#REF!</definedName>
    <definedName name="BEx3D9G6QTSPF9UYI4X0XY0VE896" hidden="1">#REF!</definedName>
    <definedName name="BEx3DCQU9PBRXIMLO62KS5RLH447" localSheetId="4" hidden="1">#REF!</definedName>
    <definedName name="BEx3DCQU9PBRXIMLO62KS5RLH447" localSheetId="3" hidden="1">#REF!</definedName>
    <definedName name="BEx3DCQU9PBRXIMLO62KS5RLH447" localSheetId="5" hidden="1">#REF!</definedName>
    <definedName name="BEx3DCQU9PBRXIMLO62KS5RLH447" hidden="1">#REF!</definedName>
    <definedName name="BEx3EF99FD6QNNCNOKDEE67JHTUJ" localSheetId="4" hidden="1">#REF!</definedName>
    <definedName name="BEx3EF99FD6QNNCNOKDEE67JHTUJ" localSheetId="3" hidden="1">#REF!</definedName>
    <definedName name="BEx3EF99FD6QNNCNOKDEE67JHTUJ" localSheetId="5" hidden="1">#REF!</definedName>
    <definedName name="BEx3EF99FD6QNNCNOKDEE67JHTUJ" hidden="1">#REF!</definedName>
    <definedName name="BEx3EHCSERZ2O2OAG8Y95UPG2IY9" localSheetId="4" hidden="1">#REF!</definedName>
    <definedName name="BEx3EHCSERZ2O2OAG8Y95UPG2IY9" localSheetId="3" hidden="1">#REF!</definedName>
    <definedName name="BEx3EHCSERZ2O2OAG8Y95UPG2IY9" localSheetId="5" hidden="1">#REF!</definedName>
    <definedName name="BEx3EHCSERZ2O2OAG8Y95UPG2IY9" hidden="1">#REF!</definedName>
    <definedName name="BEx3EJR3TCJDYS7ZXNDS5N9KTGIK" localSheetId="4" hidden="1">#REF!</definedName>
    <definedName name="BEx3EJR3TCJDYS7ZXNDS5N9KTGIK" localSheetId="3" hidden="1">#REF!</definedName>
    <definedName name="BEx3EJR3TCJDYS7ZXNDS5N9KTGIK" localSheetId="5" hidden="1">#REF!</definedName>
    <definedName name="BEx3EJR3TCJDYS7ZXNDS5N9KTGIK" hidden="1">#REF!</definedName>
    <definedName name="BEx3ELJTTBS6P05CNISMGOJOA60V" localSheetId="4" hidden="1">#REF!</definedName>
    <definedName name="BEx3ELJTTBS6P05CNISMGOJOA60V" localSheetId="3" hidden="1">#REF!</definedName>
    <definedName name="BEx3ELJTTBS6P05CNISMGOJOA60V" localSheetId="5" hidden="1">#REF!</definedName>
    <definedName name="BEx3ELJTTBS6P05CNISMGOJOA60V" hidden="1">#REF!</definedName>
    <definedName name="BEx3EQSLJBDDJRHNX19PBFCKNY2I" localSheetId="4" hidden="1">#REF!</definedName>
    <definedName name="BEx3EQSLJBDDJRHNX19PBFCKNY2I" localSheetId="3" hidden="1">#REF!</definedName>
    <definedName name="BEx3EQSLJBDDJRHNX19PBFCKNY2I" localSheetId="5" hidden="1">#REF!</definedName>
    <definedName name="BEx3EQSLJBDDJRHNX19PBFCKNY2I" hidden="1">#REF!</definedName>
    <definedName name="BEx3EUUAX947Q5N6MY6W0KSNY78Y" localSheetId="4" hidden="1">#REF!</definedName>
    <definedName name="BEx3EUUAX947Q5N6MY6W0KSNY78Y" localSheetId="3" hidden="1">#REF!</definedName>
    <definedName name="BEx3EUUAX947Q5N6MY6W0KSNY78Y" localSheetId="5" hidden="1">#REF!</definedName>
    <definedName name="BEx3EUUAX947Q5N6MY6W0KSNY78Y" hidden="1">#REF!</definedName>
    <definedName name="BEx3FHMD1P5XBCH23ZKIFO6ZTCNB" localSheetId="4" hidden="1">#REF!</definedName>
    <definedName name="BEx3FHMD1P5XBCH23ZKIFO6ZTCNB" localSheetId="3" hidden="1">#REF!</definedName>
    <definedName name="BEx3FHMD1P5XBCH23ZKIFO6ZTCNB" localSheetId="5" hidden="1">#REF!</definedName>
    <definedName name="BEx3FHMD1P5XBCH23ZKIFO6ZTCNB" hidden="1">#REF!</definedName>
    <definedName name="BEx3FI2G3YYIACQHXNXEA15M8ZK5" localSheetId="4" hidden="1">#REF!</definedName>
    <definedName name="BEx3FI2G3YYIACQHXNXEA15M8ZK5" localSheetId="3" hidden="1">#REF!</definedName>
    <definedName name="BEx3FI2G3YYIACQHXNXEA15M8ZK5" localSheetId="5" hidden="1">#REF!</definedName>
    <definedName name="BEx3FI2G3YYIACQHXNXEA15M8ZK5" hidden="1">#REF!</definedName>
    <definedName name="BEx3FJ9MHSLDK8W91GO85FX1GX57" localSheetId="4" hidden="1">#REF!</definedName>
    <definedName name="BEx3FJ9MHSLDK8W91GO85FX1GX57" localSheetId="3" hidden="1">#REF!</definedName>
    <definedName name="BEx3FJ9MHSLDK8W91GO85FX1GX57" localSheetId="5" hidden="1">#REF!</definedName>
    <definedName name="BEx3FJ9MHSLDK8W91GO85FX1GX57" hidden="1">#REF!</definedName>
    <definedName name="BEx3FR251HFU7A33PU01SJUENL2B" localSheetId="4" hidden="1">#REF!</definedName>
    <definedName name="BEx3FR251HFU7A33PU01SJUENL2B" localSheetId="3" hidden="1">#REF!</definedName>
    <definedName name="BEx3FR251HFU7A33PU01SJUENL2B" localSheetId="5" hidden="1">#REF!</definedName>
    <definedName name="BEx3FR251HFU7A33PU01SJUENL2B" hidden="1">#REF!</definedName>
    <definedName name="BEx3FX7EJL47JSLSWP3EOC265WAE" localSheetId="4" hidden="1">#REF!</definedName>
    <definedName name="BEx3FX7EJL47JSLSWP3EOC265WAE" localSheetId="3" hidden="1">#REF!</definedName>
    <definedName name="BEx3FX7EJL47JSLSWP3EOC265WAE" localSheetId="5" hidden="1">#REF!</definedName>
    <definedName name="BEx3FX7EJL47JSLSWP3EOC265WAE" hidden="1">#REF!</definedName>
    <definedName name="BEx3G201R8NLJ6FIHO2QS0SW9QVV" localSheetId="4" hidden="1">#REF!</definedName>
    <definedName name="BEx3G201R8NLJ6FIHO2QS0SW9QVV" localSheetId="3" hidden="1">#REF!</definedName>
    <definedName name="BEx3G201R8NLJ6FIHO2QS0SW9QVV" localSheetId="5" hidden="1">#REF!</definedName>
    <definedName name="BEx3G201R8NLJ6FIHO2QS0SW9QVV" hidden="1">#REF!</definedName>
    <definedName name="BEx3G2LL2II66XY5YCDPG4JE13A3" localSheetId="4" hidden="1">#REF!</definedName>
    <definedName name="BEx3G2LL2II66XY5YCDPG4JE13A3" localSheetId="3" hidden="1">#REF!</definedName>
    <definedName name="BEx3G2LL2II66XY5YCDPG4JE13A3" localSheetId="5" hidden="1">#REF!</definedName>
    <definedName name="BEx3G2LL2II66XY5YCDPG4JE13A3" hidden="1">#REF!</definedName>
    <definedName name="BEx3G2WA0DTYY9D8AGHHOBTPE2B2" localSheetId="4" hidden="1">#REF!</definedName>
    <definedName name="BEx3G2WA0DTYY9D8AGHHOBTPE2B2" localSheetId="3" hidden="1">#REF!</definedName>
    <definedName name="BEx3G2WA0DTYY9D8AGHHOBTPE2B2" localSheetId="5" hidden="1">#REF!</definedName>
    <definedName name="BEx3G2WA0DTYY9D8AGHHOBTPE2B2" hidden="1">#REF!</definedName>
    <definedName name="BEx3GCXR6IAS0B6WJ03GJVH7CO52" localSheetId="4" hidden="1">#REF!</definedName>
    <definedName name="BEx3GCXR6IAS0B6WJ03GJVH7CO52" localSheetId="3" hidden="1">#REF!</definedName>
    <definedName name="BEx3GCXR6IAS0B6WJ03GJVH7CO52" localSheetId="5" hidden="1">#REF!</definedName>
    <definedName name="BEx3GCXR6IAS0B6WJ03GJVH7CO52" hidden="1">#REF!</definedName>
    <definedName name="BEx3GEVV18SEQDI1JGY7EN6D1GT1" localSheetId="4" hidden="1">#REF!</definedName>
    <definedName name="BEx3GEVV18SEQDI1JGY7EN6D1GT1" localSheetId="3" hidden="1">#REF!</definedName>
    <definedName name="BEx3GEVV18SEQDI1JGY7EN6D1GT1" localSheetId="5" hidden="1">#REF!</definedName>
    <definedName name="BEx3GEVV18SEQDI1JGY7EN6D1GT1" hidden="1">#REF!</definedName>
    <definedName name="BEx3GKFH64MKQX61S7DYTZ15JCPY" localSheetId="4" hidden="1">#REF!</definedName>
    <definedName name="BEx3GKFH64MKQX61S7DYTZ15JCPY" localSheetId="3" hidden="1">#REF!</definedName>
    <definedName name="BEx3GKFH64MKQX61S7DYTZ15JCPY" localSheetId="5" hidden="1">#REF!</definedName>
    <definedName name="BEx3GKFH64MKQX61S7DYTZ15JCPY" hidden="1">#REF!</definedName>
    <definedName name="BEx3GMJ1Y6UU02DLRL0QXCEKDA6C" localSheetId="4" hidden="1">#REF!</definedName>
    <definedName name="BEx3GMJ1Y6UU02DLRL0QXCEKDA6C" localSheetId="3" hidden="1">#REF!</definedName>
    <definedName name="BEx3GMJ1Y6UU02DLRL0QXCEKDA6C" localSheetId="5" hidden="1">#REF!</definedName>
    <definedName name="BEx3GMJ1Y6UU02DLRL0QXCEKDA6C" hidden="1">#REF!</definedName>
    <definedName name="BEx3GN4LY0135CBDIN1TU2UEODGF" localSheetId="4" hidden="1">#REF!</definedName>
    <definedName name="BEx3GN4LY0135CBDIN1TU2UEODGF" localSheetId="3" hidden="1">#REF!</definedName>
    <definedName name="BEx3GN4LY0135CBDIN1TU2UEODGF" localSheetId="5" hidden="1">#REF!</definedName>
    <definedName name="BEx3GN4LY0135CBDIN1TU2UEODGF" hidden="1">#REF!</definedName>
    <definedName name="BEx3GPDH2AH4QKT4OOSN563XUHBD" localSheetId="4" hidden="1">#REF!</definedName>
    <definedName name="BEx3GPDH2AH4QKT4OOSN563XUHBD" localSheetId="3" hidden="1">#REF!</definedName>
    <definedName name="BEx3GPDH2AH4QKT4OOSN563XUHBD" localSheetId="5" hidden="1">#REF!</definedName>
    <definedName name="BEx3GPDH2AH4QKT4OOSN563XUHBD" hidden="1">#REF!</definedName>
    <definedName name="BEx3H5UX2GZFZZT657YR76RHW5I6" localSheetId="4" hidden="1">#REF!</definedName>
    <definedName name="BEx3H5UX2GZFZZT657YR76RHW5I6" localSheetId="3" hidden="1">#REF!</definedName>
    <definedName name="BEx3H5UX2GZFZZT657YR76RHW5I6" localSheetId="5" hidden="1">#REF!</definedName>
    <definedName name="BEx3H5UX2GZFZZT657YR76RHW5I6" hidden="1">#REF!</definedName>
    <definedName name="BEx3HMSEFOP6DBM4R97XA6B7NFG6" localSheetId="4" hidden="1">#REF!</definedName>
    <definedName name="BEx3HMSEFOP6DBM4R97XA6B7NFG6" localSheetId="3" hidden="1">#REF!</definedName>
    <definedName name="BEx3HMSEFOP6DBM4R97XA6B7NFG6" localSheetId="5" hidden="1">#REF!</definedName>
    <definedName name="BEx3HMSEFOP6DBM4R97XA6B7NFG6" hidden="1">#REF!</definedName>
    <definedName name="BEx3HWJ5SQSD2CVCQNR183X44FR8" localSheetId="4" hidden="1">#REF!</definedName>
    <definedName name="BEx3HWJ5SQSD2CVCQNR183X44FR8" localSheetId="3" hidden="1">#REF!</definedName>
    <definedName name="BEx3HWJ5SQSD2CVCQNR183X44FR8" localSheetId="5" hidden="1">#REF!</definedName>
    <definedName name="BEx3HWJ5SQSD2CVCQNR183X44FR8" hidden="1">#REF!</definedName>
    <definedName name="BEx3I09YVXO0G4X7KGSA4WGORM35" localSheetId="4" hidden="1">#REF!</definedName>
    <definedName name="BEx3I09YVXO0G4X7KGSA4WGORM35" localSheetId="3" hidden="1">#REF!</definedName>
    <definedName name="BEx3I09YVXO0G4X7KGSA4WGORM35" localSheetId="5" hidden="1">#REF!</definedName>
    <definedName name="BEx3I09YVXO0G4X7KGSA4WGORM35" hidden="1">#REF!</definedName>
    <definedName name="BEx3ICF1GY8HQEBIU9S43PDJ90BX" localSheetId="4" hidden="1">#REF!</definedName>
    <definedName name="BEx3ICF1GY8HQEBIU9S43PDJ90BX" localSheetId="3" hidden="1">#REF!</definedName>
    <definedName name="BEx3ICF1GY8HQEBIU9S43PDJ90BX" localSheetId="5" hidden="1">#REF!</definedName>
    <definedName name="BEx3ICF1GY8HQEBIU9S43PDJ90BX" hidden="1">#REF!</definedName>
    <definedName name="BEx3IYAH2DEBFWO8F94H4MXE3RLY" localSheetId="4" hidden="1">#REF!</definedName>
    <definedName name="BEx3IYAH2DEBFWO8F94H4MXE3RLY" localSheetId="3" hidden="1">#REF!</definedName>
    <definedName name="BEx3IYAH2DEBFWO8F94H4MXE3RLY" localSheetId="5" hidden="1">#REF!</definedName>
    <definedName name="BEx3IYAH2DEBFWO8F94H4MXE3RLY" hidden="1">#REF!</definedName>
    <definedName name="BEx3IZXXSYEW50379N2EAFWO8DZV" localSheetId="4" hidden="1">#REF!</definedName>
    <definedName name="BEx3IZXXSYEW50379N2EAFWO8DZV" localSheetId="3" hidden="1">#REF!</definedName>
    <definedName name="BEx3IZXXSYEW50379N2EAFWO8DZV" localSheetId="5" hidden="1">#REF!</definedName>
    <definedName name="BEx3IZXXSYEW50379N2EAFWO8DZV" hidden="1">#REF!</definedName>
    <definedName name="BEx3J1VZVGTKT4ATPO9O5JCSFTTR" localSheetId="4" hidden="1">#REF!</definedName>
    <definedName name="BEx3J1VZVGTKT4ATPO9O5JCSFTTR" localSheetId="3" hidden="1">#REF!</definedName>
    <definedName name="BEx3J1VZVGTKT4ATPO9O5JCSFTTR" localSheetId="5" hidden="1">#REF!</definedName>
    <definedName name="BEx3J1VZVGTKT4ATPO9O5JCSFTTR" hidden="1">#REF!</definedName>
    <definedName name="BEx3JC2TY7JNAAC3L7QHVPQXLGQ8" localSheetId="4" hidden="1">#REF!</definedName>
    <definedName name="BEx3JC2TY7JNAAC3L7QHVPQXLGQ8" localSheetId="3" hidden="1">#REF!</definedName>
    <definedName name="BEx3JC2TY7JNAAC3L7QHVPQXLGQ8" localSheetId="5" hidden="1">#REF!</definedName>
    <definedName name="BEx3JC2TY7JNAAC3L7QHVPQXLGQ8" hidden="1">#REF!</definedName>
    <definedName name="BEx3JX23SYDIGOGM4Y0CQFBW8ZBV" localSheetId="4" hidden="1">#REF!</definedName>
    <definedName name="BEx3JX23SYDIGOGM4Y0CQFBW8ZBV" localSheetId="3" hidden="1">#REF!</definedName>
    <definedName name="BEx3JX23SYDIGOGM4Y0CQFBW8ZBV" localSheetId="5" hidden="1">#REF!</definedName>
    <definedName name="BEx3JX23SYDIGOGM4Y0CQFBW8ZBV" hidden="1">#REF!</definedName>
    <definedName name="BEx3JXCXCVBZJGV5VEG9MJEI01AL" localSheetId="4" hidden="1">#REF!</definedName>
    <definedName name="BEx3JXCXCVBZJGV5VEG9MJEI01AL" localSheetId="3" hidden="1">#REF!</definedName>
    <definedName name="BEx3JXCXCVBZJGV5VEG9MJEI01AL" localSheetId="5" hidden="1">#REF!</definedName>
    <definedName name="BEx3JXCXCVBZJGV5VEG9MJEI01AL" hidden="1">#REF!</definedName>
    <definedName name="BEx3JYK2N7X59TPJSKYZ77ENY8SS" localSheetId="4" hidden="1">#REF!</definedName>
    <definedName name="BEx3JYK2N7X59TPJSKYZ77ENY8SS" localSheetId="3" hidden="1">#REF!</definedName>
    <definedName name="BEx3JYK2N7X59TPJSKYZ77ENY8SS" localSheetId="5" hidden="1">#REF!</definedName>
    <definedName name="BEx3JYK2N7X59TPJSKYZ77ENY8SS" hidden="1">#REF!</definedName>
    <definedName name="BEx3K4EII7GU1CG0BN7UL15M6J8Z" localSheetId="4" hidden="1">#REF!</definedName>
    <definedName name="BEx3K4EII7GU1CG0BN7UL15M6J8Z" localSheetId="3" hidden="1">#REF!</definedName>
    <definedName name="BEx3K4EII7GU1CG0BN7UL15M6J8Z" localSheetId="5" hidden="1">#REF!</definedName>
    <definedName name="BEx3K4EII7GU1CG0BN7UL15M6J8Z" hidden="1">#REF!</definedName>
    <definedName name="BEx3K4ZXQUQ2KYZF74B84SO48XMW" localSheetId="4" hidden="1">#REF!</definedName>
    <definedName name="BEx3K4ZXQUQ2KYZF74B84SO48XMW" localSheetId="3" hidden="1">#REF!</definedName>
    <definedName name="BEx3K4ZXQUQ2KYZF74B84SO48XMW" localSheetId="5" hidden="1">#REF!</definedName>
    <definedName name="BEx3K4ZXQUQ2KYZF74B84SO48XMW" hidden="1">#REF!</definedName>
    <definedName name="BEx3KEFXUCVNVPH7KSEGAZYX13B5" localSheetId="4" hidden="1">#REF!</definedName>
    <definedName name="BEx3KEFXUCVNVPH7KSEGAZYX13B5" localSheetId="3" hidden="1">#REF!</definedName>
    <definedName name="BEx3KEFXUCVNVPH7KSEGAZYX13B5" localSheetId="5" hidden="1">#REF!</definedName>
    <definedName name="BEx3KEFXUCVNVPH7KSEGAZYX13B5" hidden="1">#REF!</definedName>
    <definedName name="BEx3KFXUAF6YXAA47B7Q6X9B3VGB" localSheetId="4" hidden="1">#REF!</definedName>
    <definedName name="BEx3KFXUAF6YXAA47B7Q6X9B3VGB" localSheetId="3" hidden="1">#REF!</definedName>
    <definedName name="BEx3KFXUAF6YXAA47B7Q6X9B3VGB" localSheetId="5" hidden="1">#REF!</definedName>
    <definedName name="BEx3KFXUAF6YXAA47B7Q6X9B3VGB" hidden="1">#REF!</definedName>
    <definedName name="BEx3KIXQYOGMPK4WJJAVBRX4NR28" localSheetId="4" hidden="1">#REF!</definedName>
    <definedName name="BEx3KIXQYOGMPK4WJJAVBRX4NR28" localSheetId="3" hidden="1">#REF!</definedName>
    <definedName name="BEx3KIXQYOGMPK4WJJAVBRX4NR28" localSheetId="5" hidden="1">#REF!</definedName>
    <definedName name="BEx3KIXQYOGMPK4WJJAVBRX4NR28" hidden="1">#REF!</definedName>
    <definedName name="BEx3KJOMVOSFZVJUL3GKCNP6DQDS" localSheetId="4" hidden="1">#REF!</definedName>
    <definedName name="BEx3KJOMVOSFZVJUL3GKCNP6DQDS" localSheetId="3" hidden="1">#REF!</definedName>
    <definedName name="BEx3KJOMVOSFZVJUL3GKCNP6DQDS" localSheetId="5" hidden="1">#REF!</definedName>
    <definedName name="BEx3KJOMVOSFZVJUL3GKCNP6DQDS" hidden="1">#REF!</definedName>
    <definedName name="BEx3KP2VRBMORK0QEAZUYCXL3DHJ" localSheetId="4" hidden="1">#REF!</definedName>
    <definedName name="BEx3KP2VRBMORK0QEAZUYCXL3DHJ" localSheetId="3" hidden="1">#REF!</definedName>
    <definedName name="BEx3KP2VRBMORK0QEAZUYCXL3DHJ" localSheetId="5" hidden="1">#REF!</definedName>
    <definedName name="BEx3KP2VRBMORK0QEAZUYCXL3DHJ" hidden="1">#REF!</definedName>
    <definedName name="BEx3L4IN3LI4C26SITKTGAH27CDU" localSheetId="4" hidden="1">#REF!</definedName>
    <definedName name="BEx3L4IN3LI4C26SITKTGAH27CDU" localSheetId="3" hidden="1">#REF!</definedName>
    <definedName name="BEx3L4IN3LI4C26SITKTGAH27CDU" localSheetId="5" hidden="1">#REF!</definedName>
    <definedName name="BEx3L4IN3LI4C26SITKTGAH27CDU" hidden="1">#REF!</definedName>
    <definedName name="BEx3L4YQ0J7ZU0M5QM6YIPCEYC9K" localSheetId="4" hidden="1">#REF!</definedName>
    <definedName name="BEx3L4YQ0J7ZU0M5QM6YIPCEYC9K" localSheetId="3" hidden="1">#REF!</definedName>
    <definedName name="BEx3L4YQ0J7ZU0M5QM6YIPCEYC9K" localSheetId="5" hidden="1">#REF!</definedName>
    <definedName name="BEx3L4YQ0J7ZU0M5QM6YIPCEYC9K" hidden="1">#REF!</definedName>
    <definedName name="BEx3L60DJOR7NQN42G7YSAODP1EX" localSheetId="4" hidden="1">#REF!</definedName>
    <definedName name="BEx3L60DJOR7NQN42G7YSAODP1EX" localSheetId="3" hidden="1">#REF!</definedName>
    <definedName name="BEx3L60DJOR7NQN42G7YSAODP1EX" localSheetId="5" hidden="1">#REF!</definedName>
    <definedName name="BEx3L60DJOR7NQN42G7YSAODP1EX" hidden="1">#REF!</definedName>
    <definedName name="BEx3L7D0PI38HWZ7VADU16C9E33D" localSheetId="4" hidden="1">#REF!</definedName>
    <definedName name="BEx3L7D0PI38HWZ7VADU16C9E33D" localSheetId="3" hidden="1">#REF!</definedName>
    <definedName name="BEx3L7D0PI38HWZ7VADU16C9E33D" localSheetId="5" hidden="1">#REF!</definedName>
    <definedName name="BEx3L7D0PI38HWZ7VADU16C9E33D" hidden="1">#REF!</definedName>
    <definedName name="BEx3LM1PR4Y7KINKMTMKR984GX8Q" localSheetId="4" hidden="1">#REF!</definedName>
    <definedName name="BEx3LM1PR4Y7KINKMTMKR984GX8Q" localSheetId="3" hidden="1">#REF!</definedName>
    <definedName name="BEx3LM1PR4Y7KINKMTMKR984GX8Q" localSheetId="5" hidden="1">#REF!</definedName>
    <definedName name="BEx3LM1PR4Y7KINKMTMKR984GX8Q" hidden="1">#REF!</definedName>
    <definedName name="BEx3LPCEZ1C0XEKNCM3YT09JWCUO" localSheetId="4" hidden="1">#REF!</definedName>
    <definedName name="BEx3LPCEZ1C0XEKNCM3YT09JWCUO" localSheetId="3" hidden="1">#REF!</definedName>
    <definedName name="BEx3LPCEZ1C0XEKNCM3YT09JWCUO" localSheetId="5" hidden="1">#REF!</definedName>
    <definedName name="BEx3LPCEZ1C0XEKNCM3YT09JWCUO" hidden="1">#REF!</definedName>
    <definedName name="BEx3M1MR1K1NQD03H74BFWOK4MWQ" localSheetId="4" hidden="1">#REF!</definedName>
    <definedName name="BEx3M1MR1K1NQD03H74BFWOK4MWQ" localSheetId="3" hidden="1">#REF!</definedName>
    <definedName name="BEx3M1MR1K1NQD03H74BFWOK4MWQ" localSheetId="5" hidden="1">#REF!</definedName>
    <definedName name="BEx3M1MR1K1NQD03H74BFWOK4MWQ" hidden="1">#REF!</definedName>
    <definedName name="BEx3M4H77MYUKOOD31H9F80NMVK8" localSheetId="4" hidden="1">#REF!</definedName>
    <definedName name="BEx3M4H77MYUKOOD31H9F80NMVK8" localSheetId="3" hidden="1">#REF!</definedName>
    <definedName name="BEx3M4H77MYUKOOD31H9F80NMVK8" localSheetId="5" hidden="1">#REF!</definedName>
    <definedName name="BEx3M4H77MYUKOOD31H9F80NMVK8" hidden="1">#REF!</definedName>
    <definedName name="BEx3M9VFX329PZWYC4DMZ6P3W9R2" localSheetId="4" hidden="1">#REF!</definedName>
    <definedName name="BEx3M9VFX329PZWYC4DMZ6P3W9R2" localSheetId="3" hidden="1">#REF!</definedName>
    <definedName name="BEx3M9VFX329PZWYC4DMZ6P3W9R2" localSheetId="5" hidden="1">#REF!</definedName>
    <definedName name="BEx3M9VFX329PZWYC4DMZ6P3W9R2" hidden="1">#REF!</definedName>
    <definedName name="BEx3MCQ0VEBV0CZXDS505L38EQ8N" localSheetId="4" hidden="1">#REF!</definedName>
    <definedName name="BEx3MCQ0VEBV0CZXDS505L38EQ8N" localSheetId="3" hidden="1">#REF!</definedName>
    <definedName name="BEx3MCQ0VEBV0CZXDS505L38EQ8N" localSheetId="5" hidden="1">#REF!</definedName>
    <definedName name="BEx3MCQ0VEBV0CZXDS505L38EQ8N" hidden="1">#REF!</definedName>
    <definedName name="BEx3MEYV5LQY0BAL7V3CFAFVOM3T" localSheetId="4" hidden="1">#REF!</definedName>
    <definedName name="BEx3MEYV5LQY0BAL7V3CFAFVOM3T" localSheetId="3" hidden="1">#REF!</definedName>
    <definedName name="BEx3MEYV5LQY0BAL7V3CFAFVOM3T" localSheetId="5" hidden="1">#REF!</definedName>
    <definedName name="BEx3MEYV5LQY0BAL7V3CFAFVOM3T" hidden="1">#REF!</definedName>
    <definedName name="BEx3ML44EJ5QLVJMAFPN6J1V4GPU" localSheetId="4" hidden="1">#REF!</definedName>
    <definedName name="BEx3ML44EJ5QLVJMAFPN6J1V4GPU" localSheetId="3" hidden="1">#REF!</definedName>
    <definedName name="BEx3ML44EJ5QLVJMAFPN6J1V4GPU" localSheetId="5" hidden="1">#REF!</definedName>
    <definedName name="BEx3ML44EJ5QLVJMAFPN6J1V4GPU" hidden="1">#REF!</definedName>
    <definedName name="BEx3MREOFWJQEYMCMBL7ZE06NBN6" localSheetId="4" hidden="1">#REF!</definedName>
    <definedName name="BEx3MREOFWJQEYMCMBL7ZE06NBN6" localSheetId="3" hidden="1">#REF!</definedName>
    <definedName name="BEx3MREOFWJQEYMCMBL7ZE06NBN6" localSheetId="5" hidden="1">#REF!</definedName>
    <definedName name="BEx3MREOFWJQEYMCMBL7ZE06NBN6" hidden="1">#REF!</definedName>
    <definedName name="BEx3NKXF7GYXHBK75UI6MDRUSU0J" localSheetId="4" hidden="1">#REF!</definedName>
    <definedName name="BEx3NKXF7GYXHBK75UI6MDRUSU0J" localSheetId="3" hidden="1">#REF!</definedName>
    <definedName name="BEx3NKXF7GYXHBK75UI6MDRUSU0J" localSheetId="5" hidden="1">#REF!</definedName>
    <definedName name="BEx3NKXF7GYXHBK75UI6MDRUSU0J" hidden="1">#REF!</definedName>
    <definedName name="BEx3NLIZ7PHF2XE59ECZ3MD04ZG1" localSheetId="4" hidden="1">#REF!</definedName>
    <definedName name="BEx3NLIZ7PHF2XE59ECZ3MD04ZG1" localSheetId="3" hidden="1">#REF!</definedName>
    <definedName name="BEx3NLIZ7PHF2XE59ECZ3MD04ZG1" localSheetId="5" hidden="1">#REF!</definedName>
    <definedName name="BEx3NLIZ7PHF2XE59ECZ3MD04ZG1" hidden="1">#REF!</definedName>
    <definedName name="BEx3NMQ4BVC94728AUM7CCX7UHTU" localSheetId="4" hidden="1">#REF!</definedName>
    <definedName name="BEx3NMQ4BVC94728AUM7CCX7UHTU" localSheetId="3" hidden="1">#REF!</definedName>
    <definedName name="BEx3NMQ4BVC94728AUM7CCX7UHTU" localSheetId="5" hidden="1">#REF!</definedName>
    <definedName name="BEx3NMQ4BVC94728AUM7CCX7UHTU" hidden="1">#REF!</definedName>
    <definedName name="BEx3NR2I4OUFP3Z2QZEDU2PIFIDI" localSheetId="4" hidden="1">#REF!</definedName>
    <definedName name="BEx3NR2I4OUFP3Z2QZEDU2PIFIDI" localSheetId="3" hidden="1">#REF!</definedName>
    <definedName name="BEx3NR2I4OUFP3Z2QZEDU2PIFIDI" localSheetId="5" hidden="1">#REF!</definedName>
    <definedName name="BEx3NR2I4OUFP3Z2QZEDU2PIFIDI" hidden="1">#REF!</definedName>
    <definedName name="BEx3O19B8FTTAPVT5DZXQGQXWFR8" localSheetId="4" hidden="1">#REF!</definedName>
    <definedName name="BEx3O19B8FTTAPVT5DZXQGQXWFR8" localSheetId="3" hidden="1">#REF!</definedName>
    <definedName name="BEx3O19B8FTTAPVT5DZXQGQXWFR8" localSheetId="5" hidden="1">#REF!</definedName>
    <definedName name="BEx3O19B8FTTAPVT5DZXQGQXWFR8" hidden="1">#REF!</definedName>
    <definedName name="BEx3O85IKWARA6NCJOLRBRJFMEWW" localSheetId="4" hidden="1">#REF!</definedName>
    <definedName name="BEx3O85IKWARA6NCJOLRBRJFMEWW" localSheetId="3" hidden="1">#REF!</definedName>
    <definedName name="BEx3O85IKWARA6NCJOLRBRJFMEWW" localSheetId="5" hidden="1">#REF!</definedName>
    <definedName name="BEx3O85IKWARA6NCJOLRBRJFMEWW" hidden="1">#REF!</definedName>
    <definedName name="BEx3OJZSCGFRW7SVGBFI0X9DNVMM" localSheetId="4" hidden="1">#REF!</definedName>
    <definedName name="BEx3OJZSCGFRW7SVGBFI0X9DNVMM" localSheetId="3" hidden="1">#REF!</definedName>
    <definedName name="BEx3OJZSCGFRW7SVGBFI0X9DNVMM" localSheetId="5" hidden="1">#REF!</definedName>
    <definedName name="BEx3OJZSCGFRW7SVGBFI0X9DNVMM" hidden="1">#REF!</definedName>
    <definedName name="BEx3ORSBUXAF21MKEY90YJV9AY9A" localSheetId="4" hidden="1">#REF!</definedName>
    <definedName name="BEx3ORSBUXAF21MKEY90YJV9AY9A" localSheetId="3" hidden="1">#REF!</definedName>
    <definedName name="BEx3ORSBUXAF21MKEY90YJV9AY9A" localSheetId="5" hidden="1">#REF!</definedName>
    <definedName name="BEx3ORSBUXAF21MKEY90YJV9AY9A" hidden="1">#REF!</definedName>
    <definedName name="BEx3OV8BH6PYNZT7C246LOAU9SVX" localSheetId="4" hidden="1">#REF!</definedName>
    <definedName name="BEx3OV8BH6PYNZT7C246LOAU9SVX" localSheetId="3" hidden="1">#REF!</definedName>
    <definedName name="BEx3OV8BH6PYNZT7C246LOAU9SVX" localSheetId="5" hidden="1">#REF!</definedName>
    <definedName name="BEx3OV8BH6PYNZT7C246LOAU9SVX" hidden="1">#REF!</definedName>
    <definedName name="BEx3OXRYJZUEY6E72UJU0PHLMYAR" localSheetId="4" hidden="1">#REF!</definedName>
    <definedName name="BEx3OXRYJZUEY6E72UJU0PHLMYAR" localSheetId="3" hidden="1">#REF!</definedName>
    <definedName name="BEx3OXRYJZUEY6E72UJU0PHLMYAR" localSheetId="5" hidden="1">#REF!</definedName>
    <definedName name="BEx3OXRYJZUEY6E72UJU0PHLMYAR" hidden="1">#REF!</definedName>
    <definedName name="BEx3P59TTRSGQY888P5C1O7M2PQT" localSheetId="4" hidden="1">#REF!</definedName>
    <definedName name="BEx3P59TTRSGQY888P5C1O7M2PQT" localSheetId="3" hidden="1">#REF!</definedName>
    <definedName name="BEx3P59TTRSGQY888P5C1O7M2PQT" localSheetId="5" hidden="1">#REF!</definedName>
    <definedName name="BEx3P59TTRSGQY888P5C1O7M2PQT" hidden="1">#REF!</definedName>
    <definedName name="BEx3PDNRRNKD5GOUBUQFXAHIXLD9" localSheetId="4" hidden="1">#REF!</definedName>
    <definedName name="BEx3PDNRRNKD5GOUBUQFXAHIXLD9" localSheetId="3" hidden="1">#REF!</definedName>
    <definedName name="BEx3PDNRRNKD5GOUBUQFXAHIXLD9" localSheetId="5" hidden="1">#REF!</definedName>
    <definedName name="BEx3PDNRRNKD5GOUBUQFXAHIXLD9" hidden="1">#REF!</definedName>
    <definedName name="BEx3PDT8GNPWLLN02IH1XPV90XYK" localSheetId="4" hidden="1">#REF!</definedName>
    <definedName name="BEx3PDT8GNPWLLN02IH1XPV90XYK" localSheetId="3" hidden="1">#REF!</definedName>
    <definedName name="BEx3PDT8GNPWLLN02IH1XPV90XYK" localSheetId="5" hidden="1">#REF!</definedName>
    <definedName name="BEx3PDT8GNPWLLN02IH1XPV90XYK" hidden="1">#REF!</definedName>
    <definedName name="BEx3PKEMDW8KZEP11IL927C5O7I2" localSheetId="4" hidden="1">#REF!</definedName>
    <definedName name="BEx3PKEMDW8KZEP11IL927C5O7I2" localSheetId="3" hidden="1">#REF!</definedName>
    <definedName name="BEx3PKEMDW8KZEP11IL927C5O7I2" localSheetId="5" hidden="1">#REF!</definedName>
    <definedName name="BEx3PKEMDW8KZEP11IL927C5O7I2" hidden="1">#REF!</definedName>
    <definedName name="BEx3PKJZ1Z7L9S6KV8KXVS6B2FX4" localSheetId="4" hidden="1">#REF!</definedName>
    <definedName name="BEx3PKJZ1Z7L9S6KV8KXVS6B2FX4" localSheetId="3" hidden="1">#REF!</definedName>
    <definedName name="BEx3PKJZ1Z7L9S6KV8KXVS6B2FX4" localSheetId="5" hidden="1">#REF!</definedName>
    <definedName name="BEx3PKJZ1Z7L9S6KV8KXVS6B2FX4" hidden="1">#REF!</definedName>
    <definedName name="BEx3PMNG53Z5HY138H99QOMTX8W3" localSheetId="4" hidden="1">#REF!</definedName>
    <definedName name="BEx3PMNG53Z5HY138H99QOMTX8W3" localSheetId="3" hidden="1">#REF!</definedName>
    <definedName name="BEx3PMNG53Z5HY138H99QOMTX8W3" localSheetId="5" hidden="1">#REF!</definedName>
    <definedName name="BEx3PMNG53Z5HY138H99QOMTX8W3" hidden="1">#REF!</definedName>
    <definedName name="BEx3PP1RRSFZ8UC0JC9R91W6LNKW" localSheetId="4" hidden="1">#REF!</definedName>
    <definedName name="BEx3PP1RRSFZ8UC0JC9R91W6LNKW" localSheetId="3" hidden="1">#REF!</definedName>
    <definedName name="BEx3PP1RRSFZ8UC0JC9R91W6LNKW" localSheetId="5" hidden="1">#REF!</definedName>
    <definedName name="BEx3PP1RRSFZ8UC0JC9R91W6LNKW" hidden="1">#REF!</definedName>
    <definedName name="BEx3PVXYZC8WB9ZJE7OCKUXZ46EA" localSheetId="4" hidden="1">#REF!</definedName>
    <definedName name="BEx3PVXYZC8WB9ZJE7OCKUXZ46EA" localSheetId="3" hidden="1">#REF!</definedName>
    <definedName name="BEx3PVXYZC8WB9ZJE7OCKUXZ46EA" localSheetId="5" hidden="1">#REF!</definedName>
    <definedName name="BEx3PVXYZC8WB9ZJE7OCKUXZ46EA" hidden="1">#REF!</definedName>
    <definedName name="BEx3Q0VWPU5EQECK7MQ47TYJ3SWW" localSheetId="4" hidden="1">#REF!</definedName>
    <definedName name="BEx3Q0VWPU5EQECK7MQ47TYJ3SWW" localSheetId="3" hidden="1">#REF!</definedName>
    <definedName name="BEx3Q0VWPU5EQECK7MQ47TYJ3SWW" localSheetId="5" hidden="1">#REF!</definedName>
    <definedName name="BEx3Q0VWPU5EQECK7MQ47TYJ3SWW" hidden="1">#REF!</definedName>
    <definedName name="BEx3Q7BZ9PUXK2RLIOFSIS9AHU1B" localSheetId="4" hidden="1">#REF!</definedName>
    <definedName name="BEx3Q7BZ9PUXK2RLIOFSIS9AHU1B" localSheetId="3" hidden="1">#REF!</definedName>
    <definedName name="BEx3Q7BZ9PUXK2RLIOFSIS9AHU1B" localSheetId="5" hidden="1">#REF!</definedName>
    <definedName name="BEx3Q7BZ9PUXK2RLIOFSIS9AHU1B" hidden="1">#REF!</definedName>
    <definedName name="BEx3Q8J42S9VU6EAN2Y28MR6DF88" localSheetId="4" hidden="1">#REF!</definedName>
    <definedName name="BEx3Q8J42S9VU6EAN2Y28MR6DF88" localSheetId="3" hidden="1">#REF!</definedName>
    <definedName name="BEx3Q8J42S9VU6EAN2Y28MR6DF88" localSheetId="5" hidden="1">#REF!</definedName>
    <definedName name="BEx3Q8J42S9VU6EAN2Y28MR6DF88" hidden="1">#REF!</definedName>
    <definedName name="BEx3QEDFOYFY5NBTININ5W4RLD4Q" localSheetId="4" hidden="1">#REF!</definedName>
    <definedName name="BEx3QEDFOYFY5NBTININ5W4RLD4Q" localSheetId="3" hidden="1">#REF!</definedName>
    <definedName name="BEx3QEDFOYFY5NBTININ5W4RLD4Q" localSheetId="5" hidden="1">#REF!</definedName>
    <definedName name="BEx3QEDFOYFY5NBTININ5W4RLD4Q" hidden="1">#REF!</definedName>
    <definedName name="BEx3QIKJ3U962US1Q564NZDLU8LD" localSheetId="4" hidden="1">#REF!</definedName>
    <definedName name="BEx3QIKJ3U962US1Q564NZDLU8LD" localSheetId="3" hidden="1">#REF!</definedName>
    <definedName name="BEx3QIKJ3U962US1Q564NZDLU8LD" localSheetId="5" hidden="1">#REF!</definedName>
    <definedName name="BEx3QIKJ3U962US1Q564NZDLU8LD" hidden="1">#REF!</definedName>
    <definedName name="BEx3QR9D45DHW50VQ7Y3Q1AXPOB9" localSheetId="4" hidden="1">#REF!</definedName>
    <definedName name="BEx3QR9D45DHW50VQ7Y3Q1AXPOB9" localSheetId="3" hidden="1">#REF!</definedName>
    <definedName name="BEx3QR9D45DHW50VQ7Y3Q1AXPOB9" localSheetId="5" hidden="1">#REF!</definedName>
    <definedName name="BEx3QR9D45DHW50VQ7Y3Q1AXPOB9" hidden="1">#REF!</definedName>
    <definedName name="BEx3QSWT2S5KWG6U2V9711IYDQBM" localSheetId="4" hidden="1">#REF!</definedName>
    <definedName name="BEx3QSWT2S5KWG6U2V9711IYDQBM" localSheetId="3" hidden="1">#REF!</definedName>
    <definedName name="BEx3QSWT2S5KWG6U2V9711IYDQBM" localSheetId="5" hidden="1">#REF!</definedName>
    <definedName name="BEx3QSWT2S5KWG6U2V9711IYDQBM" hidden="1">#REF!</definedName>
    <definedName name="BEx3QVGG7Q2X4HZHJAM35A8T3VR7" localSheetId="4" hidden="1">#REF!</definedName>
    <definedName name="BEx3QVGG7Q2X4HZHJAM35A8T3VR7" localSheetId="3" hidden="1">#REF!</definedName>
    <definedName name="BEx3QVGG7Q2X4HZHJAM35A8T3VR7" localSheetId="5" hidden="1">#REF!</definedName>
    <definedName name="BEx3QVGG7Q2X4HZHJAM35A8T3VR7" hidden="1">#REF!</definedName>
    <definedName name="BEx3R0JUB9YN8PHPPQTAMIT1IHWK" localSheetId="4" hidden="1">#REF!</definedName>
    <definedName name="BEx3R0JUB9YN8PHPPQTAMIT1IHWK" localSheetId="3" hidden="1">#REF!</definedName>
    <definedName name="BEx3R0JUB9YN8PHPPQTAMIT1IHWK" localSheetId="5" hidden="1">#REF!</definedName>
    <definedName name="BEx3R0JUB9YN8PHPPQTAMIT1IHWK" hidden="1">#REF!</definedName>
    <definedName name="BEx3R81NFRO7M81VHVKOBFT0QBIL" localSheetId="4" hidden="1">#REF!</definedName>
    <definedName name="BEx3R81NFRO7M81VHVKOBFT0QBIL" localSheetId="3" hidden="1">#REF!</definedName>
    <definedName name="BEx3R81NFRO7M81VHVKOBFT0QBIL" localSheetId="5" hidden="1">#REF!</definedName>
    <definedName name="BEx3R81NFRO7M81VHVKOBFT0QBIL" hidden="1">#REF!</definedName>
    <definedName name="BEx3RHC2ZD5UFS6QD4OPFCNNMWH1" localSheetId="4" hidden="1">#REF!</definedName>
    <definedName name="BEx3RHC2ZD5UFS6QD4OPFCNNMWH1" localSheetId="3" hidden="1">#REF!</definedName>
    <definedName name="BEx3RHC2ZD5UFS6QD4OPFCNNMWH1" localSheetId="5" hidden="1">#REF!</definedName>
    <definedName name="BEx3RHC2ZD5UFS6QD4OPFCNNMWH1" hidden="1">#REF!</definedName>
    <definedName name="BEx3RQ10QIWBAPHALAA91BUUCM2X" localSheetId="4" hidden="1">#REF!</definedName>
    <definedName name="BEx3RQ10QIWBAPHALAA91BUUCM2X" localSheetId="3" hidden="1">#REF!</definedName>
    <definedName name="BEx3RQ10QIWBAPHALAA91BUUCM2X" localSheetId="5" hidden="1">#REF!</definedName>
    <definedName name="BEx3RQ10QIWBAPHALAA91BUUCM2X" hidden="1">#REF!</definedName>
    <definedName name="BEx3RV4E1WT43SZBUN09RTB8EK1O" localSheetId="4" hidden="1">#REF!</definedName>
    <definedName name="BEx3RV4E1WT43SZBUN09RTB8EK1O" localSheetId="3" hidden="1">#REF!</definedName>
    <definedName name="BEx3RV4E1WT43SZBUN09RTB8EK1O" localSheetId="5" hidden="1">#REF!</definedName>
    <definedName name="BEx3RV4E1WT43SZBUN09RTB8EK1O" hidden="1">#REF!</definedName>
    <definedName name="BEx3RXYU0QLFXSFTM5EB20GD03W5" localSheetId="4" hidden="1">#REF!</definedName>
    <definedName name="BEx3RXYU0QLFXSFTM5EB20GD03W5" localSheetId="3" hidden="1">#REF!</definedName>
    <definedName name="BEx3RXYU0QLFXSFTM5EB20GD03W5" localSheetId="5" hidden="1">#REF!</definedName>
    <definedName name="BEx3RXYU0QLFXSFTM5EB20GD03W5" hidden="1">#REF!</definedName>
    <definedName name="BEx3RYKLC3QQO3XTUN7BEW2AQL98" localSheetId="4" hidden="1">#REF!</definedName>
    <definedName name="BEx3RYKLC3QQO3XTUN7BEW2AQL98" localSheetId="3" hidden="1">#REF!</definedName>
    <definedName name="BEx3RYKLC3QQO3XTUN7BEW2AQL98" localSheetId="5" hidden="1">#REF!</definedName>
    <definedName name="BEx3RYKLC3QQO3XTUN7BEW2AQL98" hidden="1">#REF!</definedName>
    <definedName name="BEx3SICJ45BYT6FHBER86PJT25FC" localSheetId="4" hidden="1">#REF!</definedName>
    <definedName name="BEx3SICJ45BYT6FHBER86PJT25FC" localSheetId="3" hidden="1">#REF!</definedName>
    <definedName name="BEx3SICJ45BYT6FHBER86PJT25FC" localSheetId="5" hidden="1">#REF!</definedName>
    <definedName name="BEx3SICJ45BYT6FHBER86PJT25FC" hidden="1">#REF!</definedName>
    <definedName name="BEx3SMUCMJVGQ2H4EHQI5ZFHEF0P" localSheetId="4" hidden="1">#REF!</definedName>
    <definedName name="BEx3SMUCMJVGQ2H4EHQI5ZFHEF0P" localSheetId="3" hidden="1">#REF!</definedName>
    <definedName name="BEx3SMUCMJVGQ2H4EHQI5ZFHEF0P" localSheetId="5" hidden="1">#REF!</definedName>
    <definedName name="BEx3SMUCMJVGQ2H4EHQI5ZFHEF0P" hidden="1">#REF!</definedName>
    <definedName name="BEx3SN56F03CPDRDA7LZ763V0N4I" localSheetId="4" hidden="1">#REF!</definedName>
    <definedName name="BEx3SN56F03CPDRDA7LZ763V0N4I" localSheetId="3" hidden="1">#REF!</definedName>
    <definedName name="BEx3SN56F03CPDRDA7LZ763V0N4I" localSheetId="5" hidden="1">#REF!</definedName>
    <definedName name="BEx3SN56F03CPDRDA7LZ763V0N4I" hidden="1">#REF!</definedName>
    <definedName name="BEx3SPE6N1ORXPRCDL3JPZD73Z9F" localSheetId="4" hidden="1">#REF!</definedName>
    <definedName name="BEx3SPE6N1ORXPRCDL3JPZD73Z9F" localSheetId="3" hidden="1">#REF!</definedName>
    <definedName name="BEx3SPE6N1ORXPRCDL3JPZD73Z9F" localSheetId="5" hidden="1">#REF!</definedName>
    <definedName name="BEx3SPE6N1ORXPRCDL3JPZD73Z9F" hidden="1">#REF!</definedName>
    <definedName name="BEx3T29ZTULQE0OMSMWUMZDU9ZZ0" localSheetId="4" hidden="1">#REF!</definedName>
    <definedName name="BEx3T29ZTULQE0OMSMWUMZDU9ZZ0" localSheetId="3" hidden="1">#REF!</definedName>
    <definedName name="BEx3T29ZTULQE0OMSMWUMZDU9ZZ0" localSheetId="5" hidden="1">#REF!</definedName>
    <definedName name="BEx3T29ZTULQE0OMSMWUMZDU9ZZ0" hidden="1">#REF!</definedName>
    <definedName name="BEx3T6MJ1QDJ929WMUDVZ0O3UW0Y" localSheetId="4" hidden="1">#REF!</definedName>
    <definedName name="BEx3T6MJ1QDJ929WMUDVZ0O3UW0Y" localSheetId="3" hidden="1">#REF!</definedName>
    <definedName name="BEx3T6MJ1QDJ929WMUDVZ0O3UW0Y" localSheetId="5" hidden="1">#REF!</definedName>
    <definedName name="BEx3T6MJ1QDJ929WMUDVZ0O3UW0Y" hidden="1">#REF!</definedName>
    <definedName name="BEx3TPCSI16OAB2L9M9IULQMQ9J9" localSheetId="4" hidden="1">#REF!</definedName>
    <definedName name="BEx3TPCSI16OAB2L9M9IULQMQ9J9" localSheetId="3" hidden="1">#REF!</definedName>
    <definedName name="BEx3TPCSI16OAB2L9M9IULQMQ9J9" localSheetId="5" hidden="1">#REF!</definedName>
    <definedName name="BEx3TPCSI16OAB2L9M9IULQMQ9J9" hidden="1">#REF!</definedName>
    <definedName name="BEx3U64YUOZ419BAJS2W78UMATAW" localSheetId="4" hidden="1">#REF!</definedName>
    <definedName name="BEx3U64YUOZ419BAJS2W78UMATAW" localSheetId="3" hidden="1">#REF!</definedName>
    <definedName name="BEx3U64YUOZ419BAJS2W78UMATAW" localSheetId="5" hidden="1">#REF!</definedName>
    <definedName name="BEx3U64YUOZ419BAJS2W78UMATAW" hidden="1">#REF!</definedName>
    <definedName name="BEx3U94WCEA5DKMWBEX1GU0LKYG2" localSheetId="4" hidden="1">#REF!</definedName>
    <definedName name="BEx3U94WCEA5DKMWBEX1GU0LKYG2" localSheetId="3" hidden="1">#REF!</definedName>
    <definedName name="BEx3U94WCEA5DKMWBEX1GU0LKYG2" localSheetId="5" hidden="1">#REF!</definedName>
    <definedName name="BEx3U94WCEA5DKMWBEX1GU0LKYG2" hidden="1">#REF!</definedName>
    <definedName name="BEx3U9VZ8SQVYS6ZA038J7AP7ZGW" localSheetId="4" hidden="1">#REF!</definedName>
    <definedName name="BEx3U9VZ8SQVYS6ZA038J7AP7ZGW" localSheetId="3" hidden="1">#REF!</definedName>
    <definedName name="BEx3U9VZ8SQVYS6ZA038J7AP7ZGW" localSheetId="5" hidden="1">#REF!</definedName>
    <definedName name="BEx3U9VZ8SQVYS6ZA038J7AP7ZGW" hidden="1">#REF!</definedName>
    <definedName name="BEx3UIQ5WRJBGNTFCCLOR4N7B1OQ" localSheetId="4" hidden="1">#REF!</definedName>
    <definedName name="BEx3UIQ5WRJBGNTFCCLOR4N7B1OQ" localSheetId="3" hidden="1">#REF!</definedName>
    <definedName name="BEx3UIQ5WRJBGNTFCCLOR4N7B1OQ" localSheetId="5" hidden="1">#REF!</definedName>
    <definedName name="BEx3UIQ5WRJBGNTFCCLOR4N7B1OQ" hidden="1">#REF!</definedName>
    <definedName name="BEx3UJMIX2NUSSWGMSI25A5DM4CH" localSheetId="4" hidden="1">#REF!</definedName>
    <definedName name="BEx3UJMIX2NUSSWGMSI25A5DM4CH" localSheetId="3" hidden="1">#REF!</definedName>
    <definedName name="BEx3UJMIX2NUSSWGMSI25A5DM4CH" localSheetId="5" hidden="1">#REF!</definedName>
    <definedName name="BEx3UJMIX2NUSSWGMSI25A5DM4CH" hidden="1">#REF!</definedName>
    <definedName name="BEx3UKOCOQG7S1YQ436S997K1KWV" localSheetId="4" hidden="1">#REF!</definedName>
    <definedName name="BEx3UKOCOQG7S1YQ436S997K1KWV" localSheetId="3" hidden="1">#REF!</definedName>
    <definedName name="BEx3UKOCOQG7S1YQ436S997K1KWV" localSheetId="5" hidden="1">#REF!</definedName>
    <definedName name="BEx3UKOCOQG7S1YQ436S997K1KWV" hidden="1">#REF!</definedName>
    <definedName name="BEx3UYM19VIXLA0EU7LB9NHA77PB" localSheetId="4" hidden="1">#REF!</definedName>
    <definedName name="BEx3UYM19VIXLA0EU7LB9NHA77PB" localSheetId="3" hidden="1">#REF!</definedName>
    <definedName name="BEx3UYM19VIXLA0EU7LB9NHA77PB" localSheetId="5" hidden="1">#REF!</definedName>
    <definedName name="BEx3UYM19VIXLA0EU7LB9NHA77PB" hidden="1">#REF!</definedName>
    <definedName name="BEx3VML7CG70HPISMVYIUEN3711Q" localSheetId="4" hidden="1">#REF!</definedName>
    <definedName name="BEx3VML7CG70HPISMVYIUEN3711Q" localSheetId="3" hidden="1">#REF!</definedName>
    <definedName name="BEx3VML7CG70HPISMVYIUEN3711Q" localSheetId="5" hidden="1">#REF!</definedName>
    <definedName name="BEx3VML7CG70HPISMVYIUEN3711Q" hidden="1">#REF!</definedName>
    <definedName name="BEx56ZID5H04P9AIYLP1OASFGV56" localSheetId="4" hidden="1">#REF!</definedName>
    <definedName name="BEx56ZID5H04P9AIYLP1OASFGV56" localSheetId="3" hidden="1">#REF!</definedName>
    <definedName name="BEx56ZID5H04P9AIYLP1OASFGV56" localSheetId="5" hidden="1">#REF!</definedName>
    <definedName name="BEx56ZID5H04P9AIYLP1OASFGV56" hidden="1">#REF!</definedName>
    <definedName name="BEx587EYSS57E3PI8DT973HLJM9E" localSheetId="4" hidden="1">#REF!</definedName>
    <definedName name="BEx587EYSS57E3PI8DT973HLJM9E" localSheetId="3" hidden="1">#REF!</definedName>
    <definedName name="BEx587EYSS57E3PI8DT973HLJM9E" localSheetId="5" hidden="1">#REF!</definedName>
    <definedName name="BEx587EYSS57E3PI8DT973HLJM9E" hidden="1">#REF!</definedName>
    <definedName name="BEx587KFQ3VKCOCY1SA5F24PQGUI" localSheetId="4" hidden="1">#REF!</definedName>
    <definedName name="BEx587KFQ3VKCOCY1SA5F24PQGUI" localSheetId="3" hidden="1">#REF!</definedName>
    <definedName name="BEx587KFQ3VKCOCY1SA5F24PQGUI" localSheetId="5" hidden="1">#REF!</definedName>
    <definedName name="BEx587KFQ3VKCOCY1SA5F24PQGUI" hidden="1">#REF!</definedName>
    <definedName name="BEx58O780PQ05NF0Z1SKKRB3N099" localSheetId="4" hidden="1">#REF!</definedName>
    <definedName name="BEx58O780PQ05NF0Z1SKKRB3N099" localSheetId="3" hidden="1">#REF!</definedName>
    <definedName name="BEx58O780PQ05NF0Z1SKKRB3N099" localSheetId="5" hidden="1">#REF!</definedName>
    <definedName name="BEx58O780PQ05NF0Z1SKKRB3N099" hidden="1">#REF!</definedName>
    <definedName name="BEx58XHO7ZULLF2EUD7YIS0MGQJ5" localSheetId="4" hidden="1">#REF!</definedName>
    <definedName name="BEx58XHO7ZULLF2EUD7YIS0MGQJ5" localSheetId="3" hidden="1">#REF!</definedName>
    <definedName name="BEx58XHO7ZULLF2EUD7YIS0MGQJ5" localSheetId="5" hidden="1">#REF!</definedName>
    <definedName name="BEx58XHO7ZULLF2EUD7YIS0MGQJ5" hidden="1">#REF!</definedName>
    <definedName name="BEx58ZW0HAIGIPEX9CVA1PQQTR6X" localSheetId="4" hidden="1">#REF!</definedName>
    <definedName name="BEx58ZW0HAIGIPEX9CVA1PQQTR6X" localSheetId="3" hidden="1">#REF!</definedName>
    <definedName name="BEx58ZW0HAIGIPEX9CVA1PQQTR6X" localSheetId="5" hidden="1">#REF!</definedName>
    <definedName name="BEx58ZW0HAIGIPEX9CVA1PQQTR6X" hidden="1">#REF!</definedName>
    <definedName name="BEx59BA1KH3RG6K1LHL7YS2VB79N" localSheetId="4" hidden="1">#REF!</definedName>
    <definedName name="BEx59BA1KH3RG6K1LHL7YS2VB79N" localSheetId="3" hidden="1">#REF!</definedName>
    <definedName name="BEx59BA1KH3RG6K1LHL7YS2VB79N" localSheetId="5" hidden="1">#REF!</definedName>
    <definedName name="BEx59BA1KH3RG6K1LHL7YS2VB79N" hidden="1">#REF!</definedName>
    <definedName name="BEx59E9WABJP2TN71QAIKK79HPK9" localSheetId="4" hidden="1">#REF!</definedName>
    <definedName name="BEx59E9WABJP2TN71QAIKK79HPK9" localSheetId="3" hidden="1">#REF!</definedName>
    <definedName name="BEx59E9WABJP2TN71QAIKK79HPK9" localSheetId="5" hidden="1">#REF!</definedName>
    <definedName name="BEx59E9WABJP2TN71QAIKK79HPK9" hidden="1">#REF!</definedName>
    <definedName name="BEx59P7MAPNU129ZTC5H3EH892G1" localSheetId="4" hidden="1">#REF!</definedName>
    <definedName name="BEx59P7MAPNU129ZTC5H3EH892G1" localSheetId="3" hidden="1">#REF!</definedName>
    <definedName name="BEx59P7MAPNU129ZTC5H3EH892G1" localSheetId="5" hidden="1">#REF!</definedName>
    <definedName name="BEx59P7MAPNU129ZTC5H3EH892G1" hidden="1">#REF!</definedName>
    <definedName name="BEx5A11WZRQSIE089QE119AOX9ZG" localSheetId="4" hidden="1">#REF!</definedName>
    <definedName name="BEx5A11WZRQSIE089QE119AOX9ZG" localSheetId="3" hidden="1">#REF!</definedName>
    <definedName name="BEx5A11WZRQSIE089QE119AOX9ZG" localSheetId="5" hidden="1">#REF!</definedName>
    <definedName name="BEx5A11WZRQSIE089QE119AOX9ZG" hidden="1">#REF!</definedName>
    <definedName name="BEx5A7CIGCOTHJKHGUBDZG91JGPZ" localSheetId="4" hidden="1">#REF!</definedName>
    <definedName name="BEx5A7CIGCOTHJKHGUBDZG91JGPZ" localSheetId="3" hidden="1">#REF!</definedName>
    <definedName name="BEx5A7CIGCOTHJKHGUBDZG91JGPZ" localSheetId="5" hidden="1">#REF!</definedName>
    <definedName name="BEx5A7CIGCOTHJKHGUBDZG91JGPZ" hidden="1">#REF!</definedName>
    <definedName name="BEx5A8UFLT2SWVSG5COFA9B8P376" localSheetId="4" hidden="1">#REF!</definedName>
    <definedName name="BEx5A8UFLT2SWVSG5COFA9B8P376" localSheetId="3" hidden="1">#REF!</definedName>
    <definedName name="BEx5A8UFLT2SWVSG5COFA9B8P376" localSheetId="5" hidden="1">#REF!</definedName>
    <definedName name="BEx5A8UFLT2SWVSG5COFA9B8P376" hidden="1">#REF!</definedName>
    <definedName name="BEx5AFFTN3IXIBHDKM0FYC4OFL1S" localSheetId="4" hidden="1">#REF!</definedName>
    <definedName name="BEx5AFFTN3IXIBHDKM0FYC4OFL1S" localSheetId="3" hidden="1">#REF!</definedName>
    <definedName name="BEx5AFFTN3IXIBHDKM0FYC4OFL1S" localSheetId="5" hidden="1">#REF!</definedName>
    <definedName name="BEx5AFFTN3IXIBHDKM0FYC4OFL1S" hidden="1">#REF!</definedName>
    <definedName name="BEx5AOFIO8KVRHIZ1RII337AA8ML" localSheetId="4" hidden="1">#REF!</definedName>
    <definedName name="BEx5AOFIO8KVRHIZ1RII337AA8ML" localSheetId="3" hidden="1">#REF!</definedName>
    <definedName name="BEx5AOFIO8KVRHIZ1RII337AA8ML" localSheetId="5" hidden="1">#REF!</definedName>
    <definedName name="BEx5AOFIO8KVRHIZ1RII337AA8ML" hidden="1">#REF!</definedName>
    <definedName name="BEx5APRZ66L5BWHFE8E4YYNEDTI4" localSheetId="4" hidden="1">#REF!</definedName>
    <definedName name="BEx5APRZ66L5BWHFE8E4YYNEDTI4" localSheetId="3" hidden="1">#REF!</definedName>
    <definedName name="BEx5APRZ66L5BWHFE8E4YYNEDTI4" localSheetId="5" hidden="1">#REF!</definedName>
    <definedName name="BEx5APRZ66L5BWHFE8E4YYNEDTI4" hidden="1">#REF!</definedName>
    <definedName name="BEx5AUVDSQ35VO4BD9AKKGBM5S7D" localSheetId="4" hidden="1">#REF!</definedName>
    <definedName name="BEx5AUVDSQ35VO4BD9AKKGBM5S7D" localSheetId="3" hidden="1">#REF!</definedName>
    <definedName name="BEx5AUVDSQ35VO4BD9AKKGBM5S7D" localSheetId="5" hidden="1">#REF!</definedName>
    <definedName name="BEx5AUVDSQ35VO4BD9AKKGBM5S7D" hidden="1">#REF!</definedName>
    <definedName name="BEx5B4RHHX0J1BF2FZKEA0SPP29O" localSheetId="4" hidden="1">#REF!</definedName>
    <definedName name="BEx5B4RHHX0J1BF2FZKEA0SPP29O" localSheetId="3" hidden="1">#REF!</definedName>
    <definedName name="BEx5B4RHHX0J1BF2FZKEA0SPP29O" localSheetId="5" hidden="1">#REF!</definedName>
    <definedName name="BEx5B4RHHX0J1BF2FZKEA0SPP29O" hidden="1">#REF!</definedName>
    <definedName name="BEx5B5YMSWP0OVI5CIQRP5V18D0C" localSheetId="4" hidden="1">#REF!</definedName>
    <definedName name="BEx5B5YMSWP0OVI5CIQRP5V18D0C" localSheetId="3" hidden="1">#REF!</definedName>
    <definedName name="BEx5B5YMSWP0OVI5CIQRP5V18D0C" localSheetId="5" hidden="1">#REF!</definedName>
    <definedName name="BEx5B5YMSWP0OVI5CIQRP5V18D0C" hidden="1">#REF!</definedName>
    <definedName name="BEx5B825RW35M5H0UB2IZGGRS4ER" localSheetId="4" hidden="1">#REF!</definedName>
    <definedName name="BEx5B825RW35M5H0UB2IZGGRS4ER" localSheetId="3" hidden="1">#REF!</definedName>
    <definedName name="BEx5B825RW35M5H0UB2IZGGRS4ER" localSheetId="5" hidden="1">#REF!</definedName>
    <definedName name="BEx5B825RW35M5H0UB2IZGGRS4ER" hidden="1">#REF!</definedName>
    <definedName name="BEx5BAWPMY0TL684WDXX6KKJLRCN" localSheetId="4" hidden="1">#REF!</definedName>
    <definedName name="BEx5BAWPMY0TL684WDXX6KKJLRCN" localSheetId="3" hidden="1">#REF!</definedName>
    <definedName name="BEx5BAWPMY0TL684WDXX6KKJLRCN" localSheetId="5" hidden="1">#REF!</definedName>
    <definedName name="BEx5BAWPMY0TL684WDXX6KKJLRCN" hidden="1">#REF!</definedName>
    <definedName name="BEx5BBI61U4Y65GD0ARMTALPP7SJ" localSheetId="4" hidden="1">#REF!</definedName>
    <definedName name="BEx5BBI61U4Y65GD0ARMTALPP7SJ" localSheetId="3" hidden="1">#REF!</definedName>
    <definedName name="BEx5BBI61U4Y65GD0ARMTALPP7SJ" localSheetId="5" hidden="1">#REF!</definedName>
    <definedName name="BEx5BBI61U4Y65GD0ARMTALPP7SJ" hidden="1">#REF!</definedName>
    <definedName name="BEx5BDR56MEV4IHY6CIH2SVNG1UB" localSheetId="4" hidden="1">#REF!</definedName>
    <definedName name="BEx5BDR56MEV4IHY6CIH2SVNG1UB" localSheetId="3" hidden="1">#REF!</definedName>
    <definedName name="BEx5BDR56MEV4IHY6CIH2SVNG1UB" localSheetId="5" hidden="1">#REF!</definedName>
    <definedName name="BEx5BDR56MEV4IHY6CIH2SVNG1UB" hidden="1">#REF!</definedName>
    <definedName name="BEx5BESZC5H329SKHGJOHZFILYJJ" localSheetId="4" hidden="1">#REF!</definedName>
    <definedName name="BEx5BESZC5H329SKHGJOHZFILYJJ" localSheetId="3" hidden="1">#REF!</definedName>
    <definedName name="BEx5BESZC5H329SKHGJOHZFILYJJ" localSheetId="5" hidden="1">#REF!</definedName>
    <definedName name="BEx5BESZC5H329SKHGJOHZFILYJJ" hidden="1">#REF!</definedName>
    <definedName name="BEx5BHSQ42B50IU1TEQFUXFX9XQD" localSheetId="4" hidden="1">#REF!</definedName>
    <definedName name="BEx5BHSQ42B50IU1TEQFUXFX9XQD" localSheetId="3" hidden="1">#REF!</definedName>
    <definedName name="BEx5BHSQ42B50IU1TEQFUXFX9XQD" localSheetId="5" hidden="1">#REF!</definedName>
    <definedName name="BEx5BHSQ42B50IU1TEQFUXFX9XQD" hidden="1">#REF!</definedName>
    <definedName name="BEx5BKSM4UN4C1DM3EYKM79MRC5K" localSheetId="4" hidden="1">#REF!</definedName>
    <definedName name="BEx5BKSM4UN4C1DM3EYKM79MRC5K" localSheetId="3" hidden="1">#REF!</definedName>
    <definedName name="BEx5BKSM4UN4C1DM3EYKM79MRC5K" localSheetId="5" hidden="1">#REF!</definedName>
    <definedName name="BEx5BKSM4UN4C1DM3EYKM79MRC5K" hidden="1">#REF!</definedName>
    <definedName name="BEx5BNN8NPH9KVOBARB9CDD9WLB6" localSheetId="4" hidden="1">#REF!</definedName>
    <definedName name="BEx5BNN8NPH9KVOBARB9CDD9WLB6" localSheetId="3" hidden="1">#REF!</definedName>
    <definedName name="BEx5BNN8NPH9KVOBARB9CDD9WLB6" localSheetId="5" hidden="1">#REF!</definedName>
    <definedName name="BEx5BNN8NPH9KVOBARB9CDD9WLB6" hidden="1">#REF!</definedName>
    <definedName name="BEx5BYFMZ80TDDN2EZO8CF39AIAC" localSheetId="4" hidden="1">#REF!</definedName>
    <definedName name="BEx5BYFMZ80TDDN2EZO8CF39AIAC" localSheetId="3" hidden="1">#REF!</definedName>
    <definedName name="BEx5BYFMZ80TDDN2EZO8CF39AIAC" localSheetId="5" hidden="1">#REF!</definedName>
    <definedName name="BEx5BYFMZ80TDDN2EZO8CF39AIAC" hidden="1">#REF!</definedName>
    <definedName name="BEx5C2BWFW6SHZBFDEISKGXHZCQW" localSheetId="4" hidden="1">#REF!</definedName>
    <definedName name="BEx5C2BWFW6SHZBFDEISKGXHZCQW" localSheetId="3" hidden="1">#REF!</definedName>
    <definedName name="BEx5C2BWFW6SHZBFDEISKGXHZCQW" localSheetId="5" hidden="1">#REF!</definedName>
    <definedName name="BEx5C2BWFW6SHZBFDEISKGXHZCQW" hidden="1">#REF!</definedName>
    <definedName name="BEx5C49ZFH8TO9ZU55729C3F7XG7" localSheetId="4" hidden="1">#REF!</definedName>
    <definedName name="BEx5C49ZFH8TO9ZU55729C3F7XG7" localSheetId="3" hidden="1">#REF!</definedName>
    <definedName name="BEx5C49ZFH8TO9ZU55729C3F7XG7" localSheetId="5" hidden="1">#REF!</definedName>
    <definedName name="BEx5C49ZFH8TO9ZU55729C3F7XG7" hidden="1">#REF!</definedName>
    <definedName name="BEx5C8GZQK13G60ZM70P63I5OS0L" localSheetId="4" hidden="1">#REF!</definedName>
    <definedName name="BEx5C8GZQK13G60ZM70P63I5OS0L" localSheetId="3" hidden="1">#REF!</definedName>
    <definedName name="BEx5C8GZQK13G60ZM70P63I5OS0L" localSheetId="5" hidden="1">#REF!</definedName>
    <definedName name="BEx5C8GZQK13G60ZM70P63I5OS0L" hidden="1">#REF!</definedName>
    <definedName name="BEx5CAPTVN2NBT3UOMA1UFAL1C2R" localSheetId="4" hidden="1">#REF!</definedName>
    <definedName name="BEx5CAPTVN2NBT3UOMA1UFAL1C2R" localSheetId="3" hidden="1">#REF!</definedName>
    <definedName name="BEx5CAPTVN2NBT3UOMA1UFAL1C2R" localSheetId="5" hidden="1">#REF!</definedName>
    <definedName name="BEx5CAPTVN2NBT3UOMA1UFAL1C2R" hidden="1">#REF!</definedName>
    <definedName name="BEx5CEM3SYF9XP0ZZVE0GEPCLV3F" localSheetId="4" hidden="1">#REF!</definedName>
    <definedName name="BEx5CEM3SYF9XP0ZZVE0GEPCLV3F" localSheetId="3" hidden="1">#REF!</definedName>
    <definedName name="BEx5CEM3SYF9XP0ZZVE0GEPCLV3F" localSheetId="5" hidden="1">#REF!</definedName>
    <definedName name="BEx5CEM3SYF9XP0ZZVE0GEPCLV3F" hidden="1">#REF!</definedName>
    <definedName name="BEx5CFYQ0F1Z6P8SCVJ0I3UPVFE4" localSheetId="4" hidden="1">#REF!</definedName>
    <definedName name="BEx5CFYQ0F1Z6P8SCVJ0I3UPVFE4" localSheetId="3" hidden="1">#REF!</definedName>
    <definedName name="BEx5CFYQ0F1Z6P8SCVJ0I3UPVFE4" localSheetId="5" hidden="1">#REF!</definedName>
    <definedName name="BEx5CFYQ0F1Z6P8SCVJ0I3UPVFE4" hidden="1">#REF!</definedName>
    <definedName name="BEx5CINUDCSDCAJSNNV7XVNU8Q79" localSheetId="4" hidden="1">#REF!</definedName>
    <definedName name="BEx5CINUDCSDCAJSNNV7XVNU8Q79" localSheetId="3" hidden="1">#REF!</definedName>
    <definedName name="BEx5CINUDCSDCAJSNNV7XVNU8Q79" localSheetId="5" hidden="1">#REF!</definedName>
    <definedName name="BEx5CINUDCSDCAJSNNV7XVNU8Q79" hidden="1">#REF!</definedName>
    <definedName name="BEx5CNLUIOYU8EODGA03Z3547I9T" localSheetId="4" hidden="1">#REF!</definedName>
    <definedName name="BEx5CNLUIOYU8EODGA03Z3547I9T" localSheetId="3" hidden="1">#REF!</definedName>
    <definedName name="BEx5CNLUIOYU8EODGA03Z3547I9T" localSheetId="5" hidden="1">#REF!</definedName>
    <definedName name="BEx5CNLUIOYU8EODGA03Z3547I9T" hidden="1">#REF!</definedName>
    <definedName name="BEx5CPEKNSJORIPFQC2E1LTRYY8L" localSheetId="4" hidden="1">#REF!</definedName>
    <definedName name="BEx5CPEKNSJORIPFQC2E1LTRYY8L" localSheetId="3" hidden="1">#REF!</definedName>
    <definedName name="BEx5CPEKNSJORIPFQC2E1LTRYY8L" localSheetId="5" hidden="1">#REF!</definedName>
    <definedName name="BEx5CPEKNSJORIPFQC2E1LTRYY8L" hidden="1">#REF!</definedName>
    <definedName name="BEx5CQ5LCE82CJ1E3XQ4JBMAA37C" localSheetId="4" hidden="1">#REF!</definedName>
    <definedName name="BEx5CQ5LCE82CJ1E3XQ4JBMAA37C" localSheetId="3" hidden="1">#REF!</definedName>
    <definedName name="BEx5CQ5LCE82CJ1E3XQ4JBMAA37C" localSheetId="5" hidden="1">#REF!</definedName>
    <definedName name="BEx5CQ5LCE82CJ1E3XQ4JBMAA37C" hidden="1">#REF!</definedName>
    <definedName name="BEx5CSUOL05D8PAM2TRDA9VRJT1O" localSheetId="4" hidden="1">#REF!</definedName>
    <definedName name="BEx5CSUOL05D8PAM2TRDA9VRJT1O" localSheetId="3" hidden="1">#REF!</definedName>
    <definedName name="BEx5CSUOL05D8PAM2TRDA9VRJT1O" localSheetId="5" hidden="1">#REF!</definedName>
    <definedName name="BEx5CSUOL05D8PAM2TRDA9VRJT1O" hidden="1">#REF!</definedName>
    <definedName name="BEx5CUNFOO4YDFJ22HCMI2QKIGKM" localSheetId="4" hidden="1">#REF!</definedName>
    <definedName name="BEx5CUNFOO4YDFJ22HCMI2QKIGKM" localSheetId="3" hidden="1">#REF!</definedName>
    <definedName name="BEx5CUNFOO4YDFJ22HCMI2QKIGKM" localSheetId="5" hidden="1">#REF!</definedName>
    <definedName name="BEx5CUNFOO4YDFJ22HCMI2QKIGKM" hidden="1">#REF!</definedName>
    <definedName name="BEx5D8L47OF0WHBPFWXGZINZWUBZ" localSheetId="4" hidden="1">#REF!</definedName>
    <definedName name="BEx5D8L47OF0WHBPFWXGZINZWUBZ" localSheetId="3" hidden="1">#REF!</definedName>
    <definedName name="BEx5D8L47OF0WHBPFWXGZINZWUBZ" localSheetId="5" hidden="1">#REF!</definedName>
    <definedName name="BEx5D8L47OF0WHBPFWXGZINZWUBZ" hidden="1">#REF!</definedName>
    <definedName name="BEx5DAJAHQ2SKUPCKSCR3PYML67L" localSheetId="4" hidden="1">#REF!</definedName>
    <definedName name="BEx5DAJAHQ2SKUPCKSCR3PYML67L" localSheetId="3" hidden="1">#REF!</definedName>
    <definedName name="BEx5DAJAHQ2SKUPCKSCR3PYML67L" localSheetId="5" hidden="1">#REF!</definedName>
    <definedName name="BEx5DAJAHQ2SKUPCKSCR3PYML67L" hidden="1">#REF!</definedName>
    <definedName name="BEx5DC18JM1KJCV44PF18E0LNRKA" localSheetId="4" hidden="1">#REF!</definedName>
    <definedName name="BEx5DC18JM1KJCV44PF18E0LNRKA" localSheetId="3" hidden="1">#REF!</definedName>
    <definedName name="BEx5DC18JM1KJCV44PF18E0LNRKA" localSheetId="5" hidden="1">#REF!</definedName>
    <definedName name="BEx5DC18JM1KJCV44PF18E0LNRKA" hidden="1">#REF!</definedName>
    <definedName name="BEx5DJIZBTNS011R9IIG2OQ2L6ZX" localSheetId="4" hidden="1">#REF!</definedName>
    <definedName name="BEx5DJIZBTNS011R9IIG2OQ2L6ZX" localSheetId="3" hidden="1">#REF!</definedName>
    <definedName name="BEx5DJIZBTNS011R9IIG2OQ2L6ZX" localSheetId="5" hidden="1">#REF!</definedName>
    <definedName name="BEx5DJIZBTNS011R9IIG2OQ2L6ZX" hidden="1">#REF!</definedName>
    <definedName name="BEx5E123OLO9WQUOIRIDJ967KAGK" localSheetId="4" hidden="1">#REF!</definedName>
    <definedName name="BEx5E123OLO9WQUOIRIDJ967KAGK" localSheetId="3" hidden="1">#REF!</definedName>
    <definedName name="BEx5E123OLO9WQUOIRIDJ967KAGK" localSheetId="5" hidden="1">#REF!</definedName>
    <definedName name="BEx5E123OLO9WQUOIRIDJ967KAGK" hidden="1">#REF!</definedName>
    <definedName name="BEx5E2UU5NES6W779W2OZTZOB4O7" localSheetId="4" hidden="1">#REF!</definedName>
    <definedName name="BEx5E2UU5NES6W779W2OZTZOB4O7" localSheetId="3" hidden="1">#REF!</definedName>
    <definedName name="BEx5E2UU5NES6W779W2OZTZOB4O7" localSheetId="5" hidden="1">#REF!</definedName>
    <definedName name="BEx5E2UU5NES6W779W2OZTZOB4O7" hidden="1">#REF!</definedName>
    <definedName name="BEx5E4CSE5G83J5K32WENF7BXL82" localSheetId="4" hidden="1">#REF!</definedName>
    <definedName name="BEx5E4CSE5G83J5K32WENF7BXL82" localSheetId="3" hidden="1">#REF!</definedName>
    <definedName name="BEx5E4CSE5G83J5K32WENF7BXL82" localSheetId="5" hidden="1">#REF!</definedName>
    <definedName name="BEx5E4CSE5G83J5K32WENF7BXL82" hidden="1">#REF!</definedName>
    <definedName name="BEx5ELQL9B0VR6UT18KP11DHOTFX" localSheetId="4" hidden="1">#REF!</definedName>
    <definedName name="BEx5ELQL9B0VR6UT18KP11DHOTFX" localSheetId="3" hidden="1">#REF!</definedName>
    <definedName name="BEx5ELQL9B0VR6UT18KP11DHOTFX" localSheetId="5" hidden="1">#REF!</definedName>
    <definedName name="BEx5ELQL9B0VR6UT18KP11DHOTFX" hidden="1">#REF!</definedName>
    <definedName name="BEx5ER4TJTFPN7IB1MNEB1ZFR5M6" localSheetId="4" hidden="1">#REF!</definedName>
    <definedName name="BEx5ER4TJTFPN7IB1MNEB1ZFR5M6" localSheetId="3" hidden="1">#REF!</definedName>
    <definedName name="BEx5ER4TJTFPN7IB1MNEB1ZFR5M6" localSheetId="5" hidden="1">#REF!</definedName>
    <definedName name="BEx5ER4TJTFPN7IB1MNEB1ZFR5M6" hidden="1">#REF!</definedName>
    <definedName name="BEx5F6V72QTCK7O39Y59R0EVM6CW" localSheetId="4" hidden="1">#REF!</definedName>
    <definedName name="BEx5F6V72QTCK7O39Y59R0EVM6CW" localSheetId="3" hidden="1">#REF!</definedName>
    <definedName name="BEx5F6V72QTCK7O39Y59R0EVM6CW" localSheetId="5" hidden="1">#REF!</definedName>
    <definedName name="BEx5F6V72QTCK7O39Y59R0EVM6CW" hidden="1">#REF!</definedName>
    <definedName name="BEx5FGLQVACD5F5YZG4DGSCHCGO2" localSheetId="4" hidden="1">#REF!</definedName>
    <definedName name="BEx5FGLQVACD5F5YZG4DGSCHCGO2" localSheetId="3" hidden="1">#REF!</definedName>
    <definedName name="BEx5FGLQVACD5F5YZG4DGSCHCGO2" localSheetId="5" hidden="1">#REF!</definedName>
    <definedName name="BEx5FGLQVACD5F5YZG4DGSCHCGO2" hidden="1">#REF!</definedName>
    <definedName name="BEx5FLJWHLW3BTZILDPN5NMA449V" localSheetId="4" hidden="1">#REF!</definedName>
    <definedName name="BEx5FLJWHLW3BTZILDPN5NMA449V" localSheetId="3" hidden="1">#REF!</definedName>
    <definedName name="BEx5FLJWHLW3BTZILDPN5NMA449V" localSheetId="5" hidden="1">#REF!</definedName>
    <definedName name="BEx5FLJWHLW3BTZILDPN5NMA449V" hidden="1">#REF!</definedName>
    <definedName name="BEx5FNI2O10YN2SI1NO4X5GP3GTF" localSheetId="4" hidden="1">#REF!</definedName>
    <definedName name="BEx5FNI2O10YN2SI1NO4X5GP3GTF" localSheetId="3" hidden="1">#REF!</definedName>
    <definedName name="BEx5FNI2O10YN2SI1NO4X5GP3GTF" localSheetId="5" hidden="1">#REF!</definedName>
    <definedName name="BEx5FNI2O10YN2SI1NO4X5GP3GTF" hidden="1">#REF!</definedName>
    <definedName name="BEx5FO8YRFSZCG3L608EHIHIHFY4" localSheetId="4" hidden="1">#REF!</definedName>
    <definedName name="BEx5FO8YRFSZCG3L608EHIHIHFY4" localSheetId="3" hidden="1">#REF!</definedName>
    <definedName name="BEx5FO8YRFSZCG3L608EHIHIHFY4" localSheetId="5" hidden="1">#REF!</definedName>
    <definedName name="BEx5FO8YRFSZCG3L608EHIHIHFY4" hidden="1">#REF!</definedName>
    <definedName name="BEx5FQNA6V4CNYSH013K45RI4BCV" localSheetId="4" hidden="1">#REF!</definedName>
    <definedName name="BEx5FQNA6V4CNYSH013K45RI4BCV" localSheetId="3" hidden="1">#REF!</definedName>
    <definedName name="BEx5FQNA6V4CNYSH013K45RI4BCV" localSheetId="5" hidden="1">#REF!</definedName>
    <definedName name="BEx5FQNA6V4CNYSH013K45RI4BCV" hidden="1">#REF!</definedName>
    <definedName name="BEx5FVQPPEU32CPNV9RRQ9MNLLVE" localSheetId="4" hidden="1">#REF!</definedName>
    <definedName name="BEx5FVQPPEU32CPNV9RRQ9MNLLVE" localSheetId="3" hidden="1">#REF!</definedName>
    <definedName name="BEx5FVQPPEU32CPNV9RRQ9MNLLVE" localSheetId="5" hidden="1">#REF!</definedName>
    <definedName name="BEx5FVQPPEU32CPNV9RRQ9MNLLVE" hidden="1">#REF!</definedName>
    <definedName name="BEx5G08KGMG5X2AQKDGPFYG5GH94" localSheetId="4" hidden="1">#REF!</definedName>
    <definedName name="BEx5G08KGMG5X2AQKDGPFYG5GH94" localSheetId="3" hidden="1">#REF!</definedName>
    <definedName name="BEx5G08KGMG5X2AQKDGPFYG5GH94" localSheetId="5" hidden="1">#REF!</definedName>
    <definedName name="BEx5G08KGMG5X2AQKDGPFYG5GH94" hidden="1">#REF!</definedName>
    <definedName name="BEx5G1A8TFN4C4QII35U9DKYNIS8" localSheetId="4" hidden="1">#REF!</definedName>
    <definedName name="BEx5G1A8TFN4C4QII35U9DKYNIS8" localSheetId="3" hidden="1">#REF!</definedName>
    <definedName name="BEx5G1A8TFN4C4QII35U9DKYNIS8" localSheetId="5" hidden="1">#REF!</definedName>
    <definedName name="BEx5G1A8TFN4C4QII35U9DKYNIS8" hidden="1">#REF!</definedName>
    <definedName name="BEx5G1L0QO91KEPDMV1D8OT4BT73" localSheetId="4" hidden="1">#REF!</definedName>
    <definedName name="BEx5G1L0QO91KEPDMV1D8OT4BT73" localSheetId="3" hidden="1">#REF!</definedName>
    <definedName name="BEx5G1L0QO91KEPDMV1D8OT4BT73" localSheetId="5" hidden="1">#REF!</definedName>
    <definedName name="BEx5G1L0QO91KEPDMV1D8OT4BT73" hidden="1">#REF!</definedName>
    <definedName name="BEx5G86DZL1VYUX6KWODAP3WFAWP" localSheetId="4" hidden="1">#REF!</definedName>
    <definedName name="BEx5G86DZL1VYUX6KWODAP3WFAWP" localSheetId="3" hidden="1">#REF!</definedName>
    <definedName name="BEx5G86DZL1VYUX6KWODAP3WFAWP" localSheetId="5" hidden="1">#REF!</definedName>
    <definedName name="BEx5G86DZL1VYUX6KWODAP3WFAWP" hidden="1">#REF!</definedName>
    <definedName name="BEx5G8BV2GIOCM3C7IUFK8L04A6M" localSheetId="4" hidden="1">#REF!</definedName>
    <definedName name="BEx5G8BV2GIOCM3C7IUFK8L04A6M" localSheetId="3" hidden="1">#REF!</definedName>
    <definedName name="BEx5G8BV2GIOCM3C7IUFK8L04A6M" localSheetId="5" hidden="1">#REF!</definedName>
    <definedName name="BEx5G8BV2GIOCM3C7IUFK8L04A6M" hidden="1">#REF!</definedName>
    <definedName name="BEx5GID9MVBUPFFT9M8K8B5MO9NV" localSheetId="4" hidden="1">#REF!</definedName>
    <definedName name="BEx5GID9MVBUPFFT9M8K8B5MO9NV" localSheetId="3" hidden="1">#REF!</definedName>
    <definedName name="BEx5GID9MVBUPFFT9M8K8B5MO9NV" localSheetId="5" hidden="1">#REF!</definedName>
    <definedName name="BEx5GID9MVBUPFFT9M8K8B5MO9NV" hidden="1">#REF!</definedName>
    <definedName name="BEx5GN0EWA9SCQDPQ7NTUQH82QVK" localSheetId="4" hidden="1">#REF!</definedName>
    <definedName name="BEx5GN0EWA9SCQDPQ7NTUQH82QVK" localSheetId="3" hidden="1">#REF!</definedName>
    <definedName name="BEx5GN0EWA9SCQDPQ7NTUQH82QVK" localSheetId="5" hidden="1">#REF!</definedName>
    <definedName name="BEx5GN0EWA9SCQDPQ7NTUQH82QVK" hidden="1">#REF!</definedName>
    <definedName name="BEx5GNBCU4WZ74I0UXFL9ZG2XSGJ" localSheetId="4" hidden="1">#REF!</definedName>
    <definedName name="BEx5GNBCU4WZ74I0UXFL9ZG2XSGJ" localSheetId="3" hidden="1">#REF!</definedName>
    <definedName name="BEx5GNBCU4WZ74I0UXFL9ZG2XSGJ" localSheetId="5" hidden="1">#REF!</definedName>
    <definedName name="BEx5GNBCU4WZ74I0UXFL9ZG2XSGJ" hidden="1">#REF!</definedName>
    <definedName name="BEx5GUCTYC7QCWGWU5BTO7Y7HDZX" localSheetId="4" hidden="1">#REF!</definedName>
    <definedName name="BEx5GUCTYC7QCWGWU5BTO7Y7HDZX" localSheetId="3" hidden="1">#REF!</definedName>
    <definedName name="BEx5GUCTYC7QCWGWU5BTO7Y7HDZX" localSheetId="5" hidden="1">#REF!</definedName>
    <definedName name="BEx5GUCTYC7QCWGWU5BTO7Y7HDZX" hidden="1">#REF!</definedName>
    <definedName name="BEx5GYUPJULJQ624TEESYFG1NFOH" localSheetId="4" hidden="1">#REF!</definedName>
    <definedName name="BEx5GYUPJULJQ624TEESYFG1NFOH" localSheetId="3" hidden="1">#REF!</definedName>
    <definedName name="BEx5GYUPJULJQ624TEESYFG1NFOH" localSheetId="5" hidden="1">#REF!</definedName>
    <definedName name="BEx5GYUPJULJQ624TEESYFG1NFOH" hidden="1">#REF!</definedName>
    <definedName name="BEx5H0NEE0AIN5E2UHJ9J9ISU9N1" localSheetId="4" hidden="1">#REF!</definedName>
    <definedName name="BEx5H0NEE0AIN5E2UHJ9J9ISU9N1" localSheetId="3" hidden="1">#REF!</definedName>
    <definedName name="BEx5H0NEE0AIN5E2UHJ9J9ISU9N1" localSheetId="5" hidden="1">#REF!</definedName>
    <definedName name="BEx5H0NEE0AIN5E2UHJ9J9ISU9N1" hidden="1">#REF!</definedName>
    <definedName name="BEx5H1UJSEUQM2K8QHQXO5THVHSO" localSheetId="4" hidden="1">#REF!</definedName>
    <definedName name="BEx5H1UJSEUQM2K8QHQXO5THVHSO" localSheetId="3" hidden="1">#REF!</definedName>
    <definedName name="BEx5H1UJSEUQM2K8QHQXO5THVHSO" localSheetId="5" hidden="1">#REF!</definedName>
    <definedName name="BEx5H1UJSEUQM2K8QHQXO5THVHSO" hidden="1">#REF!</definedName>
    <definedName name="BEx5HAOT9XWUF7XIFRZZS8B9F5TZ" localSheetId="4" hidden="1">#REF!</definedName>
    <definedName name="BEx5HAOT9XWUF7XIFRZZS8B9F5TZ" localSheetId="3" hidden="1">#REF!</definedName>
    <definedName name="BEx5HAOT9XWUF7XIFRZZS8B9F5TZ" localSheetId="5" hidden="1">#REF!</definedName>
    <definedName name="BEx5HAOT9XWUF7XIFRZZS8B9F5TZ" hidden="1">#REF!</definedName>
    <definedName name="BEx5HE4XRF9BUY04MENWY9CHHN5H" localSheetId="4" hidden="1">#REF!</definedName>
    <definedName name="BEx5HE4XRF9BUY04MENWY9CHHN5H" localSheetId="3" hidden="1">#REF!</definedName>
    <definedName name="BEx5HE4XRF9BUY04MENWY9CHHN5H" localSheetId="5" hidden="1">#REF!</definedName>
    <definedName name="BEx5HE4XRF9BUY04MENWY9CHHN5H" hidden="1">#REF!</definedName>
    <definedName name="BEx5HFHMABAT0H9KKS754X4T304E" localSheetId="4" hidden="1">#REF!</definedName>
    <definedName name="BEx5HFHMABAT0H9KKS754X4T304E" localSheetId="3" hidden="1">#REF!</definedName>
    <definedName name="BEx5HFHMABAT0H9KKS754X4T304E" localSheetId="5" hidden="1">#REF!</definedName>
    <definedName name="BEx5HFHMABAT0H9KKS754X4T304E" hidden="1">#REF!</definedName>
    <definedName name="BEx5HGDZ7MX1S3KNXLRL9WU565V4" localSheetId="4" hidden="1">#REF!</definedName>
    <definedName name="BEx5HGDZ7MX1S3KNXLRL9WU565V4" localSheetId="3" hidden="1">#REF!</definedName>
    <definedName name="BEx5HGDZ7MX1S3KNXLRL9WU565V4" localSheetId="5" hidden="1">#REF!</definedName>
    <definedName name="BEx5HGDZ7MX1S3KNXLRL9WU565V4" hidden="1">#REF!</definedName>
    <definedName name="BEx5HJZ9FAVNZSSBTAYRPZDYM9NU" localSheetId="4" hidden="1">#REF!</definedName>
    <definedName name="BEx5HJZ9FAVNZSSBTAYRPZDYM9NU" localSheetId="3" hidden="1">#REF!</definedName>
    <definedName name="BEx5HJZ9FAVNZSSBTAYRPZDYM9NU" localSheetId="5" hidden="1">#REF!</definedName>
    <definedName name="BEx5HJZ9FAVNZSSBTAYRPZDYM9NU" hidden="1">#REF!</definedName>
    <definedName name="BEx5HZ9JMKHNLFWLVUB1WP5B39BL" localSheetId="4" hidden="1">#REF!</definedName>
    <definedName name="BEx5HZ9JMKHNLFWLVUB1WP5B39BL" localSheetId="3" hidden="1">#REF!</definedName>
    <definedName name="BEx5HZ9JMKHNLFWLVUB1WP5B39BL" localSheetId="5" hidden="1">#REF!</definedName>
    <definedName name="BEx5HZ9JMKHNLFWLVUB1WP5B39BL" hidden="1">#REF!</definedName>
    <definedName name="BEx5I244LQHZTF3XI66J8705R9XX" localSheetId="4" hidden="1">#REF!</definedName>
    <definedName name="BEx5I244LQHZTF3XI66J8705R9XX" localSheetId="3" hidden="1">#REF!</definedName>
    <definedName name="BEx5I244LQHZTF3XI66J8705R9XX" localSheetId="5" hidden="1">#REF!</definedName>
    <definedName name="BEx5I244LQHZTF3XI66J8705R9XX" hidden="1">#REF!</definedName>
    <definedName name="BEx5I8PBP4LIXDGID5BP0THLO0AQ" localSheetId="4" hidden="1">#REF!</definedName>
    <definedName name="BEx5I8PBP4LIXDGID5BP0THLO0AQ" localSheetId="3" hidden="1">#REF!</definedName>
    <definedName name="BEx5I8PBP4LIXDGID5BP0THLO0AQ" localSheetId="5" hidden="1">#REF!</definedName>
    <definedName name="BEx5I8PBP4LIXDGID5BP0THLO0AQ" hidden="1">#REF!</definedName>
    <definedName name="BEx5I8USVUB3JP4S9OXGMZVMOQXR" localSheetId="4" hidden="1">#REF!</definedName>
    <definedName name="BEx5I8USVUB3JP4S9OXGMZVMOQXR" localSheetId="3" hidden="1">#REF!</definedName>
    <definedName name="BEx5I8USVUB3JP4S9OXGMZVMOQXR" localSheetId="5" hidden="1">#REF!</definedName>
    <definedName name="BEx5I8USVUB3JP4S9OXGMZVMOQXR" hidden="1">#REF!</definedName>
    <definedName name="BEx5I9GDQSYIAL65UQNDMNFQCS9Y" localSheetId="4" hidden="1">#REF!</definedName>
    <definedName name="BEx5I9GDQSYIAL65UQNDMNFQCS9Y" localSheetId="3" hidden="1">#REF!</definedName>
    <definedName name="BEx5I9GDQSYIAL65UQNDMNFQCS9Y" localSheetId="5" hidden="1">#REF!</definedName>
    <definedName name="BEx5I9GDQSYIAL65UQNDMNFQCS9Y" hidden="1">#REF!</definedName>
    <definedName name="BEx5IBUPG9AWNW5PK7JGRGEJ4OLM" localSheetId="4" hidden="1">#REF!</definedName>
    <definedName name="BEx5IBUPG9AWNW5PK7JGRGEJ4OLM" localSheetId="3" hidden="1">#REF!</definedName>
    <definedName name="BEx5IBUPG9AWNW5PK7JGRGEJ4OLM" localSheetId="5" hidden="1">#REF!</definedName>
    <definedName name="BEx5IBUPG9AWNW5PK7JGRGEJ4OLM" hidden="1">#REF!</definedName>
    <definedName name="BEx5IC06RVN8BSAEPREVKHKLCJ2L" localSheetId="4" hidden="1">#REF!</definedName>
    <definedName name="BEx5IC06RVN8BSAEPREVKHKLCJ2L" localSheetId="3" hidden="1">#REF!</definedName>
    <definedName name="BEx5IC06RVN8BSAEPREVKHKLCJ2L" localSheetId="5" hidden="1">#REF!</definedName>
    <definedName name="BEx5IC06RVN8BSAEPREVKHKLCJ2L" hidden="1">#REF!</definedName>
    <definedName name="BEx5J0FFP1KS4NGY20AEJI8VREEA" localSheetId="4" hidden="1">#REF!</definedName>
    <definedName name="BEx5J0FFP1KS4NGY20AEJI8VREEA" localSheetId="3" hidden="1">#REF!</definedName>
    <definedName name="BEx5J0FFP1KS4NGY20AEJI8VREEA" localSheetId="5" hidden="1">#REF!</definedName>
    <definedName name="BEx5J0FFP1KS4NGY20AEJI8VREEA" hidden="1">#REF!</definedName>
    <definedName name="BEx5JF3ZXLDIS8VNKDCY7ZI7H1CI" localSheetId="4" hidden="1">#REF!</definedName>
    <definedName name="BEx5JF3ZXLDIS8VNKDCY7ZI7H1CI" localSheetId="3" hidden="1">#REF!</definedName>
    <definedName name="BEx5JF3ZXLDIS8VNKDCY7ZI7H1CI" localSheetId="5" hidden="1">#REF!</definedName>
    <definedName name="BEx5JF3ZXLDIS8VNKDCY7ZI7H1CI" hidden="1">#REF!</definedName>
    <definedName name="BEx5JHCZJ8G6OOOW6EF3GABXKH6F" localSheetId="4" hidden="1">#REF!</definedName>
    <definedName name="BEx5JHCZJ8G6OOOW6EF3GABXKH6F" localSheetId="3" hidden="1">#REF!</definedName>
    <definedName name="BEx5JHCZJ8G6OOOW6EF3GABXKH6F" localSheetId="5" hidden="1">#REF!</definedName>
    <definedName name="BEx5JHCZJ8G6OOOW6EF3GABXKH6F" hidden="1">#REF!</definedName>
    <definedName name="BEx5JJB6W446THXQCRUKD3I7RKLP" localSheetId="4" hidden="1">#REF!</definedName>
    <definedName name="BEx5JJB6W446THXQCRUKD3I7RKLP" localSheetId="3" hidden="1">#REF!</definedName>
    <definedName name="BEx5JJB6W446THXQCRUKD3I7RKLP" localSheetId="5" hidden="1">#REF!</definedName>
    <definedName name="BEx5JJB6W446THXQCRUKD3I7RKLP" hidden="1">#REF!</definedName>
    <definedName name="BEx5JJWTMI37U3RDEJOYLO93RJ6Z" localSheetId="4" hidden="1">#REF!</definedName>
    <definedName name="BEx5JJWTMI37U3RDEJOYLO93RJ6Z" localSheetId="3" hidden="1">#REF!</definedName>
    <definedName name="BEx5JJWTMI37U3RDEJOYLO93RJ6Z" localSheetId="5" hidden="1">#REF!</definedName>
    <definedName name="BEx5JJWTMI37U3RDEJOYLO93RJ6Z" hidden="1">#REF!</definedName>
    <definedName name="BEx5JNCT8Z7XSSPD5EMNAJELCU2V" localSheetId="4" hidden="1">#REF!</definedName>
    <definedName name="BEx5JNCT8Z7XSSPD5EMNAJELCU2V" localSheetId="3" hidden="1">#REF!</definedName>
    <definedName name="BEx5JNCT8Z7XSSPD5EMNAJELCU2V" localSheetId="5" hidden="1">#REF!</definedName>
    <definedName name="BEx5JNCT8Z7XSSPD5EMNAJELCU2V" hidden="1">#REF!</definedName>
    <definedName name="BEx5JQCNT9Y4RM306CHC8IPY3HBZ" localSheetId="4" hidden="1">#REF!</definedName>
    <definedName name="BEx5JQCNT9Y4RM306CHC8IPY3HBZ" localSheetId="3" hidden="1">#REF!</definedName>
    <definedName name="BEx5JQCNT9Y4RM306CHC8IPY3HBZ" localSheetId="5" hidden="1">#REF!</definedName>
    <definedName name="BEx5JQCNT9Y4RM306CHC8IPY3HBZ" hidden="1">#REF!</definedName>
    <definedName name="BEx5K08PYKE6JOKBYIB006TX619P" localSheetId="4" hidden="1">#REF!</definedName>
    <definedName name="BEx5K08PYKE6JOKBYIB006TX619P" localSheetId="3" hidden="1">#REF!</definedName>
    <definedName name="BEx5K08PYKE6JOKBYIB006TX619P" localSheetId="5" hidden="1">#REF!</definedName>
    <definedName name="BEx5K08PYKE6JOKBYIB006TX619P" hidden="1">#REF!</definedName>
    <definedName name="BEx5K51DSERT1TR7B4A29R41W4NX" localSheetId="4" hidden="1">#REF!</definedName>
    <definedName name="BEx5K51DSERT1TR7B4A29R41W4NX" localSheetId="3" hidden="1">#REF!</definedName>
    <definedName name="BEx5K51DSERT1TR7B4A29R41W4NX" localSheetId="5" hidden="1">#REF!</definedName>
    <definedName name="BEx5K51DSERT1TR7B4A29R41W4NX" hidden="1">#REF!</definedName>
    <definedName name="BEx5K934AVZON26XBV721V59GSB5" localSheetId="4" hidden="1">#REF!</definedName>
    <definedName name="BEx5K934AVZON26XBV721V59GSB5" localSheetId="3" hidden="1">#REF!</definedName>
    <definedName name="BEx5K934AVZON26XBV721V59GSB5" localSheetId="5" hidden="1">#REF!</definedName>
    <definedName name="BEx5K934AVZON26XBV721V59GSB5" hidden="1">#REF!</definedName>
    <definedName name="BEx5KYER580I4T7WTLMUN7NLNP5K" localSheetId="4" hidden="1">#REF!</definedName>
    <definedName name="BEx5KYER580I4T7WTLMUN7NLNP5K" localSheetId="3" hidden="1">#REF!</definedName>
    <definedName name="BEx5KYER580I4T7WTLMUN7NLNP5K" localSheetId="5" hidden="1">#REF!</definedName>
    <definedName name="BEx5KYER580I4T7WTLMUN7NLNP5K" hidden="1">#REF!</definedName>
    <definedName name="BEx5LHLB3M6K4ZKY2F42QBZT30ZH" localSheetId="4" hidden="1">#REF!</definedName>
    <definedName name="BEx5LHLB3M6K4ZKY2F42QBZT30ZH" localSheetId="3" hidden="1">#REF!</definedName>
    <definedName name="BEx5LHLB3M6K4ZKY2F42QBZT30ZH" localSheetId="5" hidden="1">#REF!</definedName>
    <definedName name="BEx5LHLB3M6K4ZKY2F42QBZT30ZH" hidden="1">#REF!</definedName>
    <definedName name="BEx5LRMNU3HXIE1BUMDHRU31F7JJ" localSheetId="4" hidden="1">#REF!</definedName>
    <definedName name="BEx5LRMNU3HXIE1BUMDHRU31F7JJ" localSheetId="3" hidden="1">#REF!</definedName>
    <definedName name="BEx5LRMNU3HXIE1BUMDHRU31F7JJ" localSheetId="5" hidden="1">#REF!</definedName>
    <definedName name="BEx5LRMNU3HXIE1BUMDHRU31F7JJ" hidden="1">#REF!</definedName>
    <definedName name="BEx5LSJ1LPUAX3ENSPECWPG4J7D1" localSheetId="4" hidden="1">#REF!</definedName>
    <definedName name="BEx5LSJ1LPUAX3ENSPECWPG4J7D1" localSheetId="3" hidden="1">#REF!</definedName>
    <definedName name="BEx5LSJ1LPUAX3ENSPECWPG4J7D1" localSheetId="5" hidden="1">#REF!</definedName>
    <definedName name="BEx5LSJ1LPUAX3ENSPECWPG4J7D1" hidden="1">#REF!</definedName>
    <definedName name="BEx5LTKQ8RQWJE4BC88OP928893U" localSheetId="4" hidden="1">#REF!</definedName>
    <definedName name="BEx5LTKQ8RQWJE4BC88OP928893U" localSheetId="3" hidden="1">#REF!</definedName>
    <definedName name="BEx5LTKQ8RQWJE4BC88OP928893U" localSheetId="5" hidden="1">#REF!</definedName>
    <definedName name="BEx5LTKQ8RQWJE4BC88OP928893U" hidden="1">#REF!</definedName>
    <definedName name="BEx5MB9BR71LZDG7XXQ2EO58JC5F" localSheetId="4" hidden="1">#REF!</definedName>
    <definedName name="BEx5MB9BR71LZDG7XXQ2EO58JC5F" localSheetId="3" hidden="1">#REF!</definedName>
    <definedName name="BEx5MB9BR71LZDG7XXQ2EO58JC5F" localSheetId="5" hidden="1">#REF!</definedName>
    <definedName name="BEx5MB9BR71LZDG7XXQ2EO58JC5F" hidden="1">#REF!</definedName>
    <definedName name="BEx5MLQZM68YQSKARVWTTPINFQ2C" localSheetId="4" hidden="1">#REF!</definedName>
    <definedName name="BEx5MLQZM68YQSKARVWTTPINFQ2C" localSheetId="3" hidden="1">#REF!</definedName>
    <definedName name="BEx5MLQZM68YQSKARVWTTPINFQ2C" localSheetId="5" hidden="1">#REF!</definedName>
    <definedName name="BEx5MLQZM68YQSKARVWTTPINFQ2C" hidden="1">#REF!</definedName>
    <definedName name="BEx5MVXTKNBXHNWTL43C670E4KXC" localSheetId="4" hidden="1">#REF!</definedName>
    <definedName name="BEx5MVXTKNBXHNWTL43C670E4KXC" localSheetId="3" hidden="1">#REF!</definedName>
    <definedName name="BEx5MVXTKNBXHNWTL43C670E4KXC" localSheetId="5" hidden="1">#REF!</definedName>
    <definedName name="BEx5MVXTKNBXHNWTL43C670E4KXC" hidden="1">#REF!</definedName>
    <definedName name="BEx5N4XI4PWB1W9PMZ4O5R0HWTYD" localSheetId="4" hidden="1">#REF!</definedName>
    <definedName name="BEx5N4XI4PWB1W9PMZ4O5R0HWTYD" localSheetId="3" hidden="1">#REF!</definedName>
    <definedName name="BEx5N4XI4PWB1W9PMZ4O5R0HWTYD" localSheetId="5" hidden="1">#REF!</definedName>
    <definedName name="BEx5N4XI4PWB1W9PMZ4O5R0HWTYD" hidden="1">#REF!</definedName>
    <definedName name="BEx5NA68N6FJFX9UJXK4M14U487F" localSheetId="4" hidden="1">#REF!</definedName>
    <definedName name="BEx5NA68N6FJFX9UJXK4M14U487F" localSheetId="3" hidden="1">#REF!</definedName>
    <definedName name="BEx5NA68N6FJFX9UJXK4M14U487F" localSheetId="5" hidden="1">#REF!</definedName>
    <definedName name="BEx5NA68N6FJFX9UJXK4M14U487F" hidden="1">#REF!</definedName>
    <definedName name="BEx5NIKBG2GDJOYGE3WCXKU7YY51" localSheetId="4" hidden="1">#REF!</definedName>
    <definedName name="BEx5NIKBG2GDJOYGE3WCXKU7YY51" localSheetId="3" hidden="1">#REF!</definedName>
    <definedName name="BEx5NIKBG2GDJOYGE3WCXKU7YY51" localSheetId="5" hidden="1">#REF!</definedName>
    <definedName name="BEx5NIKBG2GDJOYGE3WCXKU7YY51" hidden="1">#REF!</definedName>
    <definedName name="BEx5NV06L5J5IMKGOMGKGJ4PBZCD" localSheetId="4" hidden="1">#REF!</definedName>
    <definedName name="BEx5NV06L5J5IMKGOMGKGJ4PBZCD" localSheetId="3" hidden="1">#REF!</definedName>
    <definedName name="BEx5NV06L5J5IMKGOMGKGJ4PBZCD" localSheetId="5" hidden="1">#REF!</definedName>
    <definedName name="BEx5NV06L5J5IMKGOMGKGJ4PBZCD" hidden="1">#REF!</definedName>
    <definedName name="BEx5NZSSQ6PY99ZX2D7Q9IGOR34W" localSheetId="4" hidden="1">#REF!</definedName>
    <definedName name="BEx5NZSSQ6PY99ZX2D7Q9IGOR34W" localSheetId="3" hidden="1">#REF!</definedName>
    <definedName name="BEx5NZSSQ6PY99ZX2D7Q9IGOR34W" localSheetId="5" hidden="1">#REF!</definedName>
    <definedName name="BEx5NZSSQ6PY99ZX2D7Q9IGOR34W" hidden="1">#REF!</definedName>
    <definedName name="BEx5O3ZUQ2OARA1CDOZ3NC4UE5AA" localSheetId="4" hidden="1">#REF!</definedName>
    <definedName name="BEx5O3ZUQ2OARA1CDOZ3NC4UE5AA" localSheetId="3" hidden="1">#REF!</definedName>
    <definedName name="BEx5O3ZUQ2OARA1CDOZ3NC4UE5AA" localSheetId="5" hidden="1">#REF!</definedName>
    <definedName name="BEx5O3ZUQ2OARA1CDOZ3NC4UE5AA" hidden="1">#REF!</definedName>
    <definedName name="BEx5OAFS0NJ2CB86A02E1JYHMLQ1" localSheetId="4" hidden="1">#REF!</definedName>
    <definedName name="BEx5OAFS0NJ2CB86A02E1JYHMLQ1" localSheetId="3" hidden="1">#REF!</definedName>
    <definedName name="BEx5OAFS0NJ2CB86A02E1JYHMLQ1" localSheetId="5" hidden="1">#REF!</definedName>
    <definedName name="BEx5OAFS0NJ2CB86A02E1JYHMLQ1" hidden="1">#REF!</definedName>
    <definedName name="BEx5OG4RPU8W1ETWDWM234NYYYEN" localSheetId="4" hidden="1">#REF!</definedName>
    <definedName name="BEx5OG4RPU8W1ETWDWM234NYYYEN" localSheetId="3" hidden="1">#REF!</definedName>
    <definedName name="BEx5OG4RPU8W1ETWDWM234NYYYEN" localSheetId="5" hidden="1">#REF!</definedName>
    <definedName name="BEx5OG4RPU8W1ETWDWM234NYYYEN" hidden="1">#REF!</definedName>
    <definedName name="BEx5OP9Y43F99O2IT69MKCCXGL61" localSheetId="4" hidden="1">#REF!</definedName>
    <definedName name="BEx5OP9Y43F99O2IT69MKCCXGL61" localSheetId="3" hidden="1">#REF!</definedName>
    <definedName name="BEx5OP9Y43F99O2IT69MKCCXGL61" localSheetId="5" hidden="1">#REF!</definedName>
    <definedName name="BEx5OP9Y43F99O2IT69MKCCXGL61" hidden="1">#REF!</definedName>
    <definedName name="BEx5P9Y9RDXNUAJ6CZ2LHMM8IM7T" localSheetId="4" hidden="1">#REF!</definedName>
    <definedName name="BEx5P9Y9RDXNUAJ6CZ2LHMM8IM7T" localSheetId="3" hidden="1">#REF!</definedName>
    <definedName name="BEx5P9Y9RDXNUAJ6CZ2LHMM8IM7T" localSheetId="5" hidden="1">#REF!</definedName>
    <definedName name="BEx5P9Y9RDXNUAJ6CZ2LHMM8IM7T" hidden="1">#REF!</definedName>
    <definedName name="BEx5PHWB2C0D5QLP3BZIP3UO7DIZ" localSheetId="4" hidden="1">#REF!</definedName>
    <definedName name="BEx5PHWB2C0D5QLP3BZIP3UO7DIZ" localSheetId="3" hidden="1">#REF!</definedName>
    <definedName name="BEx5PHWB2C0D5QLP3BZIP3UO7DIZ" localSheetId="5" hidden="1">#REF!</definedName>
    <definedName name="BEx5PHWB2C0D5QLP3BZIP3UO7DIZ" hidden="1">#REF!</definedName>
    <definedName name="BEx5PJP02W68K2E46L5C5YBSNU6T" localSheetId="4" hidden="1">#REF!</definedName>
    <definedName name="BEx5PJP02W68K2E46L5C5YBSNU6T" localSheetId="3" hidden="1">#REF!</definedName>
    <definedName name="BEx5PJP02W68K2E46L5C5YBSNU6T" localSheetId="5" hidden="1">#REF!</definedName>
    <definedName name="BEx5PJP02W68K2E46L5C5YBSNU6T" hidden="1">#REF!</definedName>
    <definedName name="BEx5PLCA8DOMAU315YCS5275L2HS" localSheetId="4" hidden="1">#REF!</definedName>
    <definedName name="BEx5PLCA8DOMAU315YCS5275L2HS" localSheetId="3" hidden="1">#REF!</definedName>
    <definedName name="BEx5PLCA8DOMAU315YCS5275L2HS" localSheetId="5" hidden="1">#REF!</definedName>
    <definedName name="BEx5PLCA8DOMAU315YCS5275L2HS" hidden="1">#REF!</definedName>
    <definedName name="BEx5PRXMZ5M65Z732WNNGV564C2J" localSheetId="4" hidden="1">#REF!</definedName>
    <definedName name="BEx5PRXMZ5M65Z732WNNGV564C2J" localSheetId="3" hidden="1">#REF!</definedName>
    <definedName name="BEx5PRXMZ5M65Z732WNNGV564C2J" localSheetId="5" hidden="1">#REF!</definedName>
    <definedName name="BEx5PRXMZ5M65Z732WNNGV564C2J" hidden="1">#REF!</definedName>
    <definedName name="BEx5QPSW4IPLH50WSR87HRER05RF" localSheetId="4" hidden="1">#REF!</definedName>
    <definedName name="BEx5QPSW4IPLH50WSR87HRER05RF" localSheetId="3" hidden="1">#REF!</definedName>
    <definedName name="BEx5QPSW4IPLH50WSR87HRER05RF" localSheetId="5" hidden="1">#REF!</definedName>
    <definedName name="BEx5QPSW4IPLH50WSR87HRER05RF" hidden="1">#REF!</definedName>
    <definedName name="BEx73V0EP8EMNRC3EZJJKKVKWQVB" localSheetId="4" hidden="1">#REF!</definedName>
    <definedName name="BEx73V0EP8EMNRC3EZJJKKVKWQVB" localSheetId="3" hidden="1">#REF!</definedName>
    <definedName name="BEx73V0EP8EMNRC3EZJJKKVKWQVB" localSheetId="5" hidden="1">#REF!</definedName>
    <definedName name="BEx73V0EP8EMNRC3EZJJKKVKWQVB" hidden="1">#REF!</definedName>
    <definedName name="BEx741WJHIJVXUX131SBXTVW8D71" localSheetId="4" hidden="1">#REF!</definedName>
    <definedName name="BEx741WJHIJVXUX131SBXTVW8D71" localSheetId="3" hidden="1">#REF!</definedName>
    <definedName name="BEx741WJHIJVXUX131SBXTVW8D71" localSheetId="5" hidden="1">#REF!</definedName>
    <definedName name="BEx741WJHIJVXUX131SBXTVW8D71" hidden="1">#REF!</definedName>
    <definedName name="BEx74ESIB9Y8KGETIERMKU5PLCQR" localSheetId="4" hidden="1">#REF!</definedName>
    <definedName name="BEx74ESIB9Y8KGETIERMKU5PLCQR" localSheetId="3" hidden="1">#REF!</definedName>
    <definedName name="BEx74ESIB9Y8KGETIERMKU5PLCQR" localSheetId="5" hidden="1">#REF!</definedName>
    <definedName name="BEx74ESIB9Y8KGETIERMKU5PLCQR" hidden="1">#REF!</definedName>
    <definedName name="BEx74Q6H3O7133AWQXWC21MI2UFT" localSheetId="4" hidden="1">#REF!</definedName>
    <definedName name="BEx74Q6H3O7133AWQXWC21MI2UFT" localSheetId="3" hidden="1">#REF!</definedName>
    <definedName name="BEx74Q6H3O7133AWQXWC21MI2UFT" localSheetId="5" hidden="1">#REF!</definedName>
    <definedName name="BEx74Q6H3O7133AWQXWC21MI2UFT" hidden="1">#REF!</definedName>
    <definedName name="BEx74W6BJ8ENO3J25WNM5H5APKA3" localSheetId="4" hidden="1">#REF!</definedName>
    <definedName name="BEx74W6BJ8ENO3J25WNM5H5APKA3" localSheetId="3" hidden="1">#REF!</definedName>
    <definedName name="BEx74W6BJ8ENO3J25WNM5H5APKA3" localSheetId="5" hidden="1">#REF!</definedName>
    <definedName name="BEx74W6BJ8ENO3J25WNM5H5APKA3" hidden="1">#REF!</definedName>
    <definedName name="BEx755GRRD9BL27YHLH5QWIYLWB7" localSheetId="4" hidden="1">#REF!</definedName>
    <definedName name="BEx755GRRD9BL27YHLH5QWIYLWB7" localSheetId="3" hidden="1">#REF!</definedName>
    <definedName name="BEx755GRRD9BL27YHLH5QWIYLWB7" localSheetId="5" hidden="1">#REF!</definedName>
    <definedName name="BEx755GRRD9BL27YHLH5QWIYLWB7" hidden="1">#REF!</definedName>
    <definedName name="BEx759D1D5SXS5ELLZVBI0SXYUNF" localSheetId="4" hidden="1">#REF!</definedName>
    <definedName name="BEx759D1D5SXS5ELLZVBI0SXYUNF" localSheetId="3" hidden="1">#REF!</definedName>
    <definedName name="BEx759D1D5SXS5ELLZVBI0SXYUNF" localSheetId="5" hidden="1">#REF!</definedName>
    <definedName name="BEx759D1D5SXS5ELLZVBI0SXYUNF" hidden="1">#REF!</definedName>
    <definedName name="BEx75GJZSZHUDN6OOAGQYFUDA2LP" localSheetId="4" hidden="1">#REF!</definedName>
    <definedName name="BEx75GJZSZHUDN6OOAGQYFUDA2LP" localSheetId="3" hidden="1">#REF!</definedName>
    <definedName name="BEx75GJZSZHUDN6OOAGQYFUDA2LP" localSheetId="5" hidden="1">#REF!</definedName>
    <definedName name="BEx75GJZSZHUDN6OOAGQYFUDA2LP" hidden="1">#REF!</definedName>
    <definedName name="BEx75HGCCV5K4UCJWYV8EV9AG5YT" localSheetId="4" hidden="1">#REF!</definedName>
    <definedName name="BEx75HGCCV5K4UCJWYV8EV9AG5YT" localSheetId="3" hidden="1">#REF!</definedName>
    <definedName name="BEx75HGCCV5K4UCJWYV8EV9AG5YT" localSheetId="5" hidden="1">#REF!</definedName>
    <definedName name="BEx75HGCCV5K4UCJWYV8EV9AG5YT" hidden="1">#REF!</definedName>
    <definedName name="BEx75PZT8TY5P13U978NVBUXKHT4" localSheetId="4" hidden="1">#REF!</definedName>
    <definedName name="BEx75PZT8TY5P13U978NVBUXKHT4" localSheetId="3" hidden="1">#REF!</definedName>
    <definedName name="BEx75PZT8TY5P13U978NVBUXKHT4" localSheetId="5" hidden="1">#REF!</definedName>
    <definedName name="BEx75PZT8TY5P13U978NVBUXKHT4" hidden="1">#REF!</definedName>
    <definedName name="BEx75T55F7GML8V1DMWL26WRT006" localSheetId="4" hidden="1">#REF!</definedName>
    <definedName name="BEx75T55F7GML8V1DMWL26WRT006" localSheetId="3" hidden="1">#REF!</definedName>
    <definedName name="BEx75T55F7GML8V1DMWL26WRT006" localSheetId="5" hidden="1">#REF!</definedName>
    <definedName name="BEx75T55F7GML8V1DMWL26WRT006" hidden="1">#REF!</definedName>
    <definedName name="BEx75VJGR07JY6UUWURQ4PJ29UKC" localSheetId="4" hidden="1">#REF!</definedName>
    <definedName name="BEx75VJGR07JY6UUWURQ4PJ29UKC" localSheetId="3" hidden="1">#REF!</definedName>
    <definedName name="BEx75VJGR07JY6UUWURQ4PJ29UKC" localSheetId="5" hidden="1">#REF!</definedName>
    <definedName name="BEx75VJGR07JY6UUWURQ4PJ29UKC" hidden="1">#REF!</definedName>
    <definedName name="BEx7741OUGLA0WJQLQRUJSL4DE00" localSheetId="4" hidden="1">#REF!</definedName>
    <definedName name="BEx7741OUGLA0WJQLQRUJSL4DE00" localSheetId="3" hidden="1">#REF!</definedName>
    <definedName name="BEx7741OUGLA0WJQLQRUJSL4DE00" localSheetId="5" hidden="1">#REF!</definedName>
    <definedName name="BEx7741OUGLA0WJQLQRUJSL4DE00" hidden="1">#REF!</definedName>
    <definedName name="BEx774N83DXLJZ54Q42PWIJZ2DN1" localSheetId="4" hidden="1">#REF!</definedName>
    <definedName name="BEx774N83DXLJZ54Q42PWIJZ2DN1" localSheetId="3" hidden="1">#REF!</definedName>
    <definedName name="BEx774N83DXLJZ54Q42PWIJZ2DN1" localSheetId="5" hidden="1">#REF!</definedName>
    <definedName name="BEx774N83DXLJZ54Q42PWIJZ2DN1" hidden="1">#REF!</definedName>
    <definedName name="BEx779QNIY3061ZV9BR462WKEGRW" localSheetId="4" hidden="1">#REF!</definedName>
    <definedName name="BEx779QNIY3061ZV9BR462WKEGRW" localSheetId="3" hidden="1">#REF!</definedName>
    <definedName name="BEx779QNIY3061ZV9BR462WKEGRW" localSheetId="5" hidden="1">#REF!</definedName>
    <definedName name="BEx779QNIY3061ZV9BR462WKEGRW" hidden="1">#REF!</definedName>
    <definedName name="BEx77G19QU9A95CNHE6QMVSQR2T3" localSheetId="4" hidden="1">#REF!</definedName>
    <definedName name="BEx77G19QU9A95CNHE6QMVSQR2T3" localSheetId="3" hidden="1">#REF!</definedName>
    <definedName name="BEx77G19QU9A95CNHE6QMVSQR2T3" localSheetId="5" hidden="1">#REF!</definedName>
    <definedName name="BEx77G19QU9A95CNHE6QMVSQR2T3" hidden="1">#REF!</definedName>
    <definedName name="BEx77P0S3GVMS7BJUL9OWUGJ1B02" localSheetId="4" hidden="1">#REF!</definedName>
    <definedName name="BEx77P0S3GVMS7BJUL9OWUGJ1B02" localSheetId="3" hidden="1">#REF!</definedName>
    <definedName name="BEx77P0S3GVMS7BJUL9OWUGJ1B02" localSheetId="5" hidden="1">#REF!</definedName>
    <definedName name="BEx77P0S3GVMS7BJUL9OWUGJ1B02" hidden="1">#REF!</definedName>
    <definedName name="BEx77QDESURI6WW5582YXSK3A972" localSheetId="4" hidden="1">#REF!</definedName>
    <definedName name="BEx77QDESURI6WW5582YXSK3A972" localSheetId="3" hidden="1">#REF!</definedName>
    <definedName name="BEx77QDESURI6WW5582YXSK3A972" localSheetId="5" hidden="1">#REF!</definedName>
    <definedName name="BEx77QDESURI6WW5582YXSK3A972" hidden="1">#REF!</definedName>
    <definedName name="BEx77VBI9XOPFHKEWU5EHQ9J675Y" localSheetId="4" hidden="1">#REF!</definedName>
    <definedName name="BEx77VBI9XOPFHKEWU5EHQ9J675Y" localSheetId="3" hidden="1">#REF!</definedName>
    <definedName name="BEx77VBI9XOPFHKEWU5EHQ9J675Y" localSheetId="5" hidden="1">#REF!</definedName>
    <definedName name="BEx77VBI9XOPFHKEWU5EHQ9J675Y" hidden="1">#REF!</definedName>
    <definedName name="BEx7809GQOCLHSNH95VOYIX7P1TV" localSheetId="4" hidden="1">#REF!</definedName>
    <definedName name="BEx7809GQOCLHSNH95VOYIX7P1TV" localSheetId="3" hidden="1">#REF!</definedName>
    <definedName name="BEx7809GQOCLHSNH95VOYIX7P1TV" localSheetId="5" hidden="1">#REF!</definedName>
    <definedName name="BEx7809GQOCLHSNH95VOYIX7P1TV" hidden="1">#REF!</definedName>
    <definedName name="BEx780K8XAXUHGVZGZWQ74DK4CI3" localSheetId="4" hidden="1">#REF!</definedName>
    <definedName name="BEx780K8XAXUHGVZGZWQ74DK4CI3" localSheetId="3" hidden="1">#REF!</definedName>
    <definedName name="BEx780K8XAXUHGVZGZWQ74DK4CI3" localSheetId="5" hidden="1">#REF!</definedName>
    <definedName name="BEx780K8XAXUHGVZGZWQ74DK4CI3" hidden="1">#REF!</definedName>
    <definedName name="BEx78226TN58UE0CTY98YEDU0LSL" localSheetId="4" hidden="1">#REF!</definedName>
    <definedName name="BEx78226TN58UE0CTY98YEDU0LSL" localSheetId="3" hidden="1">#REF!</definedName>
    <definedName name="BEx78226TN58UE0CTY98YEDU0LSL" localSheetId="5" hidden="1">#REF!</definedName>
    <definedName name="BEx78226TN58UE0CTY98YEDU0LSL" hidden="1">#REF!</definedName>
    <definedName name="BEx7881ZZBWHRAX6W2GY19J8MGEQ" localSheetId="4" hidden="1">#REF!</definedName>
    <definedName name="BEx7881ZZBWHRAX6W2GY19J8MGEQ" localSheetId="3" hidden="1">#REF!</definedName>
    <definedName name="BEx7881ZZBWHRAX6W2GY19J8MGEQ" localSheetId="5" hidden="1">#REF!</definedName>
    <definedName name="BEx7881ZZBWHRAX6W2GY19J8MGEQ" hidden="1">#REF!</definedName>
    <definedName name="BEx78HHRIWDLHQX2LG0HWFRYEL1T" localSheetId="4" hidden="1">#REF!</definedName>
    <definedName name="BEx78HHRIWDLHQX2LG0HWFRYEL1T" localSheetId="3" hidden="1">#REF!</definedName>
    <definedName name="BEx78HHRIWDLHQX2LG0HWFRYEL1T" localSheetId="5" hidden="1">#REF!</definedName>
    <definedName name="BEx78HHRIWDLHQX2LG0HWFRYEL1T" hidden="1">#REF!</definedName>
    <definedName name="BEx78QMXZ2P1ZB3HJ9O50DWHCMXR" localSheetId="4" hidden="1">#REF!</definedName>
    <definedName name="BEx78QMXZ2P1ZB3HJ9O50DWHCMXR" localSheetId="3" hidden="1">#REF!</definedName>
    <definedName name="BEx78QMXZ2P1ZB3HJ9O50DWHCMXR" localSheetId="5" hidden="1">#REF!</definedName>
    <definedName name="BEx78QMXZ2P1ZB3HJ9O50DWHCMXR" hidden="1">#REF!</definedName>
    <definedName name="BEx78SFO5VR28677DWZEMDN7G86X" localSheetId="4" hidden="1">#REF!</definedName>
    <definedName name="BEx78SFO5VR28677DWZEMDN7G86X" localSheetId="3" hidden="1">#REF!</definedName>
    <definedName name="BEx78SFO5VR28677DWZEMDN7G86X" localSheetId="5" hidden="1">#REF!</definedName>
    <definedName name="BEx78SFO5VR28677DWZEMDN7G86X" hidden="1">#REF!</definedName>
    <definedName name="BEx78SFOYH1Z0ZDTO47W2M60TW6K" localSheetId="4" hidden="1">#REF!</definedName>
    <definedName name="BEx78SFOYH1Z0ZDTO47W2M60TW6K" localSheetId="3" hidden="1">#REF!</definedName>
    <definedName name="BEx78SFOYH1Z0ZDTO47W2M60TW6K" localSheetId="5" hidden="1">#REF!</definedName>
    <definedName name="BEx78SFOYH1Z0ZDTO47W2M60TW6K" hidden="1">#REF!</definedName>
    <definedName name="BEx794VD4T0DTGUN66N0CH4AGZ9V" localSheetId="4" hidden="1">#REF!</definedName>
    <definedName name="BEx794VD4T0DTGUN66N0CH4AGZ9V" localSheetId="3" hidden="1">#REF!</definedName>
    <definedName name="BEx794VD4T0DTGUN66N0CH4AGZ9V" localSheetId="5" hidden="1">#REF!</definedName>
    <definedName name="BEx794VD4T0DTGUN66N0CH4AGZ9V" hidden="1">#REF!</definedName>
    <definedName name="BEx79JK3E6JO8MX4O35A5G8NZCC8" localSheetId="4" hidden="1">#REF!</definedName>
    <definedName name="BEx79JK3E6JO8MX4O35A5G8NZCC8" localSheetId="3" hidden="1">#REF!</definedName>
    <definedName name="BEx79JK3E6JO8MX4O35A5G8NZCC8" localSheetId="5" hidden="1">#REF!</definedName>
    <definedName name="BEx79JK3E6JO8MX4O35A5G8NZCC8" hidden="1">#REF!</definedName>
    <definedName name="BEx79OCP4HQ6XP8EWNGEUDLOZBBS" localSheetId="4" hidden="1">#REF!</definedName>
    <definedName name="BEx79OCP4HQ6XP8EWNGEUDLOZBBS" localSheetId="3" hidden="1">#REF!</definedName>
    <definedName name="BEx79OCP4HQ6XP8EWNGEUDLOZBBS" localSheetId="5" hidden="1">#REF!</definedName>
    <definedName name="BEx79OCP4HQ6XP8EWNGEUDLOZBBS" hidden="1">#REF!</definedName>
    <definedName name="BEx79SEAYKUZB0H4LYBCD6WWJBG2" localSheetId="4" hidden="1">#REF!</definedName>
    <definedName name="BEx79SEAYKUZB0H4LYBCD6WWJBG2" localSheetId="3" hidden="1">#REF!</definedName>
    <definedName name="BEx79SEAYKUZB0H4LYBCD6WWJBG2" localSheetId="5" hidden="1">#REF!</definedName>
    <definedName name="BEx79SEAYKUZB0H4LYBCD6WWJBG2" hidden="1">#REF!</definedName>
    <definedName name="BEx79SJRHTLS9PYM69O9BWW1FMJK" localSheetId="4" hidden="1">#REF!</definedName>
    <definedName name="BEx79SJRHTLS9PYM69O9BWW1FMJK" localSheetId="3" hidden="1">#REF!</definedName>
    <definedName name="BEx79SJRHTLS9PYM69O9BWW1FMJK" localSheetId="5" hidden="1">#REF!</definedName>
    <definedName name="BEx79SJRHTLS9PYM69O9BWW1FMJK" hidden="1">#REF!</definedName>
    <definedName name="BEx79YJJLBELICW9F9FRYSCQ101L" localSheetId="4" hidden="1">#REF!</definedName>
    <definedName name="BEx79YJJLBELICW9F9FRYSCQ101L" localSheetId="3" hidden="1">#REF!</definedName>
    <definedName name="BEx79YJJLBELICW9F9FRYSCQ101L" localSheetId="5" hidden="1">#REF!</definedName>
    <definedName name="BEx79YJJLBELICW9F9FRYSCQ101L" hidden="1">#REF!</definedName>
    <definedName name="BEx79YUC7B0V77FSBGIRCY1BR4VK" localSheetId="4" hidden="1">#REF!</definedName>
    <definedName name="BEx79YUC7B0V77FSBGIRCY1BR4VK" localSheetId="3" hidden="1">#REF!</definedName>
    <definedName name="BEx79YUC7B0V77FSBGIRCY1BR4VK" localSheetId="5" hidden="1">#REF!</definedName>
    <definedName name="BEx79YUC7B0V77FSBGIRCY1BR4VK" hidden="1">#REF!</definedName>
    <definedName name="BEx7A06T3RC2891FUX05G3QPRAUE" localSheetId="4" hidden="1">#REF!</definedName>
    <definedName name="BEx7A06T3RC2891FUX05G3QPRAUE" localSheetId="3" hidden="1">#REF!</definedName>
    <definedName name="BEx7A06T3RC2891FUX05G3QPRAUE" localSheetId="5" hidden="1">#REF!</definedName>
    <definedName name="BEx7A06T3RC2891FUX05G3QPRAUE" hidden="1">#REF!</definedName>
    <definedName name="BEx7A9S3JA1X7FH4CFSQLTZC4691" localSheetId="4" hidden="1">#REF!</definedName>
    <definedName name="BEx7A9S3JA1X7FH4CFSQLTZC4691" localSheetId="3" hidden="1">#REF!</definedName>
    <definedName name="BEx7A9S3JA1X7FH4CFSQLTZC4691" localSheetId="5" hidden="1">#REF!</definedName>
    <definedName name="BEx7A9S3JA1X7FH4CFSQLTZC4691" hidden="1">#REF!</definedName>
    <definedName name="BEx7ABA2C9IWH5VSLVLLLCY62161" localSheetId="4" hidden="1">#REF!</definedName>
    <definedName name="BEx7ABA2C9IWH5VSLVLLLCY62161" localSheetId="3" hidden="1">#REF!</definedName>
    <definedName name="BEx7ABA2C9IWH5VSLVLLLCY62161" localSheetId="5" hidden="1">#REF!</definedName>
    <definedName name="BEx7ABA2C9IWH5VSLVLLLCY62161" hidden="1">#REF!</definedName>
    <definedName name="BEx7AE4LPLX8N85BYB0WCO5S7ZPV" localSheetId="4" hidden="1">#REF!</definedName>
    <definedName name="BEx7AE4LPLX8N85BYB0WCO5S7ZPV" localSheetId="3" hidden="1">#REF!</definedName>
    <definedName name="BEx7AE4LPLX8N85BYB0WCO5S7ZPV" localSheetId="5" hidden="1">#REF!</definedName>
    <definedName name="BEx7AE4LPLX8N85BYB0WCO5S7ZPV" hidden="1">#REF!</definedName>
    <definedName name="BEx7ASD1I654MEDCO6GGWA95PXSC" localSheetId="4" hidden="1">#REF!</definedName>
    <definedName name="BEx7ASD1I654MEDCO6GGWA95PXSC" localSheetId="3" hidden="1">#REF!</definedName>
    <definedName name="BEx7ASD1I654MEDCO6GGWA95PXSC" localSheetId="5" hidden="1">#REF!</definedName>
    <definedName name="BEx7ASD1I654MEDCO6GGWA95PXSC" hidden="1">#REF!</definedName>
    <definedName name="BEx7AVCX9S5RJP3NSZ4QM4E6ERDT" localSheetId="4" hidden="1">#REF!</definedName>
    <definedName name="BEx7AVCX9S5RJP3NSZ4QM4E6ERDT" localSheetId="3" hidden="1">#REF!</definedName>
    <definedName name="BEx7AVCX9S5RJP3NSZ4QM4E6ERDT" localSheetId="5" hidden="1">#REF!</definedName>
    <definedName name="BEx7AVCX9S5RJP3NSZ4QM4E6ERDT" hidden="1">#REF!</definedName>
    <definedName name="BEx7AVYIGP0930MV5JEBWRYCJN68" localSheetId="4" hidden="1">#REF!</definedName>
    <definedName name="BEx7AVYIGP0930MV5JEBWRYCJN68" localSheetId="3" hidden="1">#REF!</definedName>
    <definedName name="BEx7AVYIGP0930MV5JEBWRYCJN68" localSheetId="5" hidden="1">#REF!</definedName>
    <definedName name="BEx7AVYIGP0930MV5JEBWRYCJN68" hidden="1">#REF!</definedName>
    <definedName name="BEx7B1NJPS79AP7NTIJRES3YPWU7" localSheetId="4" hidden="1">#REF!</definedName>
    <definedName name="BEx7B1NJPS79AP7NTIJRES3YPWU7" localSheetId="3" hidden="1">#REF!</definedName>
    <definedName name="BEx7B1NJPS79AP7NTIJRES3YPWU7" localSheetId="5" hidden="1">#REF!</definedName>
    <definedName name="BEx7B1NJPS79AP7NTIJRES3YPWU7" hidden="1">#REF!</definedName>
    <definedName name="BEx7B6LH6917TXOSAAQ6U7HVF018" localSheetId="4" hidden="1">#REF!</definedName>
    <definedName name="BEx7B6LH6917TXOSAAQ6U7HVF018" localSheetId="3" hidden="1">#REF!</definedName>
    <definedName name="BEx7B6LH6917TXOSAAQ6U7HVF018" localSheetId="5" hidden="1">#REF!</definedName>
    <definedName name="BEx7B6LH6917TXOSAAQ6U7HVF018" hidden="1">#REF!</definedName>
    <definedName name="BEx7BPXFZXJ79FQ0E8AQE21PGVHA" localSheetId="4" hidden="1">#REF!</definedName>
    <definedName name="BEx7BPXFZXJ79FQ0E8AQE21PGVHA" localSheetId="3" hidden="1">#REF!</definedName>
    <definedName name="BEx7BPXFZXJ79FQ0E8AQE21PGVHA" localSheetId="5" hidden="1">#REF!</definedName>
    <definedName name="BEx7BPXFZXJ79FQ0E8AQE21PGVHA" hidden="1">#REF!</definedName>
    <definedName name="BEx7C04AM39DQMC1TIX7CFZ2ADHX" localSheetId="4" hidden="1">#REF!</definedName>
    <definedName name="BEx7C04AM39DQMC1TIX7CFZ2ADHX" localSheetId="3" hidden="1">#REF!</definedName>
    <definedName name="BEx7C04AM39DQMC1TIX7CFZ2ADHX" localSheetId="5" hidden="1">#REF!</definedName>
    <definedName name="BEx7C04AM39DQMC1TIX7CFZ2ADHX" hidden="1">#REF!</definedName>
    <definedName name="BEx7C40F0PQURHPI6YQ39NFIR86Z" localSheetId="4" hidden="1">#REF!</definedName>
    <definedName name="BEx7C40F0PQURHPI6YQ39NFIR86Z" localSheetId="3" hidden="1">#REF!</definedName>
    <definedName name="BEx7C40F0PQURHPI6YQ39NFIR86Z" localSheetId="5" hidden="1">#REF!</definedName>
    <definedName name="BEx7C40F0PQURHPI6YQ39NFIR86Z" hidden="1">#REF!</definedName>
    <definedName name="BEx7C93VR7SYRIJS1JO8YZKSFAW9" localSheetId="4" hidden="1">#REF!</definedName>
    <definedName name="BEx7C93VR7SYRIJS1JO8YZKSFAW9" localSheetId="3" hidden="1">#REF!</definedName>
    <definedName name="BEx7C93VR7SYRIJS1JO8YZKSFAW9" localSheetId="5" hidden="1">#REF!</definedName>
    <definedName name="BEx7C93VR7SYRIJS1JO8YZKSFAW9" hidden="1">#REF!</definedName>
    <definedName name="BEx7CCPC6R1KQQZ2JQU6EFI1G0RM" localSheetId="4" hidden="1">#REF!</definedName>
    <definedName name="BEx7CCPC6R1KQQZ2JQU6EFI1G0RM" localSheetId="3" hidden="1">#REF!</definedName>
    <definedName name="BEx7CCPC6R1KQQZ2JQU6EFI1G0RM" localSheetId="5" hidden="1">#REF!</definedName>
    <definedName name="BEx7CCPC6R1KQQZ2JQU6EFI1G0RM" hidden="1">#REF!</definedName>
    <definedName name="BEx7CIJST9GLS2QD383UK7VUDTGL" localSheetId="4" hidden="1">#REF!</definedName>
    <definedName name="BEx7CIJST9GLS2QD383UK7VUDTGL" localSheetId="3" hidden="1">#REF!</definedName>
    <definedName name="BEx7CIJST9GLS2QD383UK7VUDTGL" localSheetId="5" hidden="1">#REF!</definedName>
    <definedName name="BEx7CIJST9GLS2QD383UK7VUDTGL" hidden="1">#REF!</definedName>
    <definedName name="BEx7CO8T2XKC7GHDSYNAWTZ9L7YR" localSheetId="4" hidden="1">#REF!</definedName>
    <definedName name="BEx7CO8T2XKC7GHDSYNAWTZ9L7YR" localSheetId="3" hidden="1">#REF!</definedName>
    <definedName name="BEx7CO8T2XKC7GHDSYNAWTZ9L7YR" localSheetId="5" hidden="1">#REF!</definedName>
    <definedName name="BEx7CO8T2XKC7GHDSYNAWTZ9L7YR" hidden="1">#REF!</definedName>
    <definedName name="BEx7CW1CF00DO8A36UNC2X7K65C2" localSheetId="4" hidden="1">#REF!</definedName>
    <definedName name="BEx7CW1CF00DO8A36UNC2X7K65C2" localSheetId="3" hidden="1">#REF!</definedName>
    <definedName name="BEx7CW1CF00DO8A36UNC2X7K65C2" localSheetId="5" hidden="1">#REF!</definedName>
    <definedName name="BEx7CW1CF00DO8A36UNC2X7K65C2" hidden="1">#REF!</definedName>
    <definedName name="BEx7CW6NFRL2P4XWP0MWHIYA97KF" localSheetId="4" hidden="1">#REF!</definedName>
    <definedName name="BEx7CW6NFRL2P4XWP0MWHIYA97KF" localSheetId="3" hidden="1">#REF!</definedName>
    <definedName name="BEx7CW6NFRL2P4XWP0MWHIYA97KF" localSheetId="5" hidden="1">#REF!</definedName>
    <definedName name="BEx7CW6NFRL2P4XWP0MWHIYA97KF" hidden="1">#REF!</definedName>
    <definedName name="BEx7D5RWKRS4W71J4NZ6ZSFHPKFT" localSheetId="4" hidden="1">#REF!</definedName>
    <definedName name="BEx7D5RWKRS4W71J4NZ6ZSFHPKFT" localSheetId="3" hidden="1">#REF!</definedName>
    <definedName name="BEx7D5RWKRS4W71J4NZ6ZSFHPKFT" localSheetId="5" hidden="1">#REF!</definedName>
    <definedName name="BEx7D5RWKRS4W71J4NZ6ZSFHPKFT" hidden="1">#REF!</definedName>
    <definedName name="BEx7D8H1TPOX1UN17QZYEV7Q58GA" localSheetId="4" hidden="1">#REF!</definedName>
    <definedName name="BEx7D8H1TPOX1UN17QZYEV7Q58GA" localSheetId="3" hidden="1">#REF!</definedName>
    <definedName name="BEx7D8H1TPOX1UN17QZYEV7Q58GA" localSheetId="5" hidden="1">#REF!</definedName>
    <definedName name="BEx7D8H1TPOX1UN17QZYEV7Q58GA" hidden="1">#REF!</definedName>
    <definedName name="BEx7DGF13H2074LRWFZQ45PZ6JPX" localSheetId="4" hidden="1">#REF!</definedName>
    <definedName name="BEx7DGF13H2074LRWFZQ45PZ6JPX" localSheetId="3" hidden="1">#REF!</definedName>
    <definedName name="BEx7DGF13H2074LRWFZQ45PZ6JPX" localSheetId="5" hidden="1">#REF!</definedName>
    <definedName name="BEx7DGF13H2074LRWFZQ45PZ6JPX" hidden="1">#REF!</definedName>
    <definedName name="BEx7DKWUXEDIISSX4GDD4YYT887F" localSheetId="4" hidden="1">#REF!</definedName>
    <definedName name="BEx7DKWUXEDIISSX4GDD4YYT887F" localSheetId="3" hidden="1">#REF!</definedName>
    <definedName name="BEx7DKWUXEDIISSX4GDD4YYT887F" localSheetId="5" hidden="1">#REF!</definedName>
    <definedName name="BEx7DKWUXEDIISSX4GDD4YYT887F" hidden="1">#REF!</definedName>
    <definedName name="BEx7DMUYR2HC26WW7AOB1TULERMB" localSheetId="4" hidden="1">#REF!</definedName>
    <definedName name="BEx7DMUYR2HC26WW7AOB1TULERMB" localSheetId="3" hidden="1">#REF!</definedName>
    <definedName name="BEx7DMUYR2HC26WW7AOB1TULERMB" localSheetId="5" hidden="1">#REF!</definedName>
    <definedName name="BEx7DMUYR2HC26WW7AOB1TULERMB" hidden="1">#REF!</definedName>
    <definedName name="BEx7DVJTRV44IMJIBFXELE67SZ7S" localSheetId="4" hidden="1">#REF!</definedName>
    <definedName name="BEx7DVJTRV44IMJIBFXELE67SZ7S" localSheetId="3" hidden="1">#REF!</definedName>
    <definedName name="BEx7DVJTRV44IMJIBFXELE67SZ7S" localSheetId="5" hidden="1">#REF!</definedName>
    <definedName name="BEx7DVJTRV44IMJIBFXELE67SZ7S" hidden="1">#REF!</definedName>
    <definedName name="BEx7DVUMFCI5INHMVFIJ44RTTSTT" localSheetId="4" hidden="1">#REF!</definedName>
    <definedName name="BEx7DVUMFCI5INHMVFIJ44RTTSTT" localSheetId="3" hidden="1">#REF!</definedName>
    <definedName name="BEx7DVUMFCI5INHMVFIJ44RTTSTT" localSheetId="5" hidden="1">#REF!</definedName>
    <definedName name="BEx7DVUMFCI5INHMVFIJ44RTTSTT" hidden="1">#REF!</definedName>
    <definedName name="BEx7E2QT2U8THYOKBPXONB1B47WH" localSheetId="4" hidden="1">#REF!</definedName>
    <definedName name="BEx7E2QT2U8THYOKBPXONB1B47WH" localSheetId="3" hidden="1">#REF!</definedName>
    <definedName name="BEx7E2QT2U8THYOKBPXONB1B47WH" localSheetId="5" hidden="1">#REF!</definedName>
    <definedName name="BEx7E2QT2U8THYOKBPXONB1B47WH" hidden="1">#REF!</definedName>
    <definedName name="BEx7E5QP7W6UKO74F5Y0VJ741HS5" localSheetId="4" hidden="1">#REF!</definedName>
    <definedName name="BEx7E5QP7W6UKO74F5Y0VJ741HS5" localSheetId="3" hidden="1">#REF!</definedName>
    <definedName name="BEx7E5QP7W6UKO74F5Y0VJ741HS5" localSheetId="5" hidden="1">#REF!</definedName>
    <definedName name="BEx7E5QP7W6UKO74F5Y0VJ741HS5" hidden="1">#REF!</definedName>
    <definedName name="BEx7E6N29HGH3I47AFB2DCS6MVS6" localSheetId="4" hidden="1">#REF!</definedName>
    <definedName name="BEx7E6N29HGH3I47AFB2DCS6MVS6" localSheetId="3" hidden="1">#REF!</definedName>
    <definedName name="BEx7E6N29HGH3I47AFB2DCS6MVS6" localSheetId="5" hidden="1">#REF!</definedName>
    <definedName name="BEx7E6N29HGH3I47AFB2DCS6MVS6" hidden="1">#REF!</definedName>
    <definedName name="BEx7EBA8IYHQKT7IQAOAML660SYA" localSheetId="4" hidden="1">#REF!</definedName>
    <definedName name="BEx7EBA8IYHQKT7IQAOAML660SYA" localSheetId="3" hidden="1">#REF!</definedName>
    <definedName name="BEx7EBA8IYHQKT7IQAOAML660SYA" localSheetId="5" hidden="1">#REF!</definedName>
    <definedName name="BEx7EBA8IYHQKT7IQAOAML660SYA" hidden="1">#REF!</definedName>
    <definedName name="BEx7EI6C8MCRZFEQYUBE5FSUTIHK" localSheetId="4" hidden="1">#REF!</definedName>
    <definedName name="BEx7EI6C8MCRZFEQYUBE5FSUTIHK" localSheetId="3" hidden="1">#REF!</definedName>
    <definedName name="BEx7EI6C8MCRZFEQYUBE5FSUTIHK" localSheetId="5" hidden="1">#REF!</definedName>
    <definedName name="BEx7EI6C8MCRZFEQYUBE5FSUTIHK" hidden="1">#REF!</definedName>
    <definedName name="BEx7EI6DL1Z6UWLFBXAKVGZTKHWJ" localSheetId="4" hidden="1">#REF!</definedName>
    <definedName name="BEx7EI6DL1Z6UWLFBXAKVGZTKHWJ" localSheetId="3" hidden="1">#REF!</definedName>
    <definedName name="BEx7EI6DL1Z6UWLFBXAKVGZTKHWJ" localSheetId="5" hidden="1">#REF!</definedName>
    <definedName name="BEx7EI6DL1Z6UWLFBXAKVGZTKHWJ" hidden="1">#REF!</definedName>
    <definedName name="BEx7EQKHX7GZYOLXRDU534TT4H64" localSheetId="4" hidden="1">#REF!</definedName>
    <definedName name="BEx7EQKHX7GZYOLXRDU534TT4H64" localSheetId="3" hidden="1">#REF!</definedName>
    <definedName name="BEx7EQKHX7GZYOLXRDU534TT4H64" localSheetId="5" hidden="1">#REF!</definedName>
    <definedName name="BEx7EQKHX7GZYOLXRDU534TT4H64" hidden="1">#REF!</definedName>
    <definedName name="BEx7ETV6L1TM7JSXJIGK3FC6RVZW" localSheetId="4" hidden="1">#REF!</definedName>
    <definedName name="BEx7ETV6L1TM7JSXJIGK3FC6RVZW" localSheetId="3" hidden="1">#REF!</definedName>
    <definedName name="BEx7ETV6L1TM7JSXJIGK3FC6RVZW" localSheetId="5" hidden="1">#REF!</definedName>
    <definedName name="BEx7ETV6L1TM7JSXJIGK3FC6RVZW" hidden="1">#REF!</definedName>
    <definedName name="BEx7EWK9GUVV6FXWYIGH0TAI4V2O" localSheetId="4" hidden="1">#REF!</definedName>
    <definedName name="BEx7EWK9GUVV6FXWYIGH0TAI4V2O" localSheetId="3" hidden="1">#REF!</definedName>
    <definedName name="BEx7EWK9GUVV6FXWYIGH0TAI4V2O" localSheetId="5" hidden="1">#REF!</definedName>
    <definedName name="BEx7EWK9GUVV6FXWYIGH0TAI4V2O" hidden="1">#REF!</definedName>
    <definedName name="BEx7EYYLHMBYQTH6I377FCQS7CSX" localSheetId="4" hidden="1">#REF!</definedName>
    <definedName name="BEx7EYYLHMBYQTH6I377FCQS7CSX" localSheetId="3" hidden="1">#REF!</definedName>
    <definedName name="BEx7EYYLHMBYQTH6I377FCQS7CSX" localSheetId="5" hidden="1">#REF!</definedName>
    <definedName name="BEx7EYYLHMBYQTH6I377FCQS7CSX" hidden="1">#REF!</definedName>
    <definedName name="BEx7FCLG1RYI2SNOU1Y2GQZNZSWA" localSheetId="4" hidden="1">#REF!</definedName>
    <definedName name="BEx7FCLG1RYI2SNOU1Y2GQZNZSWA" localSheetId="3" hidden="1">#REF!</definedName>
    <definedName name="BEx7FCLG1RYI2SNOU1Y2GQZNZSWA" localSheetId="5" hidden="1">#REF!</definedName>
    <definedName name="BEx7FCLG1RYI2SNOU1Y2GQZNZSWA" hidden="1">#REF!</definedName>
    <definedName name="BEx7FN32ZGWOAA4TTH79KINTDWR9" localSheetId="4" hidden="1">#REF!</definedName>
    <definedName name="BEx7FN32ZGWOAA4TTH79KINTDWR9" localSheetId="3" hidden="1">#REF!</definedName>
    <definedName name="BEx7FN32ZGWOAA4TTH79KINTDWR9" localSheetId="5" hidden="1">#REF!</definedName>
    <definedName name="BEx7FN32ZGWOAA4TTH79KINTDWR9" hidden="1">#REF!</definedName>
    <definedName name="BEx7G82CKM3NIY1PHNFK28M09PCH" localSheetId="4" hidden="1">#REF!</definedName>
    <definedName name="BEx7G82CKM3NIY1PHNFK28M09PCH" localSheetId="3" hidden="1">#REF!</definedName>
    <definedName name="BEx7G82CKM3NIY1PHNFK28M09PCH" localSheetId="5" hidden="1">#REF!</definedName>
    <definedName name="BEx7G82CKM3NIY1PHNFK28M09PCH" hidden="1">#REF!</definedName>
    <definedName name="BEx7GR3ENYWRXXS5IT0UMEGOLGUH" localSheetId="4" hidden="1">#REF!</definedName>
    <definedName name="BEx7GR3ENYWRXXS5IT0UMEGOLGUH" localSheetId="3" hidden="1">#REF!</definedName>
    <definedName name="BEx7GR3ENYWRXXS5IT0UMEGOLGUH" localSheetId="5" hidden="1">#REF!</definedName>
    <definedName name="BEx7GR3ENYWRXXS5IT0UMEGOLGUH" hidden="1">#REF!</definedName>
    <definedName name="BEx7GSAL6P7TASL8MB63RFST1LJL" localSheetId="4" hidden="1">#REF!</definedName>
    <definedName name="BEx7GSAL6P7TASL8MB63RFST1LJL" localSheetId="3" hidden="1">#REF!</definedName>
    <definedName name="BEx7GSAL6P7TASL8MB63RFST1LJL" localSheetId="5" hidden="1">#REF!</definedName>
    <definedName name="BEx7GSAL6P7TASL8MB63RFST1LJL" hidden="1">#REF!</definedName>
    <definedName name="BEx7H0JD6I5I8WQLLWOYWY5YWPQE" localSheetId="4" hidden="1">#REF!</definedName>
    <definedName name="BEx7H0JD6I5I8WQLLWOYWY5YWPQE" localSheetId="3" hidden="1">#REF!</definedName>
    <definedName name="BEx7H0JD6I5I8WQLLWOYWY5YWPQE" localSheetId="5" hidden="1">#REF!</definedName>
    <definedName name="BEx7H0JD6I5I8WQLLWOYWY5YWPQE" hidden="1">#REF!</definedName>
    <definedName name="BEx7H14XCXH7WEXEY1HVO53A6AGH" localSheetId="4" hidden="1">#REF!</definedName>
    <definedName name="BEx7H14XCXH7WEXEY1HVO53A6AGH" localSheetId="3" hidden="1">#REF!</definedName>
    <definedName name="BEx7H14XCXH7WEXEY1HVO53A6AGH" localSheetId="5" hidden="1">#REF!</definedName>
    <definedName name="BEx7H14XCXH7WEXEY1HVO53A6AGH" hidden="1">#REF!</definedName>
    <definedName name="BEx7HFTIA8AC8BR8HKIN81VE1SGW" localSheetId="4" hidden="1">#REF!</definedName>
    <definedName name="BEx7HFTIA8AC8BR8HKIN81VE1SGW" localSheetId="3" hidden="1">#REF!</definedName>
    <definedName name="BEx7HFTIA8AC8BR8HKIN81VE1SGW" localSheetId="5" hidden="1">#REF!</definedName>
    <definedName name="BEx7HFTIA8AC8BR8HKIN81VE1SGW" hidden="1">#REF!</definedName>
    <definedName name="BEx7HGVBEF4LEIF6RC14N3PSU461" localSheetId="4" hidden="1">#REF!</definedName>
    <definedName name="BEx7HGVBEF4LEIF6RC14N3PSU461" localSheetId="3" hidden="1">#REF!</definedName>
    <definedName name="BEx7HGVBEF4LEIF6RC14N3PSU461" localSheetId="5" hidden="1">#REF!</definedName>
    <definedName name="BEx7HGVBEF4LEIF6RC14N3PSU461" hidden="1">#REF!</definedName>
    <definedName name="BEx7HQ5T9FZ42QWS09UO4DT42Y0R" localSheetId="4" hidden="1">#REF!</definedName>
    <definedName name="BEx7HQ5T9FZ42QWS09UO4DT42Y0R" localSheetId="3" hidden="1">#REF!</definedName>
    <definedName name="BEx7HQ5T9FZ42QWS09UO4DT42Y0R" localSheetId="5" hidden="1">#REF!</definedName>
    <definedName name="BEx7HQ5T9FZ42QWS09UO4DT42Y0R" hidden="1">#REF!</definedName>
    <definedName name="BEx7HRCZE3CVGON1HV07MT5MNDZ3" localSheetId="4" hidden="1">#REF!</definedName>
    <definedName name="BEx7HRCZE3CVGON1HV07MT5MNDZ3" localSheetId="3" hidden="1">#REF!</definedName>
    <definedName name="BEx7HRCZE3CVGON1HV07MT5MNDZ3" localSheetId="5" hidden="1">#REF!</definedName>
    <definedName name="BEx7HRCZE3CVGON1HV07MT5MNDZ3" hidden="1">#REF!</definedName>
    <definedName name="BEx7HWGE2CANG5M17X4C8YNC3N8F" localSheetId="4" hidden="1">#REF!</definedName>
    <definedName name="BEx7HWGE2CANG5M17X4C8YNC3N8F" localSheetId="3" hidden="1">#REF!</definedName>
    <definedName name="BEx7HWGE2CANG5M17X4C8YNC3N8F" localSheetId="5" hidden="1">#REF!</definedName>
    <definedName name="BEx7HWGE2CANG5M17X4C8YNC3N8F" hidden="1">#REF!</definedName>
    <definedName name="BEx7I8FZ96C5JAHXS18ZV0912LZP" localSheetId="4" hidden="1">#REF!</definedName>
    <definedName name="BEx7I8FZ96C5JAHXS18ZV0912LZP" localSheetId="3" hidden="1">#REF!</definedName>
    <definedName name="BEx7I8FZ96C5JAHXS18ZV0912LZP" localSheetId="5" hidden="1">#REF!</definedName>
    <definedName name="BEx7I8FZ96C5JAHXS18ZV0912LZP" hidden="1">#REF!</definedName>
    <definedName name="BEx7IBVYN47SFZIA0K4MDKQZNN9V" localSheetId="4" hidden="1">#REF!</definedName>
    <definedName name="BEx7IBVYN47SFZIA0K4MDKQZNN9V" localSheetId="3" hidden="1">#REF!</definedName>
    <definedName name="BEx7IBVYN47SFZIA0K4MDKQZNN9V" localSheetId="5" hidden="1">#REF!</definedName>
    <definedName name="BEx7IBVYN47SFZIA0K4MDKQZNN9V" hidden="1">#REF!</definedName>
    <definedName name="BEx7IV2IJ5WT7UC0UG7WP0WF2JZI" localSheetId="4" hidden="1">#REF!</definedName>
    <definedName name="BEx7IV2IJ5WT7UC0UG7WP0WF2JZI" localSheetId="3" hidden="1">#REF!</definedName>
    <definedName name="BEx7IV2IJ5WT7UC0UG7WP0WF2JZI" localSheetId="5" hidden="1">#REF!</definedName>
    <definedName name="BEx7IV2IJ5WT7UC0UG7WP0WF2JZI" hidden="1">#REF!</definedName>
    <definedName name="BEx7IXGU74GE5E4S6W4Z13AR092Y" localSheetId="4" hidden="1">#REF!</definedName>
    <definedName name="BEx7IXGU74GE5E4S6W4Z13AR092Y" localSheetId="3" hidden="1">#REF!</definedName>
    <definedName name="BEx7IXGU74GE5E4S6W4Z13AR092Y" localSheetId="5" hidden="1">#REF!</definedName>
    <definedName name="BEx7IXGU74GE5E4S6W4Z13AR092Y" hidden="1">#REF!</definedName>
    <definedName name="BEx7J4YL8Q3BI1MLH16YYQ18IJRD" localSheetId="4" hidden="1">#REF!</definedName>
    <definedName name="BEx7J4YL8Q3BI1MLH16YYQ18IJRD" localSheetId="3" hidden="1">#REF!</definedName>
    <definedName name="BEx7J4YL8Q3BI1MLH16YYQ18IJRD" localSheetId="5" hidden="1">#REF!</definedName>
    <definedName name="BEx7J4YL8Q3BI1MLH16YYQ18IJRD" hidden="1">#REF!</definedName>
    <definedName name="BEx7JH3HGBPI07OHZ5LFYK0UFZQR" localSheetId="4" hidden="1">#REF!</definedName>
    <definedName name="BEx7JH3HGBPI07OHZ5LFYK0UFZQR" localSheetId="3" hidden="1">#REF!</definedName>
    <definedName name="BEx7JH3HGBPI07OHZ5LFYK0UFZQR" localSheetId="5" hidden="1">#REF!</definedName>
    <definedName name="BEx7JH3HGBPI07OHZ5LFYK0UFZQR" hidden="1">#REF!</definedName>
    <definedName name="BEx7JV194190CNM6WWGQ3UBJ3CHH" localSheetId="4" hidden="1">#REF!</definedName>
    <definedName name="BEx7JV194190CNM6WWGQ3UBJ3CHH" localSheetId="3" hidden="1">#REF!</definedName>
    <definedName name="BEx7JV194190CNM6WWGQ3UBJ3CHH" localSheetId="5" hidden="1">#REF!</definedName>
    <definedName name="BEx7JV194190CNM6WWGQ3UBJ3CHH" hidden="1">#REF!</definedName>
    <definedName name="BEx7K7GZ607XQOGB81A1HINBTGOZ" localSheetId="4" hidden="1">#REF!</definedName>
    <definedName name="BEx7K7GZ607XQOGB81A1HINBTGOZ" localSheetId="3" hidden="1">#REF!</definedName>
    <definedName name="BEx7K7GZ607XQOGB81A1HINBTGOZ" localSheetId="5" hidden="1">#REF!</definedName>
    <definedName name="BEx7K7GZ607XQOGB81A1HINBTGOZ" hidden="1">#REF!</definedName>
    <definedName name="BEx7KEYPBDXSNROH8M6CDCBN6B50" localSheetId="4" hidden="1">#REF!</definedName>
    <definedName name="BEx7KEYPBDXSNROH8M6CDCBN6B50" localSheetId="3" hidden="1">#REF!</definedName>
    <definedName name="BEx7KEYPBDXSNROH8M6CDCBN6B50" localSheetId="5" hidden="1">#REF!</definedName>
    <definedName name="BEx7KEYPBDXSNROH8M6CDCBN6B50" hidden="1">#REF!</definedName>
    <definedName name="BEx7KSAS8BZT6H8OQCZ5DNSTMO07" localSheetId="4" hidden="1">#REF!</definedName>
    <definedName name="BEx7KSAS8BZT6H8OQCZ5DNSTMO07" localSheetId="3" hidden="1">#REF!</definedName>
    <definedName name="BEx7KSAS8BZT6H8OQCZ5DNSTMO07" localSheetId="5" hidden="1">#REF!</definedName>
    <definedName name="BEx7KSAS8BZT6H8OQCZ5DNSTMO07" hidden="1">#REF!</definedName>
    <definedName name="BEx7KWHTBD21COXVI4HNEQH0Z3L8" localSheetId="4" hidden="1">#REF!</definedName>
    <definedName name="BEx7KWHTBD21COXVI4HNEQH0Z3L8" localSheetId="3" hidden="1">#REF!</definedName>
    <definedName name="BEx7KWHTBD21COXVI4HNEQH0Z3L8" localSheetId="5" hidden="1">#REF!</definedName>
    <definedName name="BEx7KWHTBD21COXVI4HNEQH0Z3L8" hidden="1">#REF!</definedName>
    <definedName name="BEx7KXUGRMRSUXCM97Z7VRZQ9JH2" localSheetId="4" hidden="1">#REF!</definedName>
    <definedName name="BEx7KXUGRMRSUXCM97Z7VRZQ9JH2" localSheetId="3" hidden="1">#REF!</definedName>
    <definedName name="BEx7KXUGRMRSUXCM97Z7VRZQ9JH2" localSheetId="5" hidden="1">#REF!</definedName>
    <definedName name="BEx7KXUGRMRSUXCM97Z7VRZQ9JH2" hidden="1">#REF!</definedName>
    <definedName name="BEx7L21IQVP1N1TTQLRMANSSLSLE" localSheetId="4" hidden="1">#REF!</definedName>
    <definedName name="BEx7L21IQVP1N1TTQLRMANSSLSLE" localSheetId="3" hidden="1">#REF!</definedName>
    <definedName name="BEx7L21IQVP1N1TTQLRMANSSLSLE" localSheetId="5" hidden="1">#REF!</definedName>
    <definedName name="BEx7L21IQVP1N1TTQLRMANSSLSLE" hidden="1">#REF!</definedName>
    <definedName name="BEx7L5C6U8MP6IZ67BD649WQYJEK" localSheetId="4" hidden="1">#REF!</definedName>
    <definedName name="BEx7L5C6U8MP6IZ67BD649WQYJEK" localSheetId="3" hidden="1">#REF!</definedName>
    <definedName name="BEx7L5C6U8MP6IZ67BD649WQYJEK" localSheetId="5" hidden="1">#REF!</definedName>
    <definedName name="BEx7L5C6U8MP6IZ67BD649WQYJEK" hidden="1">#REF!</definedName>
    <definedName name="BEx7L8HEYEVTATR0OG5JJO647KNI" localSheetId="4" hidden="1">#REF!</definedName>
    <definedName name="BEx7L8HEYEVTATR0OG5JJO647KNI" localSheetId="3" hidden="1">#REF!</definedName>
    <definedName name="BEx7L8HEYEVTATR0OG5JJO647KNI" localSheetId="5" hidden="1">#REF!</definedName>
    <definedName name="BEx7L8HEYEVTATR0OG5JJO647KNI" hidden="1">#REF!</definedName>
    <definedName name="BEx7L8XOV64OMS15ZFURFEUXLMWF" localSheetId="4" hidden="1">#REF!</definedName>
    <definedName name="BEx7L8XOV64OMS15ZFURFEUXLMWF" localSheetId="3" hidden="1">#REF!</definedName>
    <definedName name="BEx7L8XOV64OMS15ZFURFEUXLMWF" localSheetId="5" hidden="1">#REF!</definedName>
    <definedName name="BEx7L8XOV64OMS15ZFURFEUXLMWF" hidden="1">#REF!</definedName>
    <definedName name="BEx7LJVFQACL9F4DRS9YZQ9R2N30" localSheetId="4" hidden="1">#REF!</definedName>
    <definedName name="BEx7LJVFQACL9F4DRS9YZQ9R2N30" localSheetId="3" hidden="1">#REF!</definedName>
    <definedName name="BEx7LJVFQACL9F4DRS9YZQ9R2N30" localSheetId="5" hidden="1">#REF!</definedName>
    <definedName name="BEx7LJVFQACL9F4DRS9YZQ9R2N30" hidden="1">#REF!</definedName>
    <definedName name="BEx7MAUI1JJFDIJGDW4RWY5384LY" localSheetId="4" hidden="1">#REF!</definedName>
    <definedName name="BEx7MAUI1JJFDIJGDW4RWY5384LY" localSheetId="3" hidden="1">#REF!</definedName>
    <definedName name="BEx7MAUI1JJFDIJGDW4RWY5384LY" localSheetId="5" hidden="1">#REF!</definedName>
    <definedName name="BEx7MAUI1JJFDIJGDW4RWY5384LY" hidden="1">#REF!</definedName>
    <definedName name="BEx7MJZO3UKAMJ53UWOJ5ZD4GGMQ" localSheetId="4" hidden="1">#REF!</definedName>
    <definedName name="BEx7MJZO3UKAMJ53UWOJ5ZD4GGMQ" localSheetId="3" hidden="1">#REF!</definedName>
    <definedName name="BEx7MJZO3UKAMJ53UWOJ5ZD4GGMQ" localSheetId="5" hidden="1">#REF!</definedName>
    <definedName name="BEx7MJZO3UKAMJ53UWOJ5ZD4GGMQ" hidden="1">#REF!</definedName>
    <definedName name="BEx7MT4MFNXIVQGAT6D971GZW7CA" localSheetId="4" hidden="1">#REF!</definedName>
    <definedName name="BEx7MT4MFNXIVQGAT6D971GZW7CA" localSheetId="3" hidden="1">#REF!</definedName>
    <definedName name="BEx7MT4MFNXIVQGAT6D971GZW7CA" localSheetId="5" hidden="1">#REF!</definedName>
    <definedName name="BEx7MT4MFNXIVQGAT6D971GZW7CA" hidden="1">#REF!</definedName>
    <definedName name="BEx7NI062THZAM6I8AJWTFJL91CS" localSheetId="4" hidden="1">#REF!</definedName>
    <definedName name="BEx7NI062THZAM6I8AJWTFJL91CS" localSheetId="3" hidden="1">#REF!</definedName>
    <definedName name="BEx7NI062THZAM6I8AJWTFJL91CS" localSheetId="5" hidden="1">#REF!</definedName>
    <definedName name="BEx7NI062THZAM6I8AJWTFJL91CS" hidden="1">#REF!</definedName>
    <definedName name="BEx904S75BPRYMHF0083JF7ES4NG" localSheetId="4" hidden="1">#REF!</definedName>
    <definedName name="BEx904S75BPRYMHF0083JF7ES4NG" localSheetId="3" hidden="1">#REF!</definedName>
    <definedName name="BEx904S75BPRYMHF0083JF7ES4NG" localSheetId="5" hidden="1">#REF!</definedName>
    <definedName name="BEx904S75BPRYMHF0083JF7ES4NG" hidden="1">#REF!</definedName>
    <definedName name="BEx90HDD4RWF7JZGA8GCGG7D63MG" localSheetId="4" hidden="1">#REF!</definedName>
    <definedName name="BEx90HDD4RWF7JZGA8GCGG7D63MG" localSheetId="3" hidden="1">#REF!</definedName>
    <definedName name="BEx90HDD4RWF7JZGA8GCGG7D63MG" localSheetId="5" hidden="1">#REF!</definedName>
    <definedName name="BEx90HDD4RWF7JZGA8GCGG7D63MG" hidden="1">#REF!</definedName>
    <definedName name="BEx90VGH5H09ON2QXYC9WIIEU98T" localSheetId="4" hidden="1">#REF!</definedName>
    <definedName name="BEx90VGH5H09ON2QXYC9WIIEU98T" localSheetId="3" hidden="1">#REF!</definedName>
    <definedName name="BEx90VGH5H09ON2QXYC9WIIEU98T" localSheetId="5" hidden="1">#REF!</definedName>
    <definedName name="BEx90VGH5H09ON2QXYC9WIIEU98T" hidden="1">#REF!</definedName>
    <definedName name="BEx9175B70QXYAU5A8DJPGZQ46L9" localSheetId="4" hidden="1">#REF!</definedName>
    <definedName name="BEx9175B70QXYAU5A8DJPGZQ46L9" localSheetId="3" hidden="1">#REF!</definedName>
    <definedName name="BEx9175B70QXYAU5A8DJPGZQ46L9" localSheetId="5" hidden="1">#REF!</definedName>
    <definedName name="BEx9175B70QXYAU5A8DJPGZQ46L9" hidden="1">#REF!</definedName>
    <definedName name="BEx91AQQRTV87AO27VWHSFZAD4ZR" localSheetId="4" hidden="1">#REF!</definedName>
    <definedName name="BEx91AQQRTV87AO27VWHSFZAD4ZR" localSheetId="3" hidden="1">#REF!</definedName>
    <definedName name="BEx91AQQRTV87AO27VWHSFZAD4ZR" localSheetId="5" hidden="1">#REF!</definedName>
    <definedName name="BEx91AQQRTV87AO27VWHSFZAD4ZR" hidden="1">#REF!</definedName>
    <definedName name="BEx91L8FLL5CWLA2CDHKCOMGVDZN" localSheetId="4" hidden="1">#REF!</definedName>
    <definedName name="BEx91L8FLL5CWLA2CDHKCOMGVDZN" localSheetId="3" hidden="1">#REF!</definedName>
    <definedName name="BEx91L8FLL5CWLA2CDHKCOMGVDZN" localSheetId="5" hidden="1">#REF!</definedName>
    <definedName name="BEx91L8FLL5CWLA2CDHKCOMGVDZN" hidden="1">#REF!</definedName>
    <definedName name="BEx91OTVH9ZDBC3QTORU8RZX4EOC" localSheetId="4" hidden="1">#REF!</definedName>
    <definedName name="BEx91OTVH9ZDBC3QTORU8RZX4EOC" localSheetId="3" hidden="1">#REF!</definedName>
    <definedName name="BEx91OTVH9ZDBC3QTORU8RZX4EOC" localSheetId="5" hidden="1">#REF!</definedName>
    <definedName name="BEx91OTVH9ZDBC3QTORU8RZX4EOC" hidden="1">#REF!</definedName>
    <definedName name="BEx91QH5JRZKQP1GPN2SQMR3CKAG" localSheetId="4" hidden="1">#REF!</definedName>
    <definedName name="BEx91QH5JRZKQP1GPN2SQMR3CKAG" localSheetId="3" hidden="1">#REF!</definedName>
    <definedName name="BEx91QH5JRZKQP1GPN2SQMR3CKAG" localSheetId="5" hidden="1">#REF!</definedName>
    <definedName name="BEx91QH5JRZKQP1GPN2SQMR3CKAG" hidden="1">#REF!</definedName>
    <definedName name="BEx91ROALDNHO7FI4X8L61RH4UJE" localSheetId="4" hidden="1">#REF!</definedName>
    <definedName name="BEx91ROALDNHO7FI4X8L61RH4UJE" localSheetId="3" hidden="1">#REF!</definedName>
    <definedName name="BEx91ROALDNHO7FI4X8L61RH4UJE" localSheetId="5" hidden="1">#REF!</definedName>
    <definedName name="BEx91ROALDNHO7FI4X8L61RH4UJE" hidden="1">#REF!</definedName>
    <definedName name="BEx91TMID71GVYH0U16QM1RV3PX0" localSheetId="4" hidden="1">#REF!</definedName>
    <definedName name="BEx91TMID71GVYH0U16QM1RV3PX0" localSheetId="3" hidden="1">#REF!</definedName>
    <definedName name="BEx91TMID71GVYH0U16QM1RV3PX0" localSheetId="5" hidden="1">#REF!</definedName>
    <definedName name="BEx91TMID71GVYH0U16QM1RV3PX0" hidden="1">#REF!</definedName>
    <definedName name="BEx91VF2D78PAF337E3L2L81K9W2" localSheetId="4" hidden="1">#REF!</definedName>
    <definedName name="BEx91VF2D78PAF337E3L2L81K9W2" localSheetId="3" hidden="1">#REF!</definedName>
    <definedName name="BEx91VF2D78PAF337E3L2L81K9W2" localSheetId="5" hidden="1">#REF!</definedName>
    <definedName name="BEx91VF2D78PAF337E3L2L81K9W2" hidden="1">#REF!</definedName>
    <definedName name="BEx921PNZ46VORG2VRMWREWIC0SE" localSheetId="4" hidden="1">#REF!</definedName>
    <definedName name="BEx921PNZ46VORG2VRMWREWIC0SE" localSheetId="3" hidden="1">#REF!</definedName>
    <definedName name="BEx921PNZ46VORG2VRMWREWIC0SE" localSheetId="5" hidden="1">#REF!</definedName>
    <definedName name="BEx921PNZ46VORG2VRMWREWIC0SE" hidden="1">#REF!</definedName>
    <definedName name="BEx92DPEKL5WM5A3CN8674JI0PR3" localSheetId="4" hidden="1">#REF!</definedName>
    <definedName name="BEx92DPEKL5WM5A3CN8674JI0PR3" localSheetId="3" hidden="1">#REF!</definedName>
    <definedName name="BEx92DPEKL5WM5A3CN8674JI0PR3" localSheetId="5" hidden="1">#REF!</definedName>
    <definedName name="BEx92DPEKL5WM5A3CN8674JI0PR3" hidden="1">#REF!</definedName>
    <definedName name="BEx92ER2RMY93TZK0D9L9T3H0GI5" localSheetId="4" hidden="1">#REF!</definedName>
    <definedName name="BEx92ER2RMY93TZK0D9L9T3H0GI5" localSheetId="3" hidden="1">#REF!</definedName>
    <definedName name="BEx92ER2RMY93TZK0D9L9T3H0GI5" localSheetId="5" hidden="1">#REF!</definedName>
    <definedName name="BEx92ER2RMY93TZK0D9L9T3H0GI5" hidden="1">#REF!</definedName>
    <definedName name="BEx92FI04PJT4LI23KKIHRXWJDTT" localSheetId="4" hidden="1">#REF!</definedName>
    <definedName name="BEx92FI04PJT4LI23KKIHRXWJDTT" localSheetId="3" hidden="1">#REF!</definedName>
    <definedName name="BEx92FI04PJT4LI23KKIHRXWJDTT" localSheetId="5" hidden="1">#REF!</definedName>
    <definedName name="BEx92FI04PJT4LI23KKIHRXWJDTT" hidden="1">#REF!</definedName>
    <definedName name="BEx92HR14HQ9D5JXCSPA4SS4RT62" localSheetId="4" hidden="1">#REF!</definedName>
    <definedName name="BEx92HR14HQ9D5JXCSPA4SS4RT62" localSheetId="3" hidden="1">#REF!</definedName>
    <definedName name="BEx92HR14HQ9D5JXCSPA4SS4RT62" localSheetId="5" hidden="1">#REF!</definedName>
    <definedName name="BEx92HR14HQ9D5JXCSPA4SS4RT62" hidden="1">#REF!</definedName>
    <definedName name="BEx92HWA2D6A5EX9MFG68G0NOMSN" localSheetId="4" hidden="1">#REF!</definedName>
    <definedName name="BEx92HWA2D6A5EX9MFG68G0NOMSN" localSheetId="3" hidden="1">#REF!</definedName>
    <definedName name="BEx92HWA2D6A5EX9MFG68G0NOMSN" localSheetId="5" hidden="1">#REF!</definedName>
    <definedName name="BEx92HWA2D6A5EX9MFG68G0NOMSN" hidden="1">#REF!</definedName>
    <definedName name="BEx92PUBDIXAU1FW5ZAXECMAU0LN" localSheetId="4" hidden="1">#REF!</definedName>
    <definedName name="BEx92PUBDIXAU1FW5ZAXECMAU0LN" localSheetId="3" hidden="1">#REF!</definedName>
    <definedName name="BEx92PUBDIXAU1FW5ZAXECMAU0LN" localSheetId="5" hidden="1">#REF!</definedName>
    <definedName name="BEx92PUBDIXAU1FW5ZAXECMAU0LN" hidden="1">#REF!</definedName>
    <definedName name="BEx92S8MHFFIVRQ2YSHZNQGOFUHD" localSheetId="4" hidden="1">#REF!</definedName>
    <definedName name="BEx92S8MHFFIVRQ2YSHZNQGOFUHD" localSheetId="3" hidden="1">#REF!</definedName>
    <definedName name="BEx92S8MHFFIVRQ2YSHZNQGOFUHD" localSheetId="5" hidden="1">#REF!</definedName>
    <definedName name="BEx92S8MHFFIVRQ2YSHZNQGOFUHD" hidden="1">#REF!</definedName>
    <definedName name="BEx93B9OULL2YGC896XXYAAJSTRK" localSheetId="4" hidden="1">#REF!</definedName>
    <definedName name="BEx93B9OULL2YGC896XXYAAJSTRK" localSheetId="3" hidden="1">#REF!</definedName>
    <definedName name="BEx93B9OULL2YGC896XXYAAJSTRK" localSheetId="5" hidden="1">#REF!</definedName>
    <definedName name="BEx93B9OULL2YGC896XXYAAJSTRK" hidden="1">#REF!</definedName>
    <definedName name="BEx93FRKF99NRT3LH99UTIH7AAYF" localSheetId="4" hidden="1">#REF!</definedName>
    <definedName name="BEx93FRKF99NRT3LH99UTIH7AAYF" localSheetId="3" hidden="1">#REF!</definedName>
    <definedName name="BEx93FRKF99NRT3LH99UTIH7AAYF" localSheetId="5" hidden="1">#REF!</definedName>
    <definedName name="BEx93FRKF99NRT3LH99UTIH7AAYF" hidden="1">#REF!</definedName>
    <definedName name="BEx93M7FSHP50OG34A4W8W8DF12U" localSheetId="4" hidden="1">#REF!</definedName>
    <definedName name="BEx93M7FSHP50OG34A4W8W8DF12U" localSheetId="3" hidden="1">#REF!</definedName>
    <definedName name="BEx93M7FSHP50OG34A4W8W8DF12U" localSheetId="5" hidden="1">#REF!</definedName>
    <definedName name="BEx93M7FSHP50OG34A4W8W8DF12U" hidden="1">#REF!</definedName>
    <definedName name="BEx93OLWY2O3PRA74U41VG5RXT4Q" localSheetId="4" hidden="1">#REF!</definedName>
    <definedName name="BEx93OLWY2O3PRA74U41VG5RXT4Q" localSheetId="3" hidden="1">#REF!</definedName>
    <definedName name="BEx93OLWY2O3PRA74U41VG5RXT4Q" localSheetId="5" hidden="1">#REF!</definedName>
    <definedName name="BEx93OLWY2O3PRA74U41VG5RXT4Q" hidden="1">#REF!</definedName>
    <definedName name="BEx93RWFAF6YJGYUTITVM445C02U" localSheetId="4" hidden="1">#REF!</definedName>
    <definedName name="BEx93RWFAF6YJGYUTITVM445C02U" localSheetId="3" hidden="1">#REF!</definedName>
    <definedName name="BEx93RWFAF6YJGYUTITVM445C02U" localSheetId="5" hidden="1">#REF!</definedName>
    <definedName name="BEx93RWFAF6YJGYUTITVM445C02U" hidden="1">#REF!</definedName>
    <definedName name="BEx93SY9RWG3HUV4YXQKXJH9FH14" localSheetId="4" hidden="1">#REF!</definedName>
    <definedName name="BEx93SY9RWG3HUV4YXQKXJH9FH14" localSheetId="3" hidden="1">#REF!</definedName>
    <definedName name="BEx93SY9RWG3HUV4YXQKXJH9FH14" localSheetId="5" hidden="1">#REF!</definedName>
    <definedName name="BEx93SY9RWG3HUV4YXQKXJH9FH14" hidden="1">#REF!</definedName>
    <definedName name="BEx93TJUX3U0FJDBG6DDSNQ91R5J" localSheetId="4" hidden="1">#REF!</definedName>
    <definedName name="BEx93TJUX3U0FJDBG6DDSNQ91R5J" localSheetId="3" hidden="1">#REF!</definedName>
    <definedName name="BEx93TJUX3U0FJDBG6DDSNQ91R5J" localSheetId="5" hidden="1">#REF!</definedName>
    <definedName name="BEx93TJUX3U0FJDBG6DDSNQ91R5J" hidden="1">#REF!</definedName>
    <definedName name="BEx942UCRHMI4B0US31HO95GSC2X" localSheetId="4" hidden="1">#REF!</definedName>
    <definedName name="BEx942UCRHMI4B0US31HO95GSC2X" localSheetId="3" hidden="1">#REF!</definedName>
    <definedName name="BEx942UCRHMI4B0US31HO95GSC2X" localSheetId="5" hidden="1">#REF!</definedName>
    <definedName name="BEx942UCRHMI4B0US31HO95GSC2X" hidden="1">#REF!</definedName>
    <definedName name="BEx948ZFFQWVIDNG4AZAUGGGEB5U" localSheetId="4" hidden="1">#REF!</definedName>
    <definedName name="BEx948ZFFQWVIDNG4AZAUGGGEB5U" localSheetId="3" hidden="1">#REF!</definedName>
    <definedName name="BEx948ZFFQWVIDNG4AZAUGGGEB5U" localSheetId="5" hidden="1">#REF!</definedName>
    <definedName name="BEx948ZFFQWVIDNG4AZAUGGGEB5U" hidden="1">#REF!</definedName>
    <definedName name="BEx94CKXG92OMURH41SNU6IOHK4J" localSheetId="4" hidden="1">#REF!</definedName>
    <definedName name="BEx94CKXG92OMURH41SNU6IOHK4J" localSheetId="3" hidden="1">#REF!</definedName>
    <definedName name="BEx94CKXG92OMURH41SNU6IOHK4J" localSheetId="5" hidden="1">#REF!</definedName>
    <definedName name="BEx94CKXG92OMURH41SNU6IOHK4J" hidden="1">#REF!</definedName>
    <definedName name="BEx94GXG30CIVB6ZQN3X3IK6BZXQ" localSheetId="4" hidden="1">#REF!</definedName>
    <definedName name="BEx94GXG30CIVB6ZQN3X3IK6BZXQ" localSheetId="3" hidden="1">#REF!</definedName>
    <definedName name="BEx94GXG30CIVB6ZQN3X3IK6BZXQ" localSheetId="5" hidden="1">#REF!</definedName>
    <definedName name="BEx94GXG30CIVB6ZQN3X3IK6BZXQ" hidden="1">#REF!</definedName>
    <definedName name="BEx94HZ5LURYM9ST744ALV6ZCKYP" localSheetId="4" hidden="1">#REF!</definedName>
    <definedName name="BEx94HZ5LURYM9ST744ALV6ZCKYP" localSheetId="3" hidden="1">#REF!</definedName>
    <definedName name="BEx94HZ5LURYM9ST744ALV6ZCKYP" localSheetId="5" hidden="1">#REF!</definedName>
    <definedName name="BEx94HZ5LURYM9ST744ALV6ZCKYP" hidden="1">#REF!</definedName>
    <definedName name="BEx94IQ75E90YUMWJ9N591LR7DQQ" localSheetId="4" hidden="1">#REF!</definedName>
    <definedName name="BEx94IQ75E90YUMWJ9N591LR7DQQ" localSheetId="3" hidden="1">#REF!</definedName>
    <definedName name="BEx94IQ75E90YUMWJ9N591LR7DQQ" localSheetId="5" hidden="1">#REF!</definedName>
    <definedName name="BEx94IQ75E90YUMWJ9N591LR7DQQ" hidden="1">#REF!</definedName>
    <definedName name="BEx94L9TBK45AUQSX1IUZ86U1GPQ" localSheetId="4" hidden="1">#REF!</definedName>
    <definedName name="BEx94L9TBK45AUQSX1IUZ86U1GPQ" localSheetId="3" hidden="1">#REF!</definedName>
    <definedName name="BEx94L9TBK45AUQSX1IUZ86U1GPQ" localSheetId="5" hidden="1">#REF!</definedName>
    <definedName name="BEx94L9TBK45AUQSX1IUZ86U1GPQ" hidden="1">#REF!</definedName>
    <definedName name="BEx94N7W5T3U7UOE97D6OVIBUCXS" localSheetId="4" hidden="1">#REF!</definedName>
    <definedName name="BEx94N7W5T3U7UOE97D6OVIBUCXS" localSheetId="3" hidden="1">#REF!</definedName>
    <definedName name="BEx94N7W5T3U7UOE97D6OVIBUCXS" localSheetId="5" hidden="1">#REF!</definedName>
    <definedName name="BEx94N7W5T3U7UOE97D6OVIBUCXS" hidden="1">#REF!</definedName>
    <definedName name="BEx953PB6S6ECMD8N0JSW0CBG0DA" localSheetId="4" hidden="1">#REF!</definedName>
    <definedName name="BEx953PB6S6ECMD8N0JSW0CBG0DA" localSheetId="3" hidden="1">#REF!</definedName>
    <definedName name="BEx953PB6S6ECMD8N0JSW0CBG0DA" localSheetId="5" hidden="1">#REF!</definedName>
    <definedName name="BEx953PB6S6ECMD8N0JSW0CBG0DA" hidden="1">#REF!</definedName>
    <definedName name="BEx955NIAWX5OLAHMTV6QFUZPR30" localSheetId="4" hidden="1">#REF!</definedName>
    <definedName name="BEx955NIAWX5OLAHMTV6QFUZPR30" localSheetId="3" hidden="1">#REF!</definedName>
    <definedName name="BEx955NIAWX5OLAHMTV6QFUZPR30" localSheetId="5" hidden="1">#REF!</definedName>
    <definedName name="BEx955NIAWX5OLAHMTV6QFUZPR30" hidden="1">#REF!</definedName>
    <definedName name="BEx9581TYVI2M5TT4ISDAJV4W7Z6" localSheetId="4" hidden="1">#REF!</definedName>
    <definedName name="BEx9581TYVI2M5TT4ISDAJV4W7Z6" localSheetId="3" hidden="1">#REF!</definedName>
    <definedName name="BEx9581TYVI2M5TT4ISDAJV4W7Z6" localSheetId="5" hidden="1">#REF!</definedName>
    <definedName name="BEx9581TYVI2M5TT4ISDAJV4W7Z6" hidden="1">#REF!</definedName>
    <definedName name="BEx95NHF4RVUE0YDOAFZEIVBYJXD" localSheetId="4" hidden="1">#REF!</definedName>
    <definedName name="BEx95NHF4RVUE0YDOAFZEIVBYJXD" localSheetId="3" hidden="1">#REF!</definedName>
    <definedName name="BEx95NHF4RVUE0YDOAFZEIVBYJXD" localSheetId="5" hidden="1">#REF!</definedName>
    <definedName name="BEx95NHF4RVUE0YDOAFZEIVBYJXD" hidden="1">#REF!</definedName>
    <definedName name="BEx95QBZMG0E2KQ9BERJ861QLYN3" localSheetId="4" hidden="1">#REF!</definedName>
    <definedName name="BEx95QBZMG0E2KQ9BERJ861QLYN3" localSheetId="3" hidden="1">#REF!</definedName>
    <definedName name="BEx95QBZMG0E2KQ9BERJ861QLYN3" localSheetId="5" hidden="1">#REF!</definedName>
    <definedName name="BEx95QBZMG0E2KQ9BERJ861QLYN3" hidden="1">#REF!</definedName>
    <definedName name="BEx95QHBVDN795UNQJLRXG3RDU49" localSheetId="4" hidden="1">#REF!</definedName>
    <definedName name="BEx95QHBVDN795UNQJLRXG3RDU49" localSheetId="3" hidden="1">#REF!</definedName>
    <definedName name="BEx95QHBVDN795UNQJLRXG3RDU49" localSheetId="5" hidden="1">#REF!</definedName>
    <definedName name="BEx95QHBVDN795UNQJLRXG3RDU49" hidden="1">#REF!</definedName>
    <definedName name="BEx95TBVUWV7L7OMFMZDQEXGVHU6" localSheetId="4" hidden="1">#REF!</definedName>
    <definedName name="BEx95TBVUWV7L7OMFMZDQEXGVHU6" localSheetId="3" hidden="1">#REF!</definedName>
    <definedName name="BEx95TBVUWV7L7OMFMZDQEXGVHU6" localSheetId="5" hidden="1">#REF!</definedName>
    <definedName name="BEx95TBVUWV7L7OMFMZDQEXGVHU6" hidden="1">#REF!</definedName>
    <definedName name="BEx95U89DZZSVO39TGS62CX8G9N4" localSheetId="4" hidden="1">#REF!</definedName>
    <definedName name="BEx95U89DZZSVO39TGS62CX8G9N4" localSheetId="3" hidden="1">#REF!</definedName>
    <definedName name="BEx95U89DZZSVO39TGS62CX8G9N4" localSheetId="5" hidden="1">#REF!</definedName>
    <definedName name="BEx95U89DZZSVO39TGS62CX8G9N4" hidden="1">#REF!</definedName>
    <definedName name="BEx9602K2GHNBUEUVT9ONRQU1GMD" localSheetId="4" hidden="1">#REF!</definedName>
    <definedName name="BEx9602K2GHNBUEUVT9ONRQU1GMD" localSheetId="3" hidden="1">#REF!</definedName>
    <definedName name="BEx9602K2GHNBUEUVT9ONRQU1GMD" localSheetId="5" hidden="1">#REF!</definedName>
    <definedName name="BEx9602K2GHNBUEUVT9ONRQU1GMD" hidden="1">#REF!</definedName>
    <definedName name="BEx962BL3Y4LA53EBYI64ZYMZE8U" localSheetId="4" hidden="1">#REF!</definedName>
    <definedName name="BEx962BL3Y4LA53EBYI64ZYMZE8U" localSheetId="3" hidden="1">#REF!</definedName>
    <definedName name="BEx962BL3Y4LA53EBYI64ZYMZE8U" localSheetId="5" hidden="1">#REF!</definedName>
    <definedName name="BEx962BL3Y4LA53EBYI64ZYMZE8U" hidden="1">#REF!</definedName>
    <definedName name="BEx96KR21O7H9R29TN0S45Y3QPUK" localSheetId="4" hidden="1">#REF!</definedName>
    <definedName name="BEx96KR21O7H9R29TN0S45Y3QPUK" localSheetId="3" hidden="1">#REF!</definedName>
    <definedName name="BEx96KR21O7H9R29TN0S45Y3QPUK" localSheetId="5" hidden="1">#REF!</definedName>
    <definedName name="BEx96KR21O7H9R29TN0S45Y3QPUK" hidden="1">#REF!</definedName>
    <definedName name="BEx96SUFKHHFE8XQ6UUO6ILDOXHO" localSheetId="4" hidden="1">#REF!</definedName>
    <definedName name="BEx96SUFKHHFE8XQ6UUO6ILDOXHO" localSheetId="3" hidden="1">#REF!</definedName>
    <definedName name="BEx96SUFKHHFE8XQ6UUO6ILDOXHO" localSheetId="5" hidden="1">#REF!</definedName>
    <definedName name="BEx96SUFKHHFE8XQ6UUO6ILDOXHO" hidden="1">#REF!</definedName>
    <definedName name="BEx96UN4YWXBDEZ1U1ZUIPP41Z7I" localSheetId="4" hidden="1">#REF!</definedName>
    <definedName name="BEx96UN4YWXBDEZ1U1ZUIPP41Z7I" localSheetId="3" hidden="1">#REF!</definedName>
    <definedName name="BEx96UN4YWXBDEZ1U1ZUIPP41Z7I" localSheetId="5" hidden="1">#REF!</definedName>
    <definedName name="BEx96UN4YWXBDEZ1U1ZUIPP41Z7I" hidden="1">#REF!</definedName>
    <definedName name="BEx970MYCPJ6DQ44TKLOIGZO5LHH" localSheetId="4" hidden="1">#REF!</definedName>
    <definedName name="BEx970MYCPJ6DQ44TKLOIGZO5LHH" localSheetId="3" hidden="1">#REF!</definedName>
    <definedName name="BEx970MYCPJ6DQ44TKLOIGZO5LHH" localSheetId="5" hidden="1">#REF!</definedName>
    <definedName name="BEx970MYCPJ6DQ44TKLOIGZO5LHH" hidden="1">#REF!</definedName>
    <definedName name="BEx978KSD61YJH3S9DGO050R2EHA" localSheetId="4" hidden="1">#REF!</definedName>
    <definedName name="BEx978KSD61YJH3S9DGO050R2EHA" localSheetId="3" hidden="1">#REF!</definedName>
    <definedName name="BEx978KSD61YJH3S9DGO050R2EHA" localSheetId="5" hidden="1">#REF!</definedName>
    <definedName name="BEx978KSD61YJH3S9DGO050R2EHA" hidden="1">#REF!</definedName>
    <definedName name="BEx97H9O1NAKAPK4MX4PKO34ICL5" localSheetId="4" hidden="1">#REF!</definedName>
    <definedName name="BEx97H9O1NAKAPK4MX4PKO34ICL5" localSheetId="3" hidden="1">#REF!</definedName>
    <definedName name="BEx97H9O1NAKAPK4MX4PKO34ICL5" localSheetId="5" hidden="1">#REF!</definedName>
    <definedName name="BEx97H9O1NAKAPK4MX4PKO34ICL5" hidden="1">#REF!</definedName>
    <definedName name="BEx97HVA5F2I0D6ID81KCUDEQOIH" localSheetId="4" hidden="1">#REF!</definedName>
    <definedName name="BEx97HVA5F2I0D6ID81KCUDEQOIH" localSheetId="3" hidden="1">#REF!</definedName>
    <definedName name="BEx97HVA5F2I0D6ID81KCUDEQOIH" localSheetId="5" hidden="1">#REF!</definedName>
    <definedName name="BEx97HVA5F2I0D6ID81KCUDEQOIH" hidden="1">#REF!</definedName>
    <definedName name="BEx97MNUZQ1Z0AO2FL7XQYVNCPR7" localSheetId="4" hidden="1">#REF!</definedName>
    <definedName name="BEx97MNUZQ1Z0AO2FL7XQYVNCPR7" localSheetId="3" hidden="1">#REF!</definedName>
    <definedName name="BEx97MNUZQ1Z0AO2FL7XQYVNCPR7" localSheetId="5" hidden="1">#REF!</definedName>
    <definedName name="BEx97MNUZQ1Z0AO2FL7XQYVNCPR7" hidden="1">#REF!</definedName>
    <definedName name="BEx97NPQBACJVD9K1YXI08RTW9E2" localSheetId="4" hidden="1">#REF!</definedName>
    <definedName name="BEx97NPQBACJVD9K1YXI08RTW9E2" localSheetId="3" hidden="1">#REF!</definedName>
    <definedName name="BEx97NPQBACJVD9K1YXI08RTW9E2" localSheetId="5" hidden="1">#REF!</definedName>
    <definedName name="BEx97NPQBACJVD9K1YXI08RTW9E2" hidden="1">#REF!</definedName>
    <definedName name="BEx97RWQLXS0OORDCN69IGA58CWU" localSheetId="4" hidden="1">#REF!</definedName>
    <definedName name="BEx97RWQLXS0OORDCN69IGA58CWU" localSheetId="3" hidden="1">#REF!</definedName>
    <definedName name="BEx97RWQLXS0OORDCN69IGA58CWU" localSheetId="5" hidden="1">#REF!</definedName>
    <definedName name="BEx97RWQLXS0OORDCN69IGA58CWU" hidden="1">#REF!</definedName>
    <definedName name="BEx97YNGGDFIXHTMGFL2IHAQX9MI" localSheetId="4" hidden="1">#REF!</definedName>
    <definedName name="BEx97YNGGDFIXHTMGFL2IHAQX9MI" localSheetId="3" hidden="1">#REF!</definedName>
    <definedName name="BEx97YNGGDFIXHTMGFL2IHAQX9MI" localSheetId="5" hidden="1">#REF!</definedName>
    <definedName name="BEx97YNGGDFIXHTMGFL2IHAQX9MI" hidden="1">#REF!</definedName>
    <definedName name="BEx981HW73BUZWT14TBTZHC0ZTJ4" localSheetId="4" hidden="1">#REF!</definedName>
    <definedName name="BEx981HW73BUZWT14TBTZHC0ZTJ4" localSheetId="3" hidden="1">#REF!</definedName>
    <definedName name="BEx981HW73BUZWT14TBTZHC0ZTJ4" localSheetId="5" hidden="1">#REF!</definedName>
    <definedName name="BEx981HW73BUZWT14TBTZHC0ZTJ4" hidden="1">#REF!</definedName>
    <definedName name="BEx9871KU0N99P0900EAK69VFYT2" localSheetId="4" hidden="1">#REF!</definedName>
    <definedName name="BEx9871KU0N99P0900EAK69VFYT2" localSheetId="3" hidden="1">#REF!</definedName>
    <definedName name="BEx9871KU0N99P0900EAK69VFYT2" localSheetId="5" hidden="1">#REF!</definedName>
    <definedName name="BEx9871KU0N99P0900EAK69VFYT2" hidden="1">#REF!</definedName>
    <definedName name="BEx98IFKNJFGZFLID1YTRFEG1SXY" localSheetId="4" hidden="1">#REF!</definedName>
    <definedName name="BEx98IFKNJFGZFLID1YTRFEG1SXY" localSheetId="3" hidden="1">#REF!</definedName>
    <definedName name="BEx98IFKNJFGZFLID1YTRFEG1SXY" localSheetId="5" hidden="1">#REF!</definedName>
    <definedName name="BEx98IFKNJFGZFLID1YTRFEG1SXY" hidden="1">#REF!</definedName>
    <definedName name="BEx9915UVD4G7RA3IMLFZ0LG3UA2" localSheetId="4" hidden="1">#REF!</definedName>
    <definedName name="BEx9915UVD4G7RA3IMLFZ0LG3UA2" localSheetId="3" hidden="1">#REF!</definedName>
    <definedName name="BEx9915UVD4G7RA3IMLFZ0LG3UA2" localSheetId="5" hidden="1">#REF!</definedName>
    <definedName name="BEx9915UVD4G7RA3IMLFZ0LG3UA2" hidden="1">#REF!</definedName>
    <definedName name="BEx992CZON8AO7U7V88VN1JBO0MG" localSheetId="4" hidden="1">#REF!</definedName>
    <definedName name="BEx992CZON8AO7U7V88VN1JBO0MG" localSheetId="3" hidden="1">#REF!</definedName>
    <definedName name="BEx992CZON8AO7U7V88VN1JBO0MG" localSheetId="5" hidden="1">#REF!</definedName>
    <definedName name="BEx992CZON8AO7U7V88VN1JBO0MG" hidden="1">#REF!</definedName>
    <definedName name="BEx9952469XMFGSPXL7CMXHPJF90" localSheetId="4" hidden="1">#REF!</definedName>
    <definedName name="BEx9952469XMFGSPXL7CMXHPJF90" localSheetId="3" hidden="1">#REF!</definedName>
    <definedName name="BEx9952469XMFGSPXL7CMXHPJF90" localSheetId="5" hidden="1">#REF!</definedName>
    <definedName name="BEx9952469XMFGSPXL7CMXHPJF90" hidden="1">#REF!</definedName>
    <definedName name="BEx99B77I7TUSHRR4HIZ9FU2EIUT" localSheetId="4" hidden="1">#REF!</definedName>
    <definedName name="BEx99B77I7TUSHRR4HIZ9FU2EIUT" localSheetId="3" hidden="1">#REF!</definedName>
    <definedName name="BEx99B77I7TUSHRR4HIZ9FU2EIUT" localSheetId="5" hidden="1">#REF!</definedName>
    <definedName name="BEx99B77I7TUSHRR4HIZ9FU2EIUT" hidden="1">#REF!</definedName>
    <definedName name="BEx99Q6PH5F3OQKCCAAO75PYDEFN" localSheetId="4" hidden="1">#REF!</definedName>
    <definedName name="BEx99Q6PH5F3OQKCCAAO75PYDEFN" localSheetId="3" hidden="1">#REF!</definedName>
    <definedName name="BEx99Q6PH5F3OQKCCAAO75PYDEFN" localSheetId="5" hidden="1">#REF!</definedName>
    <definedName name="BEx99Q6PH5F3OQKCCAAO75PYDEFN" hidden="1">#REF!</definedName>
    <definedName name="BEx99WBYT2D6UUC1PT7A40ENYID4" localSheetId="4" hidden="1">#REF!</definedName>
    <definedName name="BEx99WBYT2D6UUC1PT7A40ENYID4" localSheetId="3" hidden="1">#REF!</definedName>
    <definedName name="BEx99WBYT2D6UUC1PT7A40ENYID4" localSheetId="5" hidden="1">#REF!</definedName>
    <definedName name="BEx99WBYT2D6UUC1PT7A40ENYID4" hidden="1">#REF!</definedName>
    <definedName name="BEx99XOGHOM28CNCYKQWYGL56W2S" localSheetId="4" hidden="1">#REF!</definedName>
    <definedName name="BEx99XOGHOM28CNCYKQWYGL56W2S" localSheetId="3" hidden="1">#REF!</definedName>
    <definedName name="BEx99XOGHOM28CNCYKQWYGL56W2S" localSheetId="5" hidden="1">#REF!</definedName>
    <definedName name="BEx99XOGHOM28CNCYKQWYGL56W2S" hidden="1">#REF!</definedName>
    <definedName name="BEx99ZRZ4I7FHDPGRAT5VW7NVBPU" localSheetId="4" hidden="1">#REF!</definedName>
    <definedName name="BEx99ZRZ4I7FHDPGRAT5VW7NVBPU" localSheetId="3" hidden="1">#REF!</definedName>
    <definedName name="BEx99ZRZ4I7FHDPGRAT5VW7NVBPU" localSheetId="5" hidden="1">#REF!</definedName>
    <definedName name="BEx99ZRZ4I7FHDPGRAT5VW7NVBPU" hidden="1">#REF!</definedName>
    <definedName name="BEx9AT5E3ZSHKSOL35O38L8HF9TH" localSheetId="4" hidden="1">#REF!</definedName>
    <definedName name="BEx9AT5E3ZSHKSOL35O38L8HF9TH" localSheetId="3" hidden="1">#REF!</definedName>
    <definedName name="BEx9AT5E3ZSHKSOL35O38L8HF9TH" localSheetId="5" hidden="1">#REF!</definedName>
    <definedName name="BEx9AT5E3ZSHKSOL35O38L8HF9TH" hidden="1">#REF!</definedName>
    <definedName name="BEx9AV8W1FAWF5BHATYEN47X12JN" localSheetId="4" hidden="1">#REF!</definedName>
    <definedName name="BEx9AV8W1FAWF5BHATYEN47X12JN" localSheetId="3" hidden="1">#REF!</definedName>
    <definedName name="BEx9AV8W1FAWF5BHATYEN47X12JN" localSheetId="5" hidden="1">#REF!</definedName>
    <definedName name="BEx9AV8W1FAWF5BHATYEN47X12JN" hidden="1">#REF!</definedName>
    <definedName name="BEx9B8A5186FNTQQNLIO5LK02ABI" localSheetId="4" hidden="1">#REF!</definedName>
    <definedName name="BEx9B8A5186FNTQQNLIO5LK02ABI" localSheetId="3" hidden="1">#REF!</definedName>
    <definedName name="BEx9B8A5186FNTQQNLIO5LK02ABI" localSheetId="5" hidden="1">#REF!</definedName>
    <definedName name="BEx9B8A5186FNTQQNLIO5LK02ABI" hidden="1">#REF!</definedName>
    <definedName name="BEx9B8VR20E2CILU4CDQUQQ9ONXK" localSheetId="4" hidden="1">#REF!</definedName>
    <definedName name="BEx9B8VR20E2CILU4CDQUQQ9ONXK" localSheetId="3" hidden="1">#REF!</definedName>
    <definedName name="BEx9B8VR20E2CILU4CDQUQQ9ONXK" localSheetId="5" hidden="1">#REF!</definedName>
    <definedName name="BEx9B8VR20E2CILU4CDQUQQ9ONXK" hidden="1">#REF!</definedName>
    <definedName name="BEx9B917EUP13X6FQ3NPQL76XM5V" localSheetId="4" hidden="1">#REF!</definedName>
    <definedName name="BEx9B917EUP13X6FQ3NPQL76XM5V" localSheetId="3" hidden="1">#REF!</definedName>
    <definedName name="BEx9B917EUP13X6FQ3NPQL76XM5V" localSheetId="5" hidden="1">#REF!</definedName>
    <definedName name="BEx9B917EUP13X6FQ3NPQL76XM5V" hidden="1">#REF!</definedName>
    <definedName name="BEx9BAJ5WYEQ623HUT9NNCMP3RUG" localSheetId="4" hidden="1">#REF!</definedName>
    <definedName name="BEx9BAJ5WYEQ623HUT9NNCMP3RUG" localSheetId="3" hidden="1">#REF!</definedName>
    <definedName name="BEx9BAJ5WYEQ623HUT9NNCMP3RUG" localSheetId="5" hidden="1">#REF!</definedName>
    <definedName name="BEx9BAJ5WYEQ623HUT9NNCMP3RUG" hidden="1">#REF!</definedName>
    <definedName name="BEx9BYSYW7QCPXS2NAVLFAU5Y2Z2" localSheetId="4" hidden="1">#REF!</definedName>
    <definedName name="BEx9BYSYW7QCPXS2NAVLFAU5Y2Z2" localSheetId="3" hidden="1">#REF!</definedName>
    <definedName name="BEx9BYSYW7QCPXS2NAVLFAU5Y2Z2" localSheetId="5" hidden="1">#REF!</definedName>
    <definedName name="BEx9BYSYW7QCPXS2NAVLFAU5Y2Z2" hidden="1">#REF!</definedName>
    <definedName name="BEx9C590HJ2O31IWJB73C1HR74AI" localSheetId="4" hidden="1">#REF!</definedName>
    <definedName name="BEx9C590HJ2O31IWJB73C1HR74AI" localSheetId="3" hidden="1">#REF!</definedName>
    <definedName name="BEx9C590HJ2O31IWJB73C1HR74AI" localSheetId="5" hidden="1">#REF!</definedName>
    <definedName name="BEx9C590HJ2O31IWJB73C1HR74AI" hidden="1">#REF!</definedName>
    <definedName name="BEx9CBE4S9184TPG4N4F1YFK0M56" localSheetId="4" hidden="1">#REF!</definedName>
    <definedName name="BEx9CBE4S9184TPG4N4F1YFK0M56" localSheetId="3" hidden="1">#REF!</definedName>
    <definedName name="BEx9CBE4S9184TPG4N4F1YFK0M56" localSheetId="5" hidden="1">#REF!</definedName>
    <definedName name="BEx9CBE4S9184TPG4N4F1YFK0M56" hidden="1">#REF!</definedName>
    <definedName name="BEx9CCQRMYYOGIOYTOM73VKDIPS1" localSheetId="4" hidden="1">#REF!</definedName>
    <definedName name="BEx9CCQRMYYOGIOYTOM73VKDIPS1" localSheetId="3" hidden="1">#REF!</definedName>
    <definedName name="BEx9CCQRMYYOGIOYTOM73VKDIPS1" localSheetId="5" hidden="1">#REF!</definedName>
    <definedName name="BEx9CCQRMYYOGIOYTOM73VKDIPS1" hidden="1">#REF!</definedName>
    <definedName name="BEx9D1BC9FT19KY0INAABNDBAMR1" localSheetId="4" hidden="1">#REF!</definedName>
    <definedName name="BEx9D1BC9FT19KY0INAABNDBAMR1" localSheetId="3" hidden="1">#REF!</definedName>
    <definedName name="BEx9D1BC9FT19KY0INAABNDBAMR1" localSheetId="5" hidden="1">#REF!</definedName>
    <definedName name="BEx9D1BC9FT19KY0INAABNDBAMR1" hidden="1">#REF!</definedName>
    <definedName name="BEx9D9UXR8K0DXME2N75CB045C5C" localSheetId="4" hidden="1">#REF!</definedName>
    <definedName name="BEx9D9UXR8K0DXME2N75CB045C5C" localSheetId="3" hidden="1">#REF!</definedName>
    <definedName name="BEx9D9UXR8K0DXME2N75CB045C5C" localSheetId="5" hidden="1">#REF!</definedName>
    <definedName name="BEx9D9UXR8K0DXME2N75CB045C5C" hidden="1">#REF!</definedName>
    <definedName name="BEx9DN6ZMF18Q39MPMXSDJTZQNJ3" localSheetId="4" hidden="1">#REF!</definedName>
    <definedName name="BEx9DN6ZMF18Q39MPMXSDJTZQNJ3" localSheetId="3" hidden="1">#REF!</definedName>
    <definedName name="BEx9DN6ZMF18Q39MPMXSDJTZQNJ3" localSheetId="5" hidden="1">#REF!</definedName>
    <definedName name="BEx9DN6ZMF18Q39MPMXSDJTZQNJ3" hidden="1">#REF!</definedName>
    <definedName name="BEx9DUU8DALPSCW66GTMQRPXZ6GL" localSheetId="4" hidden="1">#REF!</definedName>
    <definedName name="BEx9DUU8DALPSCW66GTMQRPXZ6GL" localSheetId="3" hidden="1">#REF!</definedName>
    <definedName name="BEx9DUU8DALPSCW66GTMQRPXZ6GL" localSheetId="5" hidden="1">#REF!</definedName>
    <definedName name="BEx9DUU8DALPSCW66GTMQRPXZ6GL" hidden="1">#REF!</definedName>
    <definedName name="BEx9E14TDNSEMI784W0OTIEQMWN6" localSheetId="4" hidden="1">#REF!</definedName>
    <definedName name="BEx9E14TDNSEMI784W0OTIEQMWN6" localSheetId="3" hidden="1">#REF!</definedName>
    <definedName name="BEx9E14TDNSEMI784W0OTIEQMWN6" localSheetId="5" hidden="1">#REF!</definedName>
    <definedName name="BEx9E14TDNSEMI784W0OTIEQMWN6" hidden="1">#REF!</definedName>
    <definedName name="BEx9E2BZ2B1R41FMGJCJ7JLGLUAJ" localSheetId="4" hidden="1">#REF!</definedName>
    <definedName name="BEx9E2BZ2B1R41FMGJCJ7JLGLUAJ" localSheetId="3" hidden="1">#REF!</definedName>
    <definedName name="BEx9E2BZ2B1R41FMGJCJ7JLGLUAJ" localSheetId="5" hidden="1">#REF!</definedName>
    <definedName name="BEx9E2BZ2B1R41FMGJCJ7JLGLUAJ" hidden="1">#REF!</definedName>
    <definedName name="BEx9EG9KBJ77M8LEOR9ITOKN5KXY" localSheetId="4" hidden="1">#REF!</definedName>
    <definedName name="BEx9EG9KBJ77M8LEOR9ITOKN5KXY" localSheetId="3" hidden="1">#REF!</definedName>
    <definedName name="BEx9EG9KBJ77M8LEOR9ITOKN5KXY" localSheetId="5" hidden="1">#REF!</definedName>
    <definedName name="BEx9EG9KBJ77M8LEOR9ITOKN5KXY" hidden="1">#REF!</definedName>
    <definedName name="BEx9EMK6HAJJMVYZTN5AUIV7O1E6" localSheetId="4" hidden="1">#REF!</definedName>
    <definedName name="BEx9EMK6HAJJMVYZTN5AUIV7O1E6" localSheetId="3" hidden="1">#REF!</definedName>
    <definedName name="BEx9EMK6HAJJMVYZTN5AUIV7O1E6" localSheetId="5" hidden="1">#REF!</definedName>
    <definedName name="BEx9EMK6HAJJMVYZTN5AUIV7O1E6" hidden="1">#REF!</definedName>
    <definedName name="BEx9EQLVZHYQ1TPX7WH3SOWXCZLE" localSheetId="4" hidden="1">#REF!</definedName>
    <definedName name="BEx9EQLVZHYQ1TPX7WH3SOWXCZLE" localSheetId="3" hidden="1">#REF!</definedName>
    <definedName name="BEx9EQLVZHYQ1TPX7WH3SOWXCZLE" localSheetId="5" hidden="1">#REF!</definedName>
    <definedName name="BEx9EQLVZHYQ1TPX7WH3SOWXCZLE" hidden="1">#REF!</definedName>
    <definedName name="BEx9ETLU0EK5LGEM1QCNYN2S8O5F" localSheetId="4" hidden="1">#REF!</definedName>
    <definedName name="BEx9ETLU0EK5LGEM1QCNYN2S8O5F" localSheetId="3" hidden="1">#REF!</definedName>
    <definedName name="BEx9ETLU0EK5LGEM1QCNYN2S8O5F" localSheetId="5" hidden="1">#REF!</definedName>
    <definedName name="BEx9ETLU0EK5LGEM1QCNYN2S8O5F" hidden="1">#REF!</definedName>
    <definedName name="BEx9F0Y2ESUNE3U7TQDLMPE9BO67" localSheetId="4" hidden="1">#REF!</definedName>
    <definedName name="BEx9F0Y2ESUNE3U7TQDLMPE9BO67" localSheetId="3" hidden="1">#REF!</definedName>
    <definedName name="BEx9F0Y2ESUNE3U7TQDLMPE9BO67" localSheetId="5" hidden="1">#REF!</definedName>
    <definedName name="BEx9F0Y2ESUNE3U7TQDLMPE9BO67" hidden="1">#REF!</definedName>
    <definedName name="BEx9F5W18ZGFOKGRE8PR6T1MO6GT" localSheetId="4" hidden="1">#REF!</definedName>
    <definedName name="BEx9F5W18ZGFOKGRE8PR6T1MO6GT" localSheetId="3" hidden="1">#REF!</definedName>
    <definedName name="BEx9F5W18ZGFOKGRE8PR6T1MO6GT" localSheetId="5" hidden="1">#REF!</definedName>
    <definedName name="BEx9F5W18ZGFOKGRE8PR6T1MO6GT" hidden="1">#REF!</definedName>
    <definedName name="BEx9F78N4HY0XFGBQ4UJRD52L1EI" localSheetId="4" hidden="1">#REF!</definedName>
    <definedName name="BEx9F78N4HY0XFGBQ4UJRD52L1EI" localSheetId="3" hidden="1">#REF!</definedName>
    <definedName name="BEx9F78N4HY0XFGBQ4UJRD52L1EI" localSheetId="5" hidden="1">#REF!</definedName>
    <definedName name="BEx9F78N4HY0XFGBQ4UJRD52L1EI" hidden="1">#REF!</definedName>
    <definedName name="BEx9FF16LOQP5QIR4UHW5EIFGQB8" localSheetId="4" hidden="1">#REF!</definedName>
    <definedName name="BEx9FF16LOQP5QIR4UHW5EIFGQB8" localSheetId="3" hidden="1">#REF!</definedName>
    <definedName name="BEx9FF16LOQP5QIR4UHW5EIFGQB8" localSheetId="5" hidden="1">#REF!</definedName>
    <definedName name="BEx9FF16LOQP5QIR4UHW5EIFGQB8" hidden="1">#REF!</definedName>
    <definedName name="BEx9FJTSRCZ3ZXT3QVBJT5NF8T7V" localSheetId="4" hidden="1">#REF!</definedName>
    <definedName name="BEx9FJTSRCZ3ZXT3QVBJT5NF8T7V" localSheetId="3" hidden="1">#REF!</definedName>
    <definedName name="BEx9FJTSRCZ3ZXT3QVBJT5NF8T7V" localSheetId="5" hidden="1">#REF!</definedName>
    <definedName name="BEx9FJTSRCZ3ZXT3QVBJT5NF8T7V" hidden="1">#REF!</definedName>
    <definedName name="BEx9FRBEEYPS5HLS3XT34AKZN94G" localSheetId="4" hidden="1">#REF!</definedName>
    <definedName name="BEx9FRBEEYPS5HLS3XT34AKZN94G" localSheetId="3" hidden="1">#REF!</definedName>
    <definedName name="BEx9FRBEEYPS5HLS3XT34AKZN94G" localSheetId="5" hidden="1">#REF!</definedName>
    <definedName name="BEx9FRBEEYPS5HLS3XT34AKZN94G" hidden="1">#REF!</definedName>
    <definedName name="BEx9GDY4D8ZPQJCYFIMYM0V0C51Y" localSheetId="4" hidden="1">#REF!</definedName>
    <definedName name="BEx9GDY4D8ZPQJCYFIMYM0V0C51Y" localSheetId="3" hidden="1">#REF!</definedName>
    <definedName name="BEx9GDY4D8ZPQJCYFIMYM0V0C51Y" localSheetId="5" hidden="1">#REF!</definedName>
    <definedName name="BEx9GDY4D8ZPQJCYFIMYM0V0C51Y" hidden="1">#REF!</definedName>
    <definedName name="BEx9GGY04V0ZWI6O9KZH4KSBB389" localSheetId="4" hidden="1">#REF!</definedName>
    <definedName name="BEx9GGY04V0ZWI6O9KZH4KSBB389" localSheetId="3" hidden="1">#REF!</definedName>
    <definedName name="BEx9GGY04V0ZWI6O9KZH4KSBB389" localSheetId="5" hidden="1">#REF!</definedName>
    <definedName name="BEx9GGY04V0ZWI6O9KZH4KSBB389" hidden="1">#REF!</definedName>
    <definedName name="BEx9GNOPB6OZ2RH3FCDNJR38RJOS" localSheetId="4" hidden="1">#REF!</definedName>
    <definedName name="BEx9GNOPB6OZ2RH3FCDNJR38RJOS" localSheetId="3" hidden="1">#REF!</definedName>
    <definedName name="BEx9GNOPB6OZ2RH3FCDNJR38RJOS" localSheetId="5" hidden="1">#REF!</definedName>
    <definedName name="BEx9GNOPB6OZ2RH3FCDNJR38RJOS" hidden="1">#REF!</definedName>
    <definedName name="BEx9GUQALUWCD30UKUQGSWW8KBQ7" localSheetId="4" hidden="1">#REF!</definedName>
    <definedName name="BEx9GUQALUWCD30UKUQGSWW8KBQ7" localSheetId="3" hidden="1">#REF!</definedName>
    <definedName name="BEx9GUQALUWCD30UKUQGSWW8KBQ7" localSheetId="5" hidden="1">#REF!</definedName>
    <definedName name="BEx9GUQALUWCD30UKUQGSWW8KBQ7" hidden="1">#REF!</definedName>
    <definedName name="BEx9GY6BVFQGCLMOWVT6PIC9WP5X" localSheetId="4" hidden="1">#REF!</definedName>
    <definedName name="BEx9GY6BVFQGCLMOWVT6PIC9WP5X" localSheetId="3" hidden="1">#REF!</definedName>
    <definedName name="BEx9GY6BVFQGCLMOWVT6PIC9WP5X" localSheetId="5" hidden="1">#REF!</definedName>
    <definedName name="BEx9GY6BVFQGCLMOWVT6PIC9WP5X" hidden="1">#REF!</definedName>
    <definedName name="BEx9GZ2P3FDHKXEBXX2VS0BG2NP2" localSheetId="4" hidden="1">#REF!</definedName>
    <definedName name="BEx9GZ2P3FDHKXEBXX2VS0BG2NP2" localSheetId="3" hidden="1">#REF!</definedName>
    <definedName name="BEx9GZ2P3FDHKXEBXX2VS0BG2NP2" localSheetId="5" hidden="1">#REF!</definedName>
    <definedName name="BEx9GZ2P3FDHKXEBXX2VS0BG2NP2" hidden="1">#REF!</definedName>
    <definedName name="BEx9H04IB14E1437FF2OIRRWBSD7" localSheetId="4" hidden="1">#REF!</definedName>
    <definedName name="BEx9H04IB14E1437FF2OIRRWBSD7" localSheetId="3" hidden="1">#REF!</definedName>
    <definedName name="BEx9H04IB14E1437FF2OIRRWBSD7" localSheetId="5" hidden="1">#REF!</definedName>
    <definedName name="BEx9H04IB14E1437FF2OIRRWBSD7" hidden="1">#REF!</definedName>
    <definedName name="BEx9H5O1KDZJCW91Q29VRPY5YS6P" localSheetId="4" hidden="1">#REF!</definedName>
    <definedName name="BEx9H5O1KDZJCW91Q29VRPY5YS6P" localSheetId="3" hidden="1">#REF!</definedName>
    <definedName name="BEx9H5O1KDZJCW91Q29VRPY5YS6P" localSheetId="5" hidden="1">#REF!</definedName>
    <definedName name="BEx9H5O1KDZJCW91Q29VRPY5YS6P" hidden="1">#REF!</definedName>
    <definedName name="BEx9H8YR0E906F1JXZMBX3LNT004" localSheetId="4" hidden="1">#REF!</definedName>
    <definedName name="BEx9H8YR0E906F1JXZMBX3LNT004" localSheetId="3" hidden="1">#REF!</definedName>
    <definedName name="BEx9H8YR0E906F1JXZMBX3LNT004" localSheetId="5" hidden="1">#REF!</definedName>
    <definedName name="BEx9H8YR0E906F1JXZMBX3LNT004" hidden="1">#REF!</definedName>
    <definedName name="BEx9I8XIG7E5NB48QQHXP23FIN60" localSheetId="4" hidden="1">#REF!</definedName>
    <definedName name="BEx9I8XIG7E5NB48QQHXP23FIN60" localSheetId="3" hidden="1">#REF!</definedName>
    <definedName name="BEx9I8XIG7E5NB48QQHXP23FIN60" localSheetId="5" hidden="1">#REF!</definedName>
    <definedName name="BEx9I8XIG7E5NB48QQHXP23FIN60" hidden="1">#REF!</definedName>
    <definedName name="BEx9IQRF01ATLVK0YE60ARKQJ68L" localSheetId="4" hidden="1">#REF!</definedName>
    <definedName name="BEx9IQRF01ATLVK0YE60ARKQJ68L" localSheetId="3" hidden="1">#REF!</definedName>
    <definedName name="BEx9IQRF01ATLVK0YE60ARKQJ68L" localSheetId="5" hidden="1">#REF!</definedName>
    <definedName name="BEx9IQRF01ATLVK0YE60ARKQJ68L" hidden="1">#REF!</definedName>
    <definedName name="BEx9IT5QNZWKM6YQ5WER0DC2PMMU" localSheetId="4" hidden="1">#REF!</definedName>
    <definedName name="BEx9IT5QNZWKM6YQ5WER0DC2PMMU" localSheetId="3" hidden="1">#REF!</definedName>
    <definedName name="BEx9IT5QNZWKM6YQ5WER0DC2PMMU" localSheetId="5" hidden="1">#REF!</definedName>
    <definedName name="BEx9IT5QNZWKM6YQ5WER0DC2PMMU" hidden="1">#REF!</definedName>
    <definedName name="BEx9IW5MFLXTVCJHVUZTUH93AXOS" localSheetId="4" hidden="1">#REF!</definedName>
    <definedName name="BEx9IW5MFLXTVCJHVUZTUH93AXOS" localSheetId="3" hidden="1">#REF!</definedName>
    <definedName name="BEx9IW5MFLXTVCJHVUZTUH93AXOS" localSheetId="5" hidden="1">#REF!</definedName>
    <definedName name="BEx9IW5MFLXTVCJHVUZTUH93AXOS" hidden="1">#REF!</definedName>
    <definedName name="BEx9IXCSPSZC80YZUPRCYTG326KV" localSheetId="4" hidden="1">#REF!</definedName>
    <definedName name="BEx9IXCSPSZC80YZUPRCYTG326KV" localSheetId="3" hidden="1">#REF!</definedName>
    <definedName name="BEx9IXCSPSZC80YZUPRCYTG326KV" localSheetId="5" hidden="1">#REF!</definedName>
    <definedName name="BEx9IXCSPSZC80YZUPRCYTG326KV" hidden="1">#REF!</definedName>
    <definedName name="BEx9IZR39NHDGOM97H4E6F81RTQW" localSheetId="4" hidden="1">#REF!</definedName>
    <definedName name="BEx9IZR39NHDGOM97H4E6F81RTQW" localSheetId="3" hidden="1">#REF!</definedName>
    <definedName name="BEx9IZR39NHDGOM97H4E6F81RTQW" localSheetId="5" hidden="1">#REF!</definedName>
    <definedName name="BEx9IZR39NHDGOM97H4E6F81RTQW" hidden="1">#REF!</definedName>
    <definedName name="BEx9J6CH5E7YZPER7HXEIOIKGPCA" localSheetId="4" hidden="1">#REF!</definedName>
    <definedName name="BEx9J6CH5E7YZPER7HXEIOIKGPCA" localSheetId="3" hidden="1">#REF!</definedName>
    <definedName name="BEx9J6CH5E7YZPER7HXEIOIKGPCA" localSheetId="5" hidden="1">#REF!</definedName>
    <definedName name="BEx9J6CH5E7YZPER7HXEIOIKGPCA" hidden="1">#REF!</definedName>
    <definedName name="BEx9JJTZKVUJAVPTRE0RAVTEH41G" localSheetId="4" hidden="1">#REF!</definedName>
    <definedName name="BEx9JJTZKVUJAVPTRE0RAVTEH41G" localSheetId="3" hidden="1">#REF!</definedName>
    <definedName name="BEx9JJTZKVUJAVPTRE0RAVTEH41G" localSheetId="5" hidden="1">#REF!</definedName>
    <definedName name="BEx9JJTZKVUJAVPTRE0RAVTEH41G" hidden="1">#REF!</definedName>
    <definedName name="BEx9JLBYK239B3F841C7YG1GT7ST" localSheetId="4" hidden="1">#REF!</definedName>
    <definedName name="BEx9JLBYK239B3F841C7YG1GT7ST" localSheetId="3" hidden="1">#REF!</definedName>
    <definedName name="BEx9JLBYK239B3F841C7YG1GT7ST" localSheetId="5" hidden="1">#REF!</definedName>
    <definedName name="BEx9JLBYK239B3F841C7YG1GT7ST" hidden="1">#REF!</definedName>
    <definedName name="BExAW4IIW5D0MDY6TJ3G4FOLPYIR" localSheetId="4" hidden="1">#REF!</definedName>
    <definedName name="BExAW4IIW5D0MDY6TJ3G4FOLPYIR" localSheetId="3" hidden="1">#REF!</definedName>
    <definedName name="BExAW4IIW5D0MDY6TJ3G4FOLPYIR" localSheetId="5" hidden="1">#REF!</definedName>
    <definedName name="BExAW4IIW5D0MDY6TJ3G4FOLPYIR" hidden="1">#REF!</definedName>
    <definedName name="BExAX410NB4F2XOB84OR2197H8M5" localSheetId="4" hidden="1">#REF!</definedName>
    <definedName name="BExAX410NB4F2XOB84OR2197H8M5" localSheetId="3" hidden="1">#REF!</definedName>
    <definedName name="BExAX410NB4F2XOB84OR2197H8M5" localSheetId="5" hidden="1">#REF!</definedName>
    <definedName name="BExAX410NB4F2XOB84OR2197H8M5" hidden="1">#REF!</definedName>
    <definedName name="BExAX46H76XGXGTD2FB7ORTZHVJF" localSheetId="4" hidden="1">#REF!</definedName>
    <definedName name="BExAX46H76XGXGTD2FB7ORTZHVJF" localSheetId="3" hidden="1">#REF!</definedName>
    <definedName name="BExAX46H76XGXGTD2FB7ORTZHVJF" localSheetId="5" hidden="1">#REF!</definedName>
    <definedName name="BExAX46H76XGXGTD2FB7ORTZHVJF" hidden="1">#REF!</definedName>
    <definedName name="BExAX8TNG8LQ5Q4904SAYQIPGBSV" localSheetId="4" hidden="1">#REF!</definedName>
    <definedName name="BExAX8TNG8LQ5Q4904SAYQIPGBSV" localSheetId="3" hidden="1">#REF!</definedName>
    <definedName name="BExAX8TNG8LQ5Q4904SAYQIPGBSV" localSheetId="5" hidden="1">#REF!</definedName>
    <definedName name="BExAX8TNG8LQ5Q4904SAYQIPGBSV" hidden="1">#REF!</definedName>
    <definedName name="BExAY0EAT2LXR5MFGM0DLIB45PLO" localSheetId="4" hidden="1">#REF!</definedName>
    <definedName name="BExAY0EAT2LXR5MFGM0DLIB45PLO" localSheetId="3" hidden="1">#REF!</definedName>
    <definedName name="BExAY0EAT2LXR5MFGM0DLIB45PLO" localSheetId="5" hidden="1">#REF!</definedName>
    <definedName name="BExAY0EAT2LXR5MFGM0DLIB45PLO" hidden="1">#REF!</definedName>
    <definedName name="BExAYE6LNIEBR9DSNI5JGNITGKIT" localSheetId="4" hidden="1">#REF!</definedName>
    <definedName name="BExAYE6LNIEBR9DSNI5JGNITGKIT" localSheetId="3" hidden="1">#REF!</definedName>
    <definedName name="BExAYE6LNIEBR9DSNI5JGNITGKIT" localSheetId="5" hidden="1">#REF!</definedName>
    <definedName name="BExAYE6LNIEBR9DSNI5JGNITGKIT" hidden="1">#REF!</definedName>
    <definedName name="BExAYHMLXGGO25P8HYB2S75DEB4F" localSheetId="4" hidden="1">#REF!</definedName>
    <definedName name="BExAYHMLXGGO25P8HYB2S75DEB4F" localSheetId="3" hidden="1">#REF!</definedName>
    <definedName name="BExAYHMLXGGO25P8HYB2S75DEB4F" localSheetId="5" hidden="1">#REF!</definedName>
    <definedName name="BExAYHMLXGGO25P8HYB2S75DEB4F" hidden="1">#REF!</definedName>
    <definedName name="BExAYKXAUWGDOPG952TEJ2UKZKWN" localSheetId="4" hidden="1">#REF!</definedName>
    <definedName name="BExAYKXAUWGDOPG952TEJ2UKZKWN" localSheetId="3" hidden="1">#REF!</definedName>
    <definedName name="BExAYKXAUWGDOPG952TEJ2UKZKWN" localSheetId="5" hidden="1">#REF!</definedName>
    <definedName name="BExAYKXAUWGDOPG952TEJ2UKZKWN" hidden="1">#REF!</definedName>
    <definedName name="BExAYP9TDTI2MBP6EYE0H39CPMXN" localSheetId="4" hidden="1">#REF!</definedName>
    <definedName name="BExAYP9TDTI2MBP6EYE0H39CPMXN" localSheetId="3" hidden="1">#REF!</definedName>
    <definedName name="BExAYP9TDTI2MBP6EYE0H39CPMXN" localSheetId="5" hidden="1">#REF!</definedName>
    <definedName name="BExAYP9TDTI2MBP6EYE0H39CPMXN" hidden="1">#REF!</definedName>
    <definedName name="BExAYPPWJPWDKU59O051WMGB7O0J" localSheetId="4" hidden="1">#REF!</definedName>
    <definedName name="BExAYPPWJPWDKU59O051WMGB7O0J" localSheetId="3" hidden="1">#REF!</definedName>
    <definedName name="BExAYPPWJPWDKU59O051WMGB7O0J" localSheetId="5" hidden="1">#REF!</definedName>
    <definedName name="BExAYPPWJPWDKU59O051WMGB7O0J" hidden="1">#REF!</definedName>
    <definedName name="BExAYR2JZCJBUH6F1LZC2A7JIVRJ" localSheetId="4" hidden="1">#REF!</definedName>
    <definedName name="BExAYR2JZCJBUH6F1LZC2A7JIVRJ" localSheetId="3" hidden="1">#REF!</definedName>
    <definedName name="BExAYR2JZCJBUH6F1LZC2A7JIVRJ" localSheetId="5" hidden="1">#REF!</definedName>
    <definedName name="BExAYR2JZCJBUH6F1LZC2A7JIVRJ" hidden="1">#REF!</definedName>
    <definedName name="BExAYTGVRD3DLKO75RFPMBKCIWB8" localSheetId="4" hidden="1">#REF!</definedName>
    <definedName name="BExAYTGVRD3DLKO75RFPMBKCIWB8" localSheetId="3" hidden="1">#REF!</definedName>
    <definedName name="BExAYTGVRD3DLKO75RFPMBKCIWB8" localSheetId="5" hidden="1">#REF!</definedName>
    <definedName name="BExAYTGVRD3DLKO75RFPMBKCIWB8" hidden="1">#REF!</definedName>
    <definedName name="BExAYY9H9COOT46HJLPVDLTO12UL" localSheetId="4" hidden="1">#REF!</definedName>
    <definedName name="BExAYY9H9COOT46HJLPVDLTO12UL" localSheetId="3" hidden="1">#REF!</definedName>
    <definedName name="BExAYY9H9COOT46HJLPVDLTO12UL" localSheetId="5" hidden="1">#REF!</definedName>
    <definedName name="BExAYY9H9COOT46HJLPVDLTO12UL" hidden="1">#REF!</definedName>
    <definedName name="BExAZCNEGB4JYHC8CZ51KTN890US" localSheetId="4" hidden="1">#REF!</definedName>
    <definedName name="BExAZCNEGB4JYHC8CZ51KTN890US" localSheetId="3" hidden="1">#REF!</definedName>
    <definedName name="BExAZCNEGB4JYHC8CZ51KTN890US" localSheetId="5" hidden="1">#REF!</definedName>
    <definedName name="BExAZCNEGB4JYHC8CZ51KTN890US" hidden="1">#REF!</definedName>
    <definedName name="BExAZFCI302YFYRDJYQDWQQL0Q0O" localSheetId="4" hidden="1">#REF!</definedName>
    <definedName name="BExAZFCI302YFYRDJYQDWQQL0Q0O" localSheetId="3" hidden="1">#REF!</definedName>
    <definedName name="BExAZFCI302YFYRDJYQDWQQL0Q0O" localSheetId="5" hidden="1">#REF!</definedName>
    <definedName name="BExAZFCI302YFYRDJYQDWQQL0Q0O" hidden="1">#REF!</definedName>
    <definedName name="BExAZLHLST9OP89R1HJMC1POQG8H" localSheetId="4" hidden="1">#REF!</definedName>
    <definedName name="BExAZLHLST9OP89R1HJMC1POQG8H" localSheetId="3" hidden="1">#REF!</definedName>
    <definedName name="BExAZLHLST9OP89R1HJMC1POQG8H" localSheetId="5" hidden="1">#REF!</definedName>
    <definedName name="BExAZLHLST9OP89R1HJMC1POQG8H" hidden="1">#REF!</definedName>
    <definedName name="BExAZMDYMIAA7RX1BMCKU1VLBRGY" localSheetId="4" hidden="1">#REF!</definedName>
    <definedName name="BExAZMDYMIAA7RX1BMCKU1VLBRGY" localSheetId="3" hidden="1">#REF!</definedName>
    <definedName name="BExAZMDYMIAA7RX1BMCKU1VLBRGY" localSheetId="5" hidden="1">#REF!</definedName>
    <definedName name="BExAZMDYMIAA7RX1BMCKU1VLBRGY" hidden="1">#REF!</definedName>
    <definedName name="BExAZNL6BHI8DCQWXOX4I2P839UX" localSheetId="4" hidden="1">#REF!</definedName>
    <definedName name="BExAZNL6BHI8DCQWXOX4I2P839UX" localSheetId="3" hidden="1">#REF!</definedName>
    <definedName name="BExAZNL6BHI8DCQWXOX4I2P839UX" localSheetId="5" hidden="1">#REF!</definedName>
    <definedName name="BExAZNL6BHI8DCQWXOX4I2P839UX" hidden="1">#REF!</definedName>
    <definedName name="BExAZRMWSONMCG9KDUM4KAQ7BONM" localSheetId="4" hidden="1">#REF!</definedName>
    <definedName name="BExAZRMWSONMCG9KDUM4KAQ7BONM" localSheetId="3" hidden="1">#REF!</definedName>
    <definedName name="BExAZRMWSONMCG9KDUM4KAQ7BONM" localSheetId="5" hidden="1">#REF!</definedName>
    <definedName name="BExAZRMWSONMCG9KDUM4KAQ7BONM" hidden="1">#REF!</definedName>
    <definedName name="BExAZTFG4SJRG4TW6JXRF7N08JFI" localSheetId="4" hidden="1">#REF!</definedName>
    <definedName name="BExAZTFG4SJRG4TW6JXRF7N08JFI" localSheetId="3" hidden="1">#REF!</definedName>
    <definedName name="BExAZTFG4SJRG4TW6JXRF7N08JFI" localSheetId="5" hidden="1">#REF!</definedName>
    <definedName name="BExAZTFG4SJRG4TW6JXRF7N08JFI" hidden="1">#REF!</definedName>
    <definedName name="BExAZUS4A8OHDZK0MWAOCCCKTH73" localSheetId="4" hidden="1">#REF!</definedName>
    <definedName name="BExAZUS4A8OHDZK0MWAOCCCKTH73" localSheetId="3" hidden="1">#REF!</definedName>
    <definedName name="BExAZUS4A8OHDZK0MWAOCCCKTH73" localSheetId="5" hidden="1">#REF!</definedName>
    <definedName name="BExAZUS4A8OHDZK0MWAOCCCKTH73" hidden="1">#REF!</definedName>
    <definedName name="BExAZX6FECVK3E07KXM2XPYKGM6U" localSheetId="4" hidden="1">#REF!</definedName>
    <definedName name="BExAZX6FECVK3E07KXM2XPYKGM6U" localSheetId="3" hidden="1">#REF!</definedName>
    <definedName name="BExAZX6FECVK3E07KXM2XPYKGM6U" localSheetId="5" hidden="1">#REF!</definedName>
    <definedName name="BExAZX6FECVK3E07KXM2XPYKGM6U" hidden="1">#REF!</definedName>
    <definedName name="BExB012NJ8GASTNNPBRRFTLHIOC9" localSheetId="4" hidden="1">#REF!</definedName>
    <definedName name="BExB012NJ8GASTNNPBRRFTLHIOC9" localSheetId="3" hidden="1">#REF!</definedName>
    <definedName name="BExB012NJ8GASTNNPBRRFTLHIOC9" localSheetId="5" hidden="1">#REF!</definedName>
    <definedName name="BExB012NJ8GASTNNPBRRFTLHIOC9" hidden="1">#REF!</definedName>
    <definedName name="BExB072HHXVMUC0VYNGG48GRSH5Q" localSheetId="4" hidden="1">#REF!</definedName>
    <definedName name="BExB072HHXVMUC0VYNGG48GRSH5Q" localSheetId="3" hidden="1">#REF!</definedName>
    <definedName name="BExB072HHXVMUC0VYNGG48GRSH5Q" localSheetId="5" hidden="1">#REF!</definedName>
    <definedName name="BExB072HHXVMUC0VYNGG48GRSH5Q" hidden="1">#REF!</definedName>
    <definedName name="BExB0FRDEYDEUEAB1W8KD6D965XA" localSheetId="4" hidden="1">#REF!</definedName>
    <definedName name="BExB0FRDEYDEUEAB1W8KD6D965XA" localSheetId="3" hidden="1">#REF!</definedName>
    <definedName name="BExB0FRDEYDEUEAB1W8KD6D965XA" localSheetId="5" hidden="1">#REF!</definedName>
    <definedName name="BExB0FRDEYDEUEAB1W8KD6D965XA" hidden="1">#REF!</definedName>
    <definedName name="BExB0KPCN7YJORQAYUCF4YKIKPMC" localSheetId="4" hidden="1">#REF!</definedName>
    <definedName name="BExB0KPCN7YJORQAYUCF4YKIKPMC" localSheetId="3" hidden="1">#REF!</definedName>
    <definedName name="BExB0KPCN7YJORQAYUCF4YKIKPMC" localSheetId="5" hidden="1">#REF!</definedName>
    <definedName name="BExB0KPCN7YJORQAYUCF4YKIKPMC" hidden="1">#REF!</definedName>
    <definedName name="BExB0WE4PI3NOBXXVO9CTEN4DIU2" localSheetId="4" hidden="1">#REF!</definedName>
    <definedName name="BExB0WE4PI3NOBXXVO9CTEN4DIU2" localSheetId="3" hidden="1">#REF!</definedName>
    <definedName name="BExB0WE4PI3NOBXXVO9CTEN4DIU2" localSheetId="5" hidden="1">#REF!</definedName>
    <definedName name="BExB0WE4PI3NOBXXVO9CTEN4DIU2" hidden="1">#REF!</definedName>
    <definedName name="BExB10QNIVITUYS55OAEKK3VLJFE" localSheetId="4" hidden="1">#REF!</definedName>
    <definedName name="BExB10QNIVITUYS55OAEKK3VLJFE" localSheetId="3" hidden="1">#REF!</definedName>
    <definedName name="BExB10QNIVITUYS55OAEKK3VLJFE" localSheetId="5" hidden="1">#REF!</definedName>
    <definedName name="BExB10QNIVITUYS55OAEKK3VLJFE" hidden="1">#REF!</definedName>
    <definedName name="BExB15ZDRY4CIJ911DONP0KCY9KU" localSheetId="4" hidden="1">#REF!</definedName>
    <definedName name="BExB15ZDRY4CIJ911DONP0KCY9KU" localSheetId="3" hidden="1">#REF!</definedName>
    <definedName name="BExB15ZDRY4CIJ911DONP0KCY9KU" localSheetId="5" hidden="1">#REF!</definedName>
    <definedName name="BExB15ZDRY4CIJ911DONP0KCY9KU" hidden="1">#REF!</definedName>
    <definedName name="BExB16VQY0O0RLZYJFU3OFEONVTE" localSheetId="4" hidden="1">#REF!</definedName>
    <definedName name="BExB16VQY0O0RLZYJFU3OFEONVTE" localSheetId="3" hidden="1">#REF!</definedName>
    <definedName name="BExB16VQY0O0RLZYJFU3OFEONVTE" localSheetId="5" hidden="1">#REF!</definedName>
    <definedName name="BExB16VQY0O0RLZYJFU3OFEONVTE" hidden="1">#REF!</definedName>
    <definedName name="BExB1FKNY2UO4W5FUGFHJOA2WFGG" localSheetId="4" hidden="1">#REF!</definedName>
    <definedName name="BExB1FKNY2UO4W5FUGFHJOA2WFGG" localSheetId="3" hidden="1">#REF!</definedName>
    <definedName name="BExB1FKNY2UO4W5FUGFHJOA2WFGG" localSheetId="5" hidden="1">#REF!</definedName>
    <definedName name="BExB1FKNY2UO4W5FUGFHJOA2WFGG" hidden="1">#REF!</definedName>
    <definedName name="BExB1GMD0PIDGTFBGQOPRWQSP9I4" localSheetId="4" hidden="1">#REF!</definedName>
    <definedName name="BExB1GMD0PIDGTFBGQOPRWQSP9I4" localSheetId="3" hidden="1">#REF!</definedName>
    <definedName name="BExB1GMD0PIDGTFBGQOPRWQSP9I4" localSheetId="5" hidden="1">#REF!</definedName>
    <definedName name="BExB1GMD0PIDGTFBGQOPRWQSP9I4" hidden="1">#REF!</definedName>
    <definedName name="BExB1Q29OO6LNFNT1EQLA3KYE7MX" localSheetId="4" hidden="1">#REF!</definedName>
    <definedName name="BExB1Q29OO6LNFNT1EQLA3KYE7MX" localSheetId="3" hidden="1">#REF!</definedName>
    <definedName name="BExB1Q29OO6LNFNT1EQLA3KYE7MX" localSheetId="5" hidden="1">#REF!</definedName>
    <definedName name="BExB1Q29OO6LNFNT1EQLA3KYE7MX" hidden="1">#REF!</definedName>
    <definedName name="BExB1TNRV5EBWZEHYLHI76T0FVA7" localSheetId="4" hidden="1">#REF!</definedName>
    <definedName name="BExB1TNRV5EBWZEHYLHI76T0FVA7" localSheetId="3" hidden="1">#REF!</definedName>
    <definedName name="BExB1TNRV5EBWZEHYLHI76T0FVA7" localSheetId="5" hidden="1">#REF!</definedName>
    <definedName name="BExB1TNRV5EBWZEHYLHI76T0FVA7" hidden="1">#REF!</definedName>
    <definedName name="BExB1WI6M8I0EEP1ANUQZCFY24EV" localSheetId="4" hidden="1">#REF!</definedName>
    <definedName name="BExB1WI6M8I0EEP1ANUQZCFY24EV" localSheetId="3" hidden="1">#REF!</definedName>
    <definedName name="BExB1WI6M8I0EEP1ANUQZCFY24EV" localSheetId="5" hidden="1">#REF!</definedName>
    <definedName name="BExB1WI6M8I0EEP1ANUQZCFY24EV" hidden="1">#REF!</definedName>
    <definedName name="BExB203OWC9QZA3BYOKQ18L4FUJE" localSheetId="4" hidden="1">#REF!</definedName>
    <definedName name="BExB203OWC9QZA3BYOKQ18L4FUJE" localSheetId="3" hidden="1">#REF!</definedName>
    <definedName name="BExB203OWC9QZA3BYOKQ18L4FUJE" localSheetId="5" hidden="1">#REF!</definedName>
    <definedName name="BExB203OWC9QZA3BYOKQ18L4FUJE" hidden="1">#REF!</definedName>
    <definedName name="BExB2CJHTU7C591BR4WRL5L2F2K6" localSheetId="4" hidden="1">#REF!</definedName>
    <definedName name="BExB2CJHTU7C591BR4WRL5L2F2K6" localSheetId="3" hidden="1">#REF!</definedName>
    <definedName name="BExB2CJHTU7C591BR4WRL5L2F2K6" localSheetId="5" hidden="1">#REF!</definedName>
    <definedName name="BExB2CJHTU7C591BR4WRL5L2F2K6" hidden="1">#REF!</definedName>
    <definedName name="BExB2K1AV4PGNS1O6C7D7AO411AX" localSheetId="4" hidden="1">#REF!</definedName>
    <definedName name="BExB2K1AV4PGNS1O6C7D7AO411AX" localSheetId="3" hidden="1">#REF!</definedName>
    <definedName name="BExB2K1AV4PGNS1O6C7D7AO411AX" localSheetId="5" hidden="1">#REF!</definedName>
    <definedName name="BExB2K1AV4PGNS1O6C7D7AO411AX" hidden="1">#REF!</definedName>
    <definedName name="BExB2O2UYHKI324YE324E1N7FVIB" localSheetId="4" hidden="1">#REF!</definedName>
    <definedName name="BExB2O2UYHKI324YE324E1N7FVIB" localSheetId="3" hidden="1">#REF!</definedName>
    <definedName name="BExB2O2UYHKI324YE324E1N7FVIB" localSheetId="5" hidden="1">#REF!</definedName>
    <definedName name="BExB2O2UYHKI324YE324E1N7FVIB" hidden="1">#REF!</definedName>
    <definedName name="BExB2Q0VJ0MU2URO3JOVUAVHEI3V" localSheetId="4" hidden="1">#REF!</definedName>
    <definedName name="BExB2Q0VJ0MU2URO3JOVUAVHEI3V" localSheetId="3" hidden="1">#REF!</definedName>
    <definedName name="BExB2Q0VJ0MU2URO3JOVUAVHEI3V" localSheetId="5" hidden="1">#REF!</definedName>
    <definedName name="BExB2Q0VJ0MU2URO3JOVUAVHEI3V" hidden="1">#REF!</definedName>
    <definedName name="BExB30IP1DNKNQ6PZ5ERUGR5MK4Z" localSheetId="4" hidden="1">#REF!</definedName>
    <definedName name="BExB30IP1DNKNQ6PZ5ERUGR5MK4Z" localSheetId="3" hidden="1">#REF!</definedName>
    <definedName name="BExB30IP1DNKNQ6PZ5ERUGR5MK4Z" localSheetId="5" hidden="1">#REF!</definedName>
    <definedName name="BExB30IP1DNKNQ6PZ5ERUGR5MK4Z" hidden="1">#REF!</definedName>
    <definedName name="BExB442RX0T3L6HUL6X5T21CENW6" localSheetId="4" hidden="1">#REF!</definedName>
    <definedName name="BExB442RX0T3L6HUL6X5T21CENW6" localSheetId="3" hidden="1">#REF!</definedName>
    <definedName name="BExB442RX0T3L6HUL6X5T21CENW6" localSheetId="5" hidden="1">#REF!</definedName>
    <definedName name="BExB442RX0T3L6HUL6X5T21CENW6" hidden="1">#REF!</definedName>
    <definedName name="BExB4ADD0L7417CII901XTFKXD1J" localSheetId="4" hidden="1">#REF!</definedName>
    <definedName name="BExB4ADD0L7417CII901XTFKXD1J" localSheetId="3" hidden="1">#REF!</definedName>
    <definedName name="BExB4ADD0L7417CII901XTFKXD1J" localSheetId="5" hidden="1">#REF!</definedName>
    <definedName name="BExB4ADD0L7417CII901XTFKXD1J" hidden="1">#REF!</definedName>
    <definedName name="BExB4DO1V1NL2AVK5YE1RSL5RYHL" localSheetId="4" hidden="1">#REF!</definedName>
    <definedName name="BExB4DO1V1NL2AVK5YE1RSL5RYHL" localSheetId="3" hidden="1">#REF!</definedName>
    <definedName name="BExB4DO1V1NL2AVK5YE1RSL5RYHL" localSheetId="5" hidden="1">#REF!</definedName>
    <definedName name="BExB4DO1V1NL2AVK5YE1RSL5RYHL" hidden="1">#REF!</definedName>
    <definedName name="BExB4DYU06HCGRIPBSWRCXK804UM" localSheetId="4" hidden="1">#REF!</definedName>
    <definedName name="BExB4DYU06HCGRIPBSWRCXK804UM" localSheetId="3" hidden="1">#REF!</definedName>
    <definedName name="BExB4DYU06HCGRIPBSWRCXK804UM" localSheetId="5" hidden="1">#REF!</definedName>
    <definedName name="BExB4DYU06HCGRIPBSWRCXK804UM" hidden="1">#REF!</definedName>
    <definedName name="BExB4Z3EZBGYYI33U0KQ8NEIH8PY" localSheetId="4" hidden="1">#REF!</definedName>
    <definedName name="BExB4Z3EZBGYYI33U0KQ8NEIH8PY" localSheetId="3" hidden="1">#REF!</definedName>
    <definedName name="BExB4Z3EZBGYYI33U0KQ8NEIH8PY" localSheetId="5" hidden="1">#REF!</definedName>
    <definedName name="BExB4Z3EZBGYYI33U0KQ8NEIH8PY" hidden="1">#REF!</definedName>
    <definedName name="BExB55368XW7UX657ZSPC6BFE92S" localSheetId="4" hidden="1">#REF!</definedName>
    <definedName name="BExB55368XW7UX657ZSPC6BFE92S" localSheetId="3" hidden="1">#REF!</definedName>
    <definedName name="BExB55368XW7UX657ZSPC6BFE92S" localSheetId="5" hidden="1">#REF!</definedName>
    <definedName name="BExB55368XW7UX657ZSPC6BFE92S" hidden="1">#REF!</definedName>
    <definedName name="BExB57MZEPL2SA2ONPK66YFLZWJU" localSheetId="4" hidden="1">#REF!</definedName>
    <definedName name="BExB57MZEPL2SA2ONPK66YFLZWJU" localSheetId="3" hidden="1">#REF!</definedName>
    <definedName name="BExB57MZEPL2SA2ONPK66YFLZWJU" localSheetId="5" hidden="1">#REF!</definedName>
    <definedName name="BExB57MZEPL2SA2ONPK66YFLZWJU" hidden="1">#REF!</definedName>
    <definedName name="BExB5833OAOJ22VK1YK47FHUSVK2" localSheetId="4" hidden="1">#REF!</definedName>
    <definedName name="BExB5833OAOJ22VK1YK47FHUSVK2" localSheetId="3" hidden="1">#REF!</definedName>
    <definedName name="BExB5833OAOJ22VK1YK47FHUSVK2" localSheetId="5" hidden="1">#REF!</definedName>
    <definedName name="BExB5833OAOJ22VK1YK47FHUSVK2" hidden="1">#REF!</definedName>
    <definedName name="BExB58JDIHS42JZT9DJJMKA8QFCO" localSheetId="4" hidden="1">#REF!</definedName>
    <definedName name="BExB58JDIHS42JZT9DJJMKA8QFCO" localSheetId="3" hidden="1">#REF!</definedName>
    <definedName name="BExB58JDIHS42JZT9DJJMKA8QFCO" localSheetId="5" hidden="1">#REF!</definedName>
    <definedName name="BExB58JDIHS42JZT9DJJMKA8QFCO" hidden="1">#REF!</definedName>
    <definedName name="BExB58U5FQC5JWV9CGC83HLLZUZI" localSheetId="4" hidden="1">#REF!</definedName>
    <definedName name="BExB58U5FQC5JWV9CGC83HLLZUZI" localSheetId="3" hidden="1">#REF!</definedName>
    <definedName name="BExB58U5FQC5JWV9CGC83HLLZUZI" localSheetId="5" hidden="1">#REF!</definedName>
    <definedName name="BExB58U5FQC5JWV9CGC83HLLZUZI" hidden="1">#REF!</definedName>
    <definedName name="BExB5EDO9XUKHF74X3HAU2WPPHZH" localSheetId="4" hidden="1">#REF!</definedName>
    <definedName name="BExB5EDO9XUKHF74X3HAU2WPPHZH" localSheetId="3" hidden="1">#REF!</definedName>
    <definedName name="BExB5EDO9XUKHF74X3HAU2WPPHZH" localSheetId="5" hidden="1">#REF!</definedName>
    <definedName name="BExB5EDO9XUKHF74X3HAU2WPPHZH" hidden="1">#REF!</definedName>
    <definedName name="BExB5G6EH68AYEP1UT0GHUEL3SLN" localSheetId="4" hidden="1">#REF!</definedName>
    <definedName name="BExB5G6EH68AYEP1UT0GHUEL3SLN" localSheetId="3" hidden="1">#REF!</definedName>
    <definedName name="BExB5G6EH68AYEP1UT0GHUEL3SLN" localSheetId="5" hidden="1">#REF!</definedName>
    <definedName name="BExB5G6EH68AYEP1UT0GHUEL3SLN" hidden="1">#REF!</definedName>
    <definedName name="BExB5QYVEZWFE5DQVHAM760EV05X" localSheetId="4" hidden="1">#REF!</definedName>
    <definedName name="BExB5QYVEZWFE5DQVHAM760EV05X" localSheetId="3" hidden="1">#REF!</definedName>
    <definedName name="BExB5QYVEZWFE5DQVHAM760EV05X" localSheetId="5" hidden="1">#REF!</definedName>
    <definedName name="BExB5QYVEZWFE5DQVHAM760EV05X" hidden="1">#REF!</definedName>
    <definedName name="BExB5U9IRH14EMOE0YGIE3WIVLFS" localSheetId="4" hidden="1">#REF!</definedName>
    <definedName name="BExB5U9IRH14EMOE0YGIE3WIVLFS" localSheetId="3" hidden="1">#REF!</definedName>
    <definedName name="BExB5U9IRH14EMOE0YGIE3WIVLFS" localSheetId="5" hidden="1">#REF!</definedName>
    <definedName name="BExB5U9IRH14EMOE0YGIE3WIVLFS" hidden="1">#REF!</definedName>
    <definedName name="BExB5VWYMOV6BAIH7XUBBVPU7MMD" localSheetId="4" hidden="1">#REF!</definedName>
    <definedName name="BExB5VWYMOV6BAIH7XUBBVPU7MMD" localSheetId="3" hidden="1">#REF!</definedName>
    <definedName name="BExB5VWYMOV6BAIH7XUBBVPU7MMD" localSheetId="5" hidden="1">#REF!</definedName>
    <definedName name="BExB5VWYMOV6BAIH7XUBBVPU7MMD" hidden="1">#REF!</definedName>
    <definedName name="BExB610DZWIJP1B72U9QM42COH2B" localSheetId="4" hidden="1">#REF!</definedName>
    <definedName name="BExB610DZWIJP1B72U9QM42COH2B" localSheetId="3" hidden="1">#REF!</definedName>
    <definedName name="BExB610DZWIJP1B72U9QM42COH2B" localSheetId="5" hidden="1">#REF!</definedName>
    <definedName name="BExB610DZWIJP1B72U9QM42COH2B" hidden="1">#REF!</definedName>
    <definedName name="BExB6C3FUAKK9ML5T767NMWGA9YB" localSheetId="4" hidden="1">#REF!</definedName>
    <definedName name="BExB6C3FUAKK9ML5T767NMWGA9YB" localSheetId="3" hidden="1">#REF!</definedName>
    <definedName name="BExB6C3FUAKK9ML5T767NMWGA9YB" localSheetId="5" hidden="1">#REF!</definedName>
    <definedName name="BExB6C3FUAKK9ML5T767NMWGA9YB" hidden="1">#REF!</definedName>
    <definedName name="BExB6C8X6JYRLKZKK17VE3QUNL3D" localSheetId="4" hidden="1">#REF!</definedName>
    <definedName name="BExB6C8X6JYRLKZKK17VE3QUNL3D" localSheetId="3" hidden="1">#REF!</definedName>
    <definedName name="BExB6C8X6JYRLKZKK17VE3QUNL3D" localSheetId="5" hidden="1">#REF!</definedName>
    <definedName name="BExB6C8X6JYRLKZKK17VE3QUNL3D" hidden="1">#REF!</definedName>
    <definedName name="BExB6HN3QRFPXM71MDUK21BKM7PF" localSheetId="4" hidden="1">#REF!</definedName>
    <definedName name="BExB6HN3QRFPXM71MDUK21BKM7PF" localSheetId="3" hidden="1">#REF!</definedName>
    <definedName name="BExB6HN3QRFPXM71MDUK21BKM7PF" localSheetId="5" hidden="1">#REF!</definedName>
    <definedName name="BExB6HN3QRFPXM71MDUK21BKM7PF" hidden="1">#REF!</definedName>
    <definedName name="BExB6IZMHCZ3LB7N73KD90YB1HBZ" localSheetId="4" hidden="1">#REF!</definedName>
    <definedName name="BExB6IZMHCZ3LB7N73KD90YB1HBZ" localSheetId="3" hidden="1">#REF!</definedName>
    <definedName name="BExB6IZMHCZ3LB7N73KD90YB1HBZ" localSheetId="5" hidden="1">#REF!</definedName>
    <definedName name="BExB6IZMHCZ3LB7N73KD90YB1HBZ" hidden="1">#REF!</definedName>
    <definedName name="BExB719SGNX4Y8NE6JEXC555K596" localSheetId="4" hidden="1">#REF!</definedName>
    <definedName name="BExB719SGNX4Y8NE6JEXC555K596" localSheetId="3" hidden="1">#REF!</definedName>
    <definedName name="BExB719SGNX4Y8NE6JEXC555K596" localSheetId="5" hidden="1">#REF!</definedName>
    <definedName name="BExB719SGNX4Y8NE6JEXC555K596" hidden="1">#REF!</definedName>
    <definedName name="BExB7265DCHKS7V2OWRBXCZTEIW9" localSheetId="4" hidden="1">#REF!</definedName>
    <definedName name="BExB7265DCHKS7V2OWRBXCZTEIW9" localSheetId="3" hidden="1">#REF!</definedName>
    <definedName name="BExB7265DCHKS7V2OWRBXCZTEIW9" localSheetId="5" hidden="1">#REF!</definedName>
    <definedName name="BExB7265DCHKS7V2OWRBXCZTEIW9" hidden="1">#REF!</definedName>
    <definedName name="BExB74PS5P9G0P09Y6DZSCX0FLTJ" localSheetId="4" hidden="1">#REF!</definedName>
    <definedName name="BExB74PS5P9G0P09Y6DZSCX0FLTJ" localSheetId="3" hidden="1">#REF!</definedName>
    <definedName name="BExB74PS5P9G0P09Y6DZSCX0FLTJ" localSheetId="5" hidden="1">#REF!</definedName>
    <definedName name="BExB74PS5P9G0P09Y6DZSCX0FLTJ" hidden="1">#REF!</definedName>
    <definedName name="BExB78RH79J0MIF7H8CAZ0CFE88Q" localSheetId="4" hidden="1">#REF!</definedName>
    <definedName name="BExB78RH79J0MIF7H8CAZ0CFE88Q" localSheetId="3" hidden="1">#REF!</definedName>
    <definedName name="BExB78RH79J0MIF7H8CAZ0CFE88Q" localSheetId="5" hidden="1">#REF!</definedName>
    <definedName name="BExB78RH79J0MIF7H8CAZ0CFE88Q" hidden="1">#REF!</definedName>
    <definedName name="BExB7ELT09HGDVO5BJC1ZY9D09GZ" localSheetId="4" hidden="1">#REF!</definedName>
    <definedName name="BExB7ELT09HGDVO5BJC1ZY9D09GZ" localSheetId="3" hidden="1">#REF!</definedName>
    <definedName name="BExB7ELT09HGDVO5BJC1ZY9D09GZ" localSheetId="5" hidden="1">#REF!</definedName>
    <definedName name="BExB7ELT09HGDVO5BJC1ZY9D09GZ" hidden="1">#REF!</definedName>
    <definedName name="BExB806PAXX70XUTA3ZI7OORD78R" localSheetId="4" hidden="1">#REF!</definedName>
    <definedName name="BExB806PAXX70XUTA3ZI7OORD78R" localSheetId="3" hidden="1">#REF!</definedName>
    <definedName name="BExB806PAXX70XUTA3ZI7OORD78R" localSheetId="5" hidden="1">#REF!</definedName>
    <definedName name="BExB806PAXX70XUTA3ZI7OORD78R" hidden="1">#REF!</definedName>
    <definedName name="BExB8HF4UBVZKQCSRFRUQL2EE6VL" localSheetId="4" hidden="1">#REF!</definedName>
    <definedName name="BExB8HF4UBVZKQCSRFRUQL2EE6VL" localSheetId="3" hidden="1">#REF!</definedName>
    <definedName name="BExB8HF4UBVZKQCSRFRUQL2EE6VL" localSheetId="5" hidden="1">#REF!</definedName>
    <definedName name="BExB8HF4UBVZKQCSRFRUQL2EE6VL" hidden="1">#REF!</definedName>
    <definedName name="BExB8HKHKZ1ORJZUYGG2M4VSCC39" localSheetId="4" hidden="1">#REF!</definedName>
    <definedName name="BExB8HKHKZ1ORJZUYGG2M4VSCC39" localSheetId="3" hidden="1">#REF!</definedName>
    <definedName name="BExB8HKHKZ1ORJZUYGG2M4VSCC39" localSheetId="5" hidden="1">#REF!</definedName>
    <definedName name="BExB8HKHKZ1ORJZUYGG2M4VSCC39" hidden="1">#REF!</definedName>
    <definedName name="BExB8QPH8DC5BESEVPSMBCWVN6PO" localSheetId="4" hidden="1">#REF!</definedName>
    <definedName name="BExB8QPH8DC5BESEVPSMBCWVN6PO" localSheetId="3" hidden="1">#REF!</definedName>
    <definedName name="BExB8QPH8DC5BESEVPSMBCWVN6PO" localSheetId="5" hidden="1">#REF!</definedName>
    <definedName name="BExB8QPH8DC5BESEVPSMBCWVN6PO" hidden="1">#REF!</definedName>
    <definedName name="BExB8U5N0D85YR8APKN3PPKG0FWP" localSheetId="4" hidden="1">#REF!</definedName>
    <definedName name="BExB8U5N0D85YR8APKN3PPKG0FWP" localSheetId="3" hidden="1">#REF!</definedName>
    <definedName name="BExB8U5N0D85YR8APKN3PPKG0FWP" localSheetId="5" hidden="1">#REF!</definedName>
    <definedName name="BExB8U5N0D85YR8APKN3PPKG0FWP" hidden="1">#REF!</definedName>
    <definedName name="BExB9DHI5I2TJ2LXYPM98EE81L27" localSheetId="4" hidden="1">#REF!</definedName>
    <definedName name="BExB9DHI5I2TJ2LXYPM98EE81L27" localSheetId="3" hidden="1">#REF!</definedName>
    <definedName name="BExB9DHI5I2TJ2LXYPM98EE81L27" localSheetId="5" hidden="1">#REF!</definedName>
    <definedName name="BExB9DHI5I2TJ2LXYPM98EE81L27" hidden="1">#REF!</definedName>
    <definedName name="BExB9Q2MZZHBGW8QQKVEYIMJBPIE" localSheetId="4" hidden="1">#REF!</definedName>
    <definedName name="BExB9Q2MZZHBGW8QQKVEYIMJBPIE" localSheetId="3" hidden="1">#REF!</definedName>
    <definedName name="BExB9Q2MZZHBGW8QQKVEYIMJBPIE" localSheetId="5" hidden="1">#REF!</definedName>
    <definedName name="BExB9Q2MZZHBGW8QQKVEYIMJBPIE" hidden="1">#REF!</definedName>
    <definedName name="BExBA1GON0EZRJ20UYPILAPLNQWM" localSheetId="4" hidden="1">#REF!</definedName>
    <definedName name="BExBA1GON0EZRJ20UYPILAPLNQWM" localSheetId="3" hidden="1">#REF!</definedName>
    <definedName name="BExBA1GON0EZRJ20UYPILAPLNQWM" localSheetId="5" hidden="1">#REF!</definedName>
    <definedName name="BExBA1GON0EZRJ20UYPILAPLNQWM" hidden="1">#REF!</definedName>
    <definedName name="BExBA69ASGYRZW1G1DYIS9QRRTBN" localSheetId="4" hidden="1">#REF!</definedName>
    <definedName name="BExBA69ASGYRZW1G1DYIS9QRRTBN" localSheetId="3" hidden="1">#REF!</definedName>
    <definedName name="BExBA69ASGYRZW1G1DYIS9QRRTBN" localSheetId="5" hidden="1">#REF!</definedName>
    <definedName name="BExBA69ASGYRZW1G1DYIS9QRRTBN" hidden="1">#REF!</definedName>
    <definedName name="BExBA6K42582A14WFFWQ3Q8QQWB6" localSheetId="4" hidden="1">#REF!</definedName>
    <definedName name="BExBA6K42582A14WFFWQ3Q8QQWB6" localSheetId="3" hidden="1">#REF!</definedName>
    <definedName name="BExBA6K42582A14WFFWQ3Q8QQWB6" localSheetId="5" hidden="1">#REF!</definedName>
    <definedName name="BExBA6K42582A14WFFWQ3Q8QQWB6" hidden="1">#REF!</definedName>
    <definedName name="BExBA8I5D4R8R2PYQ1K16TWGTOEP" localSheetId="4" hidden="1">#REF!</definedName>
    <definedName name="BExBA8I5D4R8R2PYQ1K16TWGTOEP" localSheetId="3" hidden="1">#REF!</definedName>
    <definedName name="BExBA8I5D4R8R2PYQ1K16TWGTOEP" localSheetId="5" hidden="1">#REF!</definedName>
    <definedName name="BExBA8I5D4R8R2PYQ1K16TWGTOEP" hidden="1">#REF!</definedName>
    <definedName name="BExBA93PE0DGUUTA7LLSIGBIXWE5" localSheetId="4" hidden="1">#REF!</definedName>
    <definedName name="BExBA93PE0DGUUTA7LLSIGBIXWE5" localSheetId="3" hidden="1">#REF!</definedName>
    <definedName name="BExBA93PE0DGUUTA7LLSIGBIXWE5" localSheetId="5" hidden="1">#REF!</definedName>
    <definedName name="BExBA93PE0DGUUTA7LLSIGBIXWE5" hidden="1">#REF!</definedName>
    <definedName name="BExBAI8X0FKDQJ6YZJQDTTG4ZCWY" localSheetId="4" hidden="1">#REF!</definedName>
    <definedName name="BExBAI8X0FKDQJ6YZJQDTTG4ZCWY" localSheetId="3" hidden="1">#REF!</definedName>
    <definedName name="BExBAI8X0FKDQJ6YZJQDTTG4ZCWY" localSheetId="5" hidden="1">#REF!</definedName>
    <definedName name="BExBAI8X0FKDQJ6YZJQDTTG4ZCWY" hidden="1">#REF!</definedName>
    <definedName name="BExBAKN7XIBAXCF9PCNVS038PCQO" localSheetId="4" hidden="1">#REF!</definedName>
    <definedName name="BExBAKN7XIBAXCF9PCNVS038PCQO" localSheetId="3" hidden="1">#REF!</definedName>
    <definedName name="BExBAKN7XIBAXCF9PCNVS038PCQO" localSheetId="5" hidden="1">#REF!</definedName>
    <definedName name="BExBAKN7XIBAXCF9PCNVS038PCQO" hidden="1">#REF!</definedName>
    <definedName name="BExBAKXZ7PBW3DDKKA5MWC1ZUC7O" localSheetId="4" hidden="1">#REF!</definedName>
    <definedName name="BExBAKXZ7PBW3DDKKA5MWC1ZUC7O" localSheetId="3" hidden="1">#REF!</definedName>
    <definedName name="BExBAKXZ7PBW3DDKKA5MWC1ZUC7O" localSheetId="5" hidden="1">#REF!</definedName>
    <definedName name="BExBAKXZ7PBW3DDKKA5MWC1ZUC7O" hidden="1">#REF!</definedName>
    <definedName name="BExBAO8NLXZXHO6KCIECSFCH3RR0" localSheetId="4" hidden="1">#REF!</definedName>
    <definedName name="BExBAO8NLXZXHO6KCIECSFCH3RR0" localSheetId="3" hidden="1">#REF!</definedName>
    <definedName name="BExBAO8NLXZXHO6KCIECSFCH3RR0" localSheetId="5" hidden="1">#REF!</definedName>
    <definedName name="BExBAO8NLXZXHO6KCIECSFCH3RR0" hidden="1">#REF!</definedName>
    <definedName name="BExBAOOT1KBSIEISN1ADL4RMY879" localSheetId="4" hidden="1">#REF!</definedName>
    <definedName name="BExBAOOT1KBSIEISN1ADL4RMY879" localSheetId="3" hidden="1">#REF!</definedName>
    <definedName name="BExBAOOT1KBSIEISN1ADL4RMY879" localSheetId="5" hidden="1">#REF!</definedName>
    <definedName name="BExBAOOT1KBSIEISN1ADL4RMY879" hidden="1">#REF!</definedName>
    <definedName name="BExBAVKX8Q09370X1GCZWJ4E91YJ" localSheetId="4" hidden="1">#REF!</definedName>
    <definedName name="BExBAVKX8Q09370X1GCZWJ4E91YJ" localSheetId="3" hidden="1">#REF!</definedName>
    <definedName name="BExBAVKX8Q09370X1GCZWJ4E91YJ" localSheetId="5" hidden="1">#REF!</definedName>
    <definedName name="BExBAVKX8Q09370X1GCZWJ4E91YJ" hidden="1">#REF!</definedName>
    <definedName name="BExBAX2X2ENJYO4QTR5VAIQ86L7B" localSheetId="4" hidden="1">#REF!</definedName>
    <definedName name="BExBAX2X2ENJYO4QTR5VAIQ86L7B" localSheetId="3" hidden="1">#REF!</definedName>
    <definedName name="BExBAX2X2ENJYO4QTR5VAIQ86L7B" localSheetId="5" hidden="1">#REF!</definedName>
    <definedName name="BExBAX2X2ENJYO4QTR5VAIQ86L7B" hidden="1">#REF!</definedName>
    <definedName name="BExBAZ13D3F1DVJQ6YJ8JGUYEYJE" localSheetId="4" hidden="1">#REF!</definedName>
    <definedName name="BExBAZ13D3F1DVJQ6YJ8JGUYEYJE" localSheetId="3" hidden="1">#REF!</definedName>
    <definedName name="BExBAZ13D3F1DVJQ6YJ8JGUYEYJE" localSheetId="5" hidden="1">#REF!</definedName>
    <definedName name="BExBAZ13D3F1DVJQ6YJ8JGUYEYJE" hidden="1">#REF!</definedName>
    <definedName name="BExBBTG649R9I0CT042JLL8LXV18" localSheetId="4" hidden="1">#REF!</definedName>
    <definedName name="BExBBTG649R9I0CT042JLL8LXV18" localSheetId="3" hidden="1">#REF!</definedName>
    <definedName name="BExBBTG649R9I0CT042JLL8LXV18" localSheetId="5" hidden="1">#REF!</definedName>
    <definedName name="BExBBTG649R9I0CT042JLL8LXV18" hidden="1">#REF!</definedName>
    <definedName name="BExBBUCJQRR74Q7GPWDEZXYK2KJL" localSheetId="4" hidden="1">#REF!</definedName>
    <definedName name="BExBBUCJQRR74Q7GPWDEZXYK2KJL" localSheetId="3" hidden="1">#REF!</definedName>
    <definedName name="BExBBUCJQRR74Q7GPWDEZXYK2KJL" localSheetId="5" hidden="1">#REF!</definedName>
    <definedName name="BExBBUCJQRR74Q7GPWDEZXYK2KJL" hidden="1">#REF!</definedName>
    <definedName name="BExBBV8XVMD9CKZY711T0BN7H3PM" localSheetId="4" hidden="1">#REF!</definedName>
    <definedName name="BExBBV8XVMD9CKZY711T0BN7H3PM" localSheetId="3" hidden="1">#REF!</definedName>
    <definedName name="BExBBV8XVMD9CKZY711T0BN7H3PM" localSheetId="5" hidden="1">#REF!</definedName>
    <definedName name="BExBBV8XVMD9CKZY711T0BN7H3PM" hidden="1">#REF!</definedName>
    <definedName name="BExBC78HXWXHO3XAB6E8NVTBGLJS" localSheetId="4" hidden="1">#REF!</definedName>
    <definedName name="BExBC78HXWXHO3XAB6E8NVTBGLJS" localSheetId="3" hidden="1">#REF!</definedName>
    <definedName name="BExBC78HXWXHO3XAB6E8NVTBGLJS" localSheetId="5" hidden="1">#REF!</definedName>
    <definedName name="BExBC78HXWXHO3XAB6E8NVTBGLJS" hidden="1">#REF!</definedName>
    <definedName name="BExBCKKJTIRKC1RZJRTK65HHLX4W" localSheetId="4" hidden="1">#REF!</definedName>
    <definedName name="BExBCKKJTIRKC1RZJRTK65HHLX4W" localSheetId="3" hidden="1">#REF!</definedName>
    <definedName name="BExBCKKJTIRKC1RZJRTK65HHLX4W" localSheetId="5" hidden="1">#REF!</definedName>
    <definedName name="BExBCKKJTIRKC1RZJRTK65HHLX4W" hidden="1">#REF!</definedName>
    <definedName name="BExBCLMEPAN3XXX174TU8SS0627Q" localSheetId="4" hidden="1">#REF!</definedName>
    <definedName name="BExBCLMEPAN3XXX174TU8SS0627Q" localSheetId="3" hidden="1">#REF!</definedName>
    <definedName name="BExBCLMEPAN3XXX174TU8SS0627Q" localSheetId="5" hidden="1">#REF!</definedName>
    <definedName name="BExBCLMEPAN3XXX174TU8SS0627Q" hidden="1">#REF!</definedName>
    <definedName name="BExBCRBEYR2KZ8FAQFZ2NHY13WIY" localSheetId="4" hidden="1">#REF!</definedName>
    <definedName name="BExBCRBEYR2KZ8FAQFZ2NHY13WIY" localSheetId="3" hidden="1">#REF!</definedName>
    <definedName name="BExBCRBEYR2KZ8FAQFZ2NHY13WIY" localSheetId="5" hidden="1">#REF!</definedName>
    <definedName name="BExBCRBEYR2KZ8FAQFZ2NHY13WIY" hidden="1">#REF!</definedName>
    <definedName name="BExBD4I559NXSV6J07Q343TKYMVJ" localSheetId="4" hidden="1">#REF!</definedName>
    <definedName name="BExBD4I559NXSV6J07Q343TKYMVJ" localSheetId="3" hidden="1">#REF!</definedName>
    <definedName name="BExBD4I559NXSV6J07Q343TKYMVJ" localSheetId="5" hidden="1">#REF!</definedName>
    <definedName name="BExBD4I559NXSV6J07Q343TKYMVJ" hidden="1">#REF!</definedName>
    <definedName name="BExBDBZQLTX3OGFYGULQFK5WEZU5" localSheetId="4" hidden="1">#REF!</definedName>
    <definedName name="BExBDBZQLTX3OGFYGULQFK5WEZU5" localSheetId="3" hidden="1">#REF!</definedName>
    <definedName name="BExBDBZQLTX3OGFYGULQFK5WEZU5" localSheetId="5" hidden="1">#REF!</definedName>
    <definedName name="BExBDBZQLTX3OGFYGULQFK5WEZU5" hidden="1">#REF!</definedName>
    <definedName name="BExBDJS9TUEU8Z84IV59E5V4T8K6" localSheetId="4" hidden="1">#REF!</definedName>
    <definedName name="BExBDJS9TUEU8Z84IV59E5V4T8K6" localSheetId="3" hidden="1">#REF!</definedName>
    <definedName name="BExBDJS9TUEU8Z84IV59E5V4T8K6" localSheetId="5" hidden="1">#REF!</definedName>
    <definedName name="BExBDJS9TUEU8Z84IV59E5V4T8K6" hidden="1">#REF!</definedName>
    <definedName name="BExBDKOMSVH4XMH52CFJ3F028I9R" localSheetId="4" hidden="1">#REF!</definedName>
    <definedName name="BExBDKOMSVH4XMH52CFJ3F028I9R" localSheetId="3" hidden="1">#REF!</definedName>
    <definedName name="BExBDKOMSVH4XMH52CFJ3F028I9R" localSheetId="5" hidden="1">#REF!</definedName>
    <definedName name="BExBDKOMSVH4XMH52CFJ3F028I9R" hidden="1">#REF!</definedName>
    <definedName name="BExBDSRXVZQ0W5WXQMP5XD00GRRL" localSheetId="4" hidden="1">#REF!</definedName>
    <definedName name="BExBDSRXVZQ0W5WXQMP5XD00GRRL" localSheetId="3" hidden="1">#REF!</definedName>
    <definedName name="BExBDSRXVZQ0W5WXQMP5XD00GRRL" localSheetId="5" hidden="1">#REF!</definedName>
    <definedName name="BExBDSRXVZQ0W5WXQMP5XD00GRRL" hidden="1">#REF!</definedName>
    <definedName name="BExBDUVGK3E1J4JY9ZYTS7V14BLY" localSheetId="4" hidden="1">#REF!</definedName>
    <definedName name="BExBDUVGK3E1J4JY9ZYTS7V14BLY" localSheetId="3" hidden="1">#REF!</definedName>
    <definedName name="BExBDUVGK3E1J4JY9ZYTS7V14BLY" localSheetId="5" hidden="1">#REF!</definedName>
    <definedName name="BExBDUVGK3E1J4JY9ZYTS7V14BLY" hidden="1">#REF!</definedName>
    <definedName name="BExBE162OSBKD30I7T1DKKPT3I9I" localSheetId="4" hidden="1">#REF!</definedName>
    <definedName name="BExBE162OSBKD30I7T1DKKPT3I9I" localSheetId="3" hidden="1">#REF!</definedName>
    <definedName name="BExBE162OSBKD30I7T1DKKPT3I9I" localSheetId="5" hidden="1">#REF!</definedName>
    <definedName name="BExBE162OSBKD30I7T1DKKPT3I9I" hidden="1">#REF!</definedName>
    <definedName name="BExBE5YPUY1T7N7DHMMIGGXK8TMP" localSheetId="4" hidden="1">#REF!</definedName>
    <definedName name="BExBE5YPUY1T7N7DHMMIGGXK8TMP" localSheetId="3" hidden="1">#REF!</definedName>
    <definedName name="BExBE5YPUY1T7N7DHMMIGGXK8TMP" localSheetId="5" hidden="1">#REF!</definedName>
    <definedName name="BExBE5YPUY1T7N7DHMMIGGXK8TMP" hidden="1">#REF!</definedName>
    <definedName name="BExBEC9ATLQZF86W1M3APSM4HEOH" localSheetId="4" hidden="1">#REF!</definedName>
    <definedName name="BExBEC9ATLQZF86W1M3APSM4HEOH" localSheetId="3" hidden="1">#REF!</definedName>
    <definedName name="BExBEC9ATLQZF86W1M3APSM4HEOH" localSheetId="5" hidden="1">#REF!</definedName>
    <definedName name="BExBEC9ATLQZF86W1M3APSM4HEOH" hidden="1">#REF!</definedName>
    <definedName name="BExBEYFQJE9YK12A6JBMRFKEC7RN" localSheetId="4" hidden="1">#REF!</definedName>
    <definedName name="BExBEYFQJE9YK12A6JBMRFKEC7RN" localSheetId="3" hidden="1">#REF!</definedName>
    <definedName name="BExBEYFQJE9YK12A6JBMRFKEC7RN" localSheetId="5" hidden="1">#REF!</definedName>
    <definedName name="BExBEYFQJE9YK12A6JBMRFKEC7RN" hidden="1">#REF!</definedName>
    <definedName name="BExBG1ED81J2O4A2S5F5Y3BPHMCR" localSheetId="4" hidden="1">#REF!</definedName>
    <definedName name="BExBG1ED81J2O4A2S5F5Y3BPHMCR" localSheetId="3" hidden="1">#REF!</definedName>
    <definedName name="BExBG1ED81J2O4A2S5F5Y3BPHMCR" localSheetId="5" hidden="1">#REF!</definedName>
    <definedName name="BExBG1ED81J2O4A2S5F5Y3BPHMCR" hidden="1">#REF!</definedName>
    <definedName name="BExCRLIHS7466WFJ3RPIUGGXYESZ" localSheetId="4" hidden="1">#REF!</definedName>
    <definedName name="BExCRLIHS7466WFJ3RPIUGGXYESZ" localSheetId="3" hidden="1">#REF!</definedName>
    <definedName name="BExCRLIHS7466WFJ3RPIUGGXYESZ" localSheetId="5" hidden="1">#REF!</definedName>
    <definedName name="BExCRLIHS7466WFJ3RPIUGGXYESZ" hidden="1">#REF!</definedName>
    <definedName name="BExCS1EDDUEAEWHVYXHIP9I1WCJH" localSheetId="4" hidden="1">#REF!</definedName>
    <definedName name="BExCS1EDDUEAEWHVYXHIP9I1WCJH" localSheetId="3" hidden="1">#REF!</definedName>
    <definedName name="BExCS1EDDUEAEWHVYXHIP9I1WCJH" localSheetId="5" hidden="1">#REF!</definedName>
    <definedName name="BExCS1EDDUEAEWHVYXHIP9I1WCJH" hidden="1">#REF!</definedName>
    <definedName name="BExCS6SLRCBH006GNRE27HFRHP40" localSheetId="4" hidden="1">#REF!</definedName>
    <definedName name="BExCS6SLRCBH006GNRE27HFRHP40" localSheetId="3" hidden="1">#REF!</definedName>
    <definedName name="BExCS6SLRCBH006GNRE27HFRHP40" localSheetId="5" hidden="1">#REF!</definedName>
    <definedName name="BExCS6SLRCBH006GNRE27HFRHP40" hidden="1">#REF!</definedName>
    <definedName name="BExCS7ZPMHFJ4UJDAL8CQOLSZ13B" localSheetId="4" hidden="1">#REF!</definedName>
    <definedName name="BExCS7ZPMHFJ4UJDAL8CQOLSZ13B" localSheetId="3" hidden="1">#REF!</definedName>
    <definedName name="BExCS7ZPMHFJ4UJDAL8CQOLSZ13B" localSheetId="5" hidden="1">#REF!</definedName>
    <definedName name="BExCS7ZPMHFJ4UJDAL8CQOLSZ13B" hidden="1">#REF!</definedName>
    <definedName name="BExCS8W4NJUZH9S1CYB6XSDLEPBW" localSheetId="4" hidden="1">#REF!</definedName>
    <definedName name="BExCS8W4NJUZH9S1CYB6XSDLEPBW" localSheetId="3" hidden="1">#REF!</definedName>
    <definedName name="BExCS8W4NJUZH9S1CYB6XSDLEPBW" localSheetId="5" hidden="1">#REF!</definedName>
    <definedName name="BExCS8W4NJUZH9S1CYB6XSDLEPBW" hidden="1">#REF!</definedName>
    <definedName name="BExCSAE1M6G20R41J0Y24YNN0YC1" localSheetId="4" hidden="1">#REF!</definedName>
    <definedName name="BExCSAE1M6G20R41J0Y24YNN0YC1" localSheetId="3" hidden="1">#REF!</definedName>
    <definedName name="BExCSAE1M6G20R41J0Y24YNN0YC1" localSheetId="5" hidden="1">#REF!</definedName>
    <definedName name="BExCSAE1M6G20R41J0Y24YNN0YC1" hidden="1">#REF!</definedName>
    <definedName name="BExCSAOUZOYKHN7HV511TO8VDJ02" localSheetId="4" hidden="1">#REF!</definedName>
    <definedName name="BExCSAOUZOYKHN7HV511TO8VDJ02" localSheetId="3" hidden="1">#REF!</definedName>
    <definedName name="BExCSAOUZOYKHN7HV511TO8VDJ02" localSheetId="5" hidden="1">#REF!</definedName>
    <definedName name="BExCSAOUZOYKHN7HV511TO8VDJ02" hidden="1">#REF!</definedName>
    <definedName name="BExCSMOFTXSUEC1T46LR1UPYRCX5" localSheetId="4" hidden="1">#REF!</definedName>
    <definedName name="BExCSMOFTXSUEC1T46LR1UPYRCX5" localSheetId="3" hidden="1">#REF!</definedName>
    <definedName name="BExCSMOFTXSUEC1T46LR1UPYRCX5" localSheetId="5" hidden="1">#REF!</definedName>
    <definedName name="BExCSMOFTXSUEC1T46LR1UPYRCX5" hidden="1">#REF!</definedName>
    <definedName name="BExCSSDG3TM6TPKS19E9QYJEELZ6" localSheetId="4" hidden="1">#REF!</definedName>
    <definedName name="BExCSSDG3TM6TPKS19E9QYJEELZ6" localSheetId="3" hidden="1">#REF!</definedName>
    <definedName name="BExCSSDG3TM6TPKS19E9QYJEELZ6" localSheetId="5" hidden="1">#REF!</definedName>
    <definedName name="BExCSSDG3TM6TPKS19E9QYJEELZ6" hidden="1">#REF!</definedName>
    <definedName name="BExCSZV7U67UWXL2HKJNM5W1E4OO" localSheetId="4" hidden="1">#REF!</definedName>
    <definedName name="BExCSZV7U67UWXL2HKJNM5W1E4OO" localSheetId="3" hidden="1">#REF!</definedName>
    <definedName name="BExCSZV7U67UWXL2HKJNM5W1E4OO" localSheetId="5" hidden="1">#REF!</definedName>
    <definedName name="BExCSZV7U67UWXL2HKJNM5W1E4OO" hidden="1">#REF!</definedName>
    <definedName name="BExCT4NSDT61OCH04Y2QIFIOP75H" localSheetId="4" hidden="1">#REF!</definedName>
    <definedName name="BExCT4NSDT61OCH04Y2QIFIOP75H" localSheetId="3" hidden="1">#REF!</definedName>
    <definedName name="BExCT4NSDT61OCH04Y2QIFIOP75H" localSheetId="5" hidden="1">#REF!</definedName>
    <definedName name="BExCT4NSDT61OCH04Y2QIFIOP75H" hidden="1">#REF!</definedName>
    <definedName name="BExCTW8G3VCZ55S09HTUGXKB1P2M" localSheetId="4" hidden="1">#REF!</definedName>
    <definedName name="BExCTW8G3VCZ55S09HTUGXKB1P2M" localSheetId="3" hidden="1">#REF!</definedName>
    <definedName name="BExCTW8G3VCZ55S09HTUGXKB1P2M" localSheetId="5" hidden="1">#REF!</definedName>
    <definedName name="BExCTW8G3VCZ55S09HTUGXKB1P2M" hidden="1">#REF!</definedName>
    <definedName name="BExCTYS2KX0QANOLT8LGZ9WV3S3T" localSheetId="4" hidden="1">#REF!</definedName>
    <definedName name="BExCTYS2KX0QANOLT8LGZ9WV3S3T" localSheetId="3" hidden="1">#REF!</definedName>
    <definedName name="BExCTYS2KX0QANOLT8LGZ9WV3S3T" localSheetId="5" hidden="1">#REF!</definedName>
    <definedName name="BExCTYS2KX0QANOLT8LGZ9WV3S3T" hidden="1">#REF!</definedName>
    <definedName name="BExCTZZ9JNES4EDHW97NP0EGQALX" localSheetId="4" hidden="1">#REF!</definedName>
    <definedName name="BExCTZZ9JNES4EDHW97NP0EGQALX" localSheetId="3" hidden="1">#REF!</definedName>
    <definedName name="BExCTZZ9JNES4EDHW97NP0EGQALX" localSheetId="5" hidden="1">#REF!</definedName>
    <definedName name="BExCTZZ9JNES4EDHW97NP0EGQALX" hidden="1">#REF!</definedName>
    <definedName name="BExCU0A1V6NMZQ9ASYJ8QIVQ5UR2" localSheetId="4" hidden="1">#REF!</definedName>
    <definedName name="BExCU0A1V6NMZQ9ASYJ8QIVQ5UR2" localSheetId="3" hidden="1">#REF!</definedName>
    <definedName name="BExCU0A1V6NMZQ9ASYJ8QIVQ5UR2" localSheetId="5" hidden="1">#REF!</definedName>
    <definedName name="BExCU0A1V6NMZQ9ASYJ8QIVQ5UR2" hidden="1">#REF!</definedName>
    <definedName name="BExCU2834920JBHSPCRC4UF80OLL" localSheetId="4" hidden="1">#REF!</definedName>
    <definedName name="BExCU2834920JBHSPCRC4UF80OLL" localSheetId="3" hidden="1">#REF!</definedName>
    <definedName name="BExCU2834920JBHSPCRC4UF80OLL" localSheetId="5" hidden="1">#REF!</definedName>
    <definedName name="BExCU2834920JBHSPCRC4UF80OLL" hidden="1">#REF!</definedName>
    <definedName name="BExCU8O54I3P3WRYWY1CRP3S78QY" localSheetId="4" hidden="1">#REF!</definedName>
    <definedName name="BExCU8O54I3P3WRYWY1CRP3S78QY" localSheetId="3" hidden="1">#REF!</definedName>
    <definedName name="BExCU8O54I3P3WRYWY1CRP3S78QY" localSheetId="5" hidden="1">#REF!</definedName>
    <definedName name="BExCU8O54I3P3WRYWY1CRP3S78QY" hidden="1">#REF!</definedName>
    <definedName name="BExCUDRJO23YOKT8GPWOVQ4XEHF5" localSheetId="4" hidden="1">#REF!</definedName>
    <definedName name="BExCUDRJO23YOKT8GPWOVQ4XEHF5" localSheetId="3" hidden="1">#REF!</definedName>
    <definedName name="BExCUDRJO23YOKT8GPWOVQ4XEHF5" localSheetId="5" hidden="1">#REF!</definedName>
    <definedName name="BExCUDRJO23YOKT8GPWOVQ4XEHF5" hidden="1">#REF!</definedName>
    <definedName name="BExCUPAXFR16YMWL30ME3F3BSRDZ" localSheetId="4" hidden="1">#REF!</definedName>
    <definedName name="BExCUPAXFR16YMWL30ME3F3BSRDZ" localSheetId="3" hidden="1">#REF!</definedName>
    <definedName name="BExCUPAXFR16YMWL30ME3F3BSRDZ" localSheetId="5" hidden="1">#REF!</definedName>
    <definedName name="BExCUPAXFR16YMWL30ME3F3BSRDZ" hidden="1">#REF!</definedName>
    <definedName name="BExCUR94DHCE47PUUWEMT5QZOYR2" localSheetId="4" hidden="1">#REF!</definedName>
    <definedName name="BExCUR94DHCE47PUUWEMT5QZOYR2" localSheetId="3" hidden="1">#REF!</definedName>
    <definedName name="BExCUR94DHCE47PUUWEMT5QZOYR2" localSheetId="5" hidden="1">#REF!</definedName>
    <definedName name="BExCUR94DHCE47PUUWEMT5QZOYR2" hidden="1">#REF!</definedName>
    <definedName name="BExCV634L7SVHGB0UDDTRRQ2Q72H" localSheetId="4" hidden="1">#REF!</definedName>
    <definedName name="BExCV634L7SVHGB0UDDTRRQ2Q72H" localSheetId="3" hidden="1">#REF!</definedName>
    <definedName name="BExCV634L7SVHGB0UDDTRRQ2Q72H" localSheetId="5" hidden="1">#REF!</definedName>
    <definedName name="BExCV634L7SVHGB0UDDTRRQ2Q72H" hidden="1">#REF!</definedName>
    <definedName name="BExCVBXGSXT9FWJRG62PX9S1RK83" localSheetId="4" hidden="1">#REF!</definedName>
    <definedName name="BExCVBXGSXT9FWJRG62PX9S1RK83" localSheetId="3" hidden="1">#REF!</definedName>
    <definedName name="BExCVBXGSXT9FWJRG62PX9S1RK83" localSheetId="5" hidden="1">#REF!</definedName>
    <definedName name="BExCVBXGSXT9FWJRG62PX9S1RK83" hidden="1">#REF!</definedName>
    <definedName name="BExCVHBNLOHNFS0JAV3I1XGPNH9W" localSheetId="4" hidden="1">#REF!</definedName>
    <definedName name="BExCVHBNLOHNFS0JAV3I1XGPNH9W" localSheetId="3" hidden="1">#REF!</definedName>
    <definedName name="BExCVHBNLOHNFS0JAV3I1XGPNH9W" localSheetId="5" hidden="1">#REF!</definedName>
    <definedName name="BExCVHBNLOHNFS0JAV3I1XGPNH9W" hidden="1">#REF!</definedName>
    <definedName name="BExCVI86R31A2IOZIEBY1FJLVILD" localSheetId="4" hidden="1">#REF!</definedName>
    <definedName name="BExCVI86R31A2IOZIEBY1FJLVILD" localSheetId="3" hidden="1">#REF!</definedName>
    <definedName name="BExCVI86R31A2IOZIEBY1FJLVILD" localSheetId="5" hidden="1">#REF!</definedName>
    <definedName name="BExCVI86R31A2IOZIEBY1FJLVILD" hidden="1">#REF!</definedName>
    <definedName name="BExCVKGZXE0I9EIXKBZVSGSEY2RR" localSheetId="4" hidden="1">#REF!</definedName>
    <definedName name="BExCVKGZXE0I9EIXKBZVSGSEY2RR" localSheetId="3" hidden="1">#REF!</definedName>
    <definedName name="BExCVKGZXE0I9EIXKBZVSGSEY2RR" localSheetId="5" hidden="1">#REF!</definedName>
    <definedName name="BExCVKGZXE0I9EIXKBZVSGSEY2RR" hidden="1">#REF!</definedName>
    <definedName name="BExCVV44WY5807WGMTGKPW0GT256" localSheetId="4" hidden="1">#REF!</definedName>
    <definedName name="BExCVV44WY5807WGMTGKPW0GT256" localSheetId="3" hidden="1">#REF!</definedName>
    <definedName name="BExCVV44WY5807WGMTGKPW0GT256" localSheetId="5" hidden="1">#REF!</definedName>
    <definedName name="BExCVV44WY5807WGMTGKPW0GT256" hidden="1">#REF!</definedName>
    <definedName name="BExCVZ5PN4V6MRBZ04PZJW3GEF8S" localSheetId="4" hidden="1">#REF!</definedName>
    <definedName name="BExCVZ5PN4V6MRBZ04PZJW3GEF8S" localSheetId="3" hidden="1">#REF!</definedName>
    <definedName name="BExCVZ5PN4V6MRBZ04PZJW3GEF8S" localSheetId="5" hidden="1">#REF!</definedName>
    <definedName name="BExCVZ5PN4V6MRBZ04PZJW3GEF8S" hidden="1">#REF!</definedName>
    <definedName name="BExCW13R0GWJYGXZBNCPAHQN4NR2" localSheetId="4" hidden="1">#REF!</definedName>
    <definedName name="BExCW13R0GWJYGXZBNCPAHQN4NR2" localSheetId="3" hidden="1">#REF!</definedName>
    <definedName name="BExCW13R0GWJYGXZBNCPAHQN4NR2" localSheetId="5" hidden="1">#REF!</definedName>
    <definedName name="BExCW13R0GWJYGXZBNCPAHQN4NR2" hidden="1">#REF!</definedName>
    <definedName name="BExCW9Y5HWU4RJTNX74O6L24VGCK" localSheetId="4" hidden="1">#REF!</definedName>
    <definedName name="BExCW9Y5HWU4RJTNX74O6L24VGCK" localSheetId="3" hidden="1">#REF!</definedName>
    <definedName name="BExCW9Y5HWU4RJTNX74O6L24VGCK" localSheetId="5" hidden="1">#REF!</definedName>
    <definedName name="BExCW9Y5HWU4RJTNX74O6L24VGCK" hidden="1">#REF!</definedName>
    <definedName name="BExCWPDPESGZS07QGBLSBWDNVJLZ" localSheetId="4" hidden="1">#REF!</definedName>
    <definedName name="BExCWPDPESGZS07QGBLSBWDNVJLZ" localSheetId="3" hidden="1">#REF!</definedName>
    <definedName name="BExCWPDPESGZS07QGBLSBWDNVJLZ" localSheetId="5" hidden="1">#REF!</definedName>
    <definedName name="BExCWPDPESGZS07QGBLSBWDNVJLZ" hidden="1">#REF!</definedName>
    <definedName name="BExCWTVKHIVCRHF8GC39KI58YM5K" localSheetId="4" hidden="1">#REF!</definedName>
    <definedName name="BExCWTVKHIVCRHF8GC39KI58YM5K" localSheetId="3" hidden="1">#REF!</definedName>
    <definedName name="BExCWTVKHIVCRHF8GC39KI58YM5K" localSheetId="5" hidden="1">#REF!</definedName>
    <definedName name="BExCWTVKHIVCRHF8GC39KI58YM5K" hidden="1">#REF!</definedName>
    <definedName name="BExCX2KGRZBRVLZNM8SUSIE6A0RL" localSheetId="4" hidden="1">#REF!</definedName>
    <definedName name="BExCX2KGRZBRVLZNM8SUSIE6A0RL" localSheetId="3" hidden="1">#REF!</definedName>
    <definedName name="BExCX2KGRZBRVLZNM8SUSIE6A0RL" localSheetId="5" hidden="1">#REF!</definedName>
    <definedName name="BExCX2KGRZBRVLZNM8SUSIE6A0RL" hidden="1">#REF!</definedName>
    <definedName name="BExCX3X451T70LZ1VF95L7W4Y4TM" localSheetId="4" hidden="1">#REF!</definedName>
    <definedName name="BExCX3X451T70LZ1VF95L7W4Y4TM" localSheetId="3" hidden="1">#REF!</definedName>
    <definedName name="BExCX3X451T70LZ1VF95L7W4Y4TM" localSheetId="5" hidden="1">#REF!</definedName>
    <definedName name="BExCX3X451T70LZ1VF95L7W4Y4TM" hidden="1">#REF!</definedName>
    <definedName name="BExCX4NZ2N1OUGXM7EV0U7VULJMM" localSheetId="4" hidden="1">#REF!</definedName>
    <definedName name="BExCX4NZ2N1OUGXM7EV0U7VULJMM" localSheetId="3" hidden="1">#REF!</definedName>
    <definedName name="BExCX4NZ2N1OUGXM7EV0U7VULJMM" localSheetId="5" hidden="1">#REF!</definedName>
    <definedName name="BExCX4NZ2N1OUGXM7EV0U7VULJMM" hidden="1">#REF!</definedName>
    <definedName name="BExCXILMURGYMAH6N5LF5DV6K3GM" localSheetId="4" hidden="1">#REF!</definedName>
    <definedName name="BExCXILMURGYMAH6N5LF5DV6K3GM" localSheetId="3" hidden="1">#REF!</definedName>
    <definedName name="BExCXILMURGYMAH6N5LF5DV6K3GM" localSheetId="5" hidden="1">#REF!</definedName>
    <definedName name="BExCXILMURGYMAH6N5LF5DV6K3GM" hidden="1">#REF!</definedName>
    <definedName name="BExCXQUFBMXQ1650735H48B1AZT3" localSheetId="4" hidden="1">#REF!</definedName>
    <definedName name="BExCXQUFBMXQ1650735H48B1AZT3" localSheetId="3" hidden="1">#REF!</definedName>
    <definedName name="BExCXQUFBMXQ1650735H48B1AZT3" localSheetId="5" hidden="1">#REF!</definedName>
    <definedName name="BExCXQUFBMXQ1650735H48B1AZT3" hidden="1">#REF!</definedName>
    <definedName name="BExCY2DQO9VLA77Q7EG3T0XNXX4F" localSheetId="4" hidden="1">#REF!</definedName>
    <definedName name="BExCY2DQO9VLA77Q7EG3T0XNXX4F" localSheetId="3" hidden="1">#REF!</definedName>
    <definedName name="BExCY2DQO9VLA77Q7EG3T0XNXX4F" localSheetId="5" hidden="1">#REF!</definedName>
    <definedName name="BExCY2DQO9VLA77Q7EG3T0XNXX4F" hidden="1">#REF!</definedName>
    <definedName name="BExCY6VMJ68MX3C981R5Q0BX5791" localSheetId="4" hidden="1">#REF!</definedName>
    <definedName name="BExCY6VMJ68MX3C981R5Q0BX5791" localSheetId="3" hidden="1">#REF!</definedName>
    <definedName name="BExCY6VMJ68MX3C981R5Q0BX5791" localSheetId="5" hidden="1">#REF!</definedName>
    <definedName name="BExCY6VMJ68MX3C981R5Q0BX5791" hidden="1">#REF!</definedName>
    <definedName name="BExCYAH2SAZCPW6XCB7V7PMMCAWO" localSheetId="4" hidden="1">#REF!</definedName>
    <definedName name="BExCYAH2SAZCPW6XCB7V7PMMCAWO" localSheetId="3" hidden="1">#REF!</definedName>
    <definedName name="BExCYAH2SAZCPW6XCB7V7PMMCAWO" localSheetId="5" hidden="1">#REF!</definedName>
    <definedName name="BExCYAH2SAZCPW6XCB7V7PMMCAWO" hidden="1">#REF!</definedName>
    <definedName name="BExCYJBB52X8B3AREHCC1L5QNPX7" localSheetId="4" hidden="1">#REF!</definedName>
    <definedName name="BExCYJBB52X8B3AREHCC1L5QNPX7" localSheetId="3" hidden="1">#REF!</definedName>
    <definedName name="BExCYJBB52X8B3AREHCC1L5QNPX7" localSheetId="5" hidden="1">#REF!</definedName>
    <definedName name="BExCYJBB52X8B3AREHCC1L5QNPX7" hidden="1">#REF!</definedName>
    <definedName name="BExCYPRC5HJE6N2XQTHCT6NXGP8N" localSheetId="4" hidden="1">#REF!</definedName>
    <definedName name="BExCYPRC5HJE6N2XQTHCT6NXGP8N" localSheetId="3" hidden="1">#REF!</definedName>
    <definedName name="BExCYPRC5HJE6N2XQTHCT6NXGP8N" localSheetId="5" hidden="1">#REF!</definedName>
    <definedName name="BExCYPRC5HJE6N2XQTHCT6NXGP8N" hidden="1">#REF!</definedName>
    <definedName name="BExCYUK0I3UEXZNFDW71G6Z6D8XR" localSheetId="4" hidden="1">#REF!</definedName>
    <definedName name="BExCYUK0I3UEXZNFDW71G6Z6D8XR" localSheetId="3" hidden="1">#REF!</definedName>
    <definedName name="BExCYUK0I3UEXZNFDW71G6Z6D8XR" localSheetId="5" hidden="1">#REF!</definedName>
    <definedName name="BExCYUK0I3UEXZNFDW71G6Z6D8XR" hidden="1">#REF!</definedName>
    <definedName name="BExCZFZCXMLY5DWESYJ9NGTJYQ8M" localSheetId="4" hidden="1">#REF!</definedName>
    <definedName name="BExCZFZCXMLY5DWESYJ9NGTJYQ8M" localSheetId="3" hidden="1">#REF!</definedName>
    <definedName name="BExCZFZCXMLY5DWESYJ9NGTJYQ8M" localSheetId="5" hidden="1">#REF!</definedName>
    <definedName name="BExCZFZCXMLY5DWESYJ9NGTJYQ8M" hidden="1">#REF!</definedName>
    <definedName name="BExCZJ4P8WS0BDT31WDXI0ROE7D6" localSheetId="4" hidden="1">#REF!</definedName>
    <definedName name="BExCZJ4P8WS0BDT31WDXI0ROE7D6" localSheetId="3" hidden="1">#REF!</definedName>
    <definedName name="BExCZJ4P8WS0BDT31WDXI0ROE7D6" localSheetId="5" hidden="1">#REF!</definedName>
    <definedName name="BExCZJ4P8WS0BDT31WDXI0ROE7D6" hidden="1">#REF!</definedName>
    <definedName name="BExCZKH6CTY5Z38O85JV2KF50P4E" localSheetId="4" hidden="1">#REF!</definedName>
    <definedName name="BExCZKH6CTY5Z38O85JV2KF50P4E" localSheetId="3" hidden="1">#REF!</definedName>
    <definedName name="BExCZKH6CTY5Z38O85JV2KF50P4E" localSheetId="5" hidden="1">#REF!</definedName>
    <definedName name="BExCZKH6CTY5Z38O85JV2KF50P4E" hidden="1">#REF!</definedName>
    <definedName name="BExCZKH6NI0EE02L995IFVBD1J59" localSheetId="4" hidden="1">#REF!</definedName>
    <definedName name="BExCZKH6NI0EE02L995IFVBD1J59" localSheetId="3" hidden="1">#REF!</definedName>
    <definedName name="BExCZKH6NI0EE02L995IFVBD1J59" localSheetId="5" hidden="1">#REF!</definedName>
    <definedName name="BExCZKH6NI0EE02L995IFVBD1J59" hidden="1">#REF!</definedName>
    <definedName name="BExCZUD9FEOJBKDJ51Z3JON9LKJ8" localSheetId="4" hidden="1">#REF!</definedName>
    <definedName name="BExCZUD9FEOJBKDJ51Z3JON9LKJ8" localSheetId="3" hidden="1">#REF!</definedName>
    <definedName name="BExCZUD9FEOJBKDJ51Z3JON9LKJ8" localSheetId="5" hidden="1">#REF!</definedName>
    <definedName name="BExCZUD9FEOJBKDJ51Z3JON9LKJ8" hidden="1">#REF!</definedName>
    <definedName name="BExD0508DAALLU00PHFPBC8SRRKT" localSheetId="4" hidden="1">#REF!</definedName>
    <definedName name="BExD0508DAALLU00PHFPBC8SRRKT" localSheetId="3" hidden="1">#REF!</definedName>
    <definedName name="BExD0508DAALLU00PHFPBC8SRRKT" localSheetId="5" hidden="1">#REF!</definedName>
    <definedName name="BExD0508DAALLU00PHFPBC8SRRKT" hidden="1">#REF!</definedName>
    <definedName name="BExD0HALIN0JR4JTPGDEVAEE5EX5" localSheetId="4" hidden="1">#REF!</definedName>
    <definedName name="BExD0HALIN0JR4JTPGDEVAEE5EX5" localSheetId="3" hidden="1">#REF!</definedName>
    <definedName name="BExD0HALIN0JR4JTPGDEVAEE5EX5" localSheetId="5" hidden="1">#REF!</definedName>
    <definedName name="BExD0HALIN0JR4JTPGDEVAEE5EX5" hidden="1">#REF!</definedName>
    <definedName name="BExD0LCCDPG16YLY5WQSZF1XI5DA" localSheetId="4" hidden="1">#REF!</definedName>
    <definedName name="BExD0LCCDPG16YLY5WQSZF1XI5DA" localSheetId="3" hidden="1">#REF!</definedName>
    <definedName name="BExD0LCCDPG16YLY5WQSZF1XI5DA" localSheetId="5" hidden="1">#REF!</definedName>
    <definedName name="BExD0LCCDPG16YLY5WQSZF1XI5DA" hidden="1">#REF!</definedName>
    <definedName name="BExD0RMWSB4TRECEHTH6NN4K9DFZ" localSheetId="4" hidden="1">#REF!</definedName>
    <definedName name="BExD0RMWSB4TRECEHTH6NN4K9DFZ" localSheetId="3" hidden="1">#REF!</definedName>
    <definedName name="BExD0RMWSB4TRECEHTH6NN4K9DFZ" localSheetId="5" hidden="1">#REF!</definedName>
    <definedName name="BExD0RMWSB4TRECEHTH6NN4K9DFZ" hidden="1">#REF!</definedName>
    <definedName name="BExD0U6KG10QGVDI1XSHK0J10A2V" localSheetId="4" hidden="1">#REF!</definedName>
    <definedName name="BExD0U6KG10QGVDI1XSHK0J10A2V" localSheetId="3" hidden="1">#REF!</definedName>
    <definedName name="BExD0U6KG10QGVDI1XSHK0J10A2V" localSheetId="5" hidden="1">#REF!</definedName>
    <definedName name="BExD0U6KG10QGVDI1XSHK0J10A2V" hidden="1">#REF!</definedName>
    <definedName name="BExD13RUIBGRXDL4QDZ305UKUR12" localSheetId="4" hidden="1">#REF!</definedName>
    <definedName name="BExD13RUIBGRXDL4QDZ305UKUR12" localSheetId="3" hidden="1">#REF!</definedName>
    <definedName name="BExD13RUIBGRXDL4QDZ305UKUR12" localSheetId="5" hidden="1">#REF!</definedName>
    <definedName name="BExD13RUIBGRXDL4QDZ305UKUR12" hidden="1">#REF!</definedName>
    <definedName name="BExD14DETV5R4OOTMAXD5NAKWRO3" localSheetId="4" hidden="1">#REF!</definedName>
    <definedName name="BExD14DETV5R4OOTMAXD5NAKWRO3" localSheetId="3" hidden="1">#REF!</definedName>
    <definedName name="BExD14DETV5R4OOTMAXD5NAKWRO3" localSheetId="5" hidden="1">#REF!</definedName>
    <definedName name="BExD14DETV5R4OOTMAXD5NAKWRO3" hidden="1">#REF!</definedName>
    <definedName name="BExD1OAU9OXQAZA4D70HP72CU6GB" localSheetId="4" hidden="1">#REF!</definedName>
    <definedName name="BExD1OAU9OXQAZA4D70HP72CU6GB" localSheetId="3" hidden="1">#REF!</definedName>
    <definedName name="BExD1OAU9OXQAZA4D70HP72CU6GB" localSheetId="5" hidden="1">#REF!</definedName>
    <definedName name="BExD1OAU9OXQAZA4D70HP72CU6GB" hidden="1">#REF!</definedName>
    <definedName name="BExD1Y1JV61416YA1XRQHKWPZIE7" localSheetId="4" hidden="1">#REF!</definedName>
    <definedName name="BExD1Y1JV61416YA1XRQHKWPZIE7" localSheetId="3" hidden="1">#REF!</definedName>
    <definedName name="BExD1Y1JV61416YA1XRQHKWPZIE7" localSheetId="5" hidden="1">#REF!</definedName>
    <definedName name="BExD1Y1JV61416YA1XRQHKWPZIE7" hidden="1">#REF!</definedName>
    <definedName name="BExD2CFHIRMBKN5KXE5QP4XXEWFS" localSheetId="4" hidden="1">#REF!</definedName>
    <definedName name="BExD2CFHIRMBKN5KXE5QP4XXEWFS" localSheetId="3" hidden="1">#REF!</definedName>
    <definedName name="BExD2CFHIRMBKN5KXE5QP4XXEWFS" localSheetId="5" hidden="1">#REF!</definedName>
    <definedName name="BExD2CFHIRMBKN5KXE5QP4XXEWFS" hidden="1">#REF!</definedName>
    <definedName name="BExD2DMHH1HWXQ9W0YYMDP8AAX8Q" localSheetId="4" hidden="1">#REF!</definedName>
    <definedName name="BExD2DMHH1HWXQ9W0YYMDP8AAX8Q" localSheetId="3" hidden="1">#REF!</definedName>
    <definedName name="BExD2DMHH1HWXQ9W0YYMDP8AAX8Q" localSheetId="5" hidden="1">#REF!</definedName>
    <definedName name="BExD2DMHH1HWXQ9W0YYMDP8AAX8Q" hidden="1">#REF!</definedName>
    <definedName name="BExD2HTPC7IWBAU6OSQ67MQA8BYZ" localSheetId="4" hidden="1">#REF!</definedName>
    <definedName name="BExD2HTPC7IWBAU6OSQ67MQA8BYZ" localSheetId="3" hidden="1">#REF!</definedName>
    <definedName name="BExD2HTPC7IWBAU6OSQ67MQA8BYZ" localSheetId="5" hidden="1">#REF!</definedName>
    <definedName name="BExD2HTPC7IWBAU6OSQ67MQA8BYZ" hidden="1">#REF!</definedName>
    <definedName name="BExD363H2VGFIQUCE6LS4AC5J0ZT" localSheetId="4" hidden="1">#REF!</definedName>
    <definedName name="BExD363H2VGFIQUCE6LS4AC5J0ZT" localSheetId="3" hidden="1">#REF!</definedName>
    <definedName name="BExD363H2VGFIQUCE6LS4AC5J0ZT" localSheetId="5" hidden="1">#REF!</definedName>
    <definedName name="BExD363H2VGFIQUCE6LS4AC5J0ZT" hidden="1">#REF!</definedName>
    <definedName name="BExD3A588E939V61P1XEW0FI5Q0S" localSheetId="4" hidden="1">#REF!</definedName>
    <definedName name="BExD3A588E939V61P1XEW0FI5Q0S" localSheetId="3" hidden="1">#REF!</definedName>
    <definedName name="BExD3A588E939V61P1XEW0FI5Q0S" localSheetId="5" hidden="1">#REF!</definedName>
    <definedName name="BExD3A588E939V61P1XEW0FI5Q0S" hidden="1">#REF!</definedName>
    <definedName name="BExD3CJJDKVR9M18XI3WDZH80WL6" localSheetId="4" hidden="1">#REF!</definedName>
    <definedName name="BExD3CJJDKVR9M18XI3WDZH80WL6" localSheetId="3" hidden="1">#REF!</definedName>
    <definedName name="BExD3CJJDKVR9M18XI3WDZH80WL6" localSheetId="5" hidden="1">#REF!</definedName>
    <definedName name="BExD3CJJDKVR9M18XI3WDZH80WL6" hidden="1">#REF!</definedName>
    <definedName name="BExD3ESD9WYJIB3TRDPJ1CKXRAVL" localSheetId="4" hidden="1">#REF!</definedName>
    <definedName name="BExD3ESD9WYJIB3TRDPJ1CKXRAVL" localSheetId="3" hidden="1">#REF!</definedName>
    <definedName name="BExD3ESD9WYJIB3TRDPJ1CKXRAVL" localSheetId="5" hidden="1">#REF!</definedName>
    <definedName name="BExD3ESD9WYJIB3TRDPJ1CKXRAVL" hidden="1">#REF!</definedName>
    <definedName name="BExD3F368X5S25MWSUNIV57RDB57" localSheetId="4" hidden="1">#REF!</definedName>
    <definedName name="BExD3F368X5S25MWSUNIV57RDB57" localSheetId="3" hidden="1">#REF!</definedName>
    <definedName name="BExD3F368X5S25MWSUNIV57RDB57" localSheetId="5" hidden="1">#REF!</definedName>
    <definedName name="BExD3F368X5S25MWSUNIV57RDB57" hidden="1">#REF!</definedName>
    <definedName name="BExD3IJ5IT335SOSNV9L85WKAOSI" localSheetId="4" hidden="1">#REF!</definedName>
    <definedName name="BExD3IJ5IT335SOSNV9L85WKAOSI" localSheetId="3" hidden="1">#REF!</definedName>
    <definedName name="BExD3IJ5IT335SOSNV9L85WKAOSI" localSheetId="5" hidden="1">#REF!</definedName>
    <definedName name="BExD3IJ5IT335SOSNV9L85WKAOSI" hidden="1">#REF!</definedName>
    <definedName name="BExD3KBVUY57GMMQTOFEU6S6G1AY" localSheetId="4" hidden="1">#REF!</definedName>
    <definedName name="BExD3KBVUY57GMMQTOFEU6S6G1AY" localSheetId="3" hidden="1">#REF!</definedName>
    <definedName name="BExD3KBVUY57GMMQTOFEU6S6G1AY" localSheetId="5" hidden="1">#REF!</definedName>
    <definedName name="BExD3KBVUY57GMMQTOFEU6S6G1AY" hidden="1">#REF!</definedName>
    <definedName name="BExD3NMR7AW2Z6V8SC79VQR37NA6" localSheetId="4" hidden="1">#REF!</definedName>
    <definedName name="BExD3NMR7AW2Z6V8SC79VQR37NA6" localSheetId="3" hidden="1">#REF!</definedName>
    <definedName name="BExD3NMR7AW2Z6V8SC79VQR37NA6" localSheetId="5" hidden="1">#REF!</definedName>
    <definedName name="BExD3NMR7AW2Z6V8SC79VQR37NA6" hidden="1">#REF!</definedName>
    <definedName name="BExD3QXA2UQ2W4N7NYLUEOG40BZB" localSheetId="4" hidden="1">#REF!</definedName>
    <definedName name="BExD3QXA2UQ2W4N7NYLUEOG40BZB" localSheetId="3" hidden="1">#REF!</definedName>
    <definedName name="BExD3QXA2UQ2W4N7NYLUEOG40BZB" localSheetId="5" hidden="1">#REF!</definedName>
    <definedName name="BExD3QXA2UQ2W4N7NYLUEOG40BZB" hidden="1">#REF!</definedName>
    <definedName name="BExD3U2N041TEJ7GCN005UTPHNXY" localSheetId="4" hidden="1">#REF!</definedName>
    <definedName name="BExD3U2N041TEJ7GCN005UTPHNXY" localSheetId="3" hidden="1">#REF!</definedName>
    <definedName name="BExD3U2N041TEJ7GCN005UTPHNXY" localSheetId="5" hidden="1">#REF!</definedName>
    <definedName name="BExD3U2N041TEJ7GCN005UTPHNXY" hidden="1">#REF!</definedName>
    <definedName name="BExD40O0CFTNJFOFMMM1KH0P7BUI" localSheetId="4" hidden="1">#REF!</definedName>
    <definedName name="BExD40O0CFTNJFOFMMM1KH0P7BUI" localSheetId="3" hidden="1">#REF!</definedName>
    <definedName name="BExD40O0CFTNJFOFMMM1KH0P7BUI" localSheetId="5" hidden="1">#REF!</definedName>
    <definedName name="BExD40O0CFTNJFOFMMM1KH0P7BUI" hidden="1">#REF!</definedName>
    <definedName name="BExD4BR9HJ3MWWZ5KLVZWX9FJAUS" localSheetId="4" hidden="1">#REF!</definedName>
    <definedName name="BExD4BR9HJ3MWWZ5KLVZWX9FJAUS" localSheetId="3" hidden="1">#REF!</definedName>
    <definedName name="BExD4BR9HJ3MWWZ5KLVZWX9FJAUS" localSheetId="5" hidden="1">#REF!</definedName>
    <definedName name="BExD4BR9HJ3MWWZ5KLVZWX9FJAUS" hidden="1">#REF!</definedName>
    <definedName name="BExD4F1WTKT3H0N9MF4H1LX7MBSY" localSheetId="4" hidden="1">#REF!</definedName>
    <definedName name="BExD4F1WTKT3H0N9MF4H1LX7MBSY" localSheetId="3" hidden="1">#REF!</definedName>
    <definedName name="BExD4F1WTKT3H0N9MF4H1LX7MBSY" localSheetId="5" hidden="1">#REF!</definedName>
    <definedName name="BExD4F1WTKT3H0N9MF4H1LX7MBSY" hidden="1">#REF!</definedName>
    <definedName name="BExD4H5GQWXBS6LUL3TSP36DVO38" localSheetId="4" hidden="1">#REF!</definedName>
    <definedName name="BExD4H5GQWXBS6LUL3TSP36DVO38" localSheetId="3" hidden="1">#REF!</definedName>
    <definedName name="BExD4H5GQWXBS6LUL3TSP36DVO38" localSheetId="5" hidden="1">#REF!</definedName>
    <definedName name="BExD4H5GQWXBS6LUL3TSP36DVO38" hidden="1">#REF!</definedName>
    <definedName name="BExD4JJSS3QDBLABCJCHD45SRNPI" localSheetId="4" hidden="1">#REF!</definedName>
    <definedName name="BExD4JJSS3QDBLABCJCHD45SRNPI" localSheetId="3" hidden="1">#REF!</definedName>
    <definedName name="BExD4JJSS3QDBLABCJCHD45SRNPI" localSheetId="5" hidden="1">#REF!</definedName>
    <definedName name="BExD4JJSS3QDBLABCJCHD45SRNPI" hidden="1">#REF!</definedName>
    <definedName name="BExD4R1I0MKF033I5LPUYIMTZ6E8" localSheetId="4" hidden="1">#REF!</definedName>
    <definedName name="BExD4R1I0MKF033I5LPUYIMTZ6E8" localSheetId="3" hidden="1">#REF!</definedName>
    <definedName name="BExD4R1I0MKF033I5LPUYIMTZ6E8" localSheetId="5" hidden="1">#REF!</definedName>
    <definedName name="BExD4R1I0MKF033I5LPUYIMTZ6E8" hidden="1">#REF!</definedName>
    <definedName name="BExD50MT3M6XZLNUP9JL93EG6D9R" localSheetId="4" hidden="1">#REF!</definedName>
    <definedName name="BExD50MT3M6XZLNUP9JL93EG6D9R" localSheetId="3" hidden="1">#REF!</definedName>
    <definedName name="BExD50MT3M6XZLNUP9JL93EG6D9R" localSheetId="5" hidden="1">#REF!</definedName>
    <definedName name="BExD50MT3M6XZLNUP9JL93EG6D9R" hidden="1">#REF!</definedName>
    <definedName name="BExD5EV7KDSVF1CJT38M4IBPFLPY" localSheetId="4" hidden="1">#REF!</definedName>
    <definedName name="BExD5EV7KDSVF1CJT38M4IBPFLPY" localSheetId="3" hidden="1">#REF!</definedName>
    <definedName name="BExD5EV7KDSVF1CJT38M4IBPFLPY" localSheetId="5" hidden="1">#REF!</definedName>
    <definedName name="BExD5EV7KDSVF1CJT38M4IBPFLPY" hidden="1">#REF!</definedName>
    <definedName name="BExD5FRK547OESJRYAW574DZEZ7J" localSheetId="4" hidden="1">#REF!</definedName>
    <definedName name="BExD5FRK547OESJRYAW574DZEZ7J" localSheetId="3" hidden="1">#REF!</definedName>
    <definedName name="BExD5FRK547OESJRYAW574DZEZ7J" localSheetId="5" hidden="1">#REF!</definedName>
    <definedName name="BExD5FRK547OESJRYAW574DZEZ7J" hidden="1">#REF!</definedName>
    <definedName name="BExD5I5X2YA2YNCTCDSMEL4CWF4N" localSheetId="4" hidden="1">#REF!</definedName>
    <definedName name="BExD5I5X2YA2YNCTCDSMEL4CWF4N" localSheetId="3" hidden="1">#REF!</definedName>
    <definedName name="BExD5I5X2YA2YNCTCDSMEL4CWF4N" localSheetId="5" hidden="1">#REF!</definedName>
    <definedName name="BExD5I5X2YA2YNCTCDSMEL4CWF4N" hidden="1">#REF!</definedName>
    <definedName name="BExD5QUSRFJWRQ1ZM50WYLCF74DF" localSheetId="4" hidden="1">#REF!</definedName>
    <definedName name="BExD5QUSRFJWRQ1ZM50WYLCF74DF" localSheetId="3" hidden="1">#REF!</definedName>
    <definedName name="BExD5QUSRFJWRQ1ZM50WYLCF74DF" localSheetId="5" hidden="1">#REF!</definedName>
    <definedName name="BExD5QUSRFJWRQ1ZM50WYLCF74DF" hidden="1">#REF!</definedName>
    <definedName name="BExD5SSUIF6AJQHBHK8PNMFBPRYB" localSheetId="4" hidden="1">#REF!</definedName>
    <definedName name="BExD5SSUIF6AJQHBHK8PNMFBPRYB" localSheetId="3" hidden="1">#REF!</definedName>
    <definedName name="BExD5SSUIF6AJQHBHK8PNMFBPRYB" localSheetId="5" hidden="1">#REF!</definedName>
    <definedName name="BExD5SSUIF6AJQHBHK8PNMFBPRYB" hidden="1">#REF!</definedName>
    <definedName name="BExD623C9LRX18BE0W2V6SZLQUXX" localSheetId="4" hidden="1">#REF!</definedName>
    <definedName name="BExD623C9LRX18BE0W2V6SZLQUXX" localSheetId="3" hidden="1">#REF!</definedName>
    <definedName name="BExD623C9LRX18BE0W2V6SZLQUXX" localSheetId="5" hidden="1">#REF!</definedName>
    <definedName name="BExD623C9LRX18BE0W2V6SZLQUXX" hidden="1">#REF!</definedName>
    <definedName name="BExD6CQA7UMJBXV7AIFAIHUF2ICX" localSheetId="4" hidden="1">#REF!</definedName>
    <definedName name="BExD6CQA7UMJBXV7AIFAIHUF2ICX" localSheetId="3" hidden="1">#REF!</definedName>
    <definedName name="BExD6CQA7UMJBXV7AIFAIHUF2ICX" localSheetId="5" hidden="1">#REF!</definedName>
    <definedName name="BExD6CQA7UMJBXV7AIFAIHUF2ICX" hidden="1">#REF!</definedName>
    <definedName name="BExD6FKVK8WJWNYPVENR7Q8Q30PK" localSheetId="4" hidden="1">#REF!</definedName>
    <definedName name="BExD6FKVK8WJWNYPVENR7Q8Q30PK" localSheetId="3" hidden="1">#REF!</definedName>
    <definedName name="BExD6FKVK8WJWNYPVENR7Q8Q30PK" localSheetId="5" hidden="1">#REF!</definedName>
    <definedName name="BExD6FKVK8WJWNYPVENR7Q8Q30PK" hidden="1">#REF!</definedName>
    <definedName name="BExD6GMP0LK8WKVWMIT1NNH8CHLF" localSheetId="4" hidden="1">#REF!</definedName>
    <definedName name="BExD6GMP0LK8WKVWMIT1NNH8CHLF" localSheetId="3" hidden="1">#REF!</definedName>
    <definedName name="BExD6GMP0LK8WKVWMIT1NNH8CHLF" localSheetId="5" hidden="1">#REF!</definedName>
    <definedName name="BExD6GMP0LK8WKVWMIT1NNH8CHLF" hidden="1">#REF!</definedName>
    <definedName name="BExD6H2TE0WWAUIWVSSCLPZ6B88N" localSheetId="4" hidden="1">#REF!</definedName>
    <definedName name="BExD6H2TE0WWAUIWVSSCLPZ6B88N" localSheetId="3" hidden="1">#REF!</definedName>
    <definedName name="BExD6H2TE0WWAUIWVSSCLPZ6B88N" localSheetId="5" hidden="1">#REF!</definedName>
    <definedName name="BExD6H2TE0WWAUIWVSSCLPZ6B88N" hidden="1">#REF!</definedName>
    <definedName name="BExD71LTOE015TV5RSAHM8NT8GVW" localSheetId="4" hidden="1">#REF!</definedName>
    <definedName name="BExD71LTOE015TV5RSAHM8NT8GVW" localSheetId="3" hidden="1">#REF!</definedName>
    <definedName name="BExD71LTOE015TV5RSAHM8NT8GVW" localSheetId="5" hidden="1">#REF!</definedName>
    <definedName name="BExD71LTOE015TV5RSAHM8NT8GVW" hidden="1">#REF!</definedName>
    <definedName name="BExD73USXVADC7EHGHVTQNCT06ZA" localSheetId="4" hidden="1">#REF!</definedName>
    <definedName name="BExD73USXVADC7EHGHVTQNCT06ZA" localSheetId="3" hidden="1">#REF!</definedName>
    <definedName name="BExD73USXVADC7EHGHVTQNCT06ZA" localSheetId="5" hidden="1">#REF!</definedName>
    <definedName name="BExD73USXVADC7EHGHVTQNCT06ZA" hidden="1">#REF!</definedName>
    <definedName name="BExD7GAIGULTB3YHM1OS9RBQOTEC" localSheetId="4" hidden="1">#REF!</definedName>
    <definedName name="BExD7GAIGULTB3YHM1OS9RBQOTEC" localSheetId="3" hidden="1">#REF!</definedName>
    <definedName name="BExD7GAIGULTB3YHM1OS9RBQOTEC" localSheetId="5" hidden="1">#REF!</definedName>
    <definedName name="BExD7GAIGULTB3YHM1OS9RBQOTEC" hidden="1">#REF!</definedName>
    <definedName name="BExD7IE1DHIS52UFDCTSKPJQNRD5" localSheetId="4" hidden="1">#REF!</definedName>
    <definedName name="BExD7IE1DHIS52UFDCTSKPJQNRD5" localSheetId="3" hidden="1">#REF!</definedName>
    <definedName name="BExD7IE1DHIS52UFDCTSKPJQNRD5" localSheetId="5" hidden="1">#REF!</definedName>
    <definedName name="BExD7IE1DHIS52UFDCTSKPJQNRD5" hidden="1">#REF!</definedName>
    <definedName name="BExD7IUBGUWHYC9UNZ1IY5XFYKQN" localSheetId="4" hidden="1">#REF!</definedName>
    <definedName name="BExD7IUBGUWHYC9UNZ1IY5XFYKQN" localSheetId="3" hidden="1">#REF!</definedName>
    <definedName name="BExD7IUBGUWHYC9UNZ1IY5XFYKQN" localSheetId="5" hidden="1">#REF!</definedName>
    <definedName name="BExD7IUBGUWHYC9UNZ1IY5XFYKQN" hidden="1">#REF!</definedName>
    <definedName name="BExD7JQOJ35HGL8U2OCEI2P2JT7I" localSheetId="4" hidden="1">#REF!</definedName>
    <definedName name="BExD7JQOJ35HGL8U2OCEI2P2JT7I" localSheetId="3" hidden="1">#REF!</definedName>
    <definedName name="BExD7JQOJ35HGL8U2OCEI2P2JT7I" localSheetId="5" hidden="1">#REF!</definedName>
    <definedName name="BExD7JQOJ35HGL8U2OCEI2P2JT7I" hidden="1">#REF!</definedName>
    <definedName name="BExD7KSDKNDNH95NDT3S7GM3MUU2" localSheetId="4" hidden="1">#REF!</definedName>
    <definedName name="BExD7KSDKNDNH95NDT3S7GM3MUU2" localSheetId="3" hidden="1">#REF!</definedName>
    <definedName name="BExD7KSDKNDNH95NDT3S7GM3MUU2" localSheetId="5" hidden="1">#REF!</definedName>
    <definedName name="BExD7KSDKNDNH95NDT3S7GM3MUU2" hidden="1">#REF!</definedName>
    <definedName name="BExD8H5O087KQVWIVPUUID5VMGMS" localSheetId="4" hidden="1">#REF!</definedName>
    <definedName name="BExD8H5O087KQVWIVPUUID5VMGMS" localSheetId="3" hidden="1">#REF!</definedName>
    <definedName name="BExD8H5O087KQVWIVPUUID5VMGMS" localSheetId="5" hidden="1">#REF!</definedName>
    <definedName name="BExD8H5O087KQVWIVPUUID5VMGMS" hidden="1">#REF!</definedName>
    <definedName name="BExD8OCLZMFN5K3VZYI4Q4ITVKUA" localSheetId="4" hidden="1">#REF!</definedName>
    <definedName name="BExD8OCLZMFN5K3VZYI4Q4ITVKUA" localSheetId="3" hidden="1">#REF!</definedName>
    <definedName name="BExD8OCLZMFN5K3VZYI4Q4ITVKUA" localSheetId="5" hidden="1">#REF!</definedName>
    <definedName name="BExD8OCLZMFN5K3VZYI4Q4ITVKUA" hidden="1">#REF!</definedName>
    <definedName name="BExD93C1R6LC0631ECHVFYH0R0PD" localSheetId="4" hidden="1">#REF!</definedName>
    <definedName name="BExD93C1R6LC0631ECHVFYH0R0PD" localSheetId="3" hidden="1">#REF!</definedName>
    <definedName name="BExD93C1R6LC0631ECHVFYH0R0PD" localSheetId="5" hidden="1">#REF!</definedName>
    <definedName name="BExD93C1R6LC0631ECHVFYH0R0PD" hidden="1">#REF!</definedName>
    <definedName name="BExD97TXIO0COVNN4OH3DEJ33YLM" localSheetId="4" hidden="1">#REF!</definedName>
    <definedName name="BExD97TXIO0COVNN4OH3DEJ33YLM" localSheetId="3" hidden="1">#REF!</definedName>
    <definedName name="BExD97TXIO0COVNN4OH3DEJ33YLM" localSheetId="5" hidden="1">#REF!</definedName>
    <definedName name="BExD97TXIO0COVNN4OH3DEJ33YLM" hidden="1">#REF!</definedName>
    <definedName name="BExD99RZ1RFIMK6O1ZHSPJ68X9Y5" localSheetId="4" hidden="1">#REF!</definedName>
    <definedName name="BExD99RZ1RFIMK6O1ZHSPJ68X9Y5" localSheetId="3" hidden="1">#REF!</definedName>
    <definedName name="BExD99RZ1RFIMK6O1ZHSPJ68X9Y5" localSheetId="5" hidden="1">#REF!</definedName>
    <definedName name="BExD99RZ1RFIMK6O1ZHSPJ68X9Y5" hidden="1">#REF!</definedName>
    <definedName name="BExD9L0ID3VSOU609GKWYTA5BFMA" localSheetId="4" hidden="1">#REF!</definedName>
    <definedName name="BExD9L0ID3VSOU609GKWYTA5BFMA" localSheetId="3" hidden="1">#REF!</definedName>
    <definedName name="BExD9L0ID3VSOU609GKWYTA5BFMA" localSheetId="5" hidden="1">#REF!</definedName>
    <definedName name="BExD9L0ID3VSOU609GKWYTA5BFMA" hidden="1">#REF!</definedName>
    <definedName name="BExD9M7SEMG0JK2FUTTZXWIEBTKB" localSheetId="4" hidden="1">#REF!</definedName>
    <definedName name="BExD9M7SEMG0JK2FUTTZXWIEBTKB" localSheetId="3" hidden="1">#REF!</definedName>
    <definedName name="BExD9M7SEMG0JK2FUTTZXWIEBTKB" localSheetId="5" hidden="1">#REF!</definedName>
    <definedName name="BExD9M7SEMG0JK2FUTTZXWIEBTKB" hidden="1">#REF!</definedName>
    <definedName name="BExD9MNYBYB1AICQL5165G472IE2" localSheetId="4" hidden="1">#REF!</definedName>
    <definedName name="BExD9MNYBYB1AICQL5165G472IE2" localSheetId="3" hidden="1">#REF!</definedName>
    <definedName name="BExD9MNYBYB1AICQL5165G472IE2" localSheetId="5" hidden="1">#REF!</definedName>
    <definedName name="BExD9MNYBYB1AICQL5165G472IE2" hidden="1">#REF!</definedName>
    <definedName name="BExD9PNSYT7GASEGUVL48MUQ02WO" localSheetId="4" hidden="1">#REF!</definedName>
    <definedName name="BExD9PNSYT7GASEGUVL48MUQ02WO" localSheetId="3" hidden="1">#REF!</definedName>
    <definedName name="BExD9PNSYT7GASEGUVL48MUQ02WO" localSheetId="5" hidden="1">#REF!</definedName>
    <definedName name="BExD9PNSYT7GASEGUVL48MUQ02WO" hidden="1">#REF!</definedName>
    <definedName name="BExD9TK2MIWFH5SKUYU9ZKF4NPHQ" localSheetId="4" hidden="1">#REF!</definedName>
    <definedName name="BExD9TK2MIWFH5SKUYU9ZKF4NPHQ" localSheetId="3" hidden="1">#REF!</definedName>
    <definedName name="BExD9TK2MIWFH5SKUYU9ZKF4NPHQ" localSheetId="5" hidden="1">#REF!</definedName>
    <definedName name="BExD9TK2MIWFH5SKUYU9ZKF4NPHQ" hidden="1">#REF!</definedName>
    <definedName name="BExDA6LD9061UULVKUUI4QP8SK13" localSheetId="4" hidden="1">#REF!</definedName>
    <definedName name="BExDA6LD9061UULVKUUI4QP8SK13" localSheetId="3" hidden="1">#REF!</definedName>
    <definedName name="BExDA6LD9061UULVKUUI4QP8SK13" localSheetId="5" hidden="1">#REF!</definedName>
    <definedName name="BExDA6LD9061UULVKUUI4QP8SK13" hidden="1">#REF!</definedName>
    <definedName name="BExDAGMVMNLQ6QXASB9R6D8DIT12" localSheetId="4" hidden="1">#REF!</definedName>
    <definedName name="BExDAGMVMNLQ6QXASB9R6D8DIT12" localSheetId="3" hidden="1">#REF!</definedName>
    <definedName name="BExDAGMVMNLQ6QXASB9R6D8DIT12" localSheetId="5" hidden="1">#REF!</definedName>
    <definedName name="BExDAGMVMNLQ6QXASB9R6D8DIT12" hidden="1">#REF!</definedName>
    <definedName name="BExDAYBHU9ADLXI8VRC7F608RVGM" localSheetId="4" hidden="1">#REF!</definedName>
    <definedName name="BExDAYBHU9ADLXI8VRC7F608RVGM" localSheetId="3" hidden="1">#REF!</definedName>
    <definedName name="BExDAYBHU9ADLXI8VRC7F608RVGM" localSheetId="5" hidden="1">#REF!</definedName>
    <definedName name="BExDAYBHU9ADLXI8VRC7F608RVGM" hidden="1">#REF!</definedName>
    <definedName name="BExDBDR1XR0FV0CYUCB2OJ7CJCZU" localSheetId="4" hidden="1">#REF!</definedName>
    <definedName name="BExDBDR1XR0FV0CYUCB2OJ7CJCZU" localSheetId="3" hidden="1">#REF!</definedName>
    <definedName name="BExDBDR1XR0FV0CYUCB2OJ7CJCZU" localSheetId="5" hidden="1">#REF!</definedName>
    <definedName name="BExDBDR1XR0FV0CYUCB2OJ7CJCZU" hidden="1">#REF!</definedName>
    <definedName name="BExDC7F818VN0S18ID7XRCRVYPJ4" localSheetId="4" hidden="1">#REF!</definedName>
    <definedName name="BExDC7F818VN0S18ID7XRCRVYPJ4" localSheetId="3" hidden="1">#REF!</definedName>
    <definedName name="BExDC7F818VN0S18ID7XRCRVYPJ4" localSheetId="5" hidden="1">#REF!</definedName>
    <definedName name="BExDC7F818VN0S18ID7XRCRVYPJ4" hidden="1">#REF!</definedName>
    <definedName name="BExDCL7K96PC9VZYB70ZW3QPVIJE" localSheetId="4" hidden="1">#REF!</definedName>
    <definedName name="BExDCL7K96PC9VZYB70ZW3QPVIJE" localSheetId="3" hidden="1">#REF!</definedName>
    <definedName name="BExDCL7K96PC9VZYB70ZW3QPVIJE" localSheetId="5" hidden="1">#REF!</definedName>
    <definedName name="BExDCL7K96PC9VZYB70ZW3QPVIJE" hidden="1">#REF!</definedName>
    <definedName name="BExDCP3UZ3C2O4C1F7KMU0Z9U32N" localSheetId="4" hidden="1">#REF!</definedName>
    <definedName name="BExDCP3UZ3C2O4C1F7KMU0Z9U32N" localSheetId="3" hidden="1">#REF!</definedName>
    <definedName name="BExDCP3UZ3C2O4C1F7KMU0Z9U32N" localSheetId="5" hidden="1">#REF!</definedName>
    <definedName name="BExDCP3UZ3C2O4C1F7KMU0Z9U32N" hidden="1">#REF!</definedName>
    <definedName name="BExEOBX3WECDMYCV9RLN49APTXMM" localSheetId="4" hidden="1">#REF!</definedName>
    <definedName name="BExEOBX3WECDMYCV9RLN49APTXMM" localSheetId="3" hidden="1">#REF!</definedName>
    <definedName name="BExEOBX3WECDMYCV9RLN49APTXMM" localSheetId="5" hidden="1">#REF!</definedName>
    <definedName name="BExEOBX3WECDMYCV9RLN49APTXMM" hidden="1">#REF!</definedName>
    <definedName name="BExEP4E4F36662JDI0TOD85OP7X9" localSheetId="4" hidden="1">#REF!</definedName>
    <definedName name="BExEP4E4F36662JDI0TOD85OP7X9" localSheetId="3" hidden="1">#REF!</definedName>
    <definedName name="BExEP4E4F36662JDI0TOD85OP7X9" localSheetId="5" hidden="1">#REF!</definedName>
    <definedName name="BExEP4E4F36662JDI0TOD85OP7X9" hidden="1">#REF!</definedName>
    <definedName name="BExEPN9VIYI0FVL0HLZQXJFO6TT0" localSheetId="4" hidden="1">#REF!</definedName>
    <definedName name="BExEPN9VIYI0FVL0HLZQXJFO6TT0" localSheetId="3" hidden="1">#REF!</definedName>
    <definedName name="BExEPN9VIYI0FVL0HLZQXJFO6TT0" localSheetId="5" hidden="1">#REF!</definedName>
    <definedName name="BExEPN9VIYI0FVL0HLZQXJFO6TT0" hidden="1">#REF!</definedName>
    <definedName name="BExEPYT6VDSMR8MU2341Q5GM2Y9V" localSheetId="4" hidden="1">#REF!</definedName>
    <definedName name="BExEPYT6VDSMR8MU2341Q5GM2Y9V" localSheetId="3" hidden="1">#REF!</definedName>
    <definedName name="BExEPYT6VDSMR8MU2341Q5GM2Y9V" localSheetId="5" hidden="1">#REF!</definedName>
    <definedName name="BExEPYT6VDSMR8MU2341Q5GM2Y9V" hidden="1">#REF!</definedName>
    <definedName name="BExEQ2ENYLMY8K1796XBB31CJHNN" localSheetId="4" hidden="1">#REF!</definedName>
    <definedName name="BExEQ2ENYLMY8K1796XBB31CJHNN" localSheetId="3" hidden="1">#REF!</definedName>
    <definedName name="BExEQ2ENYLMY8K1796XBB31CJHNN" localSheetId="5" hidden="1">#REF!</definedName>
    <definedName name="BExEQ2ENYLMY8K1796XBB31CJHNN" hidden="1">#REF!</definedName>
    <definedName name="BExEQ2PFE4N40LEPGDPS90WDL6BN" localSheetId="4" hidden="1">#REF!</definedName>
    <definedName name="BExEQ2PFE4N40LEPGDPS90WDL6BN" localSheetId="3" hidden="1">#REF!</definedName>
    <definedName name="BExEQ2PFE4N40LEPGDPS90WDL6BN" localSheetId="5" hidden="1">#REF!</definedName>
    <definedName name="BExEQ2PFE4N40LEPGDPS90WDL6BN" hidden="1">#REF!</definedName>
    <definedName name="BExEQ2PFURT24NQYGYVE8NKX1EGA" localSheetId="4" hidden="1">#REF!</definedName>
    <definedName name="BExEQ2PFURT24NQYGYVE8NKX1EGA" localSheetId="3" hidden="1">#REF!</definedName>
    <definedName name="BExEQ2PFURT24NQYGYVE8NKX1EGA" localSheetId="5" hidden="1">#REF!</definedName>
    <definedName name="BExEQ2PFURT24NQYGYVE8NKX1EGA" hidden="1">#REF!</definedName>
    <definedName name="BExEQB8ZWXO6IIGOEPWTLOJGE2NR" localSheetId="4" hidden="1">#REF!</definedName>
    <definedName name="BExEQB8ZWXO6IIGOEPWTLOJGE2NR" localSheetId="3" hidden="1">#REF!</definedName>
    <definedName name="BExEQB8ZWXO6IIGOEPWTLOJGE2NR" localSheetId="5" hidden="1">#REF!</definedName>
    <definedName name="BExEQB8ZWXO6IIGOEPWTLOJGE2NR" hidden="1">#REF!</definedName>
    <definedName name="BExEQBZX0EL6LIKPY01197ACK65H" localSheetId="4" hidden="1">#REF!</definedName>
    <definedName name="BExEQBZX0EL6LIKPY01197ACK65H" localSheetId="3" hidden="1">#REF!</definedName>
    <definedName name="BExEQBZX0EL6LIKPY01197ACK65H" localSheetId="5" hidden="1">#REF!</definedName>
    <definedName name="BExEQBZX0EL6LIKPY01197ACK65H" hidden="1">#REF!</definedName>
    <definedName name="BExEQDXZALJLD4OBF74IKZBR13SR" localSheetId="4" hidden="1">#REF!</definedName>
    <definedName name="BExEQDXZALJLD4OBF74IKZBR13SR" localSheetId="3" hidden="1">#REF!</definedName>
    <definedName name="BExEQDXZALJLD4OBF74IKZBR13SR" localSheetId="5" hidden="1">#REF!</definedName>
    <definedName name="BExEQDXZALJLD4OBF74IKZBR13SR" hidden="1">#REF!</definedName>
    <definedName name="BExEQFLE2RPWGMWQAI4JMKUEFRPT" localSheetId="4" hidden="1">#REF!</definedName>
    <definedName name="BExEQFLE2RPWGMWQAI4JMKUEFRPT" localSheetId="3" hidden="1">#REF!</definedName>
    <definedName name="BExEQFLE2RPWGMWQAI4JMKUEFRPT" localSheetId="5" hidden="1">#REF!</definedName>
    <definedName name="BExEQFLE2RPWGMWQAI4JMKUEFRPT" hidden="1">#REF!</definedName>
    <definedName name="BExEQTZAP8R69U31W4LKGTKKGKQE" localSheetId="4" hidden="1">#REF!</definedName>
    <definedName name="BExEQTZAP8R69U31W4LKGTKKGKQE" localSheetId="3" hidden="1">#REF!</definedName>
    <definedName name="BExEQTZAP8R69U31W4LKGTKKGKQE" localSheetId="5" hidden="1">#REF!</definedName>
    <definedName name="BExEQTZAP8R69U31W4LKGTKKGKQE" hidden="1">#REF!</definedName>
    <definedName name="BExER2O72H1F9WV6S1J04C15PXX7" localSheetId="4" hidden="1">#REF!</definedName>
    <definedName name="BExER2O72H1F9WV6S1J04C15PXX7" localSheetId="3" hidden="1">#REF!</definedName>
    <definedName name="BExER2O72H1F9WV6S1J04C15PXX7" localSheetId="5" hidden="1">#REF!</definedName>
    <definedName name="BExER2O72H1F9WV6S1J04C15PXX7" hidden="1">#REF!</definedName>
    <definedName name="BExERRUIKIOATPZ9U4HQ0V52RJAU" localSheetId="4" hidden="1">#REF!</definedName>
    <definedName name="BExERRUIKIOATPZ9U4HQ0V52RJAU" localSheetId="3" hidden="1">#REF!</definedName>
    <definedName name="BExERRUIKIOATPZ9U4HQ0V52RJAU" localSheetId="5" hidden="1">#REF!</definedName>
    <definedName name="BExERRUIKIOATPZ9U4HQ0V52RJAU" hidden="1">#REF!</definedName>
    <definedName name="BExERSANFNM1O7T65PC5MJ301YET" localSheetId="4" hidden="1">#REF!</definedName>
    <definedName name="BExERSANFNM1O7T65PC5MJ301YET" localSheetId="3" hidden="1">#REF!</definedName>
    <definedName name="BExERSANFNM1O7T65PC5MJ301YET" localSheetId="5" hidden="1">#REF!</definedName>
    <definedName name="BExERSANFNM1O7T65PC5MJ301YET" hidden="1">#REF!</definedName>
    <definedName name="BExERWCEBKQRYWRQLYJ4UCMMKTHG" localSheetId="4" hidden="1">#REF!</definedName>
    <definedName name="BExERWCEBKQRYWRQLYJ4UCMMKTHG" localSheetId="3" hidden="1">#REF!</definedName>
    <definedName name="BExERWCEBKQRYWRQLYJ4UCMMKTHG" localSheetId="5" hidden="1">#REF!</definedName>
    <definedName name="BExERWCEBKQRYWRQLYJ4UCMMKTHG" hidden="1">#REF!</definedName>
    <definedName name="BExES44RHHDL3V7FLV6M20834WF1" localSheetId="4" hidden="1">#REF!</definedName>
    <definedName name="BExES44RHHDL3V7FLV6M20834WF1" localSheetId="3" hidden="1">#REF!</definedName>
    <definedName name="BExES44RHHDL3V7FLV6M20834WF1" localSheetId="5" hidden="1">#REF!</definedName>
    <definedName name="BExES44RHHDL3V7FLV6M20834WF1" hidden="1">#REF!</definedName>
    <definedName name="BExES4A7VE2X3RYYTVRLKZD4I7WU" localSheetId="4" hidden="1">#REF!</definedName>
    <definedName name="BExES4A7VE2X3RYYTVRLKZD4I7WU" localSheetId="3" hidden="1">#REF!</definedName>
    <definedName name="BExES4A7VE2X3RYYTVRLKZD4I7WU" localSheetId="5" hidden="1">#REF!</definedName>
    <definedName name="BExES4A7VE2X3RYYTVRLKZD4I7WU" hidden="1">#REF!</definedName>
    <definedName name="BExES6ZC8R7PHJ21OVJFLIR7DY30" localSheetId="4" hidden="1">#REF!</definedName>
    <definedName name="BExES6ZC8R7PHJ21OVJFLIR7DY30" localSheetId="3" hidden="1">#REF!</definedName>
    <definedName name="BExES6ZC8R7PHJ21OVJFLIR7DY30" localSheetId="5" hidden="1">#REF!</definedName>
    <definedName name="BExES6ZC8R7PHJ21OVJFLIR7DY30" hidden="1">#REF!</definedName>
    <definedName name="BExESMKD95A649M0WRSG6CXXP326" localSheetId="4" hidden="1">#REF!</definedName>
    <definedName name="BExESMKD95A649M0WRSG6CXXP326" localSheetId="3" hidden="1">#REF!</definedName>
    <definedName name="BExESMKD95A649M0WRSG6CXXP326" localSheetId="5" hidden="1">#REF!</definedName>
    <definedName name="BExESMKD95A649M0WRSG6CXXP326" hidden="1">#REF!</definedName>
    <definedName name="BExESR27ZXJG5VMY4PR9D940VS7T" localSheetId="4" hidden="1">#REF!</definedName>
    <definedName name="BExESR27ZXJG5VMY4PR9D940VS7T" localSheetId="3" hidden="1">#REF!</definedName>
    <definedName name="BExESR27ZXJG5VMY4PR9D940VS7T" localSheetId="5" hidden="1">#REF!</definedName>
    <definedName name="BExESR27ZXJG5VMY4PR9D940VS7T" hidden="1">#REF!</definedName>
    <definedName name="BExESZ03KXL8DQ2591HLR56ZML94" localSheetId="4" hidden="1">#REF!</definedName>
    <definedName name="BExESZ03KXL8DQ2591HLR56ZML94" localSheetId="3" hidden="1">#REF!</definedName>
    <definedName name="BExESZ03KXL8DQ2591HLR56ZML94" localSheetId="5" hidden="1">#REF!</definedName>
    <definedName name="BExESZ03KXL8DQ2591HLR56ZML94" hidden="1">#REF!</definedName>
    <definedName name="BExESZAW5N443NRTKIP59OEI1CR6" localSheetId="4" hidden="1">#REF!</definedName>
    <definedName name="BExESZAW5N443NRTKIP59OEI1CR6" localSheetId="3" hidden="1">#REF!</definedName>
    <definedName name="BExESZAW5N443NRTKIP59OEI1CR6" localSheetId="5" hidden="1">#REF!</definedName>
    <definedName name="BExESZAW5N443NRTKIP59OEI1CR6" hidden="1">#REF!</definedName>
    <definedName name="BExET3HXQ60A4O2OLKX8QNXRI6LQ" localSheetId="4" hidden="1">#REF!</definedName>
    <definedName name="BExET3HXQ60A4O2OLKX8QNXRI6LQ" localSheetId="3" hidden="1">#REF!</definedName>
    <definedName name="BExET3HXQ60A4O2OLKX8QNXRI6LQ" localSheetId="5" hidden="1">#REF!</definedName>
    <definedName name="BExET3HXQ60A4O2OLKX8QNXRI6LQ" hidden="1">#REF!</definedName>
    <definedName name="BExETA3B1FCIOA80H94K90FWXQKE" localSheetId="4" hidden="1">#REF!</definedName>
    <definedName name="BExETA3B1FCIOA80H94K90FWXQKE" localSheetId="3" hidden="1">#REF!</definedName>
    <definedName name="BExETA3B1FCIOA80H94K90FWXQKE" localSheetId="5" hidden="1">#REF!</definedName>
    <definedName name="BExETA3B1FCIOA80H94K90FWXQKE" hidden="1">#REF!</definedName>
    <definedName name="BExETAZOYT4CJIT8RRKC9F2HJG1D" localSheetId="4" hidden="1">#REF!</definedName>
    <definedName name="BExETAZOYT4CJIT8RRKC9F2HJG1D" localSheetId="3" hidden="1">#REF!</definedName>
    <definedName name="BExETAZOYT4CJIT8RRKC9F2HJG1D" localSheetId="5" hidden="1">#REF!</definedName>
    <definedName name="BExETAZOYT4CJIT8RRKC9F2HJG1D" hidden="1">#REF!</definedName>
    <definedName name="BExETF6QD5A9GEINE1KZRRC2LXWM" localSheetId="4" hidden="1">#REF!</definedName>
    <definedName name="BExETF6QD5A9GEINE1KZRRC2LXWM" localSheetId="3" hidden="1">#REF!</definedName>
    <definedName name="BExETF6QD5A9GEINE1KZRRC2LXWM" localSheetId="5" hidden="1">#REF!</definedName>
    <definedName name="BExETF6QD5A9GEINE1KZRRC2LXWM" hidden="1">#REF!</definedName>
    <definedName name="BExETQ9XRXLUACN82805SPSPNKHI" localSheetId="4" hidden="1">#REF!</definedName>
    <definedName name="BExETQ9XRXLUACN82805SPSPNKHI" localSheetId="3" hidden="1">#REF!</definedName>
    <definedName name="BExETQ9XRXLUACN82805SPSPNKHI" localSheetId="5" hidden="1">#REF!</definedName>
    <definedName name="BExETQ9XRXLUACN82805SPSPNKHI" hidden="1">#REF!</definedName>
    <definedName name="BExETR0YRMOR63E6DHLEHV9QVVON" localSheetId="4" hidden="1">#REF!</definedName>
    <definedName name="BExETR0YRMOR63E6DHLEHV9QVVON" localSheetId="3" hidden="1">#REF!</definedName>
    <definedName name="BExETR0YRMOR63E6DHLEHV9QVVON" localSheetId="5" hidden="1">#REF!</definedName>
    <definedName name="BExETR0YRMOR63E6DHLEHV9QVVON" hidden="1">#REF!</definedName>
    <definedName name="BExETVTGY38YXYYF7N73OYN6FYY3" localSheetId="4" hidden="1">#REF!</definedName>
    <definedName name="BExETVTGY38YXYYF7N73OYN6FYY3" localSheetId="3" hidden="1">#REF!</definedName>
    <definedName name="BExETVTGY38YXYYF7N73OYN6FYY3" localSheetId="5" hidden="1">#REF!</definedName>
    <definedName name="BExETVTGY38YXYYF7N73OYN6FYY3" hidden="1">#REF!</definedName>
    <definedName name="BExEUNE4T242Y59C6MS28MXEUGCP" localSheetId="4" hidden="1">#REF!</definedName>
    <definedName name="BExEUNE4T242Y59C6MS28MXEUGCP" localSheetId="3" hidden="1">#REF!</definedName>
    <definedName name="BExEUNE4T242Y59C6MS28MXEUGCP" localSheetId="5" hidden="1">#REF!</definedName>
    <definedName name="BExEUNE4T242Y59C6MS28MXEUGCP" hidden="1">#REF!</definedName>
    <definedName name="BExEV2TP7NA3ZR6RJGH5ER370OUM" localSheetId="4" hidden="1">#REF!</definedName>
    <definedName name="BExEV2TP7NA3ZR6RJGH5ER370OUM" localSheetId="3" hidden="1">#REF!</definedName>
    <definedName name="BExEV2TP7NA3ZR6RJGH5ER370OUM" localSheetId="5" hidden="1">#REF!</definedName>
    <definedName name="BExEV2TP7NA3ZR6RJGH5ER370OUM" hidden="1">#REF!</definedName>
    <definedName name="BExEV69USLNYO2QRJRC0J92XUF00" localSheetId="4" hidden="1">#REF!</definedName>
    <definedName name="BExEV69USLNYO2QRJRC0J92XUF00" localSheetId="3" hidden="1">#REF!</definedName>
    <definedName name="BExEV69USLNYO2QRJRC0J92XUF00" localSheetId="5" hidden="1">#REF!</definedName>
    <definedName name="BExEV69USLNYO2QRJRC0J92XUF00" hidden="1">#REF!</definedName>
    <definedName name="BExEV6KNTQOCFD7GV726XQEVQ7R6" localSheetId="4" hidden="1">#REF!</definedName>
    <definedName name="BExEV6KNTQOCFD7GV726XQEVQ7R6" localSheetId="3" hidden="1">#REF!</definedName>
    <definedName name="BExEV6KNTQOCFD7GV726XQEVQ7R6" localSheetId="5" hidden="1">#REF!</definedName>
    <definedName name="BExEV6KNTQOCFD7GV726XQEVQ7R6" hidden="1">#REF!</definedName>
    <definedName name="BExEV6VGM4POO9QT9KH3QA3VYCWM" localSheetId="4" hidden="1">#REF!</definedName>
    <definedName name="BExEV6VGM4POO9QT9KH3QA3VYCWM" localSheetId="3" hidden="1">#REF!</definedName>
    <definedName name="BExEV6VGM4POO9QT9KH3QA3VYCWM" localSheetId="5" hidden="1">#REF!</definedName>
    <definedName name="BExEV6VGM4POO9QT9KH3QA3VYCWM" hidden="1">#REF!</definedName>
    <definedName name="BExEVET98G3FU6QBF9LHYWSAMV0O" localSheetId="4" hidden="1">#REF!</definedName>
    <definedName name="BExEVET98G3FU6QBF9LHYWSAMV0O" localSheetId="3" hidden="1">#REF!</definedName>
    <definedName name="BExEVET98G3FU6QBF9LHYWSAMV0O" localSheetId="5" hidden="1">#REF!</definedName>
    <definedName name="BExEVET98G3FU6QBF9LHYWSAMV0O" hidden="1">#REF!</definedName>
    <definedName name="BExEVNCUT0PDUYNJH7G6BSEWZOT2" localSheetId="4" hidden="1">#REF!</definedName>
    <definedName name="BExEVNCUT0PDUYNJH7G6BSEWZOT2" localSheetId="3" hidden="1">#REF!</definedName>
    <definedName name="BExEVNCUT0PDUYNJH7G6BSEWZOT2" localSheetId="5" hidden="1">#REF!</definedName>
    <definedName name="BExEVNCUT0PDUYNJH7G6BSEWZOT2" hidden="1">#REF!</definedName>
    <definedName name="BExEVPGF4V5J0WQRZKUM8F9TTKZJ" localSheetId="4" hidden="1">#REF!</definedName>
    <definedName name="BExEVPGF4V5J0WQRZKUM8F9TTKZJ" localSheetId="3" hidden="1">#REF!</definedName>
    <definedName name="BExEVPGF4V5J0WQRZKUM8F9TTKZJ" localSheetId="5" hidden="1">#REF!</definedName>
    <definedName name="BExEVPGF4V5J0WQRZKUM8F9TTKZJ" hidden="1">#REF!</definedName>
    <definedName name="BExEVPWH8S9GER9M14SPIT6XZ8SG" localSheetId="4" hidden="1">#REF!</definedName>
    <definedName name="BExEVPWH8S9GER9M14SPIT6XZ8SG" localSheetId="3" hidden="1">#REF!</definedName>
    <definedName name="BExEVPWH8S9GER9M14SPIT6XZ8SG" localSheetId="5" hidden="1">#REF!</definedName>
    <definedName name="BExEVPWH8S9GER9M14SPIT6XZ8SG" hidden="1">#REF!</definedName>
    <definedName name="BExEVVLIEVWYRF2UUC1H0H5QU1CP" localSheetId="4" hidden="1">#REF!</definedName>
    <definedName name="BExEVVLIEVWYRF2UUC1H0H5QU1CP" localSheetId="3" hidden="1">#REF!</definedName>
    <definedName name="BExEVVLIEVWYRF2UUC1H0H5QU1CP" localSheetId="5" hidden="1">#REF!</definedName>
    <definedName name="BExEVVLIEVWYRF2UUC1H0H5QU1CP" hidden="1">#REF!</definedName>
    <definedName name="BExEVWCKO8T84GW9Z3X47915XKSH" localSheetId="4" hidden="1">#REF!</definedName>
    <definedName name="BExEVWCKO8T84GW9Z3X47915XKSH" localSheetId="3" hidden="1">#REF!</definedName>
    <definedName name="BExEVWCKO8T84GW9Z3X47915XKSH" localSheetId="5" hidden="1">#REF!</definedName>
    <definedName name="BExEVWCKO8T84GW9Z3X47915XKSH" hidden="1">#REF!</definedName>
    <definedName name="BExEVZSJWMZ5L2ZE7AZC57CXKW6T" localSheetId="4" hidden="1">#REF!</definedName>
    <definedName name="BExEVZSJWMZ5L2ZE7AZC57CXKW6T" localSheetId="3" hidden="1">#REF!</definedName>
    <definedName name="BExEVZSJWMZ5L2ZE7AZC57CXKW6T" localSheetId="5" hidden="1">#REF!</definedName>
    <definedName name="BExEVZSJWMZ5L2ZE7AZC57CXKW6T" hidden="1">#REF!</definedName>
    <definedName name="BExEW0JL1GFFCXMDGW54CI7Y8FZN" localSheetId="4" hidden="1">#REF!</definedName>
    <definedName name="BExEW0JL1GFFCXMDGW54CI7Y8FZN" localSheetId="3" hidden="1">#REF!</definedName>
    <definedName name="BExEW0JL1GFFCXMDGW54CI7Y8FZN" localSheetId="5" hidden="1">#REF!</definedName>
    <definedName name="BExEW0JL1GFFCXMDGW54CI7Y8FZN" hidden="1">#REF!</definedName>
    <definedName name="BExEW68M9WL8214QH9C7VCK7BN08" localSheetId="4" hidden="1">#REF!</definedName>
    <definedName name="BExEW68M9WL8214QH9C7VCK7BN08" localSheetId="3" hidden="1">#REF!</definedName>
    <definedName name="BExEW68M9WL8214QH9C7VCK7BN08" localSheetId="5" hidden="1">#REF!</definedName>
    <definedName name="BExEW68M9WL8214QH9C7VCK7BN08" hidden="1">#REF!</definedName>
    <definedName name="BExEW8HFKH6F47KIHYBDRUEFZ2ZZ" localSheetId="4" hidden="1">#REF!</definedName>
    <definedName name="BExEW8HFKH6F47KIHYBDRUEFZ2ZZ" localSheetId="3" hidden="1">#REF!</definedName>
    <definedName name="BExEW8HFKH6F47KIHYBDRUEFZ2ZZ" localSheetId="5" hidden="1">#REF!</definedName>
    <definedName name="BExEW8HFKH6F47KIHYBDRUEFZ2ZZ" hidden="1">#REF!</definedName>
    <definedName name="BExEWLO75K95C6IRKHXSP7VP81T4" localSheetId="4" hidden="1">#REF!</definedName>
    <definedName name="BExEWLO75K95C6IRKHXSP7VP81T4" localSheetId="3" hidden="1">#REF!</definedName>
    <definedName name="BExEWLO75K95C6IRKHXSP7VP81T4" localSheetId="5" hidden="1">#REF!</definedName>
    <definedName name="BExEWLO75K95C6IRKHXSP7VP81T4" hidden="1">#REF!</definedName>
    <definedName name="BExEWNBGQS1U2LW3W84T4LSJ9K00" localSheetId="4" hidden="1">#REF!</definedName>
    <definedName name="BExEWNBGQS1U2LW3W84T4LSJ9K00" localSheetId="3" hidden="1">#REF!</definedName>
    <definedName name="BExEWNBGQS1U2LW3W84T4LSJ9K00" localSheetId="5" hidden="1">#REF!</definedName>
    <definedName name="BExEWNBGQS1U2LW3W84T4LSJ9K00" hidden="1">#REF!</definedName>
    <definedName name="BExEWO7STL7HNZSTY8VQBPTX1WK6" localSheetId="4" hidden="1">#REF!</definedName>
    <definedName name="BExEWO7STL7HNZSTY8VQBPTX1WK6" localSheetId="3" hidden="1">#REF!</definedName>
    <definedName name="BExEWO7STL7HNZSTY8VQBPTX1WK6" localSheetId="5" hidden="1">#REF!</definedName>
    <definedName name="BExEWO7STL7HNZSTY8VQBPTX1WK6" hidden="1">#REF!</definedName>
    <definedName name="BExEWQ0M1N3KMKTDJ73H10QSG4W1" localSheetId="4" hidden="1">#REF!</definedName>
    <definedName name="BExEWQ0M1N3KMKTDJ73H10QSG4W1" localSheetId="3" hidden="1">#REF!</definedName>
    <definedName name="BExEWQ0M1N3KMKTDJ73H10QSG4W1" localSheetId="5" hidden="1">#REF!</definedName>
    <definedName name="BExEWQ0M1N3KMKTDJ73H10QSG4W1" hidden="1">#REF!</definedName>
    <definedName name="BExEX85F3OSW8NSCYGYPS9372Z1Q" localSheetId="4" hidden="1">#REF!</definedName>
    <definedName name="BExEX85F3OSW8NSCYGYPS9372Z1Q" localSheetId="3" hidden="1">#REF!</definedName>
    <definedName name="BExEX85F3OSW8NSCYGYPS9372Z1Q" localSheetId="5" hidden="1">#REF!</definedName>
    <definedName name="BExEX85F3OSW8NSCYGYPS9372Z1Q" hidden="1">#REF!</definedName>
    <definedName name="BExEX9HWY2G6928ZVVVQF77QCM2C" localSheetId="4" hidden="1">#REF!</definedName>
    <definedName name="BExEX9HWY2G6928ZVVVQF77QCM2C" localSheetId="3" hidden="1">#REF!</definedName>
    <definedName name="BExEX9HWY2G6928ZVVVQF77QCM2C" localSheetId="5" hidden="1">#REF!</definedName>
    <definedName name="BExEX9HWY2G6928ZVVVQF77QCM2C" hidden="1">#REF!</definedName>
    <definedName name="BExEXBQWAYKMVBRJRHB8PFCSYFVN" localSheetId="4" hidden="1">#REF!</definedName>
    <definedName name="BExEXBQWAYKMVBRJRHB8PFCSYFVN" localSheetId="3" hidden="1">#REF!</definedName>
    <definedName name="BExEXBQWAYKMVBRJRHB8PFCSYFVN" localSheetId="5" hidden="1">#REF!</definedName>
    <definedName name="BExEXBQWAYKMVBRJRHB8PFCSYFVN" hidden="1">#REF!</definedName>
    <definedName name="BExEXRBZ0DI9E2UFLLKYWGN66B61" localSheetId="4" hidden="1">#REF!</definedName>
    <definedName name="BExEXRBZ0DI9E2UFLLKYWGN66B61" localSheetId="3" hidden="1">#REF!</definedName>
    <definedName name="BExEXRBZ0DI9E2UFLLKYWGN66B61" localSheetId="5" hidden="1">#REF!</definedName>
    <definedName name="BExEXRBZ0DI9E2UFLLKYWGN66B61" hidden="1">#REF!</definedName>
    <definedName name="BExEYLG9FL9V1JPPNZ3FUDNSEJ4V" localSheetId="4" hidden="1">#REF!</definedName>
    <definedName name="BExEYLG9FL9V1JPPNZ3FUDNSEJ4V" localSheetId="3" hidden="1">#REF!</definedName>
    <definedName name="BExEYLG9FL9V1JPPNZ3FUDNSEJ4V" localSheetId="5" hidden="1">#REF!</definedName>
    <definedName name="BExEYLG9FL9V1JPPNZ3FUDNSEJ4V" hidden="1">#REF!</definedName>
    <definedName name="BExEYOW8C1B3OUUCIGEC7L8OOW1Z" localSheetId="4" hidden="1">#REF!</definedName>
    <definedName name="BExEYOW8C1B3OUUCIGEC7L8OOW1Z" localSheetId="3" hidden="1">#REF!</definedName>
    <definedName name="BExEYOW8C1B3OUUCIGEC7L8OOW1Z" localSheetId="5" hidden="1">#REF!</definedName>
    <definedName name="BExEYOW8C1B3OUUCIGEC7L8OOW1Z" hidden="1">#REF!</definedName>
    <definedName name="BExEYUQJXZT6N5HJH8ACJF6SRWEE" localSheetId="4" hidden="1">#REF!</definedName>
    <definedName name="BExEYUQJXZT6N5HJH8ACJF6SRWEE" localSheetId="3" hidden="1">#REF!</definedName>
    <definedName name="BExEYUQJXZT6N5HJH8ACJF6SRWEE" localSheetId="5" hidden="1">#REF!</definedName>
    <definedName name="BExEYUQJXZT6N5HJH8ACJF6SRWEE" hidden="1">#REF!</definedName>
    <definedName name="BExEZ1S6VZCG01ZPLBSS9Z1SBOJ2" localSheetId="4" hidden="1">#REF!</definedName>
    <definedName name="BExEZ1S6VZCG01ZPLBSS9Z1SBOJ2" localSheetId="3" hidden="1">#REF!</definedName>
    <definedName name="BExEZ1S6VZCG01ZPLBSS9Z1SBOJ2" localSheetId="5" hidden="1">#REF!</definedName>
    <definedName name="BExEZ1S6VZCG01ZPLBSS9Z1SBOJ2" hidden="1">#REF!</definedName>
    <definedName name="BExEZGBFNJR8DLPN0V11AU22L6WY" localSheetId="4" hidden="1">#REF!</definedName>
    <definedName name="BExEZGBFNJR8DLPN0V11AU22L6WY" localSheetId="3" hidden="1">#REF!</definedName>
    <definedName name="BExEZGBFNJR8DLPN0V11AU22L6WY" localSheetId="5" hidden="1">#REF!</definedName>
    <definedName name="BExEZGBFNJR8DLPN0V11AU22L6WY" hidden="1">#REF!</definedName>
    <definedName name="BExF02Y3V3QEPO2XLDSK47APK9XJ" localSheetId="4" hidden="1">#REF!</definedName>
    <definedName name="BExF02Y3V3QEPO2XLDSK47APK9XJ" localSheetId="3" hidden="1">#REF!</definedName>
    <definedName name="BExF02Y3V3QEPO2XLDSK47APK9XJ" localSheetId="5" hidden="1">#REF!</definedName>
    <definedName name="BExF02Y3V3QEPO2XLDSK47APK9XJ" hidden="1">#REF!</definedName>
    <definedName name="BExF09OS91RT7N7IW8JLMZ121ZP3" localSheetId="4" hidden="1">#REF!</definedName>
    <definedName name="BExF09OS91RT7N7IW8JLMZ121ZP3" localSheetId="3" hidden="1">#REF!</definedName>
    <definedName name="BExF09OS91RT7N7IW8JLMZ121ZP3" localSheetId="5" hidden="1">#REF!</definedName>
    <definedName name="BExF09OS91RT7N7IW8JLMZ121ZP3" hidden="1">#REF!</definedName>
    <definedName name="BExF0LOEHV42P2DV7QL8O7HOQ3N9" localSheetId="4" hidden="1">#REF!</definedName>
    <definedName name="BExF0LOEHV42P2DV7QL8O7HOQ3N9" localSheetId="3" hidden="1">#REF!</definedName>
    <definedName name="BExF0LOEHV42P2DV7QL8O7HOQ3N9" localSheetId="5" hidden="1">#REF!</definedName>
    <definedName name="BExF0LOEHV42P2DV7QL8O7HOQ3N9" hidden="1">#REF!</definedName>
    <definedName name="BExF0WRM9VO25RLSO03ZOCE8H7K5" localSheetId="4" hidden="1">#REF!</definedName>
    <definedName name="BExF0WRM9VO25RLSO03ZOCE8H7K5" localSheetId="3" hidden="1">#REF!</definedName>
    <definedName name="BExF0WRM9VO25RLSO03ZOCE8H7K5" localSheetId="5" hidden="1">#REF!</definedName>
    <definedName name="BExF0WRM9VO25RLSO03ZOCE8H7K5" hidden="1">#REF!</definedName>
    <definedName name="BExF0ZRI7W4RSLIDLHTSM0AWXO3S" localSheetId="4" hidden="1">#REF!</definedName>
    <definedName name="BExF0ZRI7W4RSLIDLHTSM0AWXO3S" localSheetId="3" hidden="1">#REF!</definedName>
    <definedName name="BExF0ZRI7W4RSLIDLHTSM0AWXO3S" localSheetId="5" hidden="1">#REF!</definedName>
    <definedName name="BExF0ZRI7W4RSLIDLHTSM0AWXO3S" hidden="1">#REF!</definedName>
    <definedName name="BExF19CT3MMZZ2T5EWMDNG3UOJ01" localSheetId="4" hidden="1">#REF!</definedName>
    <definedName name="BExF19CT3MMZZ2T5EWMDNG3UOJ01" localSheetId="3" hidden="1">#REF!</definedName>
    <definedName name="BExF19CT3MMZZ2T5EWMDNG3UOJ01" localSheetId="5" hidden="1">#REF!</definedName>
    <definedName name="BExF19CT3MMZZ2T5EWMDNG3UOJ01" hidden="1">#REF!</definedName>
    <definedName name="BExF1EAPPL24809U36ARIMYRD5NF" localSheetId="4" hidden="1">#REF!</definedName>
    <definedName name="BExF1EAPPL24809U36ARIMYRD5NF" localSheetId="3" hidden="1">#REF!</definedName>
    <definedName name="BExF1EAPPL24809U36ARIMYRD5NF" localSheetId="5" hidden="1">#REF!</definedName>
    <definedName name="BExF1EAPPL24809U36ARIMYRD5NF" hidden="1">#REF!</definedName>
    <definedName name="BExF1M38U6NX17YJA8YU359B5Z4M" localSheetId="4" hidden="1">#REF!</definedName>
    <definedName name="BExF1M38U6NX17YJA8YU359B5Z4M" localSheetId="3" hidden="1">#REF!</definedName>
    <definedName name="BExF1M38U6NX17YJA8YU359B5Z4M" localSheetId="5" hidden="1">#REF!</definedName>
    <definedName name="BExF1M38U6NX17YJA8YU359B5Z4M" hidden="1">#REF!</definedName>
    <definedName name="BExF1MU4W3NPEY0OHRDWP5IANCBB" localSheetId="4" hidden="1">#REF!</definedName>
    <definedName name="BExF1MU4W3NPEY0OHRDWP5IANCBB" localSheetId="3" hidden="1">#REF!</definedName>
    <definedName name="BExF1MU4W3NPEY0OHRDWP5IANCBB" localSheetId="5" hidden="1">#REF!</definedName>
    <definedName name="BExF1MU4W3NPEY0OHRDWP5IANCBB" hidden="1">#REF!</definedName>
    <definedName name="BExF1MZN8MWMOKOARHJ1QAF9HPGT" localSheetId="4" hidden="1">#REF!</definedName>
    <definedName name="BExF1MZN8MWMOKOARHJ1QAF9HPGT" localSheetId="3" hidden="1">#REF!</definedName>
    <definedName name="BExF1MZN8MWMOKOARHJ1QAF9HPGT" localSheetId="5" hidden="1">#REF!</definedName>
    <definedName name="BExF1MZN8MWMOKOARHJ1QAF9HPGT" hidden="1">#REF!</definedName>
    <definedName name="BExF1US4ZIQYSU5LBFYNRA9N0K2O" localSheetId="4" hidden="1">#REF!</definedName>
    <definedName name="BExF1US4ZIQYSU5LBFYNRA9N0K2O" localSheetId="3" hidden="1">#REF!</definedName>
    <definedName name="BExF1US4ZIQYSU5LBFYNRA9N0K2O" localSheetId="5" hidden="1">#REF!</definedName>
    <definedName name="BExF1US4ZIQYSU5LBFYNRA9N0K2O" hidden="1">#REF!</definedName>
    <definedName name="BExF2CWZN6E87RGTBMD4YQI2QT7R" localSheetId="4" hidden="1">#REF!</definedName>
    <definedName name="BExF2CWZN6E87RGTBMD4YQI2QT7R" localSheetId="3" hidden="1">#REF!</definedName>
    <definedName name="BExF2CWZN6E87RGTBMD4YQI2QT7R" localSheetId="5" hidden="1">#REF!</definedName>
    <definedName name="BExF2CWZN6E87RGTBMD4YQI2QT7R" hidden="1">#REF!</definedName>
    <definedName name="BExF2DYO1WQ7GMXSTAQRDBW1NSFG" localSheetId="4" hidden="1">#REF!</definedName>
    <definedName name="BExF2DYO1WQ7GMXSTAQRDBW1NSFG" localSheetId="3" hidden="1">#REF!</definedName>
    <definedName name="BExF2DYO1WQ7GMXSTAQRDBW1NSFG" localSheetId="5" hidden="1">#REF!</definedName>
    <definedName name="BExF2DYO1WQ7GMXSTAQRDBW1NSFG" hidden="1">#REF!</definedName>
    <definedName name="BExF2MSWNUY9Z6BZJQZ538PPTION" localSheetId="4" hidden="1">#REF!</definedName>
    <definedName name="BExF2MSWNUY9Z6BZJQZ538PPTION" localSheetId="3" hidden="1">#REF!</definedName>
    <definedName name="BExF2MSWNUY9Z6BZJQZ538PPTION" localSheetId="5" hidden="1">#REF!</definedName>
    <definedName name="BExF2MSWNUY9Z6BZJQZ538PPTION" hidden="1">#REF!</definedName>
    <definedName name="BExF2QZYWHTYGUTTXR15CKCV3LS7" localSheetId="4" hidden="1">#REF!</definedName>
    <definedName name="BExF2QZYWHTYGUTTXR15CKCV3LS7" localSheetId="3" hidden="1">#REF!</definedName>
    <definedName name="BExF2QZYWHTYGUTTXR15CKCV3LS7" localSheetId="5" hidden="1">#REF!</definedName>
    <definedName name="BExF2QZYWHTYGUTTXR15CKCV3LS7" hidden="1">#REF!</definedName>
    <definedName name="BExF2T8Y6TSJ74RMSZOA9CEH4OZ6" localSheetId="4" hidden="1">#REF!</definedName>
    <definedName name="BExF2T8Y6TSJ74RMSZOA9CEH4OZ6" localSheetId="3" hidden="1">#REF!</definedName>
    <definedName name="BExF2T8Y6TSJ74RMSZOA9CEH4OZ6" localSheetId="5" hidden="1">#REF!</definedName>
    <definedName name="BExF2T8Y6TSJ74RMSZOA9CEH4OZ6" hidden="1">#REF!</definedName>
    <definedName name="BExF31N3YM4F37EOOY8M8VI1KXN8" localSheetId="4" hidden="1">#REF!</definedName>
    <definedName name="BExF31N3YM4F37EOOY8M8VI1KXN8" localSheetId="3" hidden="1">#REF!</definedName>
    <definedName name="BExF31N3YM4F37EOOY8M8VI1KXN8" localSheetId="5" hidden="1">#REF!</definedName>
    <definedName name="BExF31N3YM4F37EOOY8M8VI1KXN8" hidden="1">#REF!</definedName>
    <definedName name="BExF37C1YKBT79Z9SOJAG5MXQGTU" localSheetId="4" hidden="1">#REF!</definedName>
    <definedName name="BExF37C1YKBT79Z9SOJAG5MXQGTU" localSheetId="3" hidden="1">#REF!</definedName>
    <definedName name="BExF37C1YKBT79Z9SOJAG5MXQGTU" localSheetId="5" hidden="1">#REF!</definedName>
    <definedName name="BExF37C1YKBT79Z9SOJAG5MXQGTU" hidden="1">#REF!</definedName>
    <definedName name="BExF3A6HPA6DGYALZNHHJPMCUYZR" localSheetId="4" hidden="1">#REF!</definedName>
    <definedName name="BExF3A6HPA6DGYALZNHHJPMCUYZR" localSheetId="3" hidden="1">#REF!</definedName>
    <definedName name="BExF3A6HPA6DGYALZNHHJPMCUYZR" localSheetId="5" hidden="1">#REF!</definedName>
    <definedName name="BExF3A6HPA6DGYALZNHHJPMCUYZR" hidden="1">#REF!</definedName>
    <definedName name="BExF3I9T44X7DV9HHV51DVDDPPZG" localSheetId="4" hidden="1">#REF!</definedName>
    <definedName name="BExF3I9T44X7DV9HHV51DVDDPPZG" localSheetId="3" hidden="1">#REF!</definedName>
    <definedName name="BExF3I9T44X7DV9HHV51DVDDPPZG" localSheetId="5" hidden="1">#REF!</definedName>
    <definedName name="BExF3I9T44X7DV9HHV51DVDDPPZG" hidden="1">#REF!</definedName>
    <definedName name="BExF3JMFX5DILOIFUDIO1HZUK875" localSheetId="4" hidden="1">#REF!</definedName>
    <definedName name="BExF3JMFX5DILOIFUDIO1HZUK875" localSheetId="3" hidden="1">#REF!</definedName>
    <definedName name="BExF3JMFX5DILOIFUDIO1HZUK875" localSheetId="5" hidden="1">#REF!</definedName>
    <definedName name="BExF3JMFX5DILOIFUDIO1HZUK875" hidden="1">#REF!</definedName>
    <definedName name="BExF3NTC4BGZEM6B87TCFX277QCS" localSheetId="4" hidden="1">#REF!</definedName>
    <definedName name="BExF3NTC4BGZEM6B87TCFX277QCS" localSheetId="3" hidden="1">#REF!</definedName>
    <definedName name="BExF3NTC4BGZEM6B87TCFX277QCS" localSheetId="5" hidden="1">#REF!</definedName>
    <definedName name="BExF3NTC4BGZEM6B87TCFX277QCS" hidden="1">#REF!</definedName>
    <definedName name="BExF3Q7NI90WT31QHYSJDIG0LLLJ" localSheetId="4" hidden="1">#REF!</definedName>
    <definedName name="BExF3Q7NI90WT31QHYSJDIG0LLLJ" localSheetId="3" hidden="1">#REF!</definedName>
    <definedName name="BExF3Q7NI90WT31QHYSJDIG0LLLJ" localSheetId="5" hidden="1">#REF!</definedName>
    <definedName name="BExF3Q7NI90WT31QHYSJDIG0LLLJ" hidden="1">#REF!</definedName>
    <definedName name="BExF3QD55TIY1MSBSRK9TUJKBEWO" localSheetId="4" hidden="1">#REF!</definedName>
    <definedName name="BExF3QD55TIY1MSBSRK9TUJKBEWO" localSheetId="3" hidden="1">#REF!</definedName>
    <definedName name="BExF3QD55TIY1MSBSRK9TUJKBEWO" localSheetId="5" hidden="1">#REF!</definedName>
    <definedName name="BExF3QD55TIY1MSBSRK9TUJKBEWO" hidden="1">#REF!</definedName>
    <definedName name="BExF3QT8J6RIF1L3R700MBSKIOKW" localSheetId="4" hidden="1">#REF!</definedName>
    <definedName name="BExF3QT8J6RIF1L3R700MBSKIOKW" localSheetId="3" hidden="1">#REF!</definedName>
    <definedName name="BExF3QT8J6RIF1L3R700MBSKIOKW" localSheetId="5" hidden="1">#REF!</definedName>
    <definedName name="BExF3QT8J6RIF1L3R700MBSKIOKW" hidden="1">#REF!</definedName>
    <definedName name="BExF42SSBVPMLK2UB3B7FPEIY9TU" localSheetId="4" hidden="1">#REF!</definedName>
    <definedName name="BExF42SSBVPMLK2UB3B7FPEIY9TU" localSheetId="3" hidden="1">#REF!</definedName>
    <definedName name="BExF42SSBVPMLK2UB3B7FPEIY9TU" localSheetId="5" hidden="1">#REF!</definedName>
    <definedName name="BExF42SSBVPMLK2UB3B7FPEIY9TU" hidden="1">#REF!</definedName>
    <definedName name="BExF4HXSWB50BKYPWA0HTT8W56H6" localSheetId="4" hidden="1">#REF!</definedName>
    <definedName name="BExF4HXSWB50BKYPWA0HTT8W56H6" localSheetId="3" hidden="1">#REF!</definedName>
    <definedName name="BExF4HXSWB50BKYPWA0HTT8W56H6" localSheetId="5" hidden="1">#REF!</definedName>
    <definedName name="BExF4HXSWB50BKYPWA0HTT8W56H6" hidden="1">#REF!</definedName>
    <definedName name="BExF4KHF04IWW4LQ95FHQPFE4Y9K" localSheetId="4" hidden="1">#REF!</definedName>
    <definedName name="BExF4KHF04IWW4LQ95FHQPFE4Y9K" localSheetId="3" hidden="1">#REF!</definedName>
    <definedName name="BExF4KHF04IWW4LQ95FHQPFE4Y9K" localSheetId="5" hidden="1">#REF!</definedName>
    <definedName name="BExF4KHF04IWW4LQ95FHQPFE4Y9K" hidden="1">#REF!</definedName>
    <definedName name="BExF4LU2NV3A47BCWPM3EZXUEH37" localSheetId="4" hidden="1">#REF!</definedName>
    <definedName name="BExF4LU2NV3A47BCWPM3EZXUEH37" localSheetId="3" hidden="1">#REF!</definedName>
    <definedName name="BExF4LU2NV3A47BCWPM3EZXUEH37" localSheetId="5" hidden="1">#REF!</definedName>
    <definedName name="BExF4LU2NV3A47BCWPM3EZXUEH37" hidden="1">#REF!</definedName>
    <definedName name="BExF4MVQM5Y0QRDLDFSKWWTF709C" localSheetId="4" hidden="1">#REF!</definedName>
    <definedName name="BExF4MVQM5Y0QRDLDFSKWWTF709C" localSheetId="3" hidden="1">#REF!</definedName>
    <definedName name="BExF4MVQM5Y0QRDLDFSKWWTF709C" localSheetId="5" hidden="1">#REF!</definedName>
    <definedName name="BExF4MVQM5Y0QRDLDFSKWWTF709C" hidden="1">#REF!</definedName>
    <definedName name="BExF4PVMZYV36E8HOYY06J81AMBI" localSheetId="4" hidden="1">#REF!</definedName>
    <definedName name="BExF4PVMZYV36E8HOYY06J81AMBI" localSheetId="3" hidden="1">#REF!</definedName>
    <definedName name="BExF4PVMZYV36E8HOYY06J81AMBI" localSheetId="5" hidden="1">#REF!</definedName>
    <definedName name="BExF4PVMZYV36E8HOYY06J81AMBI" hidden="1">#REF!</definedName>
    <definedName name="BExF4SF9NEX1FZE9N8EXT89PM54D" localSheetId="4" hidden="1">#REF!</definedName>
    <definedName name="BExF4SF9NEX1FZE9N8EXT89PM54D" localSheetId="3" hidden="1">#REF!</definedName>
    <definedName name="BExF4SF9NEX1FZE9N8EXT89PM54D" localSheetId="5" hidden="1">#REF!</definedName>
    <definedName name="BExF4SF9NEX1FZE9N8EXT89PM54D" hidden="1">#REF!</definedName>
    <definedName name="BExF52GTGP8MHGII4KJ8TJGR8W8U" localSheetId="4" hidden="1">#REF!</definedName>
    <definedName name="BExF52GTGP8MHGII4KJ8TJGR8W8U" localSheetId="3" hidden="1">#REF!</definedName>
    <definedName name="BExF52GTGP8MHGII4KJ8TJGR8W8U" localSheetId="5" hidden="1">#REF!</definedName>
    <definedName name="BExF52GTGP8MHGII4KJ8TJGR8W8U" hidden="1">#REF!</definedName>
    <definedName name="BExF57K7L3UC1I2FSAWURR4SN0UN" localSheetId="4" hidden="1">#REF!</definedName>
    <definedName name="BExF57K7L3UC1I2FSAWURR4SN0UN" localSheetId="3" hidden="1">#REF!</definedName>
    <definedName name="BExF57K7L3UC1I2FSAWURR4SN0UN" localSheetId="5" hidden="1">#REF!</definedName>
    <definedName name="BExF57K7L3UC1I2FSAWURR4SN0UN" hidden="1">#REF!</definedName>
    <definedName name="BExF5D96JEPDW6LV89G2REZJ1ES7" localSheetId="4" hidden="1">#REF!</definedName>
    <definedName name="BExF5D96JEPDW6LV89G2REZJ1ES7" localSheetId="3" hidden="1">#REF!</definedName>
    <definedName name="BExF5D96JEPDW6LV89G2REZJ1ES7" localSheetId="5" hidden="1">#REF!</definedName>
    <definedName name="BExF5D96JEPDW6LV89G2REZJ1ES7" hidden="1">#REF!</definedName>
    <definedName name="BExF5HR2GFV7O8LKG9SJ4BY78LYA" localSheetId="4" hidden="1">#REF!</definedName>
    <definedName name="BExF5HR2GFV7O8LKG9SJ4BY78LYA" localSheetId="3" hidden="1">#REF!</definedName>
    <definedName name="BExF5HR2GFV7O8LKG9SJ4BY78LYA" localSheetId="5" hidden="1">#REF!</definedName>
    <definedName name="BExF5HR2GFV7O8LKG9SJ4BY78LYA" hidden="1">#REF!</definedName>
    <definedName name="BExF5ZFO2A29GHWR5ES64Z9OS16J" localSheetId="4" hidden="1">#REF!</definedName>
    <definedName name="BExF5ZFO2A29GHWR5ES64Z9OS16J" localSheetId="3" hidden="1">#REF!</definedName>
    <definedName name="BExF5ZFO2A29GHWR5ES64Z9OS16J" localSheetId="5" hidden="1">#REF!</definedName>
    <definedName name="BExF5ZFO2A29GHWR5ES64Z9OS16J" hidden="1">#REF!</definedName>
    <definedName name="BExF63S045JO7H2ZJCBTBVH3SUIF" localSheetId="4" hidden="1">#REF!</definedName>
    <definedName name="BExF63S045JO7H2ZJCBTBVH3SUIF" localSheetId="3" hidden="1">#REF!</definedName>
    <definedName name="BExF63S045JO7H2ZJCBTBVH3SUIF" localSheetId="5" hidden="1">#REF!</definedName>
    <definedName name="BExF63S045JO7H2ZJCBTBVH3SUIF" hidden="1">#REF!</definedName>
    <definedName name="BExF642TEGTXCI9A61ZOONJCB0U1" localSheetId="4" hidden="1">#REF!</definedName>
    <definedName name="BExF642TEGTXCI9A61ZOONJCB0U1" localSheetId="3" hidden="1">#REF!</definedName>
    <definedName name="BExF642TEGTXCI9A61ZOONJCB0U1" localSheetId="5" hidden="1">#REF!</definedName>
    <definedName name="BExF642TEGTXCI9A61ZOONJCB0U1" hidden="1">#REF!</definedName>
    <definedName name="BExF67O951CF8UJF3KBDNR0E83C1" localSheetId="4" hidden="1">#REF!</definedName>
    <definedName name="BExF67O951CF8UJF3KBDNR0E83C1" localSheetId="3" hidden="1">#REF!</definedName>
    <definedName name="BExF67O951CF8UJF3KBDNR0E83C1" localSheetId="5" hidden="1">#REF!</definedName>
    <definedName name="BExF67O951CF8UJF3KBDNR0E83C1" hidden="1">#REF!</definedName>
    <definedName name="BExF6EV7I35NVMIJGYTB6E24YVPA" localSheetId="4" hidden="1">#REF!</definedName>
    <definedName name="BExF6EV7I35NVMIJGYTB6E24YVPA" localSheetId="3" hidden="1">#REF!</definedName>
    <definedName name="BExF6EV7I35NVMIJGYTB6E24YVPA" localSheetId="5" hidden="1">#REF!</definedName>
    <definedName name="BExF6EV7I35NVMIJGYTB6E24YVPA" hidden="1">#REF!</definedName>
    <definedName name="BExF6FGUF393KTMBT40S5BYAFG00" localSheetId="4" hidden="1">#REF!</definedName>
    <definedName name="BExF6FGUF393KTMBT40S5BYAFG00" localSheetId="3" hidden="1">#REF!</definedName>
    <definedName name="BExF6FGUF393KTMBT40S5BYAFG00" localSheetId="5" hidden="1">#REF!</definedName>
    <definedName name="BExF6FGUF393KTMBT40S5BYAFG00" hidden="1">#REF!</definedName>
    <definedName name="BExF6GNYXWY8A0SY4PW1B6KJMMTM" localSheetId="4" hidden="1">#REF!</definedName>
    <definedName name="BExF6GNYXWY8A0SY4PW1B6KJMMTM" localSheetId="3" hidden="1">#REF!</definedName>
    <definedName name="BExF6GNYXWY8A0SY4PW1B6KJMMTM" localSheetId="5" hidden="1">#REF!</definedName>
    <definedName name="BExF6GNYXWY8A0SY4PW1B6KJMMTM" hidden="1">#REF!</definedName>
    <definedName name="BExF6IB8K74Z0AFT05GPOKKZW7C9" localSheetId="4" hidden="1">#REF!</definedName>
    <definedName name="BExF6IB8K74Z0AFT05GPOKKZW7C9" localSheetId="3" hidden="1">#REF!</definedName>
    <definedName name="BExF6IB8K74Z0AFT05GPOKKZW7C9" localSheetId="5" hidden="1">#REF!</definedName>
    <definedName name="BExF6IB8K74Z0AFT05GPOKKZW7C9" hidden="1">#REF!</definedName>
    <definedName name="BExF6NUXJI11W2IAZNAM1QWC0459" localSheetId="4" hidden="1">#REF!</definedName>
    <definedName name="BExF6NUXJI11W2IAZNAM1QWC0459" localSheetId="3" hidden="1">#REF!</definedName>
    <definedName name="BExF6NUXJI11W2IAZNAM1QWC0459" localSheetId="5" hidden="1">#REF!</definedName>
    <definedName name="BExF6NUXJI11W2IAZNAM1QWC0459" hidden="1">#REF!</definedName>
    <definedName name="BExF6RR76KNVIXGJOVFO8GDILKGZ" localSheetId="4" hidden="1">#REF!</definedName>
    <definedName name="BExF6RR76KNVIXGJOVFO8GDILKGZ" localSheetId="3" hidden="1">#REF!</definedName>
    <definedName name="BExF6RR76KNVIXGJOVFO8GDILKGZ" localSheetId="5" hidden="1">#REF!</definedName>
    <definedName name="BExF6RR76KNVIXGJOVFO8GDILKGZ" hidden="1">#REF!</definedName>
    <definedName name="BExF6ZE8D5CMPJPRWT6S4HM56LPF" localSheetId="4" hidden="1">#REF!</definedName>
    <definedName name="BExF6ZE8D5CMPJPRWT6S4HM56LPF" localSheetId="3" hidden="1">#REF!</definedName>
    <definedName name="BExF6ZE8D5CMPJPRWT6S4HM56LPF" localSheetId="5" hidden="1">#REF!</definedName>
    <definedName name="BExF6ZE8D5CMPJPRWT6S4HM56LPF" hidden="1">#REF!</definedName>
    <definedName name="BExF76FV8SF7AJK7B35AL7VTZF6D" localSheetId="4" hidden="1">#REF!</definedName>
    <definedName name="BExF76FV8SF7AJK7B35AL7VTZF6D" localSheetId="3" hidden="1">#REF!</definedName>
    <definedName name="BExF76FV8SF7AJK7B35AL7VTZF6D" localSheetId="5" hidden="1">#REF!</definedName>
    <definedName name="BExF76FV8SF7AJK7B35AL7VTZF6D" hidden="1">#REF!</definedName>
    <definedName name="BExF7EOIMC1OYL1N7835KGOI0FIZ" localSheetId="4" hidden="1">#REF!</definedName>
    <definedName name="BExF7EOIMC1OYL1N7835KGOI0FIZ" localSheetId="3" hidden="1">#REF!</definedName>
    <definedName name="BExF7EOIMC1OYL1N7835KGOI0FIZ" localSheetId="5" hidden="1">#REF!</definedName>
    <definedName name="BExF7EOIMC1OYL1N7835KGOI0FIZ" hidden="1">#REF!</definedName>
    <definedName name="BExF7K88K7ASGV6RAOAGH52G04VR" localSheetId="4" hidden="1">#REF!</definedName>
    <definedName name="BExF7K88K7ASGV6RAOAGH52G04VR" localSheetId="3" hidden="1">#REF!</definedName>
    <definedName name="BExF7K88K7ASGV6RAOAGH52G04VR" localSheetId="5" hidden="1">#REF!</definedName>
    <definedName name="BExF7K88K7ASGV6RAOAGH52G04VR" hidden="1">#REF!</definedName>
    <definedName name="BExF7OVDRP3LHNAF2CX4V84CKKIR" localSheetId="4" hidden="1">#REF!</definedName>
    <definedName name="BExF7OVDRP3LHNAF2CX4V84CKKIR" localSheetId="3" hidden="1">#REF!</definedName>
    <definedName name="BExF7OVDRP3LHNAF2CX4V84CKKIR" localSheetId="5" hidden="1">#REF!</definedName>
    <definedName name="BExF7OVDRP3LHNAF2CX4V84CKKIR" hidden="1">#REF!</definedName>
    <definedName name="BExF7QO41X2A2SL8UXDNP99GY7U9" localSheetId="4" hidden="1">#REF!</definedName>
    <definedName name="BExF7QO41X2A2SL8UXDNP99GY7U9" localSheetId="3" hidden="1">#REF!</definedName>
    <definedName name="BExF7QO41X2A2SL8UXDNP99GY7U9" localSheetId="5" hidden="1">#REF!</definedName>
    <definedName name="BExF7QO41X2A2SL8UXDNP99GY7U9" hidden="1">#REF!</definedName>
    <definedName name="BExF81GI8B8WBHXFTET68A9358BR" localSheetId="4" hidden="1">#REF!</definedName>
    <definedName name="BExF81GI8B8WBHXFTET68A9358BR" localSheetId="3" hidden="1">#REF!</definedName>
    <definedName name="BExF81GI8B8WBHXFTET68A9358BR" localSheetId="5" hidden="1">#REF!</definedName>
    <definedName name="BExF81GI8B8WBHXFTET68A9358BR" hidden="1">#REF!</definedName>
    <definedName name="BExGL97US0Y3KXXASUTVR26XLT70" localSheetId="4" hidden="1">#REF!</definedName>
    <definedName name="BExGL97US0Y3KXXASUTVR26XLT70" localSheetId="3" hidden="1">#REF!</definedName>
    <definedName name="BExGL97US0Y3KXXASUTVR26XLT70" localSheetId="5" hidden="1">#REF!</definedName>
    <definedName name="BExGL97US0Y3KXXASUTVR26XLT70" hidden="1">#REF!</definedName>
    <definedName name="BExGLC7R4C33RO0PID97ZPPVCW4M" localSheetId="4" hidden="1">#REF!</definedName>
    <definedName name="BExGLC7R4C33RO0PID97ZPPVCW4M" localSheetId="3" hidden="1">#REF!</definedName>
    <definedName name="BExGLC7R4C33RO0PID97ZPPVCW4M" localSheetId="5" hidden="1">#REF!</definedName>
    <definedName name="BExGLC7R4C33RO0PID97ZPPVCW4M" hidden="1">#REF!</definedName>
    <definedName name="BExGLFIF7HCFSHNQHKEV6RY0WCO3" localSheetId="4" hidden="1">#REF!</definedName>
    <definedName name="BExGLFIF7HCFSHNQHKEV6RY0WCO3" localSheetId="3" hidden="1">#REF!</definedName>
    <definedName name="BExGLFIF7HCFSHNQHKEV6RY0WCO3" localSheetId="5" hidden="1">#REF!</definedName>
    <definedName name="BExGLFIF7HCFSHNQHKEV6RY0WCO3" hidden="1">#REF!</definedName>
    <definedName name="BExGLTARRL0J772UD2TXEYAVPY6E" localSheetId="4" hidden="1">#REF!</definedName>
    <definedName name="BExGLTARRL0J772UD2TXEYAVPY6E" localSheetId="3" hidden="1">#REF!</definedName>
    <definedName name="BExGLTARRL0J772UD2TXEYAVPY6E" localSheetId="5" hidden="1">#REF!</definedName>
    <definedName name="BExGLTARRL0J772UD2TXEYAVPY6E" hidden="1">#REF!</definedName>
    <definedName name="BExGLVP1IU8K5A8J1340XFMYPR88" localSheetId="4" hidden="1">#REF!</definedName>
    <definedName name="BExGLVP1IU8K5A8J1340XFMYPR88" localSheetId="3" hidden="1">#REF!</definedName>
    <definedName name="BExGLVP1IU8K5A8J1340XFMYPR88" localSheetId="5" hidden="1">#REF!</definedName>
    <definedName name="BExGLVP1IU8K5A8J1340XFMYPR88" hidden="1">#REF!</definedName>
    <definedName name="BExGLYE6RZTAAWHJBG2QFJPTDS2Q" localSheetId="4" hidden="1">#REF!</definedName>
    <definedName name="BExGLYE6RZTAAWHJBG2QFJPTDS2Q" localSheetId="3" hidden="1">#REF!</definedName>
    <definedName name="BExGLYE6RZTAAWHJBG2QFJPTDS2Q" localSheetId="5" hidden="1">#REF!</definedName>
    <definedName name="BExGLYE6RZTAAWHJBG2QFJPTDS2Q" hidden="1">#REF!</definedName>
    <definedName name="BExGM4DZ65OAQP7MA4LN6QMYZOFF" localSheetId="4" hidden="1">#REF!</definedName>
    <definedName name="BExGM4DZ65OAQP7MA4LN6QMYZOFF" localSheetId="3" hidden="1">#REF!</definedName>
    <definedName name="BExGM4DZ65OAQP7MA4LN6QMYZOFF" localSheetId="5" hidden="1">#REF!</definedName>
    <definedName name="BExGM4DZ65OAQP7MA4LN6QMYZOFF" hidden="1">#REF!</definedName>
    <definedName name="BExGMCXCWEC9XNUOEMZ61TMI6CUO" localSheetId="4" hidden="1">#REF!</definedName>
    <definedName name="BExGMCXCWEC9XNUOEMZ61TMI6CUO" localSheetId="3" hidden="1">#REF!</definedName>
    <definedName name="BExGMCXCWEC9XNUOEMZ61TMI6CUO" localSheetId="5" hidden="1">#REF!</definedName>
    <definedName name="BExGMCXCWEC9XNUOEMZ61TMI6CUO" hidden="1">#REF!</definedName>
    <definedName name="BExGMDDMTKZ2HBA8F9QZ7SS45OS7" localSheetId="4" hidden="1">#REF!</definedName>
    <definedName name="BExGMDDMTKZ2HBA8F9QZ7SS45OS7" localSheetId="3" hidden="1">#REF!</definedName>
    <definedName name="BExGMDDMTKZ2HBA8F9QZ7SS45OS7" localSheetId="5" hidden="1">#REF!</definedName>
    <definedName name="BExGMDDMTKZ2HBA8F9QZ7SS45OS7" hidden="1">#REF!</definedName>
    <definedName name="BExGMJDGIH0MEPC2TUSFUCY2ROTB" localSheetId="4" hidden="1">#REF!</definedName>
    <definedName name="BExGMJDGIH0MEPC2TUSFUCY2ROTB" localSheetId="3" hidden="1">#REF!</definedName>
    <definedName name="BExGMJDGIH0MEPC2TUSFUCY2ROTB" localSheetId="5" hidden="1">#REF!</definedName>
    <definedName name="BExGMJDGIH0MEPC2TUSFUCY2ROTB" hidden="1">#REF!</definedName>
    <definedName name="BExGMKPW2HPKN0M0XKF3AZ8YP0D6" localSheetId="4" hidden="1">#REF!</definedName>
    <definedName name="BExGMKPW2HPKN0M0XKF3AZ8YP0D6" localSheetId="3" hidden="1">#REF!</definedName>
    <definedName name="BExGMKPW2HPKN0M0XKF3AZ8YP0D6" localSheetId="5" hidden="1">#REF!</definedName>
    <definedName name="BExGMKPW2HPKN0M0XKF3AZ8YP0D6" hidden="1">#REF!</definedName>
    <definedName name="BExGMP2F175LGL6QVSJGP6GKYHHA" localSheetId="4" hidden="1">#REF!</definedName>
    <definedName name="BExGMP2F175LGL6QVSJGP6GKYHHA" localSheetId="3" hidden="1">#REF!</definedName>
    <definedName name="BExGMP2F175LGL6QVSJGP6GKYHHA" localSheetId="5" hidden="1">#REF!</definedName>
    <definedName name="BExGMP2F175LGL6QVSJGP6GKYHHA" hidden="1">#REF!</definedName>
    <definedName name="BExGMPIIP8GKML2VVA8OEFL43NCS" localSheetId="4" hidden="1">#REF!</definedName>
    <definedName name="BExGMPIIP8GKML2VVA8OEFL43NCS" localSheetId="3" hidden="1">#REF!</definedName>
    <definedName name="BExGMPIIP8GKML2VVA8OEFL43NCS" localSheetId="5" hidden="1">#REF!</definedName>
    <definedName name="BExGMPIIP8GKML2VVA8OEFL43NCS" hidden="1">#REF!</definedName>
    <definedName name="BExGMZ3SRIXLXMWBVOXXV3M4U4YL" localSheetId="4" hidden="1">#REF!</definedName>
    <definedName name="BExGMZ3SRIXLXMWBVOXXV3M4U4YL" localSheetId="3" hidden="1">#REF!</definedName>
    <definedName name="BExGMZ3SRIXLXMWBVOXXV3M4U4YL" localSheetId="5" hidden="1">#REF!</definedName>
    <definedName name="BExGMZ3SRIXLXMWBVOXXV3M4U4YL" hidden="1">#REF!</definedName>
    <definedName name="BExGMZ3UBN48IXU1ZEFYECEMZ1IM" localSheetId="4" hidden="1">#REF!</definedName>
    <definedName name="BExGMZ3UBN48IXU1ZEFYECEMZ1IM" localSheetId="3" hidden="1">#REF!</definedName>
    <definedName name="BExGMZ3UBN48IXU1ZEFYECEMZ1IM" localSheetId="5" hidden="1">#REF!</definedName>
    <definedName name="BExGMZ3UBN48IXU1ZEFYECEMZ1IM" hidden="1">#REF!</definedName>
    <definedName name="BExGN4I0QATXNZCLZJM1KH1OIJQH" localSheetId="4" hidden="1">#REF!</definedName>
    <definedName name="BExGN4I0QATXNZCLZJM1KH1OIJQH" localSheetId="3" hidden="1">#REF!</definedName>
    <definedName name="BExGN4I0QATXNZCLZJM1KH1OIJQH" localSheetId="5" hidden="1">#REF!</definedName>
    <definedName name="BExGN4I0QATXNZCLZJM1KH1OIJQH" hidden="1">#REF!</definedName>
    <definedName name="BExGN9FZ2RWCMSY1YOBJKZMNIM9R" localSheetId="4" hidden="1">#REF!</definedName>
    <definedName name="BExGN9FZ2RWCMSY1YOBJKZMNIM9R" localSheetId="3" hidden="1">#REF!</definedName>
    <definedName name="BExGN9FZ2RWCMSY1YOBJKZMNIM9R" localSheetId="5" hidden="1">#REF!</definedName>
    <definedName name="BExGN9FZ2RWCMSY1YOBJKZMNIM9R" hidden="1">#REF!</definedName>
    <definedName name="BExGNDSIMTHOCXXG6QOGR6DA8SGG" localSheetId="4" hidden="1">#REF!</definedName>
    <definedName name="BExGNDSIMTHOCXXG6QOGR6DA8SGG" localSheetId="3" hidden="1">#REF!</definedName>
    <definedName name="BExGNDSIMTHOCXXG6QOGR6DA8SGG" localSheetId="5" hidden="1">#REF!</definedName>
    <definedName name="BExGNDSIMTHOCXXG6QOGR6DA8SGG" hidden="1">#REF!</definedName>
    <definedName name="BExGNN2YQ9BDAZXT2GLCSAPXKIM7" localSheetId="4" hidden="1">#REF!</definedName>
    <definedName name="BExGNN2YQ9BDAZXT2GLCSAPXKIM7" localSheetId="3" hidden="1">#REF!</definedName>
    <definedName name="BExGNN2YQ9BDAZXT2GLCSAPXKIM7" localSheetId="5" hidden="1">#REF!</definedName>
    <definedName name="BExGNN2YQ9BDAZXT2GLCSAPXKIM7" hidden="1">#REF!</definedName>
    <definedName name="BExGNSS0CKRPKHO25R3TDBEL2NHX" localSheetId="4" hidden="1">#REF!</definedName>
    <definedName name="BExGNSS0CKRPKHO25R3TDBEL2NHX" localSheetId="3" hidden="1">#REF!</definedName>
    <definedName name="BExGNSS0CKRPKHO25R3TDBEL2NHX" localSheetId="5" hidden="1">#REF!</definedName>
    <definedName name="BExGNSS0CKRPKHO25R3TDBEL2NHX" hidden="1">#REF!</definedName>
    <definedName name="BExGNYH0MO8NOVS85L15G0RWX4GW" localSheetId="4" hidden="1">#REF!</definedName>
    <definedName name="BExGNYH0MO8NOVS85L15G0RWX4GW" localSheetId="3" hidden="1">#REF!</definedName>
    <definedName name="BExGNYH0MO8NOVS85L15G0RWX4GW" localSheetId="5" hidden="1">#REF!</definedName>
    <definedName name="BExGNYH0MO8NOVS85L15G0RWX4GW" hidden="1">#REF!</definedName>
    <definedName name="BExGNZO44DEG8CGIDYSEGDUQ531R" localSheetId="4" hidden="1">#REF!</definedName>
    <definedName name="BExGNZO44DEG8CGIDYSEGDUQ531R" localSheetId="3" hidden="1">#REF!</definedName>
    <definedName name="BExGNZO44DEG8CGIDYSEGDUQ531R" localSheetId="5" hidden="1">#REF!</definedName>
    <definedName name="BExGNZO44DEG8CGIDYSEGDUQ531R" hidden="1">#REF!</definedName>
    <definedName name="BExGO2O0V6UYDY26AX8OSN72F77N" localSheetId="4" hidden="1">#REF!</definedName>
    <definedName name="BExGO2O0V6UYDY26AX8OSN72F77N" localSheetId="3" hidden="1">#REF!</definedName>
    <definedName name="BExGO2O0V6UYDY26AX8OSN72F77N" localSheetId="5" hidden="1">#REF!</definedName>
    <definedName name="BExGO2O0V6UYDY26AX8OSN72F77N" hidden="1">#REF!</definedName>
    <definedName name="BExGO2YUBOVLYHY1QSIHRE1KLAFV" localSheetId="4" hidden="1">#REF!</definedName>
    <definedName name="BExGO2YUBOVLYHY1QSIHRE1KLAFV" localSheetId="3" hidden="1">#REF!</definedName>
    <definedName name="BExGO2YUBOVLYHY1QSIHRE1KLAFV" localSheetId="5" hidden="1">#REF!</definedName>
    <definedName name="BExGO2YUBOVLYHY1QSIHRE1KLAFV" hidden="1">#REF!</definedName>
    <definedName name="BExGO70E2O70LF46V8T26YFPL4V8" localSheetId="4" hidden="1">#REF!</definedName>
    <definedName name="BExGO70E2O70LF46V8T26YFPL4V8" localSheetId="3" hidden="1">#REF!</definedName>
    <definedName name="BExGO70E2O70LF46V8T26YFPL4V8" localSheetId="5" hidden="1">#REF!</definedName>
    <definedName name="BExGO70E2O70LF46V8T26YFPL4V8" hidden="1">#REF!</definedName>
    <definedName name="BExGOB25QJMQCQE76MRW9X58OIOO" localSheetId="4" hidden="1">#REF!</definedName>
    <definedName name="BExGOB25QJMQCQE76MRW9X58OIOO" localSheetId="3" hidden="1">#REF!</definedName>
    <definedName name="BExGOB25QJMQCQE76MRW9X58OIOO" localSheetId="5" hidden="1">#REF!</definedName>
    <definedName name="BExGOB25QJMQCQE76MRW9X58OIOO" hidden="1">#REF!</definedName>
    <definedName name="BExGODAZKJ9EXMQZNQR5YDBSS525" localSheetId="4" hidden="1">#REF!</definedName>
    <definedName name="BExGODAZKJ9EXMQZNQR5YDBSS525" localSheetId="3" hidden="1">#REF!</definedName>
    <definedName name="BExGODAZKJ9EXMQZNQR5YDBSS525" localSheetId="5" hidden="1">#REF!</definedName>
    <definedName name="BExGODAZKJ9EXMQZNQR5YDBSS525" hidden="1">#REF!</definedName>
    <definedName name="BExGODR8ZSMUC11I56QHSZ686XV5" localSheetId="4" hidden="1">#REF!</definedName>
    <definedName name="BExGODR8ZSMUC11I56QHSZ686XV5" localSheetId="3" hidden="1">#REF!</definedName>
    <definedName name="BExGODR8ZSMUC11I56QHSZ686XV5" localSheetId="5" hidden="1">#REF!</definedName>
    <definedName name="BExGODR8ZSMUC11I56QHSZ686XV5" hidden="1">#REF!</definedName>
    <definedName name="BExGOF977NMX3QY6AUFGKM5NGSO5" localSheetId="4" hidden="1">#REF!</definedName>
    <definedName name="BExGOF977NMX3QY6AUFGKM5NGSO5" localSheetId="3" hidden="1">#REF!</definedName>
    <definedName name="BExGOF977NMX3QY6AUFGKM5NGSO5" localSheetId="5" hidden="1">#REF!</definedName>
    <definedName name="BExGOF977NMX3QY6AUFGKM5NGSO5" hidden="1">#REF!</definedName>
    <definedName name="BExGOT6UXUX5FVTAYL9SOBZ1D0II" localSheetId="4" hidden="1">#REF!</definedName>
    <definedName name="BExGOT6UXUX5FVTAYL9SOBZ1D0II" localSheetId="3" hidden="1">#REF!</definedName>
    <definedName name="BExGOT6UXUX5FVTAYL9SOBZ1D0II" localSheetId="5" hidden="1">#REF!</definedName>
    <definedName name="BExGOT6UXUX5FVTAYL9SOBZ1D0II" hidden="1">#REF!</definedName>
    <definedName name="BExGOXJDHUDPDT8I8IVGVW9J0R5Q" localSheetId="4" hidden="1">#REF!</definedName>
    <definedName name="BExGOXJDHUDPDT8I8IVGVW9J0R5Q" localSheetId="3" hidden="1">#REF!</definedName>
    <definedName name="BExGOXJDHUDPDT8I8IVGVW9J0R5Q" localSheetId="5" hidden="1">#REF!</definedName>
    <definedName name="BExGOXJDHUDPDT8I8IVGVW9J0R5Q" hidden="1">#REF!</definedName>
    <definedName name="BExGPHGT5KDOCMV2EFS4OVKTWBRD" localSheetId="4" hidden="1">#REF!</definedName>
    <definedName name="BExGPHGT5KDOCMV2EFS4OVKTWBRD" localSheetId="3" hidden="1">#REF!</definedName>
    <definedName name="BExGPHGT5KDOCMV2EFS4OVKTWBRD" localSheetId="5" hidden="1">#REF!</definedName>
    <definedName name="BExGPHGT5KDOCMV2EFS4OVKTWBRD" hidden="1">#REF!</definedName>
    <definedName name="BExGPID72Y4Y619LWASUQZKZHJNC" localSheetId="4" hidden="1">#REF!</definedName>
    <definedName name="BExGPID72Y4Y619LWASUQZKZHJNC" localSheetId="3" hidden="1">#REF!</definedName>
    <definedName name="BExGPID72Y4Y619LWASUQZKZHJNC" localSheetId="5" hidden="1">#REF!</definedName>
    <definedName name="BExGPID72Y4Y619LWASUQZKZHJNC" hidden="1">#REF!</definedName>
    <definedName name="BExGPPENQIANVGLVQJ77DK5JPRTB" localSheetId="4" hidden="1">#REF!</definedName>
    <definedName name="BExGPPENQIANVGLVQJ77DK5JPRTB" localSheetId="3" hidden="1">#REF!</definedName>
    <definedName name="BExGPPENQIANVGLVQJ77DK5JPRTB" localSheetId="5" hidden="1">#REF!</definedName>
    <definedName name="BExGPPENQIANVGLVQJ77DK5JPRTB" hidden="1">#REF!</definedName>
    <definedName name="BExGQ1ZU4967P72AHF4V1D0FOL5C" localSheetId="4" hidden="1">#REF!</definedName>
    <definedName name="BExGQ1ZU4967P72AHF4V1D0FOL5C" localSheetId="3" hidden="1">#REF!</definedName>
    <definedName name="BExGQ1ZU4967P72AHF4V1D0FOL5C" localSheetId="5" hidden="1">#REF!</definedName>
    <definedName name="BExGQ1ZU4967P72AHF4V1D0FOL5C" hidden="1">#REF!</definedName>
    <definedName name="BExGQ36ZOMR9GV8T05M605MMOY3Y" localSheetId="4" hidden="1">#REF!</definedName>
    <definedName name="BExGQ36ZOMR9GV8T05M605MMOY3Y" localSheetId="3" hidden="1">#REF!</definedName>
    <definedName name="BExGQ36ZOMR9GV8T05M605MMOY3Y" localSheetId="5" hidden="1">#REF!</definedName>
    <definedName name="BExGQ36ZOMR9GV8T05M605MMOY3Y" hidden="1">#REF!</definedName>
    <definedName name="BExGQ61DTJ0SBFMDFBAK3XZ9O0ZO" localSheetId="4" hidden="1">#REF!</definedName>
    <definedName name="BExGQ61DTJ0SBFMDFBAK3XZ9O0ZO" localSheetId="3" hidden="1">#REF!</definedName>
    <definedName name="BExGQ61DTJ0SBFMDFBAK3XZ9O0ZO" localSheetId="5" hidden="1">#REF!</definedName>
    <definedName name="BExGQ61DTJ0SBFMDFBAK3XZ9O0ZO" hidden="1">#REF!</definedName>
    <definedName name="BExGQ6SG9XEOD0VMBAR22YPZWSTA" localSheetId="4" hidden="1">#REF!</definedName>
    <definedName name="BExGQ6SG9XEOD0VMBAR22YPZWSTA" localSheetId="3" hidden="1">#REF!</definedName>
    <definedName name="BExGQ6SG9XEOD0VMBAR22YPZWSTA" localSheetId="5" hidden="1">#REF!</definedName>
    <definedName name="BExGQ6SG9XEOD0VMBAR22YPZWSTA" hidden="1">#REF!</definedName>
    <definedName name="BExGQGJ1A7LNZUS8QSMOG8UNGLMK" localSheetId="4" hidden="1">#REF!</definedName>
    <definedName name="BExGQGJ1A7LNZUS8QSMOG8UNGLMK" localSheetId="3" hidden="1">#REF!</definedName>
    <definedName name="BExGQGJ1A7LNZUS8QSMOG8UNGLMK" localSheetId="5" hidden="1">#REF!</definedName>
    <definedName name="BExGQGJ1A7LNZUS8QSMOG8UNGLMK" hidden="1">#REF!</definedName>
    <definedName name="BExGQPO7ENFEQC0NC6MC9OZR2LHY" localSheetId="4" hidden="1">#REF!</definedName>
    <definedName name="BExGQPO7ENFEQC0NC6MC9OZR2LHY" localSheetId="3" hidden="1">#REF!</definedName>
    <definedName name="BExGQPO7ENFEQC0NC6MC9OZR2LHY" localSheetId="5" hidden="1">#REF!</definedName>
    <definedName name="BExGQPO7ENFEQC0NC6MC9OZR2LHY" hidden="1">#REF!</definedName>
    <definedName name="BExGQX0H4EZMXBJTKJJE4ICJWN5O" localSheetId="4" hidden="1">#REF!</definedName>
    <definedName name="BExGQX0H4EZMXBJTKJJE4ICJWN5O" localSheetId="3" hidden="1">#REF!</definedName>
    <definedName name="BExGQX0H4EZMXBJTKJJE4ICJWN5O" localSheetId="5" hidden="1">#REF!</definedName>
    <definedName name="BExGQX0H4EZMXBJTKJJE4ICJWN5O" hidden="1">#REF!</definedName>
    <definedName name="BExGR4CW3WRIID17GGX4MI9ZDHFE" localSheetId="4" hidden="1">#REF!</definedName>
    <definedName name="BExGR4CW3WRIID17GGX4MI9ZDHFE" localSheetId="3" hidden="1">#REF!</definedName>
    <definedName name="BExGR4CW3WRIID17GGX4MI9ZDHFE" localSheetId="5" hidden="1">#REF!</definedName>
    <definedName name="BExGR4CW3WRIID17GGX4MI9ZDHFE" hidden="1">#REF!</definedName>
    <definedName name="BExGR65GJX27MU2OL6NI5PB8XVB4" localSheetId="4" hidden="1">#REF!</definedName>
    <definedName name="BExGR65GJX27MU2OL6NI5PB8XVB4" localSheetId="3" hidden="1">#REF!</definedName>
    <definedName name="BExGR65GJX27MU2OL6NI5PB8XVB4" localSheetId="5" hidden="1">#REF!</definedName>
    <definedName name="BExGR65GJX27MU2OL6NI5PB8XVB4" hidden="1">#REF!</definedName>
    <definedName name="BExGR6LQ97HETGS3CT96L4IK0JSH" localSheetId="4" hidden="1">#REF!</definedName>
    <definedName name="BExGR6LQ97HETGS3CT96L4IK0JSH" localSheetId="3" hidden="1">#REF!</definedName>
    <definedName name="BExGR6LQ97HETGS3CT96L4IK0JSH" localSheetId="5" hidden="1">#REF!</definedName>
    <definedName name="BExGR6LQ97HETGS3CT96L4IK0JSH" hidden="1">#REF!</definedName>
    <definedName name="BExGR9ATP2LVT7B9OCPSLJ11H9SX" localSheetId="4" hidden="1">#REF!</definedName>
    <definedName name="BExGR9ATP2LVT7B9OCPSLJ11H9SX" localSheetId="3" hidden="1">#REF!</definedName>
    <definedName name="BExGR9ATP2LVT7B9OCPSLJ11H9SX" localSheetId="5" hidden="1">#REF!</definedName>
    <definedName name="BExGR9ATP2LVT7B9OCPSLJ11H9SX" hidden="1">#REF!</definedName>
    <definedName name="BExGrid1" localSheetId="4">#REF!</definedName>
    <definedName name="BExGrid1" localSheetId="3">#REF!</definedName>
    <definedName name="BExGrid1" localSheetId="5">#REF!</definedName>
    <definedName name="BExGrid1">#REF!</definedName>
    <definedName name="BExGRUKVVKDL8483WI70VN2QZDGD" localSheetId="4" hidden="1">#REF!</definedName>
    <definedName name="BExGRUKVVKDL8483WI70VN2QZDGD" localSheetId="3" hidden="1">#REF!</definedName>
    <definedName name="BExGRUKVVKDL8483WI70VN2QZDGD" localSheetId="5" hidden="1">#REF!</definedName>
    <definedName name="BExGRUKVVKDL8483WI70VN2QZDGD" hidden="1">#REF!</definedName>
    <definedName name="BExGS2IWR5DUNJ1U9PAKIV8CMBNI" localSheetId="4" hidden="1">#REF!</definedName>
    <definedName name="BExGS2IWR5DUNJ1U9PAKIV8CMBNI" localSheetId="3" hidden="1">#REF!</definedName>
    <definedName name="BExGS2IWR5DUNJ1U9PAKIV8CMBNI" localSheetId="5" hidden="1">#REF!</definedName>
    <definedName name="BExGS2IWR5DUNJ1U9PAKIV8CMBNI" hidden="1">#REF!</definedName>
    <definedName name="BExGS69P9FFTEOPDS0MWFKF45G47" localSheetId="4" hidden="1">#REF!</definedName>
    <definedName name="BExGS69P9FFTEOPDS0MWFKF45G47" localSheetId="3" hidden="1">#REF!</definedName>
    <definedName name="BExGS69P9FFTEOPDS0MWFKF45G47" localSheetId="5" hidden="1">#REF!</definedName>
    <definedName name="BExGS69P9FFTEOPDS0MWFKF45G47" hidden="1">#REF!</definedName>
    <definedName name="BExGS6F1JFHM5MUJ1RFO50WP6D05" localSheetId="4" hidden="1">#REF!</definedName>
    <definedName name="BExGS6F1JFHM5MUJ1RFO50WP6D05" localSheetId="3" hidden="1">#REF!</definedName>
    <definedName name="BExGS6F1JFHM5MUJ1RFO50WP6D05" localSheetId="5" hidden="1">#REF!</definedName>
    <definedName name="BExGS6F1JFHM5MUJ1RFO50WP6D05" hidden="1">#REF!</definedName>
    <definedName name="BExGSA5YB5ZGE4NHDVCZ55TQAJTL" localSheetId="4" hidden="1">#REF!</definedName>
    <definedName name="BExGSA5YB5ZGE4NHDVCZ55TQAJTL" localSheetId="3" hidden="1">#REF!</definedName>
    <definedName name="BExGSA5YB5ZGE4NHDVCZ55TQAJTL" localSheetId="5" hidden="1">#REF!</definedName>
    <definedName name="BExGSA5YB5ZGE4NHDVCZ55TQAJTL" hidden="1">#REF!</definedName>
    <definedName name="BExGSCEUCQQVDEEKWJ677QTGUVTE" localSheetId="4" hidden="1">#REF!</definedName>
    <definedName name="BExGSCEUCQQVDEEKWJ677QTGUVTE" localSheetId="3" hidden="1">#REF!</definedName>
    <definedName name="BExGSCEUCQQVDEEKWJ677QTGUVTE" localSheetId="5" hidden="1">#REF!</definedName>
    <definedName name="BExGSCEUCQQVDEEKWJ677QTGUVTE" hidden="1">#REF!</definedName>
    <definedName name="BExGSQY65LH1PCKKM5WHDW83F35O" localSheetId="4" hidden="1">#REF!</definedName>
    <definedName name="BExGSQY65LH1PCKKM5WHDW83F35O" localSheetId="3" hidden="1">#REF!</definedName>
    <definedName name="BExGSQY65LH1PCKKM5WHDW83F35O" localSheetId="5" hidden="1">#REF!</definedName>
    <definedName name="BExGSQY65LH1PCKKM5WHDW83F35O" hidden="1">#REF!</definedName>
    <definedName name="BExGSYW1GKISF0PMUAK3XJK9PEW9" localSheetId="4" hidden="1">#REF!</definedName>
    <definedName name="BExGSYW1GKISF0PMUAK3XJK9PEW9" localSheetId="3" hidden="1">#REF!</definedName>
    <definedName name="BExGSYW1GKISF0PMUAK3XJK9PEW9" localSheetId="5" hidden="1">#REF!</definedName>
    <definedName name="BExGSYW1GKISF0PMUAK3XJK9PEW9" hidden="1">#REF!</definedName>
    <definedName name="BExGT0DZJB6LSF6L693UUB9EY1VQ" localSheetId="4" hidden="1">#REF!</definedName>
    <definedName name="BExGT0DZJB6LSF6L693UUB9EY1VQ" localSheetId="3" hidden="1">#REF!</definedName>
    <definedName name="BExGT0DZJB6LSF6L693UUB9EY1VQ" localSheetId="5" hidden="1">#REF!</definedName>
    <definedName name="BExGT0DZJB6LSF6L693UUB9EY1VQ" hidden="1">#REF!</definedName>
    <definedName name="BExGTGVFIF8HOQXR54SK065A8M4K" localSheetId="4" hidden="1">#REF!</definedName>
    <definedName name="BExGTGVFIF8HOQXR54SK065A8M4K" localSheetId="3" hidden="1">#REF!</definedName>
    <definedName name="BExGTGVFIF8HOQXR54SK065A8M4K" localSheetId="5" hidden="1">#REF!</definedName>
    <definedName name="BExGTGVFIF8HOQXR54SK065A8M4K" hidden="1">#REF!</definedName>
    <definedName name="BExGTIYX3OWPIINOGY1E4QQYSKHP" localSheetId="4" hidden="1">#REF!</definedName>
    <definedName name="BExGTIYX3OWPIINOGY1E4QQYSKHP" localSheetId="3" hidden="1">#REF!</definedName>
    <definedName name="BExGTIYX3OWPIINOGY1E4QQYSKHP" localSheetId="5" hidden="1">#REF!</definedName>
    <definedName name="BExGTIYX3OWPIINOGY1E4QQYSKHP" hidden="1">#REF!</definedName>
    <definedName name="BExGTKGUN0KUU3C0RL2LK98D8MEK" localSheetId="4" hidden="1">#REF!</definedName>
    <definedName name="BExGTKGUN0KUU3C0RL2LK98D8MEK" localSheetId="3" hidden="1">#REF!</definedName>
    <definedName name="BExGTKGUN0KUU3C0RL2LK98D8MEK" localSheetId="5" hidden="1">#REF!</definedName>
    <definedName name="BExGTKGUN0KUU3C0RL2LK98D8MEK" hidden="1">#REF!</definedName>
    <definedName name="BExGTZ046J7VMUG4YPKFN2K8TWB7" localSheetId="4" hidden="1">#REF!</definedName>
    <definedName name="BExGTZ046J7VMUG4YPKFN2K8TWB7" localSheetId="3" hidden="1">#REF!</definedName>
    <definedName name="BExGTZ046J7VMUG4YPKFN2K8TWB7" localSheetId="5" hidden="1">#REF!</definedName>
    <definedName name="BExGTZ046J7VMUG4YPKFN2K8TWB7" hidden="1">#REF!</definedName>
    <definedName name="BExGU2G9OPRZRIU9YGF6NX9FUW0J" localSheetId="4" hidden="1">#REF!</definedName>
    <definedName name="BExGU2G9OPRZRIU9YGF6NX9FUW0J" localSheetId="3" hidden="1">#REF!</definedName>
    <definedName name="BExGU2G9OPRZRIU9YGF6NX9FUW0J" localSheetId="5" hidden="1">#REF!</definedName>
    <definedName name="BExGU2G9OPRZRIU9YGF6NX9FUW0J" hidden="1">#REF!</definedName>
    <definedName name="BExGU6HTKLRZO8UOI3DTAM5RFDBA" localSheetId="4" hidden="1">#REF!</definedName>
    <definedName name="BExGU6HTKLRZO8UOI3DTAM5RFDBA" localSheetId="3" hidden="1">#REF!</definedName>
    <definedName name="BExGU6HTKLRZO8UOI3DTAM5RFDBA" localSheetId="5" hidden="1">#REF!</definedName>
    <definedName name="BExGU6HTKLRZO8UOI3DTAM5RFDBA" hidden="1">#REF!</definedName>
    <definedName name="BExGUDDZXFFQHAF4UZF8ZB1HO7H6" localSheetId="4" hidden="1">#REF!</definedName>
    <definedName name="BExGUDDZXFFQHAF4UZF8ZB1HO7H6" localSheetId="3" hidden="1">#REF!</definedName>
    <definedName name="BExGUDDZXFFQHAF4UZF8ZB1HO7H6" localSheetId="5" hidden="1">#REF!</definedName>
    <definedName name="BExGUDDZXFFQHAF4UZF8ZB1HO7H6" hidden="1">#REF!</definedName>
    <definedName name="BExGUIBXBRHGM97ZX6GBA4ZDQ79C" localSheetId="4" hidden="1">#REF!</definedName>
    <definedName name="BExGUIBXBRHGM97ZX6GBA4ZDQ79C" localSheetId="3" hidden="1">#REF!</definedName>
    <definedName name="BExGUIBXBRHGM97ZX6GBA4ZDQ79C" localSheetId="5" hidden="1">#REF!</definedName>
    <definedName name="BExGUIBXBRHGM97ZX6GBA4ZDQ79C" hidden="1">#REF!</definedName>
    <definedName name="BExGUM8D91UNPCOO4TKP9FGX85TF" localSheetId="4" hidden="1">#REF!</definedName>
    <definedName name="BExGUM8D91UNPCOO4TKP9FGX85TF" localSheetId="3" hidden="1">#REF!</definedName>
    <definedName name="BExGUM8D91UNPCOO4TKP9FGX85TF" localSheetId="5" hidden="1">#REF!</definedName>
    <definedName name="BExGUM8D91UNPCOO4TKP9FGX85TF" hidden="1">#REF!</definedName>
    <definedName name="BExGUQF9N9FKI7S0H30WUAEB5LPD" localSheetId="4" hidden="1">#REF!</definedName>
    <definedName name="BExGUQF9N9FKI7S0H30WUAEB5LPD" localSheetId="3" hidden="1">#REF!</definedName>
    <definedName name="BExGUQF9N9FKI7S0H30WUAEB5LPD" localSheetId="5" hidden="1">#REF!</definedName>
    <definedName name="BExGUQF9N9FKI7S0H30WUAEB5LPD" hidden="1">#REF!</definedName>
    <definedName name="BExGUR6BA03XPBK60SQUW197GJ5X" localSheetId="4" hidden="1">#REF!</definedName>
    <definedName name="BExGUR6BA03XPBK60SQUW197GJ5X" localSheetId="3" hidden="1">#REF!</definedName>
    <definedName name="BExGUR6BA03XPBK60SQUW197GJ5X" localSheetId="5" hidden="1">#REF!</definedName>
    <definedName name="BExGUR6BA03XPBK60SQUW197GJ5X" hidden="1">#REF!</definedName>
    <definedName name="BExGUVIP60TA4B7X2PFGMBFUSKGX" localSheetId="4" hidden="1">#REF!</definedName>
    <definedName name="BExGUVIP60TA4B7X2PFGMBFUSKGX" localSheetId="3" hidden="1">#REF!</definedName>
    <definedName name="BExGUVIP60TA4B7X2PFGMBFUSKGX" localSheetId="5" hidden="1">#REF!</definedName>
    <definedName name="BExGUVIP60TA4B7X2PFGMBFUSKGX" hidden="1">#REF!</definedName>
    <definedName name="BExGUZKF06F209XL1IZWVJEQ82EE" localSheetId="4" hidden="1">#REF!</definedName>
    <definedName name="BExGUZKF06F209XL1IZWVJEQ82EE" localSheetId="3" hidden="1">#REF!</definedName>
    <definedName name="BExGUZKF06F209XL1IZWVJEQ82EE" localSheetId="5" hidden="1">#REF!</definedName>
    <definedName name="BExGUZKF06F209XL1IZWVJEQ82EE" hidden="1">#REF!</definedName>
    <definedName name="BExGV2EVT380QHD4AP2RL9MR8L5L" localSheetId="4" hidden="1">#REF!</definedName>
    <definedName name="BExGV2EVT380QHD4AP2RL9MR8L5L" localSheetId="3" hidden="1">#REF!</definedName>
    <definedName name="BExGV2EVT380QHD4AP2RL9MR8L5L" localSheetId="5" hidden="1">#REF!</definedName>
    <definedName name="BExGV2EVT380QHD4AP2RL9MR8L5L" hidden="1">#REF!</definedName>
    <definedName name="BExGVV6OOLDQ3TXZK51TTF3YX0WN" localSheetId="4" hidden="1">#REF!</definedName>
    <definedName name="BExGVV6OOLDQ3TXZK51TTF3YX0WN" localSheetId="3" hidden="1">#REF!</definedName>
    <definedName name="BExGVV6OOLDQ3TXZK51TTF3YX0WN" localSheetId="5" hidden="1">#REF!</definedName>
    <definedName name="BExGVV6OOLDQ3TXZK51TTF3YX0WN" hidden="1">#REF!</definedName>
    <definedName name="BExGW0KVS7U0C87XFZ78QW991IEV" localSheetId="4" hidden="1">#REF!</definedName>
    <definedName name="BExGW0KVS7U0C87XFZ78QW991IEV" localSheetId="3" hidden="1">#REF!</definedName>
    <definedName name="BExGW0KVS7U0C87XFZ78QW991IEV" localSheetId="5" hidden="1">#REF!</definedName>
    <definedName name="BExGW0KVS7U0C87XFZ78QW991IEV" hidden="1">#REF!</definedName>
    <definedName name="BExGW2Z7AMPG6H9EXA9ML6EZVGGA" localSheetId="4" hidden="1">#REF!</definedName>
    <definedName name="BExGW2Z7AMPG6H9EXA9ML6EZVGGA" localSheetId="3" hidden="1">#REF!</definedName>
    <definedName name="BExGW2Z7AMPG6H9EXA9ML6EZVGGA" localSheetId="5" hidden="1">#REF!</definedName>
    <definedName name="BExGW2Z7AMPG6H9EXA9ML6EZVGGA" hidden="1">#REF!</definedName>
    <definedName name="BExGWABG5VT5XO1A196RK61AXA8C" localSheetId="4" hidden="1">#REF!</definedName>
    <definedName name="BExGWABG5VT5XO1A196RK61AXA8C" localSheetId="3" hidden="1">#REF!</definedName>
    <definedName name="BExGWABG5VT5XO1A196RK61AXA8C" localSheetId="5" hidden="1">#REF!</definedName>
    <definedName name="BExGWABG5VT5XO1A196RK61AXA8C" hidden="1">#REF!</definedName>
    <definedName name="BExGWEO0JDG84NYLEAV5NSOAGMJZ" localSheetId="4" hidden="1">#REF!</definedName>
    <definedName name="BExGWEO0JDG84NYLEAV5NSOAGMJZ" localSheetId="3" hidden="1">#REF!</definedName>
    <definedName name="BExGWEO0JDG84NYLEAV5NSOAGMJZ" localSheetId="5" hidden="1">#REF!</definedName>
    <definedName name="BExGWEO0JDG84NYLEAV5NSOAGMJZ" hidden="1">#REF!</definedName>
    <definedName name="BExGWLEOC70Z8QAJTPT2PDHTNM4L" localSheetId="4" hidden="1">#REF!</definedName>
    <definedName name="BExGWLEOC70Z8QAJTPT2PDHTNM4L" localSheetId="3" hidden="1">#REF!</definedName>
    <definedName name="BExGWLEOC70Z8QAJTPT2PDHTNM4L" localSheetId="5" hidden="1">#REF!</definedName>
    <definedName name="BExGWLEOC70Z8QAJTPT2PDHTNM4L" hidden="1">#REF!</definedName>
    <definedName name="BExGWNCXLCRTLBVMTXYJ5PHQI6SS" localSheetId="4" hidden="1">#REF!</definedName>
    <definedName name="BExGWNCXLCRTLBVMTXYJ5PHQI6SS" localSheetId="3" hidden="1">#REF!</definedName>
    <definedName name="BExGWNCXLCRTLBVMTXYJ5PHQI6SS" localSheetId="5" hidden="1">#REF!</definedName>
    <definedName name="BExGWNCXLCRTLBVMTXYJ5PHQI6SS" hidden="1">#REF!</definedName>
    <definedName name="BExGX6U988MCFIGDA1282F92U9AA" localSheetId="4" hidden="1">#REF!</definedName>
    <definedName name="BExGX6U988MCFIGDA1282F92U9AA" localSheetId="3" hidden="1">#REF!</definedName>
    <definedName name="BExGX6U988MCFIGDA1282F92U9AA" localSheetId="5" hidden="1">#REF!</definedName>
    <definedName name="BExGX6U988MCFIGDA1282F92U9AA" hidden="1">#REF!</definedName>
    <definedName name="BExGX7FTB1CKAT5HUW6H531FIY6I" localSheetId="4" hidden="1">#REF!</definedName>
    <definedName name="BExGX7FTB1CKAT5HUW6H531FIY6I" localSheetId="3" hidden="1">#REF!</definedName>
    <definedName name="BExGX7FTB1CKAT5HUW6H531FIY6I" localSheetId="5" hidden="1">#REF!</definedName>
    <definedName name="BExGX7FTB1CKAT5HUW6H531FIY6I" hidden="1">#REF!</definedName>
    <definedName name="BExGX9DVACJQIZ4GH6YAD2A7F70O" localSheetId="4" hidden="1">#REF!</definedName>
    <definedName name="BExGX9DVACJQIZ4GH6YAD2A7F70O" localSheetId="3" hidden="1">#REF!</definedName>
    <definedName name="BExGX9DVACJQIZ4GH6YAD2A7F70O" localSheetId="5" hidden="1">#REF!</definedName>
    <definedName name="BExGX9DVACJQIZ4GH6YAD2A7F70O" hidden="1">#REF!</definedName>
    <definedName name="BExGXDVP2S2Y8Z8Q43I78RCIK3DD" localSheetId="4" hidden="1">#REF!</definedName>
    <definedName name="BExGXDVP2S2Y8Z8Q43I78RCIK3DD" localSheetId="3" hidden="1">#REF!</definedName>
    <definedName name="BExGXDVP2S2Y8Z8Q43I78RCIK3DD" localSheetId="5" hidden="1">#REF!</definedName>
    <definedName name="BExGXDVP2S2Y8Z8Q43I78RCIK3DD" hidden="1">#REF!</definedName>
    <definedName name="BExGXJ9W5JU7TT9S0BKL5Y6VVB39" localSheetId="4" hidden="1">#REF!</definedName>
    <definedName name="BExGXJ9W5JU7TT9S0BKL5Y6VVB39" localSheetId="3" hidden="1">#REF!</definedName>
    <definedName name="BExGXJ9W5JU7TT9S0BKL5Y6VVB39" localSheetId="5" hidden="1">#REF!</definedName>
    <definedName name="BExGXJ9W5JU7TT9S0BKL5Y6VVB39" hidden="1">#REF!</definedName>
    <definedName name="BExGXWB73RJ4BASBQTQ8EY0EC1EB" localSheetId="4" hidden="1">#REF!</definedName>
    <definedName name="BExGXWB73RJ4BASBQTQ8EY0EC1EB" localSheetId="3" hidden="1">#REF!</definedName>
    <definedName name="BExGXWB73RJ4BASBQTQ8EY0EC1EB" localSheetId="5" hidden="1">#REF!</definedName>
    <definedName name="BExGXWB73RJ4BASBQTQ8EY0EC1EB" hidden="1">#REF!</definedName>
    <definedName name="BExGXZ0ABB43C7SMRKZHWOSU9EQX" localSheetId="4" hidden="1">#REF!</definedName>
    <definedName name="BExGXZ0ABB43C7SMRKZHWOSU9EQX" localSheetId="3" hidden="1">#REF!</definedName>
    <definedName name="BExGXZ0ABB43C7SMRKZHWOSU9EQX" localSheetId="5" hidden="1">#REF!</definedName>
    <definedName name="BExGXZ0ABB43C7SMRKZHWOSU9EQX" hidden="1">#REF!</definedName>
    <definedName name="BExGY6SU3SYVCJ3AG2ITY59SAZ5A" localSheetId="4" hidden="1">#REF!</definedName>
    <definedName name="BExGY6SU3SYVCJ3AG2ITY59SAZ5A" localSheetId="3" hidden="1">#REF!</definedName>
    <definedName name="BExGY6SU3SYVCJ3AG2ITY59SAZ5A" localSheetId="5" hidden="1">#REF!</definedName>
    <definedName name="BExGY6SU3SYVCJ3AG2ITY59SAZ5A" hidden="1">#REF!</definedName>
    <definedName name="BExGY6YA4P5KMY2VHT0DYK3YTFAX" localSheetId="4" hidden="1">#REF!</definedName>
    <definedName name="BExGY6YA4P5KMY2VHT0DYK3YTFAX" localSheetId="3" hidden="1">#REF!</definedName>
    <definedName name="BExGY6YA4P5KMY2VHT0DYK3YTFAX" localSheetId="5" hidden="1">#REF!</definedName>
    <definedName name="BExGY6YA4P5KMY2VHT0DYK3YTFAX" hidden="1">#REF!</definedName>
    <definedName name="BExGY8G88PVVRYHPHRPJZFSX6HSC" localSheetId="4" hidden="1">#REF!</definedName>
    <definedName name="BExGY8G88PVVRYHPHRPJZFSX6HSC" localSheetId="3" hidden="1">#REF!</definedName>
    <definedName name="BExGY8G88PVVRYHPHRPJZFSX6HSC" localSheetId="5" hidden="1">#REF!</definedName>
    <definedName name="BExGY8G88PVVRYHPHRPJZFSX6HSC" hidden="1">#REF!</definedName>
    <definedName name="BExGYC718HTZ80PNKYPVIYGRJVF6" localSheetId="4" hidden="1">#REF!</definedName>
    <definedName name="BExGYC718HTZ80PNKYPVIYGRJVF6" localSheetId="3" hidden="1">#REF!</definedName>
    <definedName name="BExGYC718HTZ80PNKYPVIYGRJVF6" localSheetId="5" hidden="1">#REF!</definedName>
    <definedName name="BExGYC718HTZ80PNKYPVIYGRJVF6" hidden="1">#REF!</definedName>
    <definedName name="BExGYCNATXZY2FID93B17YWIPPRD" localSheetId="4" hidden="1">#REF!</definedName>
    <definedName name="BExGYCNATXZY2FID93B17YWIPPRD" localSheetId="3" hidden="1">#REF!</definedName>
    <definedName name="BExGYCNATXZY2FID93B17YWIPPRD" localSheetId="5" hidden="1">#REF!</definedName>
    <definedName name="BExGYCNATXZY2FID93B17YWIPPRD" hidden="1">#REF!</definedName>
    <definedName name="BExGYGJJJ3BBCQAOA51WHP01HN73" localSheetId="4" hidden="1">#REF!</definedName>
    <definedName name="BExGYGJJJ3BBCQAOA51WHP01HN73" localSheetId="3" hidden="1">#REF!</definedName>
    <definedName name="BExGYGJJJ3BBCQAOA51WHP01HN73" localSheetId="5" hidden="1">#REF!</definedName>
    <definedName name="BExGYGJJJ3BBCQAOA51WHP01HN73" hidden="1">#REF!</definedName>
    <definedName name="BExGYOS6TV2C72PLRFU8RP1I58GY" localSheetId="4" hidden="1">#REF!</definedName>
    <definedName name="BExGYOS6TV2C72PLRFU8RP1I58GY" localSheetId="3" hidden="1">#REF!</definedName>
    <definedName name="BExGYOS6TV2C72PLRFU8RP1I58GY" localSheetId="5" hidden="1">#REF!</definedName>
    <definedName name="BExGYOS6TV2C72PLRFU8RP1I58GY" hidden="1">#REF!</definedName>
    <definedName name="BExGZ7NXZ0IBS44C2NZ9VMD6T6K2" localSheetId="4" hidden="1">#REF!</definedName>
    <definedName name="BExGZ7NXZ0IBS44C2NZ9VMD6T6K2" localSheetId="3" hidden="1">#REF!</definedName>
    <definedName name="BExGZ7NXZ0IBS44C2NZ9VMD6T6K2" localSheetId="5" hidden="1">#REF!</definedName>
    <definedName name="BExGZ7NXZ0IBS44C2NZ9VMD6T6K2" hidden="1">#REF!</definedName>
    <definedName name="BExGZJ78ZWZCVHZ3BKEKFJZ6MAEO" localSheetId="4" hidden="1">#REF!</definedName>
    <definedName name="BExGZJ78ZWZCVHZ3BKEKFJZ6MAEO" localSheetId="3" hidden="1">#REF!</definedName>
    <definedName name="BExGZJ78ZWZCVHZ3BKEKFJZ6MAEO" localSheetId="5" hidden="1">#REF!</definedName>
    <definedName name="BExGZJ78ZWZCVHZ3BKEKFJZ6MAEO" hidden="1">#REF!</definedName>
    <definedName name="BExGZOLH2QV73J3M9IWDDPA62TP4" localSheetId="4" hidden="1">#REF!</definedName>
    <definedName name="BExGZOLH2QV73J3M9IWDDPA62TP4" localSheetId="3" hidden="1">#REF!</definedName>
    <definedName name="BExGZOLH2QV73J3M9IWDDPA62TP4" localSheetId="5" hidden="1">#REF!</definedName>
    <definedName name="BExGZOLH2QV73J3M9IWDDPA62TP4" hidden="1">#REF!</definedName>
    <definedName name="BExGZP1PWGFKVVVN4YDIS22DZPCR" localSheetId="4" hidden="1">#REF!</definedName>
    <definedName name="BExGZP1PWGFKVVVN4YDIS22DZPCR" localSheetId="3" hidden="1">#REF!</definedName>
    <definedName name="BExGZP1PWGFKVVVN4YDIS22DZPCR" localSheetId="5" hidden="1">#REF!</definedName>
    <definedName name="BExGZP1PWGFKVVVN4YDIS22DZPCR" hidden="1">#REF!</definedName>
    <definedName name="BExH00L21GZX5YJJGVMOAWBERLP5" localSheetId="4" hidden="1">#REF!</definedName>
    <definedName name="BExH00L21GZX5YJJGVMOAWBERLP5" localSheetId="3" hidden="1">#REF!</definedName>
    <definedName name="BExH00L21GZX5YJJGVMOAWBERLP5" localSheetId="5" hidden="1">#REF!</definedName>
    <definedName name="BExH00L21GZX5YJJGVMOAWBERLP5" hidden="1">#REF!</definedName>
    <definedName name="BExH02ZD6VAY1KQLAQYBBI6WWIZB" localSheetId="4" hidden="1">#REF!</definedName>
    <definedName name="BExH02ZD6VAY1KQLAQYBBI6WWIZB" localSheetId="3" hidden="1">#REF!</definedName>
    <definedName name="BExH02ZD6VAY1KQLAQYBBI6WWIZB" localSheetId="5" hidden="1">#REF!</definedName>
    <definedName name="BExH02ZD6VAY1KQLAQYBBI6WWIZB" hidden="1">#REF!</definedName>
    <definedName name="BExH08Z6LQCGGSGSAILMHX4X7JMD" localSheetId="4" hidden="1">#REF!</definedName>
    <definedName name="BExH08Z6LQCGGSGSAILMHX4X7JMD" localSheetId="3" hidden="1">#REF!</definedName>
    <definedName name="BExH08Z6LQCGGSGSAILMHX4X7JMD" localSheetId="5" hidden="1">#REF!</definedName>
    <definedName name="BExH08Z6LQCGGSGSAILMHX4X7JMD" hidden="1">#REF!</definedName>
    <definedName name="BExH0KT9Z8HEVRRQRGQ8YHXRLIJA" localSheetId="4" hidden="1">#REF!</definedName>
    <definedName name="BExH0KT9Z8HEVRRQRGQ8YHXRLIJA" localSheetId="3" hidden="1">#REF!</definedName>
    <definedName name="BExH0KT9Z8HEVRRQRGQ8YHXRLIJA" localSheetId="5" hidden="1">#REF!</definedName>
    <definedName name="BExH0KT9Z8HEVRRQRGQ8YHXRLIJA" hidden="1">#REF!</definedName>
    <definedName name="BExH0M0FDN12YBOCKL3XL2Z7T7Y8" localSheetId="4" hidden="1">#REF!</definedName>
    <definedName name="BExH0M0FDN12YBOCKL3XL2Z7T7Y8" localSheetId="3" hidden="1">#REF!</definedName>
    <definedName name="BExH0M0FDN12YBOCKL3XL2Z7T7Y8" localSheetId="5" hidden="1">#REF!</definedName>
    <definedName name="BExH0M0FDN12YBOCKL3XL2Z7T7Y8" hidden="1">#REF!</definedName>
    <definedName name="BExH0O9G06YPZ5TN9RYT326I1CP2" localSheetId="4" hidden="1">#REF!</definedName>
    <definedName name="BExH0O9G06YPZ5TN9RYT326I1CP2" localSheetId="3" hidden="1">#REF!</definedName>
    <definedName name="BExH0O9G06YPZ5TN9RYT326I1CP2" localSheetId="5" hidden="1">#REF!</definedName>
    <definedName name="BExH0O9G06YPZ5TN9RYT326I1CP2" hidden="1">#REF!</definedName>
    <definedName name="BExH0WNJAKTJRCKMTX8O4KNMIIJM" localSheetId="4" hidden="1">#REF!</definedName>
    <definedName name="BExH0WNJAKTJRCKMTX8O4KNMIIJM" localSheetId="3" hidden="1">#REF!</definedName>
    <definedName name="BExH0WNJAKTJRCKMTX8O4KNMIIJM" localSheetId="5" hidden="1">#REF!</definedName>
    <definedName name="BExH0WNJAKTJRCKMTX8O4KNMIIJM" hidden="1">#REF!</definedName>
    <definedName name="BExH12Y4WX542WI3ZEM15AK4UM9J" localSheetId="4" hidden="1">#REF!</definedName>
    <definedName name="BExH12Y4WX542WI3ZEM15AK4UM9J" localSheetId="3" hidden="1">#REF!</definedName>
    <definedName name="BExH12Y4WX542WI3ZEM15AK4UM9J" localSheetId="5" hidden="1">#REF!</definedName>
    <definedName name="BExH12Y4WX542WI3ZEM15AK4UM9J" hidden="1">#REF!</definedName>
    <definedName name="BExH1FDTQXR9QQ31WDB7OPXU7MPT" localSheetId="4" hidden="1">#REF!</definedName>
    <definedName name="BExH1FDTQXR9QQ31WDB7OPXU7MPT" localSheetId="3" hidden="1">#REF!</definedName>
    <definedName name="BExH1FDTQXR9QQ31WDB7OPXU7MPT" localSheetId="5" hidden="1">#REF!</definedName>
    <definedName name="BExH1FDTQXR9QQ31WDB7OPXU7MPT" hidden="1">#REF!</definedName>
    <definedName name="BExH1FOMEUIJNIDJAUY0ZQFBJSY9" localSheetId="4" hidden="1">#REF!</definedName>
    <definedName name="BExH1FOMEUIJNIDJAUY0ZQFBJSY9" localSheetId="3" hidden="1">#REF!</definedName>
    <definedName name="BExH1FOMEUIJNIDJAUY0ZQFBJSY9" localSheetId="5" hidden="1">#REF!</definedName>
    <definedName name="BExH1FOMEUIJNIDJAUY0ZQFBJSY9" hidden="1">#REF!</definedName>
    <definedName name="BExH1JFFHEBFX9BWJMNIA3N66R3Z" localSheetId="4" hidden="1">#REF!</definedName>
    <definedName name="BExH1JFFHEBFX9BWJMNIA3N66R3Z" localSheetId="3" hidden="1">#REF!</definedName>
    <definedName name="BExH1JFFHEBFX9BWJMNIA3N66R3Z" localSheetId="5" hidden="1">#REF!</definedName>
    <definedName name="BExH1JFFHEBFX9BWJMNIA3N66R3Z" hidden="1">#REF!</definedName>
    <definedName name="BExH1Z0GIUSVTF2H1G1I3PDGBNK2" localSheetId="4" hidden="1">#REF!</definedName>
    <definedName name="BExH1Z0GIUSVTF2H1G1I3PDGBNK2" localSheetId="3" hidden="1">#REF!</definedName>
    <definedName name="BExH1Z0GIUSVTF2H1G1I3PDGBNK2" localSheetId="5" hidden="1">#REF!</definedName>
    <definedName name="BExH1Z0GIUSVTF2H1G1I3PDGBNK2" hidden="1">#REF!</definedName>
    <definedName name="BExH225UTM6S9FW4MUDZS7F1PQSH" localSheetId="4" hidden="1">#REF!</definedName>
    <definedName name="BExH225UTM6S9FW4MUDZS7F1PQSH" localSheetId="3" hidden="1">#REF!</definedName>
    <definedName name="BExH225UTM6S9FW4MUDZS7F1PQSH" localSheetId="5" hidden="1">#REF!</definedName>
    <definedName name="BExH225UTM6S9FW4MUDZS7F1PQSH" hidden="1">#REF!</definedName>
    <definedName name="BExH23271RF7AYZ542KHQTH68GQ7" localSheetId="4" hidden="1">#REF!</definedName>
    <definedName name="BExH23271RF7AYZ542KHQTH68GQ7" localSheetId="3" hidden="1">#REF!</definedName>
    <definedName name="BExH23271RF7AYZ542KHQTH68GQ7" localSheetId="5" hidden="1">#REF!</definedName>
    <definedName name="BExH23271RF7AYZ542KHQTH68GQ7" hidden="1">#REF!</definedName>
    <definedName name="BExH2GJQR4JALNB314RY0LDI49VH" localSheetId="4" hidden="1">#REF!</definedName>
    <definedName name="BExH2GJQR4JALNB314RY0LDI49VH" localSheetId="3" hidden="1">#REF!</definedName>
    <definedName name="BExH2GJQR4JALNB314RY0LDI49VH" localSheetId="5" hidden="1">#REF!</definedName>
    <definedName name="BExH2GJQR4JALNB314RY0LDI49VH" hidden="1">#REF!</definedName>
    <definedName name="BExH2JZR49T7644JFVE7B3N7RZM9" localSheetId="4" hidden="1">#REF!</definedName>
    <definedName name="BExH2JZR49T7644JFVE7B3N7RZM9" localSheetId="3" hidden="1">#REF!</definedName>
    <definedName name="BExH2JZR49T7644JFVE7B3N7RZM9" localSheetId="5" hidden="1">#REF!</definedName>
    <definedName name="BExH2JZR49T7644JFVE7B3N7RZM9" hidden="1">#REF!</definedName>
    <definedName name="BExH2UHF0QTJG107MULYB16WBJM9" localSheetId="4" hidden="1">#REF!</definedName>
    <definedName name="BExH2UHF0QTJG107MULYB16WBJM9" localSheetId="3" hidden="1">#REF!</definedName>
    <definedName name="BExH2UHF0QTJG107MULYB16WBJM9" localSheetId="5" hidden="1">#REF!</definedName>
    <definedName name="BExH2UHF0QTJG107MULYB16WBJM9" hidden="1">#REF!</definedName>
    <definedName name="BExH2WKXV8X5S2GSBBTWGI0NLNAH" localSheetId="4" hidden="1">#REF!</definedName>
    <definedName name="BExH2WKXV8X5S2GSBBTWGI0NLNAH" localSheetId="3" hidden="1">#REF!</definedName>
    <definedName name="BExH2WKXV8X5S2GSBBTWGI0NLNAH" localSheetId="5" hidden="1">#REF!</definedName>
    <definedName name="BExH2WKXV8X5S2GSBBTWGI0NLNAH" hidden="1">#REF!</definedName>
    <definedName name="BExH2XS1UFYFGU0S0EBXX90W2WE8" localSheetId="4" hidden="1">#REF!</definedName>
    <definedName name="BExH2XS1UFYFGU0S0EBXX90W2WE8" localSheetId="3" hidden="1">#REF!</definedName>
    <definedName name="BExH2XS1UFYFGU0S0EBXX90W2WE8" localSheetId="5" hidden="1">#REF!</definedName>
    <definedName name="BExH2XS1UFYFGU0S0EBXX90W2WE8" hidden="1">#REF!</definedName>
    <definedName name="BExH2XS2TND9SB0GC295R4FP6K5Y" localSheetId="4" hidden="1">#REF!</definedName>
    <definedName name="BExH2XS2TND9SB0GC295R4FP6K5Y" localSheetId="3" hidden="1">#REF!</definedName>
    <definedName name="BExH2XS2TND9SB0GC295R4FP6K5Y" localSheetId="5" hidden="1">#REF!</definedName>
    <definedName name="BExH2XS2TND9SB0GC295R4FP6K5Y" hidden="1">#REF!</definedName>
    <definedName name="BExH2ZA0SZ4SSITL50NA8LZ3OEX6" localSheetId="4" hidden="1">#REF!</definedName>
    <definedName name="BExH2ZA0SZ4SSITL50NA8LZ3OEX6" localSheetId="3" hidden="1">#REF!</definedName>
    <definedName name="BExH2ZA0SZ4SSITL50NA8LZ3OEX6" localSheetId="5" hidden="1">#REF!</definedName>
    <definedName name="BExH2ZA0SZ4SSITL50NA8LZ3OEX6" hidden="1">#REF!</definedName>
    <definedName name="BExH31Z3JNVJPESWKXHILGXZHP2M" localSheetId="4" hidden="1">#REF!</definedName>
    <definedName name="BExH31Z3JNVJPESWKXHILGXZHP2M" localSheetId="3" hidden="1">#REF!</definedName>
    <definedName name="BExH31Z3JNVJPESWKXHILGXZHP2M" localSheetId="5" hidden="1">#REF!</definedName>
    <definedName name="BExH31Z3JNVJPESWKXHILGXZHP2M" hidden="1">#REF!</definedName>
    <definedName name="BExH3E9HZ3QJCDZW7WI7YACFQCHE" localSheetId="4" hidden="1">#REF!</definedName>
    <definedName name="BExH3E9HZ3QJCDZW7WI7YACFQCHE" localSheetId="3" hidden="1">#REF!</definedName>
    <definedName name="BExH3E9HZ3QJCDZW7WI7YACFQCHE" localSheetId="5" hidden="1">#REF!</definedName>
    <definedName name="BExH3E9HZ3QJCDZW7WI7YACFQCHE" hidden="1">#REF!</definedName>
    <definedName name="BExH3IRB6764RQ5HBYRLH6XCT29X" localSheetId="4" hidden="1">#REF!</definedName>
    <definedName name="BExH3IRB6764RQ5HBYRLH6XCT29X" localSheetId="3" hidden="1">#REF!</definedName>
    <definedName name="BExH3IRB6764RQ5HBYRLH6XCT29X" localSheetId="5" hidden="1">#REF!</definedName>
    <definedName name="BExH3IRB6764RQ5HBYRLH6XCT29X" hidden="1">#REF!</definedName>
    <definedName name="BExIG2U8V6RSB47SXLCQG3Q68YRO" localSheetId="4" hidden="1">#REF!</definedName>
    <definedName name="BExIG2U8V6RSB47SXLCQG3Q68YRO" localSheetId="3" hidden="1">#REF!</definedName>
    <definedName name="BExIG2U8V6RSB47SXLCQG3Q68YRO" localSheetId="5" hidden="1">#REF!</definedName>
    <definedName name="BExIG2U8V6RSB47SXLCQG3Q68YRO" hidden="1">#REF!</definedName>
    <definedName name="BExIGJBO8R13LV7CZ7C1YCP974NN" localSheetId="4" hidden="1">#REF!</definedName>
    <definedName name="BExIGJBO8R13LV7CZ7C1YCP974NN" localSheetId="3" hidden="1">#REF!</definedName>
    <definedName name="BExIGJBO8R13LV7CZ7C1YCP974NN" localSheetId="5" hidden="1">#REF!</definedName>
    <definedName name="BExIGJBO8R13LV7CZ7C1YCP974NN" hidden="1">#REF!</definedName>
    <definedName name="BExIGWT86FPOEYTI8GXCGU5Y3KGK" localSheetId="4" hidden="1">#REF!</definedName>
    <definedName name="BExIGWT86FPOEYTI8GXCGU5Y3KGK" localSheetId="3" hidden="1">#REF!</definedName>
    <definedName name="BExIGWT86FPOEYTI8GXCGU5Y3KGK" localSheetId="5" hidden="1">#REF!</definedName>
    <definedName name="BExIGWT86FPOEYTI8GXCGU5Y3KGK" hidden="1">#REF!</definedName>
    <definedName name="BExIHBHXA7E7VUTBVHXXXCH3A5CL" localSheetId="4" hidden="1">#REF!</definedName>
    <definedName name="BExIHBHXA7E7VUTBVHXXXCH3A5CL" localSheetId="3" hidden="1">#REF!</definedName>
    <definedName name="BExIHBHXA7E7VUTBVHXXXCH3A5CL" localSheetId="5" hidden="1">#REF!</definedName>
    <definedName name="BExIHBHXA7E7VUTBVHXXXCH3A5CL" hidden="1">#REF!</definedName>
    <definedName name="BExIHPQCQTGEW8QOJVIQ4VX0P6DX" localSheetId="4" hidden="1">#REF!</definedName>
    <definedName name="BExIHPQCQTGEW8QOJVIQ4VX0P6DX" localSheetId="3" hidden="1">#REF!</definedName>
    <definedName name="BExIHPQCQTGEW8QOJVIQ4VX0P6DX" localSheetId="5" hidden="1">#REF!</definedName>
    <definedName name="BExIHPQCQTGEW8QOJVIQ4VX0P6DX" hidden="1">#REF!</definedName>
    <definedName name="BExII1KN91Q7DLW0UB7W2TJ5ACT9" localSheetId="4" hidden="1">#REF!</definedName>
    <definedName name="BExII1KN91Q7DLW0UB7W2TJ5ACT9" localSheetId="3" hidden="1">#REF!</definedName>
    <definedName name="BExII1KN91Q7DLW0UB7W2TJ5ACT9" localSheetId="5" hidden="1">#REF!</definedName>
    <definedName name="BExII1KN91Q7DLW0UB7W2TJ5ACT9" hidden="1">#REF!</definedName>
    <definedName name="BExII50LI8I0CDOOZEMIVHVA2V95" localSheetId="4" hidden="1">#REF!</definedName>
    <definedName name="BExII50LI8I0CDOOZEMIVHVA2V95" localSheetId="3" hidden="1">#REF!</definedName>
    <definedName name="BExII50LI8I0CDOOZEMIVHVA2V95" localSheetId="5" hidden="1">#REF!</definedName>
    <definedName name="BExII50LI8I0CDOOZEMIVHVA2V95" hidden="1">#REF!</definedName>
    <definedName name="BExIIXMY38TQD12CVV4S57L3I809" localSheetId="4" hidden="1">#REF!</definedName>
    <definedName name="BExIIXMY38TQD12CVV4S57L3I809" localSheetId="3" hidden="1">#REF!</definedName>
    <definedName name="BExIIXMY38TQD12CVV4S57L3I809" localSheetId="5" hidden="1">#REF!</definedName>
    <definedName name="BExIIXMY38TQD12CVV4S57L3I809" hidden="1">#REF!</definedName>
    <definedName name="BExIIY37NEVU2LGS1JE4VR9AN6W4" localSheetId="4" hidden="1">#REF!</definedName>
    <definedName name="BExIIY37NEVU2LGS1JE4VR9AN6W4" localSheetId="3" hidden="1">#REF!</definedName>
    <definedName name="BExIIY37NEVU2LGS1JE4VR9AN6W4" localSheetId="5" hidden="1">#REF!</definedName>
    <definedName name="BExIIY37NEVU2LGS1JE4VR9AN6W4" hidden="1">#REF!</definedName>
    <definedName name="BExIIYJAGXR8TPZ1KCYM7EGJ79UW" localSheetId="4" hidden="1">#REF!</definedName>
    <definedName name="BExIIYJAGXR8TPZ1KCYM7EGJ79UW" localSheetId="3" hidden="1">#REF!</definedName>
    <definedName name="BExIIYJAGXR8TPZ1KCYM7EGJ79UW" localSheetId="5" hidden="1">#REF!</definedName>
    <definedName name="BExIIYJAGXR8TPZ1KCYM7EGJ79UW" hidden="1">#REF!</definedName>
    <definedName name="BExIJ3160YCWGAVEU0208ZGXXG3P" localSheetId="4" hidden="1">#REF!</definedName>
    <definedName name="BExIJ3160YCWGAVEU0208ZGXXG3P" localSheetId="3" hidden="1">#REF!</definedName>
    <definedName name="BExIJ3160YCWGAVEU0208ZGXXG3P" localSheetId="5" hidden="1">#REF!</definedName>
    <definedName name="BExIJ3160YCWGAVEU0208ZGXXG3P" hidden="1">#REF!</definedName>
    <definedName name="BExIJFGZJ5ED9D6KAY4PGQYLELAX" localSheetId="4" hidden="1">#REF!</definedName>
    <definedName name="BExIJFGZJ5ED9D6KAY4PGQYLELAX" localSheetId="3" hidden="1">#REF!</definedName>
    <definedName name="BExIJFGZJ5ED9D6KAY4PGQYLELAX" localSheetId="5" hidden="1">#REF!</definedName>
    <definedName name="BExIJFGZJ5ED9D6KAY4PGQYLELAX" hidden="1">#REF!</definedName>
    <definedName name="BExIJQK80ZEKSTV62E59AYJYUNLI" localSheetId="4" hidden="1">#REF!</definedName>
    <definedName name="BExIJQK80ZEKSTV62E59AYJYUNLI" localSheetId="3" hidden="1">#REF!</definedName>
    <definedName name="BExIJQK80ZEKSTV62E59AYJYUNLI" localSheetId="5" hidden="1">#REF!</definedName>
    <definedName name="BExIJQK80ZEKSTV62E59AYJYUNLI" hidden="1">#REF!</definedName>
    <definedName name="BExIJRLX3M0YQLU1D5Y9V7HM5QNM" localSheetId="4" hidden="1">#REF!</definedName>
    <definedName name="BExIJRLX3M0YQLU1D5Y9V7HM5QNM" localSheetId="3" hidden="1">#REF!</definedName>
    <definedName name="BExIJRLX3M0YQLU1D5Y9V7HM5QNM" localSheetId="5" hidden="1">#REF!</definedName>
    <definedName name="BExIJRLX3M0YQLU1D5Y9V7HM5QNM" hidden="1">#REF!</definedName>
    <definedName name="BExIJV22J0QA7286KNPMHO1ZUCB3" localSheetId="4" hidden="1">#REF!</definedName>
    <definedName name="BExIJV22J0QA7286KNPMHO1ZUCB3" localSheetId="3" hidden="1">#REF!</definedName>
    <definedName name="BExIJV22J0QA7286KNPMHO1ZUCB3" localSheetId="5" hidden="1">#REF!</definedName>
    <definedName name="BExIJV22J0QA7286KNPMHO1ZUCB3" hidden="1">#REF!</definedName>
    <definedName name="BExIJVI6OC7B6ZE9V4PAOYZXKNER" localSheetId="4" hidden="1">#REF!</definedName>
    <definedName name="BExIJVI6OC7B6ZE9V4PAOYZXKNER" localSheetId="3" hidden="1">#REF!</definedName>
    <definedName name="BExIJVI6OC7B6ZE9V4PAOYZXKNER" localSheetId="5" hidden="1">#REF!</definedName>
    <definedName name="BExIJVI6OC7B6ZE9V4PAOYZXKNER" hidden="1">#REF!</definedName>
    <definedName name="BExIJWK0NGTGQ4X7D5VIVXD14JHI" localSheetId="4" hidden="1">#REF!</definedName>
    <definedName name="BExIJWK0NGTGQ4X7D5VIVXD14JHI" localSheetId="3" hidden="1">#REF!</definedName>
    <definedName name="BExIJWK0NGTGQ4X7D5VIVXD14JHI" localSheetId="5" hidden="1">#REF!</definedName>
    <definedName name="BExIJWK0NGTGQ4X7D5VIVXD14JHI" hidden="1">#REF!</definedName>
    <definedName name="BExIJWPCIYINEJUTXU74VK7WG031" localSheetId="4" hidden="1">#REF!</definedName>
    <definedName name="BExIJWPCIYINEJUTXU74VK7WG031" localSheetId="3" hidden="1">#REF!</definedName>
    <definedName name="BExIJWPCIYINEJUTXU74VK7WG031" localSheetId="5" hidden="1">#REF!</definedName>
    <definedName name="BExIJWPCIYINEJUTXU74VK7WG031" hidden="1">#REF!</definedName>
    <definedName name="BExIKHTXPZR5A8OHB6HDP6QWDHAD" localSheetId="4" hidden="1">#REF!</definedName>
    <definedName name="BExIKHTXPZR5A8OHB6HDP6QWDHAD" localSheetId="3" hidden="1">#REF!</definedName>
    <definedName name="BExIKHTXPZR5A8OHB6HDP6QWDHAD" localSheetId="5" hidden="1">#REF!</definedName>
    <definedName name="BExIKHTXPZR5A8OHB6HDP6QWDHAD" hidden="1">#REF!</definedName>
    <definedName name="BExIKMMJOETSAXJYY1SIKM58LMA2" localSheetId="4" hidden="1">#REF!</definedName>
    <definedName name="BExIKMMJOETSAXJYY1SIKM58LMA2" localSheetId="3" hidden="1">#REF!</definedName>
    <definedName name="BExIKMMJOETSAXJYY1SIKM58LMA2" localSheetId="5" hidden="1">#REF!</definedName>
    <definedName name="BExIKMMJOETSAXJYY1SIKM58LMA2" hidden="1">#REF!</definedName>
    <definedName name="BExIKRF6AQ6VOO9KCIWSM6FY8M7D" localSheetId="4" hidden="1">#REF!</definedName>
    <definedName name="BExIKRF6AQ6VOO9KCIWSM6FY8M7D" localSheetId="3" hidden="1">#REF!</definedName>
    <definedName name="BExIKRF6AQ6VOO9KCIWSM6FY8M7D" localSheetId="5" hidden="1">#REF!</definedName>
    <definedName name="BExIKRF6AQ6VOO9KCIWSM6FY8M7D" hidden="1">#REF!</definedName>
    <definedName name="BExIKTYZESFT3LC0ASFMFKSE0D1X" localSheetId="4" hidden="1">#REF!</definedName>
    <definedName name="BExIKTYZESFT3LC0ASFMFKSE0D1X" localSheetId="3" hidden="1">#REF!</definedName>
    <definedName name="BExIKTYZESFT3LC0ASFMFKSE0D1X" localSheetId="5" hidden="1">#REF!</definedName>
    <definedName name="BExIKTYZESFT3LC0ASFMFKSE0D1X" hidden="1">#REF!</definedName>
    <definedName name="BExIKXVA6M8K0PTRYAGXS666L335" localSheetId="4" hidden="1">#REF!</definedName>
    <definedName name="BExIKXVA6M8K0PTRYAGXS666L335" localSheetId="3" hidden="1">#REF!</definedName>
    <definedName name="BExIKXVA6M8K0PTRYAGXS666L335" localSheetId="5" hidden="1">#REF!</definedName>
    <definedName name="BExIKXVA6M8K0PTRYAGXS666L335" hidden="1">#REF!</definedName>
    <definedName name="BExIL0PMZ2SXK9R6MLP43KBU1J2P" localSheetId="4" hidden="1">#REF!</definedName>
    <definedName name="BExIL0PMZ2SXK9R6MLP43KBU1J2P" localSheetId="3" hidden="1">#REF!</definedName>
    <definedName name="BExIL0PMZ2SXK9R6MLP43KBU1J2P" localSheetId="5" hidden="1">#REF!</definedName>
    <definedName name="BExIL0PMZ2SXK9R6MLP43KBU1J2P" hidden="1">#REF!</definedName>
    <definedName name="BExILAAXRTRAD18K74M6MGUEEPUM" localSheetId="4" hidden="1">#REF!</definedName>
    <definedName name="BExILAAXRTRAD18K74M6MGUEEPUM" localSheetId="3" hidden="1">#REF!</definedName>
    <definedName name="BExILAAXRTRAD18K74M6MGUEEPUM" localSheetId="5" hidden="1">#REF!</definedName>
    <definedName name="BExILAAXRTRAD18K74M6MGUEEPUM" hidden="1">#REF!</definedName>
    <definedName name="BExILG5F338C0FFLMVOKMKF8X5ZP" localSheetId="4" hidden="1">#REF!</definedName>
    <definedName name="BExILG5F338C0FFLMVOKMKF8X5ZP" localSheetId="3" hidden="1">#REF!</definedName>
    <definedName name="BExILG5F338C0FFLMVOKMKF8X5ZP" localSheetId="5" hidden="1">#REF!</definedName>
    <definedName name="BExILG5F338C0FFLMVOKMKF8X5ZP" hidden="1">#REF!</definedName>
    <definedName name="BExILGQTQM0HOD0BJI90YO7GOIN3" localSheetId="4" hidden="1">#REF!</definedName>
    <definedName name="BExILGQTQM0HOD0BJI90YO7GOIN3" localSheetId="3" hidden="1">#REF!</definedName>
    <definedName name="BExILGQTQM0HOD0BJI90YO7GOIN3" localSheetId="5" hidden="1">#REF!</definedName>
    <definedName name="BExILGQTQM0HOD0BJI90YO7GOIN3" hidden="1">#REF!</definedName>
    <definedName name="BExIM9DBUB7ZGF4B20FVUO9QGOX2" localSheetId="4" hidden="1">#REF!</definedName>
    <definedName name="BExIM9DBUB7ZGF4B20FVUO9QGOX2" localSheetId="3" hidden="1">#REF!</definedName>
    <definedName name="BExIM9DBUB7ZGF4B20FVUO9QGOX2" localSheetId="5" hidden="1">#REF!</definedName>
    <definedName name="BExIM9DBUB7ZGF4B20FVUO9QGOX2" hidden="1">#REF!</definedName>
    <definedName name="BExIMGK9Z94TFPWWZFMD10HV0IF6" localSheetId="4" hidden="1">#REF!</definedName>
    <definedName name="BExIMGK9Z94TFPWWZFMD10HV0IF6" localSheetId="3" hidden="1">#REF!</definedName>
    <definedName name="BExIMGK9Z94TFPWWZFMD10HV0IF6" localSheetId="5" hidden="1">#REF!</definedName>
    <definedName name="BExIMGK9Z94TFPWWZFMD10HV0IF6" hidden="1">#REF!</definedName>
    <definedName name="BExIMPEGKG18TELVC33T4OQTNBWC" localSheetId="4" hidden="1">#REF!</definedName>
    <definedName name="BExIMPEGKG18TELVC33T4OQTNBWC" localSheetId="3" hidden="1">#REF!</definedName>
    <definedName name="BExIMPEGKG18TELVC33T4OQTNBWC" localSheetId="5" hidden="1">#REF!</definedName>
    <definedName name="BExIMPEGKG18TELVC33T4OQTNBWC" hidden="1">#REF!</definedName>
    <definedName name="BExIN4OR435DL1US13JQPOQK8GD5" localSheetId="4" hidden="1">#REF!</definedName>
    <definedName name="BExIN4OR435DL1US13JQPOQK8GD5" localSheetId="3" hidden="1">#REF!</definedName>
    <definedName name="BExIN4OR435DL1US13JQPOQK8GD5" localSheetId="5" hidden="1">#REF!</definedName>
    <definedName name="BExIN4OR435DL1US13JQPOQK8GD5" hidden="1">#REF!</definedName>
    <definedName name="BExINI6A7H3KSFRFA6UBBDPKW37F" localSheetId="4" hidden="1">#REF!</definedName>
    <definedName name="BExINI6A7H3KSFRFA6UBBDPKW37F" localSheetId="3" hidden="1">#REF!</definedName>
    <definedName name="BExINI6A7H3KSFRFA6UBBDPKW37F" localSheetId="5" hidden="1">#REF!</definedName>
    <definedName name="BExINI6A7H3KSFRFA6UBBDPKW37F" hidden="1">#REF!</definedName>
    <definedName name="BExINIMK8XC3JOBT2EXYFHHH52H0" localSheetId="4" hidden="1">#REF!</definedName>
    <definedName name="BExINIMK8XC3JOBT2EXYFHHH52H0" localSheetId="3" hidden="1">#REF!</definedName>
    <definedName name="BExINIMK8XC3JOBT2EXYFHHH52H0" localSheetId="5" hidden="1">#REF!</definedName>
    <definedName name="BExINIMK8XC3JOBT2EXYFHHH52H0" hidden="1">#REF!</definedName>
    <definedName name="BExINLX401ZKEGWU168DS4JUM2J6" localSheetId="4" hidden="1">#REF!</definedName>
    <definedName name="BExINLX401ZKEGWU168DS4JUM2J6" localSheetId="3" hidden="1">#REF!</definedName>
    <definedName name="BExINLX401ZKEGWU168DS4JUM2J6" localSheetId="5" hidden="1">#REF!</definedName>
    <definedName name="BExINLX401ZKEGWU168DS4JUM2J6" hidden="1">#REF!</definedName>
    <definedName name="BExINMYYJO1FTV1CZF6O5XCFAMQX" localSheetId="4" hidden="1">#REF!</definedName>
    <definedName name="BExINMYYJO1FTV1CZF6O5XCFAMQX" localSheetId="3" hidden="1">#REF!</definedName>
    <definedName name="BExINMYYJO1FTV1CZF6O5XCFAMQX" localSheetId="5" hidden="1">#REF!</definedName>
    <definedName name="BExINMYYJO1FTV1CZF6O5XCFAMQX" hidden="1">#REF!</definedName>
    <definedName name="BExINP2H4KI05FRFV5PKZFE00HKO" localSheetId="4" hidden="1">#REF!</definedName>
    <definedName name="BExINP2H4KI05FRFV5PKZFE00HKO" localSheetId="3" hidden="1">#REF!</definedName>
    <definedName name="BExINP2H4KI05FRFV5PKZFE00HKO" localSheetId="5" hidden="1">#REF!</definedName>
    <definedName name="BExINP2H4KI05FRFV5PKZFE00HKO" hidden="1">#REF!</definedName>
    <definedName name="BExINZELVWYGU876QUUZCIMXPBQC" localSheetId="4" hidden="1">#REF!</definedName>
    <definedName name="BExINZELVWYGU876QUUZCIMXPBQC" localSheetId="3" hidden="1">#REF!</definedName>
    <definedName name="BExINZELVWYGU876QUUZCIMXPBQC" localSheetId="5" hidden="1">#REF!</definedName>
    <definedName name="BExINZELVWYGU876QUUZCIMXPBQC" hidden="1">#REF!</definedName>
    <definedName name="BExIOCQUQHKUU1KONGSDOLQTQEIC" localSheetId="4" hidden="1">#REF!</definedName>
    <definedName name="BExIOCQUQHKUU1KONGSDOLQTQEIC" localSheetId="3" hidden="1">#REF!</definedName>
    <definedName name="BExIOCQUQHKUU1KONGSDOLQTQEIC" localSheetId="5" hidden="1">#REF!</definedName>
    <definedName name="BExIOCQUQHKUU1KONGSDOLQTQEIC" hidden="1">#REF!</definedName>
    <definedName name="BExIOFL8Y5O61VLKTB4H20IJNWS1" localSheetId="4" hidden="1">#REF!</definedName>
    <definedName name="BExIOFL8Y5O61VLKTB4H20IJNWS1" localSheetId="3" hidden="1">#REF!</definedName>
    <definedName name="BExIOFL8Y5O61VLKTB4H20IJNWS1" localSheetId="5" hidden="1">#REF!</definedName>
    <definedName name="BExIOFL8Y5O61VLKTB4H20IJNWS1" hidden="1">#REF!</definedName>
    <definedName name="BExIOMBXRW5NS4ZPYX9G5QREZ5J6" localSheetId="4" hidden="1">#REF!</definedName>
    <definedName name="BExIOMBXRW5NS4ZPYX9G5QREZ5J6" localSheetId="3" hidden="1">#REF!</definedName>
    <definedName name="BExIOMBXRW5NS4ZPYX9G5QREZ5J6" localSheetId="5" hidden="1">#REF!</definedName>
    <definedName name="BExIOMBXRW5NS4ZPYX9G5QREZ5J6" hidden="1">#REF!</definedName>
    <definedName name="BExIORA3GK78T7C7SNBJJUONJ0LS" localSheetId="4" hidden="1">#REF!</definedName>
    <definedName name="BExIORA3GK78T7C7SNBJJUONJ0LS" localSheetId="3" hidden="1">#REF!</definedName>
    <definedName name="BExIORA3GK78T7C7SNBJJUONJ0LS" localSheetId="5" hidden="1">#REF!</definedName>
    <definedName name="BExIORA3GK78T7C7SNBJJUONJ0LS" hidden="1">#REF!</definedName>
    <definedName name="BExIORFDXP4AVIEBLSTZ8ETSXMNM" localSheetId="4" hidden="1">#REF!</definedName>
    <definedName name="BExIORFDXP4AVIEBLSTZ8ETSXMNM" localSheetId="3" hidden="1">#REF!</definedName>
    <definedName name="BExIORFDXP4AVIEBLSTZ8ETSXMNM" localSheetId="5" hidden="1">#REF!</definedName>
    <definedName name="BExIORFDXP4AVIEBLSTZ8ETSXMNM" hidden="1">#REF!</definedName>
    <definedName name="BExIOTZ5EFZ2NASVQ05RH15HRSW6" localSheetId="4" hidden="1">#REF!</definedName>
    <definedName name="BExIOTZ5EFZ2NASVQ05RH15HRSW6" localSheetId="3" hidden="1">#REF!</definedName>
    <definedName name="BExIOTZ5EFZ2NASVQ05RH15HRSW6" localSheetId="5" hidden="1">#REF!</definedName>
    <definedName name="BExIOTZ5EFZ2NASVQ05RH15HRSW6" hidden="1">#REF!</definedName>
    <definedName name="BExIP8YNN6UUE1GZ223SWH7DLGKO" localSheetId="4" hidden="1">#REF!</definedName>
    <definedName name="BExIP8YNN6UUE1GZ223SWH7DLGKO" localSheetId="3" hidden="1">#REF!</definedName>
    <definedName name="BExIP8YNN6UUE1GZ223SWH7DLGKO" localSheetId="5" hidden="1">#REF!</definedName>
    <definedName name="BExIP8YNN6UUE1GZ223SWH7DLGKO" hidden="1">#REF!</definedName>
    <definedName name="BExIPAB4AOL592OJCC1CFAXTLF1A" localSheetId="4" hidden="1">#REF!</definedName>
    <definedName name="BExIPAB4AOL592OJCC1CFAXTLF1A" localSheetId="3" hidden="1">#REF!</definedName>
    <definedName name="BExIPAB4AOL592OJCC1CFAXTLF1A" localSheetId="5" hidden="1">#REF!</definedName>
    <definedName name="BExIPAB4AOL592OJCC1CFAXTLF1A" hidden="1">#REF!</definedName>
    <definedName name="BExIPB25DKX4S2ZCKQN7KWSC3JBF" localSheetId="4" hidden="1">#REF!</definedName>
    <definedName name="BExIPB25DKX4S2ZCKQN7KWSC3JBF" localSheetId="3" hidden="1">#REF!</definedName>
    <definedName name="BExIPB25DKX4S2ZCKQN7KWSC3JBF" localSheetId="5" hidden="1">#REF!</definedName>
    <definedName name="BExIPB25DKX4S2ZCKQN7KWSC3JBF" hidden="1">#REF!</definedName>
    <definedName name="BExIPDLT8JYAMGE5HTN4D1YHZF3V" localSheetId="4" hidden="1">#REF!</definedName>
    <definedName name="BExIPDLT8JYAMGE5HTN4D1YHZF3V" localSheetId="3" hidden="1">#REF!</definedName>
    <definedName name="BExIPDLT8JYAMGE5HTN4D1YHZF3V" localSheetId="5" hidden="1">#REF!</definedName>
    <definedName name="BExIPDLT8JYAMGE5HTN4D1YHZF3V" hidden="1">#REF!</definedName>
    <definedName name="BExIPG040Q08EWIWL6CAVR3GRI43" localSheetId="4" hidden="1">#REF!</definedName>
    <definedName name="BExIPG040Q08EWIWL6CAVR3GRI43" localSheetId="3" hidden="1">#REF!</definedName>
    <definedName name="BExIPG040Q08EWIWL6CAVR3GRI43" localSheetId="5" hidden="1">#REF!</definedName>
    <definedName name="BExIPG040Q08EWIWL6CAVR3GRI43" hidden="1">#REF!</definedName>
    <definedName name="BExIPKNFUDPDKOSH5GHDVNA8D66S" localSheetId="4" hidden="1">#REF!</definedName>
    <definedName name="BExIPKNFUDPDKOSH5GHDVNA8D66S" localSheetId="3" hidden="1">#REF!</definedName>
    <definedName name="BExIPKNFUDPDKOSH5GHDVNA8D66S" localSheetId="5" hidden="1">#REF!</definedName>
    <definedName name="BExIPKNFUDPDKOSH5GHDVNA8D66S" hidden="1">#REF!</definedName>
    <definedName name="BExIQ1VS9A2FHVD9TUHKG9K8EVVP" localSheetId="4" hidden="1">#REF!</definedName>
    <definedName name="BExIQ1VS9A2FHVD9TUHKG9K8EVVP" localSheetId="3" hidden="1">#REF!</definedName>
    <definedName name="BExIQ1VS9A2FHVD9TUHKG9K8EVVP" localSheetId="5" hidden="1">#REF!</definedName>
    <definedName name="BExIQ1VS9A2FHVD9TUHKG9K8EVVP" hidden="1">#REF!</definedName>
    <definedName name="BExIQ3J19L30PSQ2CXNT6IHW0I7V" localSheetId="4" hidden="1">#REF!</definedName>
    <definedName name="BExIQ3J19L30PSQ2CXNT6IHW0I7V" localSheetId="3" hidden="1">#REF!</definedName>
    <definedName name="BExIQ3J19L30PSQ2CXNT6IHW0I7V" localSheetId="5" hidden="1">#REF!</definedName>
    <definedName name="BExIQ3J19L30PSQ2CXNT6IHW0I7V" hidden="1">#REF!</definedName>
    <definedName name="BExIQ3OJ7M04XCY276IO0LJA5XUK" localSheetId="4" hidden="1">#REF!</definedName>
    <definedName name="BExIQ3OJ7M04XCY276IO0LJA5XUK" localSheetId="3" hidden="1">#REF!</definedName>
    <definedName name="BExIQ3OJ7M04XCY276IO0LJA5XUK" localSheetId="5" hidden="1">#REF!</definedName>
    <definedName name="BExIQ3OJ7M04XCY276IO0LJA5XUK" hidden="1">#REF!</definedName>
    <definedName name="BExIQ5S19ITB0NDRUN4XV7B905ED" localSheetId="4" hidden="1">#REF!</definedName>
    <definedName name="BExIQ5S19ITB0NDRUN4XV7B905ED" localSheetId="3" hidden="1">#REF!</definedName>
    <definedName name="BExIQ5S19ITB0NDRUN4XV7B905ED" localSheetId="5" hidden="1">#REF!</definedName>
    <definedName name="BExIQ5S19ITB0NDRUN4XV7B905ED" hidden="1">#REF!</definedName>
    <definedName name="BExIQ9TMQT2EIXSVQW7GVSOAW2VJ" localSheetId="4" hidden="1">#REF!</definedName>
    <definedName name="BExIQ9TMQT2EIXSVQW7GVSOAW2VJ" localSheetId="3" hidden="1">#REF!</definedName>
    <definedName name="BExIQ9TMQT2EIXSVQW7GVSOAW2VJ" localSheetId="5" hidden="1">#REF!</definedName>
    <definedName name="BExIQ9TMQT2EIXSVQW7GVSOAW2VJ" hidden="1">#REF!</definedName>
    <definedName name="BExIQBMDE1L6J4H27K1FMSHQKDSE" localSheetId="4" hidden="1">#REF!</definedName>
    <definedName name="BExIQBMDE1L6J4H27K1FMSHQKDSE" localSheetId="3" hidden="1">#REF!</definedName>
    <definedName name="BExIQBMDE1L6J4H27K1FMSHQKDSE" localSheetId="5" hidden="1">#REF!</definedName>
    <definedName name="BExIQBMDE1L6J4H27K1FMSHQKDSE" hidden="1">#REF!</definedName>
    <definedName name="BExIQE65LVXUOF3UZFO7SDHFJH22" localSheetId="4" hidden="1">#REF!</definedName>
    <definedName name="BExIQE65LVXUOF3UZFO7SDHFJH22" localSheetId="3" hidden="1">#REF!</definedName>
    <definedName name="BExIQE65LVXUOF3UZFO7SDHFJH22" localSheetId="5" hidden="1">#REF!</definedName>
    <definedName name="BExIQE65LVXUOF3UZFO7SDHFJH22" hidden="1">#REF!</definedName>
    <definedName name="BExIQG9OO2KKBOWTMD1OXY36TEGA" localSheetId="4" hidden="1">#REF!</definedName>
    <definedName name="BExIQG9OO2KKBOWTMD1OXY36TEGA" localSheetId="3" hidden="1">#REF!</definedName>
    <definedName name="BExIQG9OO2KKBOWTMD1OXY36TEGA" localSheetId="5" hidden="1">#REF!</definedName>
    <definedName name="BExIQG9OO2KKBOWTMD1OXY36TEGA" hidden="1">#REF!</definedName>
    <definedName name="BExIQX1XBB31HZTYEEVOBSE3C5A6" localSheetId="4" hidden="1">#REF!</definedName>
    <definedName name="BExIQX1XBB31HZTYEEVOBSE3C5A6" localSheetId="3" hidden="1">#REF!</definedName>
    <definedName name="BExIQX1XBB31HZTYEEVOBSE3C5A6" localSheetId="5" hidden="1">#REF!</definedName>
    <definedName name="BExIQX1XBB31HZTYEEVOBSE3C5A6" hidden="1">#REF!</definedName>
    <definedName name="BExIQYP5T1TPAQYW7QU1Q98BKX7W" localSheetId="4" hidden="1">#REF!</definedName>
    <definedName name="BExIQYP5T1TPAQYW7QU1Q98BKX7W" localSheetId="3" hidden="1">#REF!</definedName>
    <definedName name="BExIQYP5T1TPAQYW7QU1Q98BKX7W" localSheetId="5" hidden="1">#REF!</definedName>
    <definedName name="BExIQYP5T1TPAQYW7QU1Q98BKX7W" hidden="1">#REF!</definedName>
    <definedName name="BExIR2ALYRP9FW99DK2084J7IIDC" localSheetId="4" hidden="1">#REF!</definedName>
    <definedName name="BExIR2ALYRP9FW99DK2084J7IIDC" localSheetId="3" hidden="1">#REF!</definedName>
    <definedName name="BExIR2ALYRP9FW99DK2084J7IIDC" localSheetId="5" hidden="1">#REF!</definedName>
    <definedName name="BExIR2ALYRP9FW99DK2084J7IIDC" hidden="1">#REF!</definedName>
    <definedName name="BExIR8FQETPTQYW37DBVDWG3J4JW" localSheetId="4" hidden="1">#REF!</definedName>
    <definedName name="BExIR8FQETPTQYW37DBVDWG3J4JW" localSheetId="3" hidden="1">#REF!</definedName>
    <definedName name="BExIR8FQETPTQYW37DBVDWG3J4JW" localSheetId="5" hidden="1">#REF!</definedName>
    <definedName name="BExIR8FQETPTQYW37DBVDWG3J4JW" hidden="1">#REF!</definedName>
    <definedName name="BExIRRBGTY01OQOI3U5SW59RFDFI" localSheetId="4" hidden="1">#REF!</definedName>
    <definedName name="BExIRRBGTY01OQOI3U5SW59RFDFI" localSheetId="3" hidden="1">#REF!</definedName>
    <definedName name="BExIRRBGTY01OQOI3U5SW59RFDFI" localSheetId="5" hidden="1">#REF!</definedName>
    <definedName name="BExIRRBGTY01OQOI3U5SW59RFDFI" hidden="1">#REF!</definedName>
    <definedName name="BExIS4T0DRF57HYO7OGG72KBOFOI" localSheetId="4" hidden="1">#REF!</definedName>
    <definedName name="BExIS4T0DRF57HYO7OGG72KBOFOI" localSheetId="3" hidden="1">#REF!</definedName>
    <definedName name="BExIS4T0DRF57HYO7OGG72KBOFOI" localSheetId="5" hidden="1">#REF!</definedName>
    <definedName name="BExIS4T0DRF57HYO7OGG72KBOFOI" hidden="1">#REF!</definedName>
    <definedName name="BExIS77BJDDK18PGI9DSEYZPIL7P" localSheetId="4" hidden="1">#REF!</definedName>
    <definedName name="BExIS77BJDDK18PGI9DSEYZPIL7P" localSheetId="3" hidden="1">#REF!</definedName>
    <definedName name="BExIS77BJDDK18PGI9DSEYZPIL7P" localSheetId="5" hidden="1">#REF!</definedName>
    <definedName name="BExIS77BJDDK18PGI9DSEYZPIL7P" hidden="1">#REF!</definedName>
    <definedName name="BExIS8USL1T3Z97CZ30HJ98E2GXQ" localSheetId="4" hidden="1">#REF!</definedName>
    <definedName name="BExIS8USL1T3Z97CZ30HJ98E2GXQ" localSheetId="3" hidden="1">#REF!</definedName>
    <definedName name="BExIS8USL1T3Z97CZ30HJ98E2GXQ" localSheetId="5" hidden="1">#REF!</definedName>
    <definedName name="BExIS8USL1T3Z97CZ30HJ98E2GXQ" hidden="1">#REF!</definedName>
    <definedName name="BExISC5B700MZUBFTQ9K4IKTF7HR" localSheetId="4" hidden="1">#REF!</definedName>
    <definedName name="BExISC5B700MZUBFTQ9K4IKTF7HR" localSheetId="3" hidden="1">#REF!</definedName>
    <definedName name="BExISC5B700MZUBFTQ9K4IKTF7HR" localSheetId="5" hidden="1">#REF!</definedName>
    <definedName name="BExISC5B700MZUBFTQ9K4IKTF7HR" hidden="1">#REF!</definedName>
    <definedName name="BExISDHXS49S1H56ENBPRF1NLD5C" localSheetId="4" hidden="1">#REF!</definedName>
    <definedName name="BExISDHXS49S1H56ENBPRF1NLD5C" localSheetId="3" hidden="1">#REF!</definedName>
    <definedName name="BExISDHXS49S1H56ENBPRF1NLD5C" localSheetId="5" hidden="1">#REF!</definedName>
    <definedName name="BExISDHXS49S1H56ENBPRF1NLD5C" hidden="1">#REF!</definedName>
    <definedName name="BExISM1JLV54A21A164IURMPGUMU" localSheetId="4" hidden="1">#REF!</definedName>
    <definedName name="BExISM1JLV54A21A164IURMPGUMU" localSheetId="3" hidden="1">#REF!</definedName>
    <definedName name="BExISM1JLV54A21A164IURMPGUMU" localSheetId="5" hidden="1">#REF!</definedName>
    <definedName name="BExISM1JLV54A21A164IURMPGUMU" hidden="1">#REF!</definedName>
    <definedName name="BExISRFKJYUZ4AKW44IJF7RF9Y90" localSheetId="4" hidden="1">#REF!</definedName>
    <definedName name="BExISRFKJYUZ4AKW44IJF7RF9Y90" localSheetId="3" hidden="1">#REF!</definedName>
    <definedName name="BExISRFKJYUZ4AKW44IJF7RF9Y90" localSheetId="5" hidden="1">#REF!</definedName>
    <definedName name="BExISRFKJYUZ4AKW44IJF7RF9Y90" hidden="1">#REF!</definedName>
    <definedName name="BExIT1MK8TBAK3SNP36A8FKDQSOK" localSheetId="4" hidden="1">#REF!</definedName>
    <definedName name="BExIT1MK8TBAK3SNP36A8FKDQSOK" localSheetId="3" hidden="1">#REF!</definedName>
    <definedName name="BExIT1MK8TBAK3SNP36A8FKDQSOK" localSheetId="5" hidden="1">#REF!</definedName>
    <definedName name="BExIT1MK8TBAK3SNP36A8FKDQSOK" hidden="1">#REF!</definedName>
    <definedName name="BExITBNYANV2S8KD56GOGCKW393R" localSheetId="4" hidden="1">#REF!</definedName>
    <definedName name="BExITBNYANV2S8KD56GOGCKW393R" localSheetId="3" hidden="1">#REF!</definedName>
    <definedName name="BExITBNYANV2S8KD56GOGCKW393R" localSheetId="5" hidden="1">#REF!</definedName>
    <definedName name="BExITBNYANV2S8KD56GOGCKW393R" hidden="1">#REF!</definedName>
    <definedName name="BExItemGrid" localSheetId="4">#REF!</definedName>
    <definedName name="BExItemGrid" localSheetId="3">#REF!</definedName>
    <definedName name="BExItemGrid" localSheetId="5">#REF!</definedName>
    <definedName name="BExItemGrid">#REF!</definedName>
    <definedName name="BExIUD4OJGH65NFNQ4VMCE3R4J1X" localSheetId="4" hidden="1">#REF!</definedName>
    <definedName name="BExIUD4OJGH65NFNQ4VMCE3R4J1X" localSheetId="3" hidden="1">#REF!</definedName>
    <definedName name="BExIUD4OJGH65NFNQ4VMCE3R4J1X" localSheetId="5" hidden="1">#REF!</definedName>
    <definedName name="BExIUD4OJGH65NFNQ4VMCE3R4J1X" hidden="1">#REF!</definedName>
    <definedName name="BExIUTB5OAAXYW0OFMP0PS40SPOB" localSheetId="4" hidden="1">#REF!</definedName>
    <definedName name="BExIUTB5OAAXYW0OFMP0PS40SPOB" localSheetId="3" hidden="1">#REF!</definedName>
    <definedName name="BExIUTB5OAAXYW0OFMP0PS40SPOB" localSheetId="5" hidden="1">#REF!</definedName>
    <definedName name="BExIUTB5OAAXYW0OFMP0PS40SPOB" hidden="1">#REF!</definedName>
    <definedName name="BExIUUT2MHIOV6R3WHA0DPM1KBKY" localSheetId="4" hidden="1">#REF!</definedName>
    <definedName name="BExIUUT2MHIOV6R3WHA0DPM1KBKY" localSheetId="3" hidden="1">#REF!</definedName>
    <definedName name="BExIUUT2MHIOV6R3WHA0DPM1KBKY" localSheetId="5" hidden="1">#REF!</definedName>
    <definedName name="BExIUUT2MHIOV6R3WHA0DPM1KBKY" hidden="1">#REF!</definedName>
    <definedName name="BExIUYPDT1AM6MWGWQS646PIZIWC" localSheetId="4" hidden="1">#REF!</definedName>
    <definedName name="BExIUYPDT1AM6MWGWQS646PIZIWC" localSheetId="3" hidden="1">#REF!</definedName>
    <definedName name="BExIUYPDT1AM6MWGWQS646PIZIWC" localSheetId="5" hidden="1">#REF!</definedName>
    <definedName name="BExIUYPDT1AM6MWGWQS646PIZIWC" hidden="1">#REF!</definedName>
    <definedName name="BExIV0I2O9F8D1UK1SI8AEYR6U0A" localSheetId="4" hidden="1">#REF!</definedName>
    <definedName name="BExIV0I2O9F8D1UK1SI8AEYR6U0A" localSheetId="3" hidden="1">#REF!</definedName>
    <definedName name="BExIV0I2O9F8D1UK1SI8AEYR6U0A" localSheetId="5" hidden="1">#REF!</definedName>
    <definedName name="BExIV0I2O9F8D1UK1SI8AEYR6U0A" hidden="1">#REF!</definedName>
    <definedName name="BExIV2LM38XPLRTWT0R44TMQ59E5" localSheetId="4" hidden="1">#REF!</definedName>
    <definedName name="BExIV2LM38XPLRTWT0R44TMQ59E5" localSheetId="3" hidden="1">#REF!</definedName>
    <definedName name="BExIV2LM38XPLRTWT0R44TMQ59E5" localSheetId="5" hidden="1">#REF!</definedName>
    <definedName name="BExIV2LM38XPLRTWT0R44TMQ59E5" hidden="1">#REF!</definedName>
    <definedName name="BExIV3HY4S0YRV1F7XEMF2YHAR2I" localSheetId="4" hidden="1">#REF!</definedName>
    <definedName name="BExIV3HY4S0YRV1F7XEMF2YHAR2I" localSheetId="3" hidden="1">#REF!</definedName>
    <definedName name="BExIV3HY4S0YRV1F7XEMF2YHAR2I" localSheetId="5" hidden="1">#REF!</definedName>
    <definedName name="BExIV3HY4S0YRV1F7XEMF2YHAR2I" hidden="1">#REF!</definedName>
    <definedName name="BExIV6HUZFRIFLXW2SICKGTAH1PV" localSheetId="4" hidden="1">#REF!</definedName>
    <definedName name="BExIV6HUZFRIFLXW2SICKGTAH1PV" localSheetId="3" hidden="1">#REF!</definedName>
    <definedName name="BExIV6HUZFRIFLXW2SICKGTAH1PV" localSheetId="5" hidden="1">#REF!</definedName>
    <definedName name="BExIV6HUZFRIFLXW2SICKGTAH1PV" hidden="1">#REF!</definedName>
    <definedName name="BExIVC6WZMHRBRGIBUVX0CO2RK05" localSheetId="4" hidden="1">#REF!</definedName>
    <definedName name="BExIVC6WZMHRBRGIBUVX0CO2RK05" localSheetId="3" hidden="1">#REF!</definedName>
    <definedName name="BExIVC6WZMHRBRGIBUVX0CO2RK05" localSheetId="5" hidden="1">#REF!</definedName>
    <definedName name="BExIVC6WZMHRBRGIBUVX0CO2RK05" hidden="1">#REF!</definedName>
    <definedName name="BExIVCXWL6H5LD9DHDIA4F5U9TQL" localSheetId="4" hidden="1">#REF!</definedName>
    <definedName name="BExIVCXWL6H5LD9DHDIA4F5U9TQL" localSheetId="3" hidden="1">#REF!</definedName>
    <definedName name="BExIVCXWL6H5LD9DHDIA4F5U9TQL" localSheetId="5" hidden="1">#REF!</definedName>
    <definedName name="BExIVCXWL6H5LD9DHDIA4F5U9TQL" hidden="1">#REF!</definedName>
    <definedName name="BExIVMOIPSEWSIHIDDLOXESQ28A0" localSheetId="4" hidden="1">#REF!</definedName>
    <definedName name="BExIVMOIPSEWSIHIDDLOXESQ28A0" localSheetId="3" hidden="1">#REF!</definedName>
    <definedName name="BExIVMOIPSEWSIHIDDLOXESQ28A0" localSheetId="5" hidden="1">#REF!</definedName>
    <definedName name="BExIVMOIPSEWSIHIDDLOXESQ28A0" hidden="1">#REF!</definedName>
    <definedName name="BExIVNVNJX9BYDLC88NG09YF5XQ6" localSheetId="4" hidden="1">#REF!</definedName>
    <definedName name="BExIVNVNJX9BYDLC88NG09YF5XQ6" localSheetId="3" hidden="1">#REF!</definedName>
    <definedName name="BExIVNVNJX9BYDLC88NG09YF5XQ6" localSheetId="5" hidden="1">#REF!</definedName>
    <definedName name="BExIVNVNJX9BYDLC88NG09YF5XQ6" hidden="1">#REF!</definedName>
    <definedName name="BExIVQVKLMGSRYT1LFZH0KUIA4OR" localSheetId="4" hidden="1">#REF!</definedName>
    <definedName name="BExIVQVKLMGSRYT1LFZH0KUIA4OR" localSheetId="3" hidden="1">#REF!</definedName>
    <definedName name="BExIVQVKLMGSRYT1LFZH0KUIA4OR" localSheetId="5" hidden="1">#REF!</definedName>
    <definedName name="BExIVQVKLMGSRYT1LFZH0KUIA4OR" hidden="1">#REF!</definedName>
    <definedName name="BExIVYTFI35KNR2XSA6N8OJYUTUR" localSheetId="4" hidden="1">#REF!</definedName>
    <definedName name="BExIVYTFI35KNR2XSA6N8OJYUTUR" localSheetId="3" hidden="1">#REF!</definedName>
    <definedName name="BExIVYTFI35KNR2XSA6N8OJYUTUR" localSheetId="5" hidden="1">#REF!</definedName>
    <definedName name="BExIVYTFI35KNR2XSA6N8OJYUTUR" hidden="1">#REF!</definedName>
    <definedName name="BExIWB3SY3WRIVIOF988DNNODBOA" localSheetId="4" hidden="1">#REF!</definedName>
    <definedName name="BExIWB3SY3WRIVIOF988DNNODBOA" localSheetId="3" hidden="1">#REF!</definedName>
    <definedName name="BExIWB3SY3WRIVIOF988DNNODBOA" localSheetId="5" hidden="1">#REF!</definedName>
    <definedName name="BExIWB3SY3WRIVIOF988DNNODBOA" hidden="1">#REF!</definedName>
    <definedName name="BExIWB99CG0H52LRD6QWPN4L6DV2" localSheetId="4" hidden="1">#REF!</definedName>
    <definedName name="BExIWB99CG0H52LRD6QWPN4L6DV2" localSheetId="3" hidden="1">#REF!</definedName>
    <definedName name="BExIWB99CG0H52LRD6QWPN4L6DV2" localSheetId="5" hidden="1">#REF!</definedName>
    <definedName name="BExIWB99CG0H52LRD6QWPN4L6DV2" hidden="1">#REF!</definedName>
    <definedName name="BExIWG1W7XP9DFYYSZAIOSHM0QLQ" localSheetId="4" hidden="1">#REF!</definedName>
    <definedName name="BExIWG1W7XP9DFYYSZAIOSHM0QLQ" localSheetId="3" hidden="1">#REF!</definedName>
    <definedName name="BExIWG1W7XP9DFYYSZAIOSHM0QLQ" localSheetId="5" hidden="1">#REF!</definedName>
    <definedName name="BExIWG1W7XP9DFYYSZAIOSHM0QLQ" hidden="1">#REF!</definedName>
    <definedName name="BExIWH3KUK94B7833DD4TB0Y6KP9" localSheetId="4" hidden="1">#REF!</definedName>
    <definedName name="BExIWH3KUK94B7833DD4TB0Y6KP9" localSheetId="3" hidden="1">#REF!</definedName>
    <definedName name="BExIWH3KUK94B7833DD4TB0Y6KP9" localSheetId="5" hidden="1">#REF!</definedName>
    <definedName name="BExIWH3KUK94B7833DD4TB0Y6KP9" hidden="1">#REF!</definedName>
    <definedName name="BExIWKE9MGIDWORBI43AWTUNYFAN" localSheetId="4" hidden="1">#REF!</definedName>
    <definedName name="BExIWKE9MGIDWORBI43AWTUNYFAN" localSheetId="3" hidden="1">#REF!</definedName>
    <definedName name="BExIWKE9MGIDWORBI43AWTUNYFAN" localSheetId="5" hidden="1">#REF!</definedName>
    <definedName name="BExIWKE9MGIDWORBI43AWTUNYFAN" hidden="1">#REF!</definedName>
    <definedName name="BExIX34PM5DBTRHRQWP6PL6WIX88" localSheetId="4" hidden="1">#REF!</definedName>
    <definedName name="BExIX34PM5DBTRHRQWP6PL6WIX88" localSheetId="3" hidden="1">#REF!</definedName>
    <definedName name="BExIX34PM5DBTRHRQWP6PL6WIX88" localSheetId="5" hidden="1">#REF!</definedName>
    <definedName name="BExIX34PM5DBTRHRQWP6PL6WIX88" hidden="1">#REF!</definedName>
    <definedName name="BExIX5OAP9KSUE5SIZCW9P39Q4WE" localSheetId="4" hidden="1">#REF!</definedName>
    <definedName name="BExIX5OAP9KSUE5SIZCW9P39Q4WE" localSheetId="3" hidden="1">#REF!</definedName>
    <definedName name="BExIX5OAP9KSUE5SIZCW9P39Q4WE" localSheetId="5" hidden="1">#REF!</definedName>
    <definedName name="BExIX5OAP9KSUE5SIZCW9P39Q4WE" hidden="1">#REF!</definedName>
    <definedName name="BExIXGRJPVJMUDGSG7IHPXPNO69B" localSheetId="4" hidden="1">#REF!</definedName>
    <definedName name="BExIXGRJPVJMUDGSG7IHPXPNO69B" localSheetId="3" hidden="1">#REF!</definedName>
    <definedName name="BExIXGRJPVJMUDGSG7IHPXPNO69B" localSheetId="5" hidden="1">#REF!</definedName>
    <definedName name="BExIXGRJPVJMUDGSG7IHPXPNO69B" hidden="1">#REF!</definedName>
    <definedName name="BExIXM5R87ZL3FHALWZXYCPHGX3E" localSheetId="4" hidden="1">#REF!</definedName>
    <definedName name="BExIXM5R87ZL3FHALWZXYCPHGX3E" localSheetId="3" hidden="1">#REF!</definedName>
    <definedName name="BExIXM5R87ZL3FHALWZXYCPHGX3E" localSheetId="5" hidden="1">#REF!</definedName>
    <definedName name="BExIXM5R87ZL3FHALWZXYCPHGX3E" hidden="1">#REF!</definedName>
    <definedName name="BExIXS036ZCKT2Z8XZKLZ8PFWQGL" localSheetId="4" hidden="1">#REF!</definedName>
    <definedName name="BExIXS036ZCKT2Z8XZKLZ8PFWQGL" localSheetId="3" hidden="1">#REF!</definedName>
    <definedName name="BExIXS036ZCKT2Z8XZKLZ8PFWQGL" localSheetId="5" hidden="1">#REF!</definedName>
    <definedName name="BExIXS036ZCKT2Z8XZKLZ8PFWQGL" hidden="1">#REF!</definedName>
    <definedName name="BExIXY5CF9PFM0P40AZ4U51TMWV0" localSheetId="4" hidden="1">#REF!</definedName>
    <definedName name="BExIXY5CF9PFM0P40AZ4U51TMWV0" localSheetId="3" hidden="1">#REF!</definedName>
    <definedName name="BExIXY5CF9PFM0P40AZ4U51TMWV0" localSheetId="5" hidden="1">#REF!</definedName>
    <definedName name="BExIXY5CF9PFM0P40AZ4U51TMWV0" hidden="1">#REF!</definedName>
    <definedName name="BExIYEXJBK8JDWIRSVV4RJSKZVV1" localSheetId="4" hidden="1">#REF!</definedName>
    <definedName name="BExIYEXJBK8JDWIRSVV4RJSKZVV1" localSheetId="3" hidden="1">#REF!</definedName>
    <definedName name="BExIYEXJBK8JDWIRSVV4RJSKZVV1" localSheetId="5" hidden="1">#REF!</definedName>
    <definedName name="BExIYEXJBK8JDWIRSVV4RJSKZVV1" hidden="1">#REF!</definedName>
    <definedName name="BExIYI2RH0K4225XO970K2IQ1E79" localSheetId="4" hidden="1">#REF!</definedName>
    <definedName name="BExIYI2RH0K4225XO970K2IQ1E79" localSheetId="3" hidden="1">#REF!</definedName>
    <definedName name="BExIYI2RH0K4225XO970K2IQ1E79" localSheetId="5" hidden="1">#REF!</definedName>
    <definedName name="BExIYI2RH0K4225XO970K2IQ1E79" hidden="1">#REF!</definedName>
    <definedName name="BExIYMPZ0KS2KOJFQAUQJ77L7701" localSheetId="4" hidden="1">#REF!</definedName>
    <definedName name="BExIYMPZ0KS2KOJFQAUQJ77L7701" localSheetId="3" hidden="1">#REF!</definedName>
    <definedName name="BExIYMPZ0KS2KOJFQAUQJ77L7701" localSheetId="5" hidden="1">#REF!</definedName>
    <definedName name="BExIYMPZ0KS2KOJFQAUQJ77L7701" hidden="1">#REF!</definedName>
    <definedName name="BExIYP9Q6FV9T0R9G3UDKLS4TTYX" localSheetId="4" hidden="1">#REF!</definedName>
    <definedName name="BExIYP9Q6FV9T0R9G3UDKLS4TTYX" localSheetId="3" hidden="1">#REF!</definedName>
    <definedName name="BExIYP9Q6FV9T0R9G3UDKLS4TTYX" localSheetId="5" hidden="1">#REF!</definedName>
    <definedName name="BExIYP9Q6FV9T0R9G3UDKLS4TTYX" hidden="1">#REF!</definedName>
    <definedName name="BExIYZGLDQ1TN7BIIN4RLDP31GIM" localSheetId="4" hidden="1">#REF!</definedName>
    <definedName name="BExIYZGLDQ1TN7BIIN4RLDP31GIM" localSheetId="3" hidden="1">#REF!</definedName>
    <definedName name="BExIYZGLDQ1TN7BIIN4RLDP31GIM" localSheetId="5" hidden="1">#REF!</definedName>
    <definedName name="BExIYZGLDQ1TN7BIIN4RLDP31GIM" hidden="1">#REF!</definedName>
    <definedName name="BExIZ4K0EZJK6PW3L8SVKTJFSWW9" localSheetId="4" hidden="1">#REF!</definedName>
    <definedName name="BExIZ4K0EZJK6PW3L8SVKTJFSWW9" localSheetId="3" hidden="1">#REF!</definedName>
    <definedName name="BExIZ4K0EZJK6PW3L8SVKTJFSWW9" localSheetId="5" hidden="1">#REF!</definedName>
    <definedName name="BExIZ4K0EZJK6PW3L8SVKTJFSWW9" hidden="1">#REF!</definedName>
    <definedName name="BExIZAECOEZGBAO29QMV14E6XDIV" localSheetId="4" hidden="1">#REF!</definedName>
    <definedName name="BExIZAECOEZGBAO29QMV14E6XDIV" localSheetId="3" hidden="1">#REF!</definedName>
    <definedName name="BExIZAECOEZGBAO29QMV14E6XDIV" localSheetId="5" hidden="1">#REF!</definedName>
    <definedName name="BExIZAECOEZGBAO29QMV14E6XDIV" hidden="1">#REF!</definedName>
    <definedName name="BExIZKVXYD5O2JBU81F2UFJZLLSI" localSheetId="4" hidden="1">#REF!</definedName>
    <definedName name="BExIZKVXYD5O2JBU81F2UFJZLLSI" localSheetId="3" hidden="1">#REF!</definedName>
    <definedName name="BExIZKVXYD5O2JBU81F2UFJZLLSI" localSheetId="5" hidden="1">#REF!</definedName>
    <definedName name="BExIZKVXYD5O2JBU81F2UFJZLLSI" hidden="1">#REF!</definedName>
    <definedName name="BExIZPZDHC8HGER83WHCZAHOX7LK" localSheetId="4" hidden="1">#REF!</definedName>
    <definedName name="BExIZPZDHC8HGER83WHCZAHOX7LK" localSheetId="3" hidden="1">#REF!</definedName>
    <definedName name="BExIZPZDHC8HGER83WHCZAHOX7LK" localSheetId="5" hidden="1">#REF!</definedName>
    <definedName name="BExIZPZDHC8HGER83WHCZAHOX7LK" hidden="1">#REF!</definedName>
    <definedName name="BExIZY2PUZ0OF9YKK1B13IW0VS6G" localSheetId="4" hidden="1">#REF!</definedName>
    <definedName name="BExIZY2PUZ0OF9YKK1B13IW0VS6G" localSheetId="3" hidden="1">#REF!</definedName>
    <definedName name="BExIZY2PUZ0OF9YKK1B13IW0VS6G" localSheetId="5" hidden="1">#REF!</definedName>
    <definedName name="BExIZY2PUZ0OF9YKK1B13IW0VS6G" hidden="1">#REF!</definedName>
    <definedName name="BExJ08KBRR2XMWW3VZMPSQKXHZUH" localSheetId="4" hidden="1">#REF!</definedName>
    <definedName name="BExJ08KBRR2XMWW3VZMPSQKXHZUH" localSheetId="3" hidden="1">#REF!</definedName>
    <definedName name="BExJ08KBRR2XMWW3VZMPSQKXHZUH" localSheetId="5" hidden="1">#REF!</definedName>
    <definedName name="BExJ08KBRR2XMWW3VZMPSQKXHZUH" hidden="1">#REF!</definedName>
    <definedName name="BExJ0DYJWXGE7DA39PYL3WM05U9O" localSheetId="4" hidden="1">#REF!</definedName>
    <definedName name="BExJ0DYJWXGE7DA39PYL3WM05U9O" localSheetId="3" hidden="1">#REF!</definedName>
    <definedName name="BExJ0DYJWXGE7DA39PYL3WM05U9O" localSheetId="5" hidden="1">#REF!</definedName>
    <definedName name="BExJ0DYJWXGE7DA39PYL3WM05U9O" hidden="1">#REF!</definedName>
    <definedName name="BExJ0MY8SY5J5V50H3UKE78ODTVB" localSheetId="4" hidden="1">#REF!</definedName>
    <definedName name="BExJ0MY8SY5J5V50H3UKE78ODTVB" localSheetId="3" hidden="1">#REF!</definedName>
    <definedName name="BExJ0MY8SY5J5V50H3UKE78ODTVB" localSheetId="5" hidden="1">#REF!</definedName>
    <definedName name="BExJ0MY8SY5J5V50H3UKE78ODTVB" hidden="1">#REF!</definedName>
    <definedName name="BExJ0YC98G37ML4N8FLP8D95EFRF" localSheetId="4" hidden="1">#REF!</definedName>
    <definedName name="BExJ0YC98G37ML4N8FLP8D95EFRF" localSheetId="3" hidden="1">#REF!</definedName>
    <definedName name="BExJ0YC98G37ML4N8FLP8D95EFRF" localSheetId="5" hidden="1">#REF!</definedName>
    <definedName name="BExJ0YC98G37ML4N8FLP8D95EFRF" hidden="1">#REF!</definedName>
    <definedName name="BExKCDYKAEV45AFXHVHZZ62E5BM3" localSheetId="4" hidden="1">#REF!</definedName>
    <definedName name="BExKCDYKAEV45AFXHVHZZ62E5BM3" localSheetId="3" hidden="1">#REF!</definedName>
    <definedName name="BExKCDYKAEV45AFXHVHZZ62E5BM3" localSheetId="5" hidden="1">#REF!</definedName>
    <definedName name="BExKCDYKAEV45AFXHVHZZ62E5BM3" hidden="1">#REF!</definedName>
    <definedName name="BExKDKO0W4AGQO1V7K6Q4VM750FT" localSheetId="4" hidden="1">#REF!</definedName>
    <definedName name="BExKDKO0W4AGQO1V7K6Q4VM750FT" localSheetId="3" hidden="1">#REF!</definedName>
    <definedName name="BExKDKO0W4AGQO1V7K6Q4VM750FT" localSheetId="5" hidden="1">#REF!</definedName>
    <definedName name="BExKDKO0W4AGQO1V7K6Q4VM750FT" hidden="1">#REF!</definedName>
    <definedName name="BExKDLF10G7W77J87QWH3ZGLUCLW" localSheetId="4" hidden="1">#REF!</definedName>
    <definedName name="BExKDLF10G7W77J87QWH3ZGLUCLW" localSheetId="3" hidden="1">#REF!</definedName>
    <definedName name="BExKDLF10G7W77J87QWH3ZGLUCLW" localSheetId="5" hidden="1">#REF!</definedName>
    <definedName name="BExKDLF10G7W77J87QWH3ZGLUCLW" hidden="1">#REF!</definedName>
    <definedName name="BExKEFE0I3MT6ZLC4T1L9465HKTN" localSheetId="4" hidden="1">#REF!</definedName>
    <definedName name="BExKEFE0I3MT6ZLC4T1L9465HKTN" localSheetId="3" hidden="1">#REF!</definedName>
    <definedName name="BExKEFE0I3MT6ZLC4T1L9465HKTN" localSheetId="5" hidden="1">#REF!</definedName>
    <definedName name="BExKEFE0I3MT6ZLC4T1L9465HKTN" hidden="1">#REF!</definedName>
    <definedName name="BExKEK6O5BVJP4VY02FY7JNAZ6BT" localSheetId="4" hidden="1">#REF!</definedName>
    <definedName name="BExKEK6O5BVJP4VY02FY7JNAZ6BT" localSheetId="3" hidden="1">#REF!</definedName>
    <definedName name="BExKEK6O5BVJP4VY02FY7JNAZ6BT" localSheetId="5" hidden="1">#REF!</definedName>
    <definedName name="BExKEK6O5BVJP4VY02FY7JNAZ6BT" hidden="1">#REF!</definedName>
    <definedName name="BExKEKXK6E6QX339ELPXDIRZSJE0" localSheetId="4" hidden="1">#REF!</definedName>
    <definedName name="BExKEKXK6E6QX339ELPXDIRZSJE0" localSheetId="3" hidden="1">#REF!</definedName>
    <definedName name="BExKEKXK6E6QX339ELPXDIRZSJE0" localSheetId="5" hidden="1">#REF!</definedName>
    <definedName name="BExKEKXK6E6QX339ELPXDIRZSJE0" hidden="1">#REF!</definedName>
    <definedName name="BExKEOOIBMP7N8033EY2CJYCBX6H" localSheetId="4" hidden="1">#REF!</definedName>
    <definedName name="BExKEOOIBMP7N8033EY2CJYCBX6H" localSheetId="3" hidden="1">#REF!</definedName>
    <definedName name="BExKEOOIBMP7N8033EY2CJYCBX6H" localSheetId="5" hidden="1">#REF!</definedName>
    <definedName name="BExKEOOIBMP7N8033EY2CJYCBX6H" hidden="1">#REF!</definedName>
    <definedName name="BExKEW0RR5LA3VC46A2BEOOMQE56" localSheetId="4" hidden="1">#REF!</definedName>
    <definedName name="BExKEW0RR5LA3VC46A2BEOOMQE56" localSheetId="3" hidden="1">#REF!</definedName>
    <definedName name="BExKEW0RR5LA3VC46A2BEOOMQE56" localSheetId="5" hidden="1">#REF!</definedName>
    <definedName name="BExKEW0RR5LA3VC46A2BEOOMQE56" hidden="1">#REF!</definedName>
    <definedName name="BExKFA3VI1CZK21SM0N3LZWT9LA1" localSheetId="4" hidden="1">#REF!</definedName>
    <definedName name="BExKFA3VI1CZK21SM0N3LZWT9LA1" localSheetId="3" hidden="1">#REF!</definedName>
    <definedName name="BExKFA3VI1CZK21SM0N3LZWT9LA1" localSheetId="5" hidden="1">#REF!</definedName>
    <definedName name="BExKFA3VI1CZK21SM0N3LZWT9LA1" hidden="1">#REF!</definedName>
    <definedName name="BExKFINBFV5J2NFRCL4YUO3YF0ZE" localSheetId="4" hidden="1">#REF!</definedName>
    <definedName name="BExKFINBFV5J2NFRCL4YUO3YF0ZE" localSheetId="3" hidden="1">#REF!</definedName>
    <definedName name="BExKFINBFV5J2NFRCL4YUO3YF0ZE" localSheetId="5" hidden="1">#REF!</definedName>
    <definedName name="BExKFINBFV5J2NFRCL4YUO3YF0ZE" hidden="1">#REF!</definedName>
    <definedName name="BExKFISRBFACTAMJSALEYMY66F6X" localSheetId="4" hidden="1">#REF!</definedName>
    <definedName name="BExKFISRBFACTAMJSALEYMY66F6X" localSheetId="3" hidden="1">#REF!</definedName>
    <definedName name="BExKFISRBFACTAMJSALEYMY66F6X" localSheetId="5" hidden="1">#REF!</definedName>
    <definedName name="BExKFISRBFACTAMJSALEYMY66F6X" hidden="1">#REF!</definedName>
    <definedName name="BExKFOSK5DJ151C4E8544UWMYTOC" localSheetId="4" hidden="1">#REF!</definedName>
    <definedName name="BExKFOSK5DJ151C4E8544UWMYTOC" localSheetId="3" hidden="1">#REF!</definedName>
    <definedName name="BExKFOSK5DJ151C4E8544UWMYTOC" localSheetId="5" hidden="1">#REF!</definedName>
    <definedName name="BExKFOSK5DJ151C4E8544UWMYTOC" hidden="1">#REF!</definedName>
    <definedName name="BExKFYJC4EVEV54F82K6VKP7Q3OU" localSheetId="4" hidden="1">#REF!</definedName>
    <definedName name="BExKFYJC4EVEV54F82K6VKP7Q3OU" localSheetId="3" hidden="1">#REF!</definedName>
    <definedName name="BExKFYJC4EVEV54F82K6VKP7Q3OU" localSheetId="5" hidden="1">#REF!</definedName>
    <definedName name="BExKFYJC4EVEV54F82K6VKP7Q3OU" hidden="1">#REF!</definedName>
    <definedName name="BExKG4IYHBKQQ8J8FN10GB2IKO33" localSheetId="4" hidden="1">#REF!</definedName>
    <definedName name="BExKG4IYHBKQQ8J8FN10GB2IKO33" localSheetId="3" hidden="1">#REF!</definedName>
    <definedName name="BExKG4IYHBKQQ8J8FN10GB2IKO33" localSheetId="5" hidden="1">#REF!</definedName>
    <definedName name="BExKG4IYHBKQQ8J8FN10GB2IKO33" hidden="1">#REF!</definedName>
    <definedName name="BExKGF0L44S78D33WMQ1A75TRKB9" localSheetId="4" hidden="1">#REF!</definedName>
    <definedName name="BExKGF0L44S78D33WMQ1A75TRKB9" localSheetId="3" hidden="1">#REF!</definedName>
    <definedName name="BExKGF0L44S78D33WMQ1A75TRKB9" localSheetId="5" hidden="1">#REF!</definedName>
    <definedName name="BExKGF0L44S78D33WMQ1A75TRKB9" hidden="1">#REF!</definedName>
    <definedName name="BExKGFRN31B3G20LMQ4LRF879J68" localSheetId="4" hidden="1">#REF!</definedName>
    <definedName name="BExKGFRN31B3G20LMQ4LRF879J68" localSheetId="3" hidden="1">#REF!</definedName>
    <definedName name="BExKGFRN31B3G20LMQ4LRF879J68" localSheetId="5" hidden="1">#REF!</definedName>
    <definedName name="BExKGFRN31B3G20LMQ4LRF879J68" hidden="1">#REF!</definedName>
    <definedName name="BExKGJD3U3ADZILP20U3EURP0UQP" localSheetId="4" hidden="1">#REF!</definedName>
    <definedName name="BExKGJD3U3ADZILP20U3EURP0UQP" localSheetId="3" hidden="1">#REF!</definedName>
    <definedName name="BExKGJD3U3ADZILP20U3EURP0UQP" localSheetId="5" hidden="1">#REF!</definedName>
    <definedName name="BExKGJD3U3ADZILP20U3EURP0UQP" hidden="1">#REF!</definedName>
    <definedName name="BExKGNK5YGKP0YHHTAAOV17Z9EIM" localSheetId="4" hidden="1">#REF!</definedName>
    <definedName name="BExKGNK5YGKP0YHHTAAOV17Z9EIM" localSheetId="3" hidden="1">#REF!</definedName>
    <definedName name="BExKGNK5YGKP0YHHTAAOV17Z9EIM" localSheetId="5" hidden="1">#REF!</definedName>
    <definedName name="BExKGNK5YGKP0YHHTAAOV17Z9EIM" hidden="1">#REF!</definedName>
    <definedName name="BExKGV77YH9YXIQTRKK2331QGYKF" localSheetId="4" hidden="1">#REF!</definedName>
    <definedName name="BExKGV77YH9YXIQTRKK2331QGYKF" localSheetId="3" hidden="1">#REF!</definedName>
    <definedName name="BExKGV77YH9YXIQTRKK2331QGYKF" localSheetId="5" hidden="1">#REF!</definedName>
    <definedName name="BExKGV77YH9YXIQTRKK2331QGYKF" hidden="1">#REF!</definedName>
    <definedName name="BExKH3FTZ5VGTB86W9M4AB39R0G8" localSheetId="4" hidden="1">#REF!</definedName>
    <definedName name="BExKH3FTZ5VGTB86W9M4AB39R0G8" localSheetId="3" hidden="1">#REF!</definedName>
    <definedName name="BExKH3FTZ5VGTB86W9M4AB39R0G8" localSheetId="5" hidden="1">#REF!</definedName>
    <definedName name="BExKH3FTZ5VGTB86W9M4AB39R0G8" hidden="1">#REF!</definedName>
    <definedName name="BExKH3FV5U5O6XZM7STS3NZKQFGJ" localSheetId="4" hidden="1">#REF!</definedName>
    <definedName name="BExKH3FV5U5O6XZM7STS3NZKQFGJ" localSheetId="3" hidden="1">#REF!</definedName>
    <definedName name="BExKH3FV5U5O6XZM7STS3NZKQFGJ" localSheetId="5" hidden="1">#REF!</definedName>
    <definedName name="BExKH3FV5U5O6XZM7STS3NZKQFGJ" hidden="1">#REF!</definedName>
    <definedName name="BExKHAMUH8NR3HRV0V6FHJE3ROLN" localSheetId="4" hidden="1">#REF!</definedName>
    <definedName name="BExKHAMUH8NR3HRV0V6FHJE3ROLN" localSheetId="3" hidden="1">#REF!</definedName>
    <definedName name="BExKHAMUH8NR3HRV0V6FHJE3ROLN" localSheetId="5" hidden="1">#REF!</definedName>
    <definedName name="BExKHAMUH8NR3HRV0V6FHJE3ROLN" hidden="1">#REF!</definedName>
    <definedName name="BExKHCFKOWFHO2WW0N7Y5XDXEWAO" localSheetId="4" hidden="1">#REF!</definedName>
    <definedName name="BExKHCFKOWFHO2WW0N7Y5XDXEWAO" localSheetId="3" hidden="1">#REF!</definedName>
    <definedName name="BExKHCFKOWFHO2WW0N7Y5XDXEWAO" localSheetId="5" hidden="1">#REF!</definedName>
    <definedName name="BExKHCFKOWFHO2WW0N7Y5XDXEWAO" hidden="1">#REF!</definedName>
    <definedName name="BExKHIVLONZ46HLMR50DEXKEUNEP" localSheetId="4" hidden="1">#REF!</definedName>
    <definedName name="BExKHIVLONZ46HLMR50DEXKEUNEP" localSheetId="3" hidden="1">#REF!</definedName>
    <definedName name="BExKHIVLONZ46HLMR50DEXKEUNEP" localSheetId="5" hidden="1">#REF!</definedName>
    <definedName name="BExKHIVLONZ46HLMR50DEXKEUNEP" hidden="1">#REF!</definedName>
    <definedName name="BExKHKDK2PRBCUJS8TEDP8K3VODQ" localSheetId="4" hidden="1">#REF!</definedName>
    <definedName name="BExKHKDK2PRBCUJS8TEDP8K3VODQ" localSheetId="3" hidden="1">#REF!</definedName>
    <definedName name="BExKHKDK2PRBCUJS8TEDP8K3VODQ" localSheetId="5" hidden="1">#REF!</definedName>
    <definedName name="BExKHKDK2PRBCUJS8TEDP8K3VODQ" hidden="1">#REF!</definedName>
    <definedName name="BExKHPM9XA0ADDK7TUR0N38EXWEP" localSheetId="4" hidden="1">#REF!</definedName>
    <definedName name="BExKHPM9XA0ADDK7TUR0N38EXWEP" localSheetId="3" hidden="1">#REF!</definedName>
    <definedName name="BExKHPM9XA0ADDK7TUR0N38EXWEP" localSheetId="5" hidden="1">#REF!</definedName>
    <definedName name="BExKHPM9XA0ADDK7TUR0N38EXWEP" hidden="1">#REF!</definedName>
    <definedName name="BExKI4076KXCDE5KXL79KT36OKLO" localSheetId="4" hidden="1">#REF!</definedName>
    <definedName name="BExKI4076KXCDE5KXL79KT36OKLO" localSheetId="3" hidden="1">#REF!</definedName>
    <definedName name="BExKI4076KXCDE5KXL79KT36OKLO" localSheetId="5" hidden="1">#REF!</definedName>
    <definedName name="BExKI4076KXCDE5KXL79KT36OKLO" hidden="1">#REF!</definedName>
    <definedName name="BExKI7LO70WYISR7Q0Y1ZDWO9M3B" localSheetId="4" hidden="1">#REF!</definedName>
    <definedName name="BExKI7LO70WYISR7Q0Y1ZDWO9M3B" localSheetId="3" hidden="1">#REF!</definedName>
    <definedName name="BExKI7LO70WYISR7Q0Y1ZDWO9M3B" localSheetId="5" hidden="1">#REF!</definedName>
    <definedName name="BExKI7LO70WYISR7Q0Y1ZDWO9M3B" hidden="1">#REF!</definedName>
    <definedName name="BExKIGQV6TXIZG039HBOJU62WP2U" localSheetId="4" hidden="1">#REF!</definedName>
    <definedName name="BExKIGQV6TXIZG039HBOJU62WP2U" localSheetId="3" hidden="1">#REF!</definedName>
    <definedName name="BExKIGQV6TXIZG039HBOJU62WP2U" localSheetId="5" hidden="1">#REF!</definedName>
    <definedName name="BExKIGQV6TXIZG039HBOJU62WP2U" hidden="1">#REF!</definedName>
    <definedName name="BExKILE008SF3KTAN8WML3XKI1NZ" localSheetId="4" hidden="1">#REF!</definedName>
    <definedName name="BExKILE008SF3KTAN8WML3XKI1NZ" localSheetId="3" hidden="1">#REF!</definedName>
    <definedName name="BExKILE008SF3KTAN8WML3XKI1NZ" localSheetId="5" hidden="1">#REF!</definedName>
    <definedName name="BExKILE008SF3KTAN8WML3XKI1NZ" hidden="1">#REF!</definedName>
    <definedName name="BExKINSBB6RS7I489QHMCOMU4Z2X" localSheetId="4" hidden="1">#REF!</definedName>
    <definedName name="BExKINSBB6RS7I489QHMCOMU4Z2X" localSheetId="3" hidden="1">#REF!</definedName>
    <definedName name="BExKINSBB6RS7I489QHMCOMU4Z2X" localSheetId="5" hidden="1">#REF!</definedName>
    <definedName name="BExKINSBB6RS7I489QHMCOMU4Z2X" hidden="1">#REF!</definedName>
    <definedName name="BExKIU87ZKSOC2DYZWFK6SAK9I8E" localSheetId="4" hidden="1">#REF!</definedName>
    <definedName name="BExKIU87ZKSOC2DYZWFK6SAK9I8E" localSheetId="3" hidden="1">#REF!</definedName>
    <definedName name="BExKIU87ZKSOC2DYZWFK6SAK9I8E" localSheetId="5" hidden="1">#REF!</definedName>
    <definedName name="BExKIU87ZKSOC2DYZWFK6SAK9I8E" hidden="1">#REF!</definedName>
    <definedName name="BExKJ449HLYX2DJ9UF0H9GTPSQ73" localSheetId="4" hidden="1">#REF!</definedName>
    <definedName name="BExKJ449HLYX2DJ9UF0H9GTPSQ73" localSheetId="3" hidden="1">#REF!</definedName>
    <definedName name="BExKJ449HLYX2DJ9UF0H9GTPSQ73" localSheetId="5" hidden="1">#REF!</definedName>
    <definedName name="BExKJ449HLYX2DJ9UF0H9GTPSQ73" hidden="1">#REF!</definedName>
    <definedName name="BExKJELX2RUC8UEC56IZPYYZXHA7" localSheetId="4" hidden="1">#REF!</definedName>
    <definedName name="BExKJELX2RUC8UEC56IZPYYZXHA7" localSheetId="3" hidden="1">#REF!</definedName>
    <definedName name="BExKJELX2RUC8UEC56IZPYYZXHA7" localSheetId="5" hidden="1">#REF!</definedName>
    <definedName name="BExKJELX2RUC8UEC56IZPYYZXHA7" hidden="1">#REF!</definedName>
    <definedName name="BExKJINMXS61G2TZEXCJAWVV4F57" localSheetId="4" hidden="1">#REF!</definedName>
    <definedName name="BExKJINMXS61G2TZEXCJAWVV4F57" localSheetId="3" hidden="1">#REF!</definedName>
    <definedName name="BExKJINMXS61G2TZEXCJAWVV4F57" localSheetId="5" hidden="1">#REF!</definedName>
    <definedName name="BExKJINMXS61G2TZEXCJAWVV4F57" hidden="1">#REF!</definedName>
    <definedName name="BExKJK5ME8KB7HA0180L7OUZDDGV" localSheetId="4" hidden="1">#REF!</definedName>
    <definedName name="BExKJK5ME8KB7HA0180L7OUZDDGV" localSheetId="3" hidden="1">#REF!</definedName>
    <definedName name="BExKJK5ME8KB7HA0180L7OUZDDGV" localSheetId="5" hidden="1">#REF!</definedName>
    <definedName name="BExKJK5ME8KB7HA0180L7OUZDDGV" hidden="1">#REF!</definedName>
    <definedName name="BExKJN5IF0VMDILJ5K8ZENF2QYV1" localSheetId="4" hidden="1">#REF!</definedName>
    <definedName name="BExKJN5IF0VMDILJ5K8ZENF2QYV1" localSheetId="3" hidden="1">#REF!</definedName>
    <definedName name="BExKJN5IF0VMDILJ5K8ZENF2QYV1" localSheetId="5" hidden="1">#REF!</definedName>
    <definedName name="BExKJN5IF0VMDILJ5K8ZENF2QYV1" hidden="1">#REF!</definedName>
    <definedName name="BExKJUSJPFUIK20FTVAFJWR2OUYX" localSheetId="4" hidden="1">#REF!</definedName>
    <definedName name="BExKJUSJPFUIK20FTVAFJWR2OUYX" localSheetId="3" hidden="1">#REF!</definedName>
    <definedName name="BExKJUSJPFUIK20FTVAFJWR2OUYX" localSheetId="5" hidden="1">#REF!</definedName>
    <definedName name="BExKJUSJPFUIK20FTVAFJWR2OUYX" hidden="1">#REF!</definedName>
    <definedName name="BExKK8VP5RS3D0UXZVKA37C4SYBP" localSheetId="4" hidden="1">#REF!</definedName>
    <definedName name="BExKK8VP5RS3D0UXZVKA37C4SYBP" localSheetId="3" hidden="1">#REF!</definedName>
    <definedName name="BExKK8VP5RS3D0UXZVKA37C4SYBP" localSheetId="5" hidden="1">#REF!</definedName>
    <definedName name="BExKK8VP5RS3D0UXZVKA37C4SYBP" hidden="1">#REF!</definedName>
    <definedName name="BExKKIM9NPF6B3SPMPIQB27HQME4" localSheetId="4" hidden="1">#REF!</definedName>
    <definedName name="BExKKIM9NPF6B3SPMPIQB27HQME4" localSheetId="3" hidden="1">#REF!</definedName>
    <definedName name="BExKKIM9NPF6B3SPMPIQB27HQME4" localSheetId="5" hidden="1">#REF!</definedName>
    <definedName name="BExKKIM9NPF6B3SPMPIQB27HQME4" hidden="1">#REF!</definedName>
    <definedName name="BExKKIX1BCBQ4R3K41QD8NTV0OV0" localSheetId="4" hidden="1">#REF!</definedName>
    <definedName name="BExKKIX1BCBQ4R3K41QD8NTV0OV0" localSheetId="3" hidden="1">#REF!</definedName>
    <definedName name="BExKKIX1BCBQ4R3K41QD8NTV0OV0" localSheetId="5" hidden="1">#REF!</definedName>
    <definedName name="BExKKIX1BCBQ4R3K41QD8NTV0OV0" hidden="1">#REF!</definedName>
    <definedName name="BExKKQ3ZWADYV03YHMXDOAMU90EB" localSheetId="4" hidden="1">#REF!</definedName>
    <definedName name="BExKKQ3ZWADYV03YHMXDOAMU90EB" localSheetId="3" hidden="1">#REF!</definedName>
    <definedName name="BExKKQ3ZWADYV03YHMXDOAMU90EB" localSheetId="5" hidden="1">#REF!</definedName>
    <definedName name="BExKKQ3ZWADYV03YHMXDOAMU90EB" hidden="1">#REF!</definedName>
    <definedName name="BExKKUGD2HMJWQEYZ8H3X1BMXFS9" localSheetId="4" hidden="1">#REF!</definedName>
    <definedName name="BExKKUGD2HMJWQEYZ8H3X1BMXFS9" localSheetId="3" hidden="1">#REF!</definedName>
    <definedName name="BExKKUGD2HMJWQEYZ8H3X1BMXFS9" localSheetId="5" hidden="1">#REF!</definedName>
    <definedName name="BExKKUGD2HMJWQEYZ8H3X1BMXFS9" hidden="1">#REF!</definedName>
    <definedName name="BExKKX05KCZZZPKOR1NE5A8RGVT4" localSheetId="4" hidden="1">#REF!</definedName>
    <definedName name="BExKKX05KCZZZPKOR1NE5A8RGVT4" localSheetId="3" hidden="1">#REF!</definedName>
    <definedName name="BExKKX05KCZZZPKOR1NE5A8RGVT4" localSheetId="5" hidden="1">#REF!</definedName>
    <definedName name="BExKKX05KCZZZPKOR1NE5A8RGVT4" hidden="1">#REF!</definedName>
    <definedName name="BExKLD6S9L66QYREYHBE5J44OK7X" localSheetId="4" hidden="1">#REF!</definedName>
    <definedName name="BExKLD6S9L66QYREYHBE5J44OK7X" localSheetId="3" hidden="1">#REF!</definedName>
    <definedName name="BExKLD6S9L66QYREYHBE5J44OK7X" localSheetId="5" hidden="1">#REF!</definedName>
    <definedName name="BExKLD6S9L66QYREYHBE5J44OK7X" hidden="1">#REF!</definedName>
    <definedName name="BExKLEZK32L28GYJWVO63BZ5E1JD" localSheetId="4" hidden="1">#REF!</definedName>
    <definedName name="BExKLEZK32L28GYJWVO63BZ5E1JD" localSheetId="3" hidden="1">#REF!</definedName>
    <definedName name="BExKLEZK32L28GYJWVO63BZ5E1JD" localSheetId="5" hidden="1">#REF!</definedName>
    <definedName name="BExKLEZK32L28GYJWVO63BZ5E1JD" hidden="1">#REF!</definedName>
    <definedName name="BExKLLKVVHT06LA55JB2FC871DC5" localSheetId="4" hidden="1">#REF!</definedName>
    <definedName name="BExKLLKVVHT06LA55JB2FC871DC5" localSheetId="3" hidden="1">#REF!</definedName>
    <definedName name="BExKLLKVVHT06LA55JB2FC871DC5" localSheetId="5" hidden="1">#REF!</definedName>
    <definedName name="BExKLLKVVHT06LA55JB2FC871DC5" hidden="1">#REF!</definedName>
    <definedName name="BExKMWBX4EH3EYJ07UFEM08NB40Z" localSheetId="4" hidden="1">#REF!</definedName>
    <definedName name="BExKMWBX4EH3EYJ07UFEM08NB40Z" localSheetId="3" hidden="1">#REF!</definedName>
    <definedName name="BExKMWBX4EH3EYJ07UFEM08NB40Z" localSheetId="5" hidden="1">#REF!</definedName>
    <definedName name="BExKMWBX4EH3EYJ07UFEM08NB40Z" hidden="1">#REF!</definedName>
    <definedName name="BExKNBGV2IR3S7M0BX4810KZB4V3" localSheetId="4" hidden="1">#REF!</definedName>
    <definedName name="BExKNBGV2IR3S7M0BX4810KZB4V3" localSheetId="3" hidden="1">#REF!</definedName>
    <definedName name="BExKNBGV2IR3S7M0BX4810KZB4V3" localSheetId="5" hidden="1">#REF!</definedName>
    <definedName name="BExKNBGV2IR3S7M0BX4810KZB4V3" hidden="1">#REF!</definedName>
    <definedName name="BExKNCTBZTSY3MO42VU5PLV6YUHZ" localSheetId="4" hidden="1">#REF!</definedName>
    <definedName name="BExKNCTBZTSY3MO42VU5PLV6YUHZ" localSheetId="3" hidden="1">#REF!</definedName>
    <definedName name="BExKNCTBZTSY3MO42VU5PLV6YUHZ" localSheetId="5" hidden="1">#REF!</definedName>
    <definedName name="BExKNCTBZTSY3MO42VU5PLV6YUHZ" hidden="1">#REF!</definedName>
    <definedName name="BExKNGV2YY749C42AQ2T9QNIE5C3" localSheetId="4" hidden="1">#REF!</definedName>
    <definedName name="BExKNGV2YY749C42AQ2T9QNIE5C3" localSheetId="3" hidden="1">#REF!</definedName>
    <definedName name="BExKNGV2YY749C42AQ2T9QNIE5C3" localSheetId="5" hidden="1">#REF!</definedName>
    <definedName name="BExKNGV2YY749C42AQ2T9QNIE5C3" hidden="1">#REF!</definedName>
    <definedName name="BExKNV8UOHVWEHDJWI2WMJ9X6QHZ" localSheetId="4" hidden="1">#REF!</definedName>
    <definedName name="BExKNV8UOHVWEHDJWI2WMJ9X6QHZ" localSheetId="3" hidden="1">#REF!</definedName>
    <definedName name="BExKNV8UOHVWEHDJWI2WMJ9X6QHZ" localSheetId="5" hidden="1">#REF!</definedName>
    <definedName name="BExKNV8UOHVWEHDJWI2WMJ9X6QHZ" hidden="1">#REF!</definedName>
    <definedName name="BExKNZLD7UATC1MYRNJD8H2NH4KU" localSheetId="4" hidden="1">#REF!</definedName>
    <definedName name="BExKNZLD7UATC1MYRNJD8H2NH4KU" localSheetId="3" hidden="1">#REF!</definedName>
    <definedName name="BExKNZLD7UATC1MYRNJD8H2NH4KU" localSheetId="5" hidden="1">#REF!</definedName>
    <definedName name="BExKNZLD7UATC1MYRNJD8H2NH4KU" hidden="1">#REF!</definedName>
    <definedName name="BExKNZQUKQQG2Y97R74G4O4BJP1L" localSheetId="4" hidden="1">#REF!</definedName>
    <definedName name="BExKNZQUKQQG2Y97R74G4O4BJP1L" localSheetId="3" hidden="1">#REF!</definedName>
    <definedName name="BExKNZQUKQQG2Y97R74G4O4BJP1L" localSheetId="5" hidden="1">#REF!</definedName>
    <definedName name="BExKNZQUKQQG2Y97R74G4O4BJP1L" hidden="1">#REF!</definedName>
    <definedName name="BExKO06X0EAD3ABEG1E8PWLDWHBA" localSheetId="4" hidden="1">#REF!</definedName>
    <definedName name="BExKO06X0EAD3ABEG1E8PWLDWHBA" localSheetId="3" hidden="1">#REF!</definedName>
    <definedName name="BExKO06X0EAD3ABEG1E8PWLDWHBA" localSheetId="5" hidden="1">#REF!</definedName>
    <definedName name="BExKO06X0EAD3ABEG1E8PWLDWHBA" hidden="1">#REF!</definedName>
    <definedName name="BExKO2AHHSGNI1AZOIOW21KPXKPE" localSheetId="4" hidden="1">#REF!</definedName>
    <definedName name="BExKO2AHHSGNI1AZOIOW21KPXKPE" localSheetId="3" hidden="1">#REF!</definedName>
    <definedName name="BExKO2AHHSGNI1AZOIOW21KPXKPE" localSheetId="5" hidden="1">#REF!</definedName>
    <definedName name="BExKO2AHHSGNI1AZOIOW21KPXKPE" hidden="1">#REF!</definedName>
    <definedName name="BExKO2FXWJWC5IZLDN8JHYILQJ2N" localSheetId="4" hidden="1">#REF!</definedName>
    <definedName name="BExKO2FXWJWC5IZLDN8JHYILQJ2N" localSheetId="3" hidden="1">#REF!</definedName>
    <definedName name="BExKO2FXWJWC5IZLDN8JHYILQJ2N" localSheetId="5" hidden="1">#REF!</definedName>
    <definedName name="BExKO2FXWJWC5IZLDN8JHYILQJ2N" hidden="1">#REF!</definedName>
    <definedName name="BExKO438WZ8FKOU00NURGFMOYXWN" localSheetId="4" hidden="1">#REF!</definedName>
    <definedName name="BExKO438WZ8FKOU00NURGFMOYXWN" localSheetId="3" hidden="1">#REF!</definedName>
    <definedName name="BExKO438WZ8FKOU00NURGFMOYXWN" localSheetId="5" hidden="1">#REF!</definedName>
    <definedName name="BExKO438WZ8FKOU00NURGFMOYXWN" hidden="1">#REF!</definedName>
    <definedName name="BExKODIZGWW2EQD0FEYW6WK6XLCM" localSheetId="4" hidden="1">#REF!</definedName>
    <definedName name="BExKODIZGWW2EQD0FEYW6WK6XLCM" localSheetId="3" hidden="1">#REF!</definedName>
    <definedName name="BExKODIZGWW2EQD0FEYW6WK6XLCM" localSheetId="5" hidden="1">#REF!</definedName>
    <definedName name="BExKODIZGWW2EQD0FEYW6WK6XLCM" hidden="1">#REF!</definedName>
    <definedName name="BExKOPO2HPWVQGAKW8LOZMPIDEFG" localSheetId="4" hidden="1">#REF!</definedName>
    <definedName name="BExKOPO2HPWVQGAKW8LOZMPIDEFG" localSheetId="3" hidden="1">#REF!</definedName>
    <definedName name="BExKOPO2HPWVQGAKW8LOZMPIDEFG" localSheetId="5" hidden="1">#REF!</definedName>
    <definedName name="BExKOPO2HPWVQGAKW8LOZMPIDEFG" hidden="1">#REF!</definedName>
    <definedName name="BExKPEZP0QTKOTLIMMIFSVTHQEEK" localSheetId="4" hidden="1">#REF!</definedName>
    <definedName name="BExKPEZP0QTKOTLIMMIFSVTHQEEK" localSheetId="3" hidden="1">#REF!</definedName>
    <definedName name="BExKPEZP0QTKOTLIMMIFSVTHQEEK" localSheetId="5" hidden="1">#REF!</definedName>
    <definedName name="BExKPEZP0QTKOTLIMMIFSVTHQEEK" hidden="1">#REF!</definedName>
    <definedName name="BExKPLQJX0HJ8OTXBXH9IC9J2V0W" localSheetId="4" hidden="1">#REF!</definedName>
    <definedName name="BExKPLQJX0HJ8OTXBXH9IC9J2V0W" localSheetId="3" hidden="1">#REF!</definedName>
    <definedName name="BExKPLQJX0HJ8OTXBXH9IC9J2V0W" localSheetId="5" hidden="1">#REF!</definedName>
    <definedName name="BExKPLQJX0HJ8OTXBXH9IC9J2V0W" hidden="1">#REF!</definedName>
    <definedName name="BExKPN8C7GN36ZJZHLOB74LU6KT0" localSheetId="4" hidden="1">#REF!</definedName>
    <definedName name="BExKPN8C7GN36ZJZHLOB74LU6KT0" localSheetId="3" hidden="1">#REF!</definedName>
    <definedName name="BExKPN8C7GN36ZJZHLOB74LU6KT0" localSheetId="5" hidden="1">#REF!</definedName>
    <definedName name="BExKPN8C7GN36ZJZHLOB74LU6KT0" hidden="1">#REF!</definedName>
    <definedName name="BExKPX9VZ1J5021Q98K60HMPJU58" localSheetId="4" hidden="1">#REF!</definedName>
    <definedName name="BExKPX9VZ1J5021Q98K60HMPJU58" localSheetId="3" hidden="1">#REF!</definedName>
    <definedName name="BExKPX9VZ1J5021Q98K60HMPJU58" localSheetId="5" hidden="1">#REF!</definedName>
    <definedName name="BExKPX9VZ1J5021Q98K60HMPJU58" hidden="1">#REF!</definedName>
    <definedName name="BExKQJGAAWNM3NT19E9I0CQDBTU0" localSheetId="4" hidden="1">#REF!</definedName>
    <definedName name="BExKQJGAAWNM3NT19E9I0CQDBTU0" localSheetId="3" hidden="1">#REF!</definedName>
    <definedName name="BExKQJGAAWNM3NT19E9I0CQDBTU0" localSheetId="5" hidden="1">#REF!</definedName>
    <definedName name="BExKQJGAAWNM3NT19E9I0CQDBTU0" hidden="1">#REF!</definedName>
    <definedName name="BExKQM5GJ1ZN5REKFE7YVBQ0KXWF" localSheetId="4" hidden="1">#REF!</definedName>
    <definedName name="BExKQM5GJ1ZN5REKFE7YVBQ0KXWF" localSheetId="3" hidden="1">#REF!</definedName>
    <definedName name="BExKQM5GJ1ZN5REKFE7YVBQ0KXWF" localSheetId="5" hidden="1">#REF!</definedName>
    <definedName name="BExKQM5GJ1ZN5REKFE7YVBQ0KXWF" hidden="1">#REF!</definedName>
    <definedName name="BExKQOEA7HV9U5DH9C8JXFD62EKH" localSheetId="4" hidden="1">#REF!</definedName>
    <definedName name="BExKQOEA7HV9U5DH9C8JXFD62EKH" localSheetId="3" hidden="1">#REF!</definedName>
    <definedName name="BExKQOEA7HV9U5DH9C8JXFD62EKH" localSheetId="5" hidden="1">#REF!</definedName>
    <definedName name="BExKQOEA7HV9U5DH9C8JXFD62EKH" hidden="1">#REF!</definedName>
    <definedName name="BExKQQ71278061G7ZFYGPWOMOMY2" localSheetId="4" hidden="1">#REF!</definedName>
    <definedName name="BExKQQ71278061G7ZFYGPWOMOMY2" localSheetId="3" hidden="1">#REF!</definedName>
    <definedName name="BExKQQ71278061G7ZFYGPWOMOMY2" localSheetId="5" hidden="1">#REF!</definedName>
    <definedName name="BExKQQ71278061G7ZFYGPWOMOMY2" hidden="1">#REF!</definedName>
    <definedName name="BExKQTXRG3ECU8NT47UR7643LO5G" localSheetId="4" hidden="1">#REF!</definedName>
    <definedName name="BExKQTXRG3ECU8NT47UR7643LO5G" localSheetId="3" hidden="1">#REF!</definedName>
    <definedName name="BExKQTXRG3ECU8NT47UR7643LO5G" localSheetId="5" hidden="1">#REF!</definedName>
    <definedName name="BExKQTXRG3ECU8NT47UR7643LO5G" hidden="1">#REF!</definedName>
    <definedName name="BExKQVL7HPOIZ4FHANDFMVOJLEPR" localSheetId="4" hidden="1">#REF!</definedName>
    <definedName name="BExKQVL7HPOIZ4FHANDFMVOJLEPR" localSheetId="3" hidden="1">#REF!</definedName>
    <definedName name="BExKQVL7HPOIZ4FHANDFMVOJLEPR" localSheetId="5" hidden="1">#REF!</definedName>
    <definedName name="BExKQVL7HPOIZ4FHANDFMVOJLEPR" hidden="1">#REF!</definedName>
    <definedName name="BExKR32XG1WY77WDT8KW9FJPGQTU" localSheetId="4" hidden="1">#REF!</definedName>
    <definedName name="BExKR32XG1WY77WDT8KW9FJPGQTU" localSheetId="3" hidden="1">#REF!</definedName>
    <definedName name="BExKR32XG1WY77WDT8KW9FJPGQTU" localSheetId="5" hidden="1">#REF!</definedName>
    <definedName name="BExKR32XG1WY77WDT8KW9FJPGQTU" hidden="1">#REF!</definedName>
    <definedName name="BExKR8RZSEHW184G0Z56B4EGNU72" localSheetId="4" hidden="1">#REF!</definedName>
    <definedName name="BExKR8RZSEHW184G0Z56B4EGNU72" localSheetId="3" hidden="1">#REF!</definedName>
    <definedName name="BExKR8RZSEHW184G0Z56B4EGNU72" localSheetId="5" hidden="1">#REF!</definedName>
    <definedName name="BExKR8RZSEHW184G0Z56B4EGNU72" hidden="1">#REF!</definedName>
    <definedName name="BExKRVUSQ6PA7ZYQSTEQL3X7PB9P" localSheetId="4" hidden="1">#REF!</definedName>
    <definedName name="BExKRVUSQ6PA7ZYQSTEQL3X7PB9P" localSheetId="3" hidden="1">#REF!</definedName>
    <definedName name="BExKRVUSQ6PA7ZYQSTEQL3X7PB9P" localSheetId="5" hidden="1">#REF!</definedName>
    <definedName name="BExKRVUSQ6PA7ZYQSTEQL3X7PB9P" hidden="1">#REF!</definedName>
    <definedName name="BExKRY3KZ7F7RB2KH8HXSQ85IEQO" localSheetId="4" hidden="1">#REF!</definedName>
    <definedName name="BExKRY3KZ7F7RB2KH8HXSQ85IEQO" localSheetId="3" hidden="1">#REF!</definedName>
    <definedName name="BExKRY3KZ7F7RB2KH8HXSQ85IEQO" localSheetId="5" hidden="1">#REF!</definedName>
    <definedName name="BExKRY3KZ7F7RB2KH8HXSQ85IEQO" hidden="1">#REF!</definedName>
    <definedName name="BExKSA37DZTCK6H13HPIKR0ZFVL8" localSheetId="4" hidden="1">#REF!</definedName>
    <definedName name="BExKSA37DZTCK6H13HPIKR0ZFVL8" localSheetId="3" hidden="1">#REF!</definedName>
    <definedName name="BExKSA37DZTCK6H13HPIKR0ZFVL8" localSheetId="5" hidden="1">#REF!</definedName>
    <definedName name="BExKSA37DZTCK6H13HPIKR0ZFVL8" hidden="1">#REF!</definedName>
    <definedName name="BExKSFMOMSZYDE0WNC94F40S6636" localSheetId="4" hidden="1">#REF!</definedName>
    <definedName name="BExKSFMOMSZYDE0WNC94F40S6636" localSheetId="3" hidden="1">#REF!</definedName>
    <definedName name="BExKSFMOMSZYDE0WNC94F40S6636" localSheetId="5" hidden="1">#REF!</definedName>
    <definedName name="BExKSFMOMSZYDE0WNC94F40S6636" hidden="1">#REF!</definedName>
    <definedName name="BExKSHQ9K79S8KYUWIV5M5LAHHF1" localSheetId="4" hidden="1">#REF!</definedName>
    <definedName name="BExKSHQ9K79S8KYUWIV5M5LAHHF1" localSheetId="3" hidden="1">#REF!</definedName>
    <definedName name="BExKSHQ9K79S8KYUWIV5M5LAHHF1" localSheetId="5" hidden="1">#REF!</definedName>
    <definedName name="BExKSHQ9K79S8KYUWIV5M5LAHHF1" hidden="1">#REF!</definedName>
    <definedName name="BExKSIS3VA1NCEFCZZSIK8B3YIBZ" localSheetId="4" hidden="1">#REF!</definedName>
    <definedName name="BExKSIS3VA1NCEFCZZSIK8B3YIBZ" localSheetId="3" hidden="1">#REF!</definedName>
    <definedName name="BExKSIS3VA1NCEFCZZSIK8B3YIBZ" localSheetId="5" hidden="1">#REF!</definedName>
    <definedName name="BExKSIS3VA1NCEFCZZSIK8B3YIBZ" hidden="1">#REF!</definedName>
    <definedName name="BExKSJTWG9L3FCX8FLK4EMUJMF27" localSheetId="4" hidden="1">#REF!</definedName>
    <definedName name="BExKSJTWG9L3FCX8FLK4EMUJMF27" localSheetId="3" hidden="1">#REF!</definedName>
    <definedName name="BExKSJTWG9L3FCX8FLK4EMUJMF27" localSheetId="5" hidden="1">#REF!</definedName>
    <definedName name="BExKSJTWG9L3FCX8FLK4EMUJMF27" hidden="1">#REF!</definedName>
    <definedName name="BExKSU0MKNAVZYYPKCYTZDWQX4R8" localSheetId="4" hidden="1">#REF!</definedName>
    <definedName name="BExKSU0MKNAVZYYPKCYTZDWQX4R8" localSheetId="3" hidden="1">#REF!</definedName>
    <definedName name="BExKSU0MKNAVZYYPKCYTZDWQX4R8" localSheetId="5" hidden="1">#REF!</definedName>
    <definedName name="BExKSU0MKNAVZYYPKCYTZDWQX4R8" hidden="1">#REF!</definedName>
    <definedName name="BExKSX60G1MUS689FXIGYP2F7C62" localSheetId="4" hidden="1">#REF!</definedName>
    <definedName name="BExKSX60G1MUS689FXIGYP2F7C62" localSheetId="3" hidden="1">#REF!</definedName>
    <definedName name="BExKSX60G1MUS689FXIGYP2F7C62" localSheetId="5" hidden="1">#REF!</definedName>
    <definedName name="BExKSX60G1MUS689FXIGYP2F7C62" hidden="1">#REF!</definedName>
    <definedName name="BExKT2UZ7Y2VWF5NQE18SJRLD2RN" localSheetId="4" hidden="1">#REF!</definedName>
    <definedName name="BExKT2UZ7Y2VWF5NQE18SJRLD2RN" localSheetId="3" hidden="1">#REF!</definedName>
    <definedName name="BExKT2UZ7Y2VWF5NQE18SJRLD2RN" localSheetId="5" hidden="1">#REF!</definedName>
    <definedName name="BExKT2UZ7Y2VWF5NQE18SJRLD2RN" hidden="1">#REF!</definedName>
    <definedName name="BExKT3GJFNGAM09H5F615E36A38C" localSheetId="4" hidden="1">#REF!</definedName>
    <definedName name="BExKT3GJFNGAM09H5F615E36A38C" localSheetId="3" hidden="1">#REF!</definedName>
    <definedName name="BExKT3GJFNGAM09H5F615E36A38C" localSheetId="5" hidden="1">#REF!</definedName>
    <definedName name="BExKT3GJFNGAM09H5F615E36A38C" hidden="1">#REF!</definedName>
    <definedName name="BExKTQZGN8GI3XGSEXMPCCA3S19H" localSheetId="4" hidden="1">#REF!</definedName>
    <definedName name="BExKTQZGN8GI3XGSEXMPCCA3S19H" localSheetId="3" hidden="1">#REF!</definedName>
    <definedName name="BExKTQZGN8GI3XGSEXMPCCA3S19H" localSheetId="5" hidden="1">#REF!</definedName>
    <definedName name="BExKTQZGN8GI3XGSEXMPCCA3S19H" hidden="1">#REF!</definedName>
    <definedName name="BExKTUKYYU0F6TUW1RXV24LRAZFE" localSheetId="4" hidden="1">#REF!</definedName>
    <definedName name="BExKTUKYYU0F6TUW1RXV24LRAZFE" localSheetId="3" hidden="1">#REF!</definedName>
    <definedName name="BExKTUKYYU0F6TUW1RXV24LRAZFE" localSheetId="5" hidden="1">#REF!</definedName>
    <definedName name="BExKTUKYYU0F6TUW1RXV24LRAZFE" hidden="1">#REF!</definedName>
    <definedName name="BExKU3FBLHQBIUTN6XEZW5GC9OG1" localSheetId="4" hidden="1">#REF!</definedName>
    <definedName name="BExKU3FBLHQBIUTN6XEZW5GC9OG1" localSheetId="3" hidden="1">#REF!</definedName>
    <definedName name="BExKU3FBLHQBIUTN6XEZW5GC9OG1" localSheetId="5" hidden="1">#REF!</definedName>
    <definedName name="BExKU3FBLHQBIUTN6XEZW5GC9OG1" hidden="1">#REF!</definedName>
    <definedName name="BExKU82I99FEUIZLODXJDOJC96CQ" localSheetId="4" hidden="1">#REF!</definedName>
    <definedName name="BExKU82I99FEUIZLODXJDOJC96CQ" localSheetId="3" hidden="1">#REF!</definedName>
    <definedName name="BExKU82I99FEUIZLODXJDOJC96CQ" localSheetId="5" hidden="1">#REF!</definedName>
    <definedName name="BExKU82I99FEUIZLODXJDOJC96CQ" hidden="1">#REF!</definedName>
    <definedName name="BExKUDM0DFSCM3D91SH0XLXJSL18" localSheetId="4" hidden="1">#REF!</definedName>
    <definedName name="BExKUDM0DFSCM3D91SH0XLXJSL18" localSheetId="3" hidden="1">#REF!</definedName>
    <definedName name="BExKUDM0DFSCM3D91SH0XLXJSL18" localSheetId="5" hidden="1">#REF!</definedName>
    <definedName name="BExKUDM0DFSCM3D91SH0XLXJSL18" hidden="1">#REF!</definedName>
    <definedName name="BExKULEKJLA77AUQPDUHSM94Y76Z" localSheetId="4" hidden="1">#REF!</definedName>
    <definedName name="BExKULEKJLA77AUQPDUHSM94Y76Z" localSheetId="3" hidden="1">#REF!</definedName>
    <definedName name="BExKULEKJLA77AUQPDUHSM94Y76Z" localSheetId="5" hidden="1">#REF!</definedName>
    <definedName name="BExKULEKJLA77AUQPDUHSM94Y76Z" hidden="1">#REF!</definedName>
    <definedName name="BExKV08R85MKI3MAX9E2HERNQUNL" localSheetId="4" hidden="1">#REF!</definedName>
    <definedName name="BExKV08R85MKI3MAX9E2HERNQUNL" localSheetId="3" hidden="1">#REF!</definedName>
    <definedName name="BExKV08R85MKI3MAX9E2HERNQUNL" localSheetId="5" hidden="1">#REF!</definedName>
    <definedName name="BExKV08R85MKI3MAX9E2HERNQUNL" hidden="1">#REF!</definedName>
    <definedName name="BExKV4AAUNNJL5JWD7PX6BFKVS6O" localSheetId="4" hidden="1">#REF!</definedName>
    <definedName name="BExKV4AAUNNJL5JWD7PX6BFKVS6O" localSheetId="3" hidden="1">#REF!</definedName>
    <definedName name="BExKV4AAUNNJL5JWD7PX6BFKVS6O" localSheetId="5" hidden="1">#REF!</definedName>
    <definedName name="BExKV4AAUNNJL5JWD7PX6BFKVS6O" hidden="1">#REF!</definedName>
    <definedName name="BExKVDVK6HN74GQPTXICP9BFC8CF" localSheetId="4" hidden="1">#REF!</definedName>
    <definedName name="BExKVDVK6HN74GQPTXICP9BFC8CF" localSheetId="3" hidden="1">#REF!</definedName>
    <definedName name="BExKVDVK6HN74GQPTXICP9BFC8CF" localSheetId="5" hidden="1">#REF!</definedName>
    <definedName name="BExKVDVK6HN74GQPTXICP9BFC8CF" hidden="1">#REF!</definedName>
    <definedName name="BExKVFZ3ZZGIC1QI8XN6BYFWN0ZY" localSheetId="4" hidden="1">#REF!</definedName>
    <definedName name="BExKVFZ3ZZGIC1QI8XN6BYFWN0ZY" localSheetId="3" hidden="1">#REF!</definedName>
    <definedName name="BExKVFZ3ZZGIC1QI8XN6BYFWN0ZY" localSheetId="5" hidden="1">#REF!</definedName>
    <definedName name="BExKVFZ3ZZGIC1QI8XN6BYFWN0ZY" hidden="1">#REF!</definedName>
    <definedName name="BExKVG4KGO28KPGTAFL1R8TTZ10N" localSheetId="4" hidden="1">#REF!</definedName>
    <definedName name="BExKVG4KGO28KPGTAFL1R8TTZ10N" localSheetId="3" hidden="1">#REF!</definedName>
    <definedName name="BExKVG4KGO28KPGTAFL1R8TTZ10N" localSheetId="5" hidden="1">#REF!</definedName>
    <definedName name="BExKVG4KGO28KPGTAFL1R8TTZ10N" hidden="1">#REF!</definedName>
    <definedName name="BExKW0CSH7DA02YSNV64PSEIXB2P" localSheetId="4" hidden="1">#REF!</definedName>
    <definedName name="BExKW0CSH7DA02YSNV64PSEIXB2P" localSheetId="3" hidden="1">#REF!</definedName>
    <definedName name="BExKW0CSH7DA02YSNV64PSEIXB2P" localSheetId="5" hidden="1">#REF!</definedName>
    <definedName name="BExKW0CSH7DA02YSNV64PSEIXB2P" hidden="1">#REF!</definedName>
    <definedName name="BExM9NUG3Q31X01AI9ZJCZIX25CS" localSheetId="4" hidden="1">#REF!</definedName>
    <definedName name="BExM9NUG3Q31X01AI9ZJCZIX25CS" localSheetId="3" hidden="1">#REF!</definedName>
    <definedName name="BExM9NUG3Q31X01AI9ZJCZIX25CS" localSheetId="5" hidden="1">#REF!</definedName>
    <definedName name="BExM9NUG3Q31X01AI9ZJCZIX25CS" hidden="1">#REF!</definedName>
    <definedName name="BExM9OG182RP30MY23PG49LVPZ1C" localSheetId="4" hidden="1">#REF!</definedName>
    <definedName name="BExM9OG182RP30MY23PG49LVPZ1C" localSheetId="3" hidden="1">#REF!</definedName>
    <definedName name="BExM9OG182RP30MY23PG49LVPZ1C" localSheetId="5" hidden="1">#REF!</definedName>
    <definedName name="BExM9OG182RP30MY23PG49LVPZ1C" hidden="1">#REF!</definedName>
    <definedName name="BExMA64MW1S18NH8DCKPCCEI5KCB" localSheetId="4" hidden="1">#REF!</definedName>
    <definedName name="BExMA64MW1S18NH8DCKPCCEI5KCB" localSheetId="3" hidden="1">#REF!</definedName>
    <definedName name="BExMA64MW1S18NH8DCKPCCEI5KCB" localSheetId="5" hidden="1">#REF!</definedName>
    <definedName name="BExMA64MW1S18NH8DCKPCCEI5KCB" hidden="1">#REF!</definedName>
    <definedName name="BExMALEWFUEM8Y686IT03ECURUBR" localSheetId="4" hidden="1">#REF!</definedName>
    <definedName name="BExMALEWFUEM8Y686IT03ECURUBR" localSheetId="3" hidden="1">#REF!</definedName>
    <definedName name="BExMALEWFUEM8Y686IT03ECURUBR" localSheetId="5" hidden="1">#REF!</definedName>
    <definedName name="BExMALEWFUEM8Y686IT03ECURUBR" hidden="1">#REF!</definedName>
    <definedName name="BExMAR3XSK6RSFLHP7ZX1EWGHASI" localSheetId="4" hidden="1">#REF!</definedName>
    <definedName name="BExMAR3XSK6RSFLHP7ZX1EWGHASI" localSheetId="3" hidden="1">#REF!</definedName>
    <definedName name="BExMAR3XSK6RSFLHP7ZX1EWGHASI" localSheetId="5" hidden="1">#REF!</definedName>
    <definedName name="BExMAR3XSK6RSFLHP7ZX1EWGHASI" hidden="1">#REF!</definedName>
    <definedName name="BExMAXJS82ZJ8RS22VLE0V0LDUII" localSheetId="4" hidden="1">#REF!</definedName>
    <definedName name="BExMAXJS82ZJ8RS22VLE0V0LDUII" localSheetId="3" hidden="1">#REF!</definedName>
    <definedName name="BExMAXJS82ZJ8RS22VLE0V0LDUII" localSheetId="5" hidden="1">#REF!</definedName>
    <definedName name="BExMAXJS82ZJ8RS22VLE0V0LDUII" hidden="1">#REF!</definedName>
    <definedName name="BExMB4QRS0R3MTB4CMUHFZ84LNZQ" localSheetId="4" hidden="1">#REF!</definedName>
    <definedName name="BExMB4QRS0R3MTB4CMUHFZ84LNZQ" localSheetId="3" hidden="1">#REF!</definedName>
    <definedName name="BExMB4QRS0R3MTB4CMUHFZ84LNZQ" localSheetId="5" hidden="1">#REF!</definedName>
    <definedName name="BExMB4QRS0R3MTB4CMUHFZ84LNZQ" hidden="1">#REF!</definedName>
    <definedName name="BExMBC35WKQY5CWQJLV4D05O6971" localSheetId="4" hidden="1">#REF!</definedName>
    <definedName name="BExMBC35WKQY5CWQJLV4D05O6971" localSheetId="3" hidden="1">#REF!</definedName>
    <definedName name="BExMBC35WKQY5CWQJLV4D05O6971" localSheetId="5" hidden="1">#REF!</definedName>
    <definedName name="BExMBC35WKQY5CWQJLV4D05O6971" hidden="1">#REF!</definedName>
    <definedName name="BExMBFTZV4Q1A5KG25C1N9PHQNSW" localSheetId="4" hidden="1">#REF!</definedName>
    <definedName name="BExMBFTZV4Q1A5KG25C1N9PHQNSW" localSheetId="3" hidden="1">#REF!</definedName>
    <definedName name="BExMBFTZV4Q1A5KG25C1N9PHQNSW" localSheetId="5" hidden="1">#REF!</definedName>
    <definedName name="BExMBFTZV4Q1A5KG25C1N9PHQNSW" hidden="1">#REF!</definedName>
    <definedName name="BExMBK6ISK3U7KHZKUJXIDKGF6VW" localSheetId="4" hidden="1">#REF!</definedName>
    <definedName name="BExMBK6ISK3U7KHZKUJXIDKGF6VW" localSheetId="3" hidden="1">#REF!</definedName>
    <definedName name="BExMBK6ISK3U7KHZKUJXIDKGF6VW" localSheetId="5" hidden="1">#REF!</definedName>
    <definedName name="BExMBK6ISK3U7KHZKUJXIDKGF6VW" hidden="1">#REF!</definedName>
    <definedName name="BExMBYPQDG9AYDQ5E8IECVFREPO6" localSheetId="4" hidden="1">#REF!</definedName>
    <definedName name="BExMBYPQDG9AYDQ5E8IECVFREPO6" localSheetId="3" hidden="1">#REF!</definedName>
    <definedName name="BExMBYPQDG9AYDQ5E8IECVFREPO6" localSheetId="5" hidden="1">#REF!</definedName>
    <definedName name="BExMBYPQDG9AYDQ5E8IECVFREPO6" hidden="1">#REF!</definedName>
    <definedName name="BExMC8AZUTX8LG89K2JJR7ZG62XX" localSheetId="4" hidden="1">#REF!</definedName>
    <definedName name="BExMC8AZUTX8LG89K2JJR7ZG62XX" localSheetId="3" hidden="1">#REF!</definedName>
    <definedName name="BExMC8AZUTX8LG89K2JJR7ZG62XX" localSheetId="5" hidden="1">#REF!</definedName>
    <definedName name="BExMC8AZUTX8LG89K2JJR7ZG62XX" hidden="1">#REF!</definedName>
    <definedName name="BExMCA96YR10V72G2R0SCIKPZLIZ" localSheetId="4" hidden="1">#REF!</definedName>
    <definedName name="BExMCA96YR10V72G2R0SCIKPZLIZ" localSheetId="3" hidden="1">#REF!</definedName>
    <definedName name="BExMCA96YR10V72G2R0SCIKPZLIZ" localSheetId="5" hidden="1">#REF!</definedName>
    <definedName name="BExMCA96YR10V72G2R0SCIKPZLIZ" hidden="1">#REF!</definedName>
    <definedName name="BExMCB5JU5I2VQDUBS4O42BTEVKI" localSheetId="4" hidden="1">#REF!</definedName>
    <definedName name="BExMCB5JU5I2VQDUBS4O42BTEVKI" localSheetId="3" hidden="1">#REF!</definedName>
    <definedName name="BExMCB5JU5I2VQDUBS4O42BTEVKI" localSheetId="5" hidden="1">#REF!</definedName>
    <definedName name="BExMCB5JU5I2VQDUBS4O42BTEVKI" hidden="1">#REF!</definedName>
    <definedName name="BExMCFSQFSEMPY5IXDIRKZDASDBR" localSheetId="4" hidden="1">#REF!</definedName>
    <definedName name="BExMCFSQFSEMPY5IXDIRKZDASDBR" localSheetId="3" hidden="1">#REF!</definedName>
    <definedName name="BExMCFSQFSEMPY5IXDIRKZDASDBR" localSheetId="5" hidden="1">#REF!</definedName>
    <definedName name="BExMCFSQFSEMPY5IXDIRKZDASDBR" hidden="1">#REF!</definedName>
    <definedName name="BExMCMZOEYWVOOJ98TBHTTCS7XB8" localSheetId="4" hidden="1">#REF!</definedName>
    <definedName name="BExMCMZOEYWVOOJ98TBHTTCS7XB8" localSheetId="3" hidden="1">#REF!</definedName>
    <definedName name="BExMCMZOEYWVOOJ98TBHTTCS7XB8" localSheetId="5" hidden="1">#REF!</definedName>
    <definedName name="BExMCMZOEYWVOOJ98TBHTTCS7XB8" hidden="1">#REF!</definedName>
    <definedName name="BExMCS8EF2W3FS9QADNKREYSI8P0" localSheetId="4" hidden="1">#REF!</definedName>
    <definedName name="BExMCS8EF2W3FS9QADNKREYSI8P0" localSheetId="3" hidden="1">#REF!</definedName>
    <definedName name="BExMCS8EF2W3FS9QADNKREYSI8P0" localSheetId="5" hidden="1">#REF!</definedName>
    <definedName name="BExMCS8EF2W3FS9QADNKREYSI8P0" hidden="1">#REF!</definedName>
    <definedName name="BExMCUS7GSOM96J0HJ7EH0FFM2AC" localSheetId="4" hidden="1">#REF!</definedName>
    <definedName name="BExMCUS7GSOM96J0HJ7EH0FFM2AC" localSheetId="3" hidden="1">#REF!</definedName>
    <definedName name="BExMCUS7GSOM96J0HJ7EH0FFM2AC" localSheetId="5" hidden="1">#REF!</definedName>
    <definedName name="BExMCUS7GSOM96J0HJ7EH0FFM2AC" hidden="1">#REF!</definedName>
    <definedName name="BExMCYTT6TVDWMJXO1NZANRTVNAN" localSheetId="4" hidden="1">#REF!</definedName>
    <definedName name="BExMCYTT6TVDWMJXO1NZANRTVNAN" localSheetId="3" hidden="1">#REF!</definedName>
    <definedName name="BExMCYTT6TVDWMJXO1NZANRTVNAN" localSheetId="5" hidden="1">#REF!</definedName>
    <definedName name="BExMCYTT6TVDWMJXO1NZANRTVNAN" hidden="1">#REF!</definedName>
    <definedName name="BExMD5F6IAV108XYJLXUO9HD0IT6" localSheetId="4" hidden="1">#REF!</definedName>
    <definedName name="BExMD5F6IAV108XYJLXUO9HD0IT6" localSheetId="3" hidden="1">#REF!</definedName>
    <definedName name="BExMD5F6IAV108XYJLXUO9HD0IT6" localSheetId="5" hidden="1">#REF!</definedName>
    <definedName name="BExMD5F6IAV108XYJLXUO9HD0IT6" hidden="1">#REF!</definedName>
    <definedName name="BExMDANV66W9T3XAXID40XFJ0J93" localSheetId="4" hidden="1">#REF!</definedName>
    <definedName name="BExMDANV66W9T3XAXID40XFJ0J93" localSheetId="3" hidden="1">#REF!</definedName>
    <definedName name="BExMDANV66W9T3XAXID40XFJ0J93" localSheetId="5" hidden="1">#REF!</definedName>
    <definedName name="BExMDANV66W9T3XAXID40XFJ0J93" hidden="1">#REF!</definedName>
    <definedName name="BExMDGD1KQP7NNR78X2ZX4FCBQ1S" localSheetId="4" hidden="1">#REF!</definedName>
    <definedName name="BExMDGD1KQP7NNR78X2ZX4FCBQ1S" localSheetId="3" hidden="1">#REF!</definedName>
    <definedName name="BExMDGD1KQP7NNR78X2ZX4FCBQ1S" localSheetId="5" hidden="1">#REF!</definedName>
    <definedName name="BExMDGD1KQP7NNR78X2ZX4FCBQ1S" hidden="1">#REF!</definedName>
    <definedName name="BExMDIRDK0DI8P86HB7WPH8QWLSQ" localSheetId="4" hidden="1">#REF!</definedName>
    <definedName name="BExMDIRDK0DI8P86HB7WPH8QWLSQ" localSheetId="3" hidden="1">#REF!</definedName>
    <definedName name="BExMDIRDK0DI8P86HB7WPH8QWLSQ" localSheetId="5" hidden="1">#REF!</definedName>
    <definedName name="BExMDIRDK0DI8P86HB7WPH8QWLSQ" hidden="1">#REF!</definedName>
    <definedName name="BExMDPI2FVMORSWDDCVAJ85WYAYO" localSheetId="4" hidden="1">#REF!</definedName>
    <definedName name="BExMDPI2FVMORSWDDCVAJ85WYAYO" localSheetId="3" hidden="1">#REF!</definedName>
    <definedName name="BExMDPI2FVMORSWDDCVAJ85WYAYO" localSheetId="5" hidden="1">#REF!</definedName>
    <definedName name="BExMDPI2FVMORSWDDCVAJ85WYAYO" hidden="1">#REF!</definedName>
    <definedName name="BExMDUWB7VWHFFR266QXO46BNV2S" localSheetId="4" hidden="1">#REF!</definedName>
    <definedName name="BExMDUWB7VWHFFR266QXO46BNV2S" localSheetId="3" hidden="1">#REF!</definedName>
    <definedName name="BExMDUWB7VWHFFR266QXO46BNV2S" localSheetId="5" hidden="1">#REF!</definedName>
    <definedName name="BExMDUWB7VWHFFR266QXO46BNV2S" hidden="1">#REF!</definedName>
    <definedName name="BExME2U47N8LZG0BPJ49ANY5QVV2" localSheetId="4" hidden="1">#REF!</definedName>
    <definedName name="BExME2U47N8LZG0BPJ49ANY5QVV2" localSheetId="3" hidden="1">#REF!</definedName>
    <definedName name="BExME2U47N8LZG0BPJ49ANY5QVV2" localSheetId="5" hidden="1">#REF!</definedName>
    <definedName name="BExME2U47N8LZG0BPJ49ANY5QVV2" hidden="1">#REF!</definedName>
    <definedName name="BExME88DH5DUKMUFI9FNVECXFD2E" localSheetId="4" hidden="1">#REF!</definedName>
    <definedName name="BExME88DH5DUKMUFI9FNVECXFD2E" localSheetId="3" hidden="1">#REF!</definedName>
    <definedName name="BExME88DH5DUKMUFI9FNVECXFD2E" localSheetId="5" hidden="1">#REF!</definedName>
    <definedName name="BExME88DH5DUKMUFI9FNVECXFD2E" hidden="1">#REF!</definedName>
    <definedName name="BExME9A7MOGAK7YTTQYXP5DL6VYA" localSheetId="4" hidden="1">#REF!</definedName>
    <definedName name="BExME9A7MOGAK7YTTQYXP5DL6VYA" localSheetId="3" hidden="1">#REF!</definedName>
    <definedName name="BExME9A7MOGAK7YTTQYXP5DL6VYA" localSheetId="5" hidden="1">#REF!</definedName>
    <definedName name="BExME9A7MOGAK7YTTQYXP5DL6VYA" hidden="1">#REF!</definedName>
    <definedName name="BExMEOV9YFRY5C3GDLU60GIX10BY" localSheetId="4" hidden="1">#REF!</definedName>
    <definedName name="BExMEOV9YFRY5C3GDLU60GIX10BY" localSheetId="3" hidden="1">#REF!</definedName>
    <definedName name="BExMEOV9YFRY5C3GDLU60GIX10BY" localSheetId="5" hidden="1">#REF!</definedName>
    <definedName name="BExMEOV9YFRY5C3GDLU60GIX10BY" hidden="1">#REF!</definedName>
    <definedName name="BExMEY09ESM4H2YGKEQQRYUD114R" localSheetId="4" hidden="1">#REF!</definedName>
    <definedName name="BExMEY09ESM4H2YGKEQQRYUD114R" localSheetId="3" hidden="1">#REF!</definedName>
    <definedName name="BExMEY09ESM4H2YGKEQQRYUD114R" localSheetId="5" hidden="1">#REF!</definedName>
    <definedName name="BExMEY09ESM4H2YGKEQQRYUD114R" hidden="1">#REF!</definedName>
    <definedName name="BExMF4G4IUPQY1Y5GEY5N3E04CL6" localSheetId="4" hidden="1">#REF!</definedName>
    <definedName name="BExMF4G4IUPQY1Y5GEY5N3E04CL6" localSheetId="3" hidden="1">#REF!</definedName>
    <definedName name="BExMF4G4IUPQY1Y5GEY5N3E04CL6" localSheetId="5" hidden="1">#REF!</definedName>
    <definedName name="BExMF4G4IUPQY1Y5GEY5N3E04CL6" hidden="1">#REF!</definedName>
    <definedName name="BExMF9UIGYMOAQK0ELUWP0S0HZZY" localSheetId="4" hidden="1">#REF!</definedName>
    <definedName name="BExMF9UIGYMOAQK0ELUWP0S0HZZY" localSheetId="3" hidden="1">#REF!</definedName>
    <definedName name="BExMF9UIGYMOAQK0ELUWP0S0HZZY" localSheetId="5" hidden="1">#REF!</definedName>
    <definedName name="BExMF9UIGYMOAQK0ELUWP0S0HZZY" hidden="1">#REF!</definedName>
    <definedName name="BExMFDLBSWFMRDYJ2DZETI3EXKN2" localSheetId="4" hidden="1">#REF!</definedName>
    <definedName name="BExMFDLBSWFMRDYJ2DZETI3EXKN2" localSheetId="3" hidden="1">#REF!</definedName>
    <definedName name="BExMFDLBSWFMRDYJ2DZETI3EXKN2" localSheetId="5" hidden="1">#REF!</definedName>
    <definedName name="BExMFDLBSWFMRDYJ2DZETI3EXKN2" hidden="1">#REF!</definedName>
    <definedName name="BExMFLDTMRTCHKA37LQW67BG8D5C" localSheetId="4" hidden="1">#REF!</definedName>
    <definedName name="BExMFLDTMRTCHKA37LQW67BG8D5C" localSheetId="3" hidden="1">#REF!</definedName>
    <definedName name="BExMFLDTMRTCHKA37LQW67BG8D5C" localSheetId="5" hidden="1">#REF!</definedName>
    <definedName name="BExMFLDTMRTCHKA37LQW67BG8D5C" hidden="1">#REF!</definedName>
    <definedName name="BExMG9NSK30KD01QX0UBN2VNRTG4" localSheetId="4" hidden="1">#REF!</definedName>
    <definedName name="BExMG9NSK30KD01QX0UBN2VNRTG4" localSheetId="3" hidden="1">#REF!</definedName>
    <definedName name="BExMG9NSK30KD01QX0UBN2VNRTG4" localSheetId="5" hidden="1">#REF!</definedName>
    <definedName name="BExMG9NSK30KD01QX0UBN2VNRTG4" hidden="1">#REF!</definedName>
    <definedName name="BExMGG3PFIHPHX7NXB7HDFI3N12L" localSheetId="4" hidden="1">#REF!</definedName>
    <definedName name="BExMGG3PFIHPHX7NXB7HDFI3N12L" localSheetId="3" hidden="1">#REF!</definedName>
    <definedName name="BExMGG3PFIHPHX7NXB7HDFI3N12L" localSheetId="5" hidden="1">#REF!</definedName>
    <definedName name="BExMGG3PFIHPHX7NXB7HDFI3N12L" hidden="1">#REF!</definedName>
    <definedName name="BExMH3H9TW5TJCNU5Z1EWXP3BAEP" localSheetId="4" hidden="1">#REF!</definedName>
    <definedName name="BExMH3H9TW5TJCNU5Z1EWXP3BAEP" localSheetId="3" hidden="1">#REF!</definedName>
    <definedName name="BExMH3H9TW5TJCNU5Z1EWXP3BAEP" localSheetId="5" hidden="1">#REF!</definedName>
    <definedName name="BExMH3H9TW5TJCNU5Z1EWXP3BAEP" hidden="1">#REF!</definedName>
    <definedName name="BExMHOWPB34KPZ76M2KIX2C9R2VB" localSheetId="4" hidden="1">#REF!</definedName>
    <definedName name="BExMHOWPB34KPZ76M2KIX2C9R2VB" localSheetId="3" hidden="1">#REF!</definedName>
    <definedName name="BExMHOWPB34KPZ76M2KIX2C9R2VB" localSheetId="5" hidden="1">#REF!</definedName>
    <definedName name="BExMHOWPB34KPZ76M2KIX2C9R2VB" hidden="1">#REF!</definedName>
    <definedName name="BExMHSSYC6KVHA3QDTSYPN92TWMI" localSheetId="4" hidden="1">#REF!</definedName>
    <definedName name="BExMHSSYC6KVHA3QDTSYPN92TWMI" localSheetId="3" hidden="1">#REF!</definedName>
    <definedName name="BExMHSSYC6KVHA3QDTSYPN92TWMI" localSheetId="5" hidden="1">#REF!</definedName>
    <definedName name="BExMHSSYC6KVHA3QDTSYPN92TWMI" hidden="1">#REF!</definedName>
    <definedName name="BExMI0WA793SF41LQ40A28U8OXQY" localSheetId="4" hidden="1">#REF!</definedName>
    <definedName name="BExMI0WA793SF41LQ40A28U8OXQY" localSheetId="3" hidden="1">#REF!</definedName>
    <definedName name="BExMI0WA793SF41LQ40A28U8OXQY" localSheetId="5" hidden="1">#REF!</definedName>
    <definedName name="BExMI0WA793SF41LQ40A28U8OXQY" hidden="1">#REF!</definedName>
    <definedName name="BExMI3AJ9477KDL4T9DHET4LJJTW" localSheetId="4" hidden="1">#REF!</definedName>
    <definedName name="BExMI3AJ9477KDL4T9DHET4LJJTW" localSheetId="3" hidden="1">#REF!</definedName>
    <definedName name="BExMI3AJ9477KDL4T9DHET4LJJTW" localSheetId="5" hidden="1">#REF!</definedName>
    <definedName name="BExMI3AJ9477KDL4T9DHET4LJJTW" hidden="1">#REF!</definedName>
    <definedName name="BExMI6L9KX05GAK523JFKICJMTA5" localSheetId="4" hidden="1">#REF!</definedName>
    <definedName name="BExMI6L9KX05GAK523JFKICJMTA5" localSheetId="3" hidden="1">#REF!</definedName>
    <definedName name="BExMI6L9KX05GAK523JFKICJMTA5" localSheetId="5" hidden="1">#REF!</definedName>
    <definedName name="BExMI6L9KX05GAK523JFKICJMTA5" hidden="1">#REF!</definedName>
    <definedName name="BExMI6QQ20XHD0NWJUN741B37182" localSheetId="4" hidden="1">#REF!</definedName>
    <definedName name="BExMI6QQ20XHD0NWJUN741B37182" localSheetId="3" hidden="1">#REF!</definedName>
    <definedName name="BExMI6QQ20XHD0NWJUN741B37182" localSheetId="5" hidden="1">#REF!</definedName>
    <definedName name="BExMI6QQ20XHD0NWJUN741B37182" hidden="1">#REF!</definedName>
    <definedName name="BExMI8JB94SBD9EMNJEK7Y2T6GYU" localSheetId="4" hidden="1">#REF!</definedName>
    <definedName name="BExMI8JB94SBD9EMNJEK7Y2T6GYU" localSheetId="3" hidden="1">#REF!</definedName>
    <definedName name="BExMI8JB94SBD9EMNJEK7Y2T6GYU" localSheetId="5" hidden="1">#REF!</definedName>
    <definedName name="BExMI8JB94SBD9EMNJEK7Y2T6GYU" hidden="1">#REF!</definedName>
    <definedName name="BExMI8OS85YTW3KYVE4YD0R7Z6UV" localSheetId="4" hidden="1">#REF!</definedName>
    <definedName name="BExMI8OS85YTW3KYVE4YD0R7Z6UV" localSheetId="3" hidden="1">#REF!</definedName>
    <definedName name="BExMI8OS85YTW3KYVE4YD0R7Z6UV" localSheetId="5" hidden="1">#REF!</definedName>
    <definedName name="BExMI8OS85YTW3KYVE4YD0R7Z6UV" hidden="1">#REF!</definedName>
    <definedName name="BExMIBOOZU40JS3F89OMPSRCE9MM" localSheetId="4" hidden="1">#REF!</definedName>
    <definedName name="BExMIBOOZU40JS3F89OMPSRCE9MM" localSheetId="3" hidden="1">#REF!</definedName>
    <definedName name="BExMIBOOZU40JS3F89OMPSRCE9MM" localSheetId="5" hidden="1">#REF!</definedName>
    <definedName name="BExMIBOOZU40JS3F89OMPSRCE9MM" hidden="1">#REF!</definedName>
    <definedName name="BExMIIQ5MBWSIHTFWAQADXMZC22Q" localSheetId="4" hidden="1">#REF!</definedName>
    <definedName name="BExMIIQ5MBWSIHTFWAQADXMZC22Q" localSheetId="3" hidden="1">#REF!</definedName>
    <definedName name="BExMIIQ5MBWSIHTFWAQADXMZC22Q" localSheetId="5" hidden="1">#REF!</definedName>
    <definedName name="BExMIIQ5MBWSIHTFWAQADXMZC22Q" hidden="1">#REF!</definedName>
    <definedName name="BExMIL4I2GE866I25CR5JBLJWJ6A" localSheetId="4" hidden="1">#REF!</definedName>
    <definedName name="BExMIL4I2GE866I25CR5JBLJWJ6A" localSheetId="3" hidden="1">#REF!</definedName>
    <definedName name="BExMIL4I2GE866I25CR5JBLJWJ6A" localSheetId="5" hidden="1">#REF!</definedName>
    <definedName name="BExMIL4I2GE866I25CR5JBLJWJ6A" hidden="1">#REF!</definedName>
    <definedName name="BExMIRKIPF27SNO82SPFSB3T5U17" localSheetId="4" hidden="1">#REF!</definedName>
    <definedName name="BExMIRKIPF27SNO82SPFSB3T5U17" localSheetId="3" hidden="1">#REF!</definedName>
    <definedName name="BExMIRKIPF27SNO82SPFSB3T5U17" localSheetId="5" hidden="1">#REF!</definedName>
    <definedName name="BExMIRKIPF27SNO82SPFSB3T5U17" hidden="1">#REF!</definedName>
    <definedName name="BExMIV0KC8555D5E42ZGWG15Y0MO" localSheetId="4" hidden="1">#REF!</definedName>
    <definedName name="BExMIV0KC8555D5E42ZGWG15Y0MO" localSheetId="3" hidden="1">#REF!</definedName>
    <definedName name="BExMIV0KC8555D5E42ZGWG15Y0MO" localSheetId="5" hidden="1">#REF!</definedName>
    <definedName name="BExMIV0KC8555D5E42ZGWG15Y0MO" hidden="1">#REF!</definedName>
    <definedName name="BExMIZT6AN7E6YMW2S87CTCN2UXH" localSheetId="4" hidden="1">#REF!</definedName>
    <definedName name="BExMIZT6AN7E6YMW2S87CTCN2UXH" localSheetId="3" hidden="1">#REF!</definedName>
    <definedName name="BExMIZT6AN7E6YMW2S87CTCN2UXH" localSheetId="5" hidden="1">#REF!</definedName>
    <definedName name="BExMIZT6AN7E6YMW2S87CTCN2UXH" hidden="1">#REF!</definedName>
    <definedName name="BExMJ15T9F3475M0896SG60TN0SR" localSheetId="4" hidden="1">#REF!</definedName>
    <definedName name="BExMJ15T9F3475M0896SG60TN0SR" localSheetId="3" hidden="1">#REF!</definedName>
    <definedName name="BExMJ15T9F3475M0896SG60TN0SR" localSheetId="5" hidden="1">#REF!</definedName>
    <definedName name="BExMJ15T9F3475M0896SG60TN0SR" hidden="1">#REF!</definedName>
    <definedName name="BExMJNC8ZFB9DRFOJ961ZAJ8U3A8" localSheetId="4" hidden="1">#REF!</definedName>
    <definedName name="BExMJNC8ZFB9DRFOJ961ZAJ8U3A8" localSheetId="3" hidden="1">#REF!</definedName>
    <definedName name="BExMJNC8ZFB9DRFOJ961ZAJ8U3A8" localSheetId="5" hidden="1">#REF!</definedName>
    <definedName name="BExMJNC8ZFB9DRFOJ961ZAJ8U3A8" hidden="1">#REF!</definedName>
    <definedName name="BExMJTBV8A3D31W2IQHP9RDFPPHQ" localSheetId="4" hidden="1">#REF!</definedName>
    <definedName name="BExMJTBV8A3D31W2IQHP9RDFPPHQ" localSheetId="3" hidden="1">#REF!</definedName>
    <definedName name="BExMJTBV8A3D31W2IQHP9RDFPPHQ" localSheetId="5" hidden="1">#REF!</definedName>
    <definedName name="BExMJTBV8A3D31W2IQHP9RDFPPHQ" hidden="1">#REF!</definedName>
    <definedName name="BExMK2RTXN4QJWEUNX002XK8VQP8" localSheetId="4" hidden="1">#REF!</definedName>
    <definedName name="BExMK2RTXN4QJWEUNX002XK8VQP8" localSheetId="3" hidden="1">#REF!</definedName>
    <definedName name="BExMK2RTXN4QJWEUNX002XK8VQP8" localSheetId="5" hidden="1">#REF!</definedName>
    <definedName name="BExMK2RTXN4QJWEUNX002XK8VQP8" hidden="1">#REF!</definedName>
    <definedName name="BExMKBGQDUZ8AWXYHA3QVMSDVZ3D" localSheetId="4" hidden="1">#REF!</definedName>
    <definedName name="BExMKBGQDUZ8AWXYHA3QVMSDVZ3D" localSheetId="3" hidden="1">#REF!</definedName>
    <definedName name="BExMKBGQDUZ8AWXYHA3QVMSDVZ3D" localSheetId="5" hidden="1">#REF!</definedName>
    <definedName name="BExMKBGQDUZ8AWXYHA3QVMSDVZ3D" hidden="1">#REF!</definedName>
    <definedName name="BExMKBM1467553LDFZRRKVSHN374" localSheetId="4" hidden="1">#REF!</definedName>
    <definedName name="BExMKBM1467553LDFZRRKVSHN374" localSheetId="3" hidden="1">#REF!</definedName>
    <definedName name="BExMKBM1467553LDFZRRKVSHN374" localSheetId="5" hidden="1">#REF!</definedName>
    <definedName name="BExMKBM1467553LDFZRRKVSHN374" hidden="1">#REF!</definedName>
    <definedName name="BExMKGK5FJUC0AU8MABRGDC5ZM70" localSheetId="4" hidden="1">#REF!</definedName>
    <definedName name="BExMKGK5FJUC0AU8MABRGDC5ZM70" localSheetId="3" hidden="1">#REF!</definedName>
    <definedName name="BExMKGK5FJUC0AU8MABRGDC5ZM70" localSheetId="5" hidden="1">#REF!</definedName>
    <definedName name="BExMKGK5FJUC0AU8MABRGDC5ZM70" hidden="1">#REF!</definedName>
    <definedName name="BExMKTW7R5SOV4PHAFGHU3W73DYE" localSheetId="4" hidden="1">#REF!</definedName>
    <definedName name="BExMKTW7R5SOV4PHAFGHU3W73DYE" localSheetId="3" hidden="1">#REF!</definedName>
    <definedName name="BExMKTW7R5SOV4PHAFGHU3W73DYE" localSheetId="5" hidden="1">#REF!</definedName>
    <definedName name="BExMKTW7R5SOV4PHAFGHU3W73DYE" hidden="1">#REF!</definedName>
    <definedName name="BExMKU7051J2W1RQXGZGE62NBRUZ" localSheetId="4" hidden="1">#REF!</definedName>
    <definedName name="BExMKU7051J2W1RQXGZGE62NBRUZ" localSheetId="3" hidden="1">#REF!</definedName>
    <definedName name="BExMKU7051J2W1RQXGZGE62NBRUZ" localSheetId="5" hidden="1">#REF!</definedName>
    <definedName name="BExMKU7051J2W1RQXGZGE62NBRUZ" hidden="1">#REF!</definedName>
    <definedName name="BExMKUN3WPECJR2XRID2R7GZRGNX" localSheetId="4" hidden="1">#REF!</definedName>
    <definedName name="BExMKUN3WPECJR2XRID2R7GZRGNX" localSheetId="3" hidden="1">#REF!</definedName>
    <definedName name="BExMKUN3WPECJR2XRID2R7GZRGNX" localSheetId="5" hidden="1">#REF!</definedName>
    <definedName name="BExMKUN3WPECJR2XRID2R7GZRGNX" hidden="1">#REF!</definedName>
    <definedName name="BExMKZ535P011X4TNV16GCOH4H21" localSheetId="4" hidden="1">#REF!</definedName>
    <definedName name="BExMKZ535P011X4TNV16GCOH4H21" localSheetId="3" hidden="1">#REF!</definedName>
    <definedName name="BExMKZ535P011X4TNV16GCOH4H21" localSheetId="5" hidden="1">#REF!</definedName>
    <definedName name="BExMKZ535P011X4TNV16GCOH4H21" hidden="1">#REF!</definedName>
    <definedName name="BExML3XQNDIMX55ZCHHXKUV3D6E6" localSheetId="4" hidden="1">#REF!</definedName>
    <definedName name="BExML3XQNDIMX55ZCHHXKUV3D6E6" localSheetId="3" hidden="1">#REF!</definedName>
    <definedName name="BExML3XQNDIMX55ZCHHXKUV3D6E6" localSheetId="5" hidden="1">#REF!</definedName>
    <definedName name="BExML3XQNDIMX55ZCHHXKUV3D6E6" hidden="1">#REF!</definedName>
    <definedName name="BExML5QGSWHLI18BGY4CGOTD3UWH" localSheetId="4" hidden="1">#REF!</definedName>
    <definedName name="BExML5QGSWHLI18BGY4CGOTD3UWH" localSheetId="3" hidden="1">#REF!</definedName>
    <definedName name="BExML5QGSWHLI18BGY4CGOTD3UWH" localSheetId="5" hidden="1">#REF!</definedName>
    <definedName name="BExML5QGSWHLI18BGY4CGOTD3UWH" hidden="1">#REF!</definedName>
    <definedName name="BExMLO5Z61RE85X8HHX2G4IU3AZW" localSheetId="4" hidden="1">#REF!</definedName>
    <definedName name="BExMLO5Z61RE85X8HHX2G4IU3AZW" localSheetId="3" hidden="1">#REF!</definedName>
    <definedName name="BExMLO5Z61RE85X8HHX2G4IU3AZW" localSheetId="5" hidden="1">#REF!</definedName>
    <definedName name="BExMLO5Z61RE85X8HHX2G4IU3AZW" hidden="1">#REF!</definedName>
    <definedName name="BExMLVI7UORSHM9FMO8S2EI0TMTS" localSheetId="4" hidden="1">#REF!</definedName>
    <definedName name="BExMLVI7UORSHM9FMO8S2EI0TMTS" localSheetId="3" hidden="1">#REF!</definedName>
    <definedName name="BExMLVI7UORSHM9FMO8S2EI0TMTS" localSheetId="5" hidden="1">#REF!</definedName>
    <definedName name="BExMLVI7UORSHM9FMO8S2EI0TMTS" hidden="1">#REF!</definedName>
    <definedName name="BExMM5UCOT2HSSN0ZIPZW55GSOVO" localSheetId="4" hidden="1">#REF!</definedName>
    <definedName name="BExMM5UCOT2HSSN0ZIPZW55GSOVO" localSheetId="3" hidden="1">#REF!</definedName>
    <definedName name="BExMM5UCOT2HSSN0ZIPZW55GSOVO" localSheetId="5" hidden="1">#REF!</definedName>
    <definedName name="BExMM5UCOT2HSSN0ZIPZW55GSOVO" hidden="1">#REF!</definedName>
    <definedName name="BExMM8ZRS5RQ8H1H55RVPVTDL5NL" localSheetId="4" hidden="1">#REF!</definedName>
    <definedName name="BExMM8ZRS5RQ8H1H55RVPVTDL5NL" localSheetId="3" hidden="1">#REF!</definedName>
    <definedName name="BExMM8ZRS5RQ8H1H55RVPVTDL5NL" localSheetId="5" hidden="1">#REF!</definedName>
    <definedName name="BExMM8ZRS5RQ8H1H55RVPVTDL5NL" hidden="1">#REF!</definedName>
    <definedName name="BExMMH8EAZB09XXQ5X4LR0P4NHG9" localSheetId="4" hidden="1">#REF!</definedName>
    <definedName name="BExMMH8EAZB09XXQ5X4LR0P4NHG9" localSheetId="3" hidden="1">#REF!</definedName>
    <definedName name="BExMMH8EAZB09XXQ5X4LR0P4NHG9" localSheetId="5" hidden="1">#REF!</definedName>
    <definedName name="BExMMH8EAZB09XXQ5X4LR0P4NHG9" hidden="1">#REF!</definedName>
    <definedName name="BExMMIQH5BABNZVCIQ7TBCQ10AY5" localSheetId="4" hidden="1">#REF!</definedName>
    <definedName name="BExMMIQH5BABNZVCIQ7TBCQ10AY5" localSheetId="3" hidden="1">#REF!</definedName>
    <definedName name="BExMMIQH5BABNZVCIQ7TBCQ10AY5" localSheetId="5" hidden="1">#REF!</definedName>
    <definedName name="BExMMIQH5BABNZVCIQ7TBCQ10AY5" hidden="1">#REF!</definedName>
    <definedName name="BExMMNIZ2T7M22WECMUQXEF4NJ71" localSheetId="4" hidden="1">#REF!</definedName>
    <definedName name="BExMMNIZ2T7M22WECMUQXEF4NJ71" localSheetId="3" hidden="1">#REF!</definedName>
    <definedName name="BExMMNIZ2T7M22WECMUQXEF4NJ71" localSheetId="5" hidden="1">#REF!</definedName>
    <definedName name="BExMMNIZ2T7M22WECMUQXEF4NJ71" hidden="1">#REF!</definedName>
    <definedName name="BExMMPMIOU7BURTV0L1K6ACW9X73" localSheetId="4" hidden="1">#REF!</definedName>
    <definedName name="BExMMPMIOU7BURTV0L1K6ACW9X73" localSheetId="3" hidden="1">#REF!</definedName>
    <definedName name="BExMMPMIOU7BURTV0L1K6ACW9X73" localSheetId="5" hidden="1">#REF!</definedName>
    <definedName name="BExMMPMIOU7BURTV0L1K6ACW9X73" hidden="1">#REF!</definedName>
    <definedName name="BExMMQ835AJDHS4B419SS645P67Q" localSheetId="4" hidden="1">#REF!</definedName>
    <definedName name="BExMMQ835AJDHS4B419SS645P67Q" localSheetId="3" hidden="1">#REF!</definedName>
    <definedName name="BExMMQ835AJDHS4B419SS645P67Q" localSheetId="5" hidden="1">#REF!</definedName>
    <definedName name="BExMMQ835AJDHS4B419SS645P67Q" hidden="1">#REF!</definedName>
    <definedName name="BExMMQIUVPCOBISTEJJYNCCLUCPY" localSheetId="4" hidden="1">#REF!</definedName>
    <definedName name="BExMMQIUVPCOBISTEJJYNCCLUCPY" localSheetId="3" hidden="1">#REF!</definedName>
    <definedName name="BExMMQIUVPCOBISTEJJYNCCLUCPY" localSheetId="5" hidden="1">#REF!</definedName>
    <definedName name="BExMMQIUVPCOBISTEJJYNCCLUCPY" hidden="1">#REF!</definedName>
    <definedName name="BExMMTIXETA5VAKBSOFDD5SRU887" localSheetId="4" hidden="1">#REF!</definedName>
    <definedName name="BExMMTIXETA5VAKBSOFDD5SRU887" localSheetId="3" hidden="1">#REF!</definedName>
    <definedName name="BExMMTIXETA5VAKBSOFDD5SRU887" localSheetId="5" hidden="1">#REF!</definedName>
    <definedName name="BExMMTIXETA5VAKBSOFDD5SRU887" hidden="1">#REF!</definedName>
    <definedName name="BExMMV0P6P5YS3C35G0JYYHI7992" localSheetId="4" hidden="1">#REF!</definedName>
    <definedName name="BExMMV0P6P5YS3C35G0JYYHI7992" localSheetId="3" hidden="1">#REF!</definedName>
    <definedName name="BExMMV0P6P5YS3C35G0JYYHI7992" localSheetId="5" hidden="1">#REF!</definedName>
    <definedName name="BExMMV0P6P5YS3C35G0JYYHI7992" hidden="1">#REF!</definedName>
    <definedName name="BExMNDR4V2VG5RFZDGTAGD3Q9PPG" localSheetId="4" hidden="1">#REF!</definedName>
    <definedName name="BExMNDR4V2VG5RFZDGTAGD3Q9PPG" localSheetId="3" hidden="1">#REF!</definedName>
    <definedName name="BExMNDR4V2VG5RFZDGTAGD3Q9PPG" localSheetId="5" hidden="1">#REF!</definedName>
    <definedName name="BExMNDR4V2VG5RFZDGTAGD3Q9PPG" hidden="1">#REF!</definedName>
    <definedName name="BExMNJLFWZBRN9PZF1IO9CYWV1B2" localSheetId="4" hidden="1">#REF!</definedName>
    <definedName name="BExMNJLFWZBRN9PZF1IO9CYWV1B2" localSheetId="3" hidden="1">#REF!</definedName>
    <definedName name="BExMNJLFWZBRN9PZF1IO9CYWV1B2" localSheetId="5" hidden="1">#REF!</definedName>
    <definedName name="BExMNJLFWZBRN9PZF1IO9CYWV1B2" hidden="1">#REF!</definedName>
    <definedName name="BExMNKCJ0FA57YEUUAJE43U1QN5P" localSheetId="4" hidden="1">#REF!</definedName>
    <definedName name="BExMNKCJ0FA57YEUUAJE43U1QN5P" localSheetId="3" hidden="1">#REF!</definedName>
    <definedName name="BExMNKCJ0FA57YEUUAJE43U1QN5P" localSheetId="5" hidden="1">#REF!</definedName>
    <definedName name="BExMNKCJ0FA57YEUUAJE43U1QN5P" hidden="1">#REF!</definedName>
    <definedName name="BExMNKN5D1WEF2OOJVP6LZ6DLU3Y" localSheetId="4" hidden="1">#REF!</definedName>
    <definedName name="BExMNKN5D1WEF2OOJVP6LZ6DLU3Y" localSheetId="3" hidden="1">#REF!</definedName>
    <definedName name="BExMNKN5D1WEF2OOJVP6LZ6DLU3Y" localSheetId="5" hidden="1">#REF!</definedName>
    <definedName name="BExMNKN5D1WEF2OOJVP6LZ6DLU3Y" hidden="1">#REF!</definedName>
    <definedName name="BExMNR38HMPLWAJRQ9MMS3ZAZ9IU" localSheetId="4" hidden="1">#REF!</definedName>
    <definedName name="BExMNR38HMPLWAJRQ9MMS3ZAZ9IU" localSheetId="3" hidden="1">#REF!</definedName>
    <definedName name="BExMNR38HMPLWAJRQ9MMS3ZAZ9IU" localSheetId="5" hidden="1">#REF!</definedName>
    <definedName name="BExMNR38HMPLWAJRQ9MMS3ZAZ9IU" hidden="1">#REF!</definedName>
    <definedName name="BExMNRDZULKJMVY2VKIIRM2M5A1M" localSheetId="4" hidden="1">#REF!</definedName>
    <definedName name="BExMNRDZULKJMVY2VKIIRM2M5A1M" localSheetId="3" hidden="1">#REF!</definedName>
    <definedName name="BExMNRDZULKJMVY2VKIIRM2M5A1M" localSheetId="5" hidden="1">#REF!</definedName>
    <definedName name="BExMNRDZULKJMVY2VKIIRM2M5A1M" hidden="1">#REF!</definedName>
    <definedName name="BExMO9IOWKTWHO8LQJJQI5P3INWY" localSheetId="4" hidden="1">#REF!</definedName>
    <definedName name="BExMO9IOWKTWHO8LQJJQI5P3INWY" localSheetId="3" hidden="1">#REF!</definedName>
    <definedName name="BExMO9IOWKTWHO8LQJJQI5P3INWY" localSheetId="5" hidden="1">#REF!</definedName>
    <definedName name="BExMO9IOWKTWHO8LQJJQI5P3INWY" hidden="1">#REF!</definedName>
    <definedName name="BExMOFYRMNBEPJ7H60CD5KWGNSKW" localSheetId="4" hidden="1">#REF!</definedName>
    <definedName name="BExMOFYRMNBEPJ7H60CD5KWGNSKW" localSheetId="3" hidden="1">#REF!</definedName>
    <definedName name="BExMOFYRMNBEPJ7H60CD5KWGNSKW" localSheetId="5" hidden="1">#REF!</definedName>
    <definedName name="BExMOFYRMNBEPJ7H60CD5KWGNSKW" hidden="1">#REF!</definedName>
    <definedName name="BExMOI29DOEK5R1A5QZPUDKF7N6T" localSheetId="4" hidden="1">#REF!</definedName>
    <definedName name="BExMOI29DOEK5R1A5QZPUDKF7N6T" localSheetId="3" hidden="1">#REF!</definedName>
    <definedName name="BExMOI29DOEK5R1A5QZPUDKF7N6T" localSheetId="5" hidden="1">#REF!</definedName>
    <definedName name="BExMOI29DOEK5R1A5QZPUDKF7N6T" hidden="1">#REF!</definedName>
    <definedName name="BExMPAJ5AJAXGKGK3F6H3ODS6RF4" localSheetId="4" hidden="1">#REF!</definedName>
    <definedName name="BExMPAJ5AJAXGKGK3F6H3ODS6RF4" localSheetId="3" hidden="1">#REF!</definedName>
    <definedName name="BExMPAJ5AJAXGKGK3F6H3ODS6RF4" localSheetId="5" hidden="1">#REF!</definedName>
    <definedName name="BExMPAJ5AJAXGKGK3F6H3ODS6RF4" hidden="1">#REF!</definedName>
    <definedName name="BExMPD2X55FFBVJ6CBUKNPROIOEU" localSheetId="4" hidden="1">#REF!</definedName>
    <definedName name="BExMPD2X55FFBVJ6CBUKNPROIOEU" localSheetId="3" hidden="1">#REF!</definedName>
    <definedName name="BExMPD2X55FFBVJ6CBUKNPROIOEU" localSheetId="5" hidden="1">#REF!</definedName>
    <definedName name="BExMPD2X55FFBVJ6CBUKNPROIOEU" hidden="1">#REF!</definedName>
    <definedName name="BExMPGZ848E38FUH1JBQN97DGWAT" localSheetId="4" hidden="1">#REF!</definedName>
    <definedName name="BExMPGZ848E38FUH1JBQN97DGWAT" localSheetId="3" hidden="1">#REF!</definedName>
    <definedName name="BExMPGZ848E38FUH1JBQN97DGWAT" localSheetId="5" hidden="1">#REF!</definedName>
    <definedName name="BExMPGZ848E38FUH1JBQN97DGWAT" hidden="1">#REF!</definedName>
    <definedName name="BExMPMTICOSMQENOFKQ18K0ZT4S8" localSheetId="4" hidden="1">#REF!</definedName>
    <definedName name="BExMPMTICOSMQENOFKQ18K0ZT4S8" localSheetId="3" hidden="1">#REF!</definedName>
    <definedName name="BExMPMTICOSMQENOFKQ18K0ZT4S8" localSheetId="5" hidden="1">#REF!</definedName>
    <definedName name="BExMPMTICOSMQENOFKQ18K0ZT4S8" hidden="1">#REF!</definedName>
    <definedName name="BExMPMZ07II0R4KGWQQ7PGS3RZS4" localSheetId="4" hidden="1">#REF!</definedName>
    <definedName name="BExMPMZ07II0R4KGWQQ7PGS3RZS4" localSheetId="3" hidden="1">#REF!</definedName>
    <definedName name="BExMPMZ07II0R4KGWQQ7PGS3RZS4" localSheetId="5" hidden="1">#REF!</definedName>
    <definedName name="BExMPMZ07II0R4KGWQQ7PGS3RZS4" hidden="1">#REF!</definedName>
    <definedName name="BExMPOBH04JMDO6Z8DMSEJZM4ANN" localSheetId="4" hidden="1">#REF!</definedName>
    <definedName name="BExMPOBH04JMDO6Z8DMSEJZM4ANN" localSheetId="3" hidden="1">#REF!</definedName>
    <definedName name="BExMPOBH04JMDO6Z8DMSEJZM4ANN" localSheetId="5" hidden="1">#REF!</definedName>
    <definedName name="BExMPOBH04JMDO6Z8DMSEJZM4ANN" hidden="1">#REF!</definedName>
    <definedName name="BExMPSD77XQ3HA6A4FZOJK8G2JP3" localSheetId="4" hidden="1">#REF!</definedName>
    <definedName name="BExMPSD77XQ3HA6A4FZOJK8G2JP3" localSheetId="3" hidden="1">#REF!</definedName>
    <definedName name="BExMPSD77XQ3HA6A4FZOJK8G2JP3" localSheetId="5" hidden="1">#REF!</definedName>
    <definedName name="BExMPSD77XQ3HA6A4FZOJK8G2JP3" hidden="1">#REF!</definedName>
    <definedName name="BExMQ4I3Q7F0BMPHSFMFW9TZ87UD" localSheetId="4" hidden="1">#REF!</definedName>
    <definedName name="BExMQ4I3Q7F0BMPHSFMFW9TZ87UD" localSheetId="3" hidden="1">#REF!</definedName>
    <definedName name="BExMQ4I3Q7F0BMPHSFMFW9TZ87UD" localSheetId="5" hidden="1">#REF!</definedName>
    <definedName name="BExMQ4I3Q7F0BMPHSFMFW9TZ87UD" hidden="1">#REF!</definedName>
    <definedName name="BExMQ4SWDWI4N16AZ0T5CJ6HH8WC" localSheetId="4" hidden="1">#REF!</definedName>
    <definedName name="BExMQ4SWDWI4N16AZ0T5CJ6HH8WC" localSheetId="3" hidden="1">#REF!</definedName>
    <definedName name="BExMQ4SWDWI4N16AZ0T5CJ6HH8WC" localSheetId="5" hidden="1">#REF!</definedName>
    <definedName name="BExMQ4SWDWI4N16AZ0T5CJ6HH8WC" hidden="1">#REF!</definedName>
    <definedName name="BExMQ71WHW50GVX45JU951AGPLFQ" localSheetId="4" hidden="1">#REF!</definedName>
    <definedName name="BExMQ71WHW50GVX45JU951AGPLFQ" localSheetId="3" hidden="1">#REF!</definedName>
    <definedName name="BExMQ71WHW50GVX45JU951AGPLFQ" localSheetId="5" hidden="1">#REF!</definedName>
    <definedName name="BExMQ71WHW50GVX45JU951AGPLFQ" hidden="1">#REF!</definedName>
    <definedName name="BExMQGXSLPT4A6N47LE6FBVHWBOF" localSheetId="4" hidden="1">#REF!</definedName>
    <definedName name="BExMQGXSLPT4A6N47LE6FBVHWBOF" localSheetId="3" hidden="1">#REF!</definedName>
    <definedName name="BExMQGXSLPT4A6N47LE6FBVHWBOF" localSheetId="5" hidden="1">#REF!</definedName>
    <definedName name="BExMQGXSLPT4A6N47LE6FBVHWBOF" hidden="1">#REF!</definedName>
    <definedName name="BExMQSBR7PL4KLB1Q4961QO45Y4G" localSheetId="4" hidden="1">#REF!</definedName>
    <definedName name="BExMQSBR7PL4KLB1Q4961QO45Y4G" localSheetId="3" hidden="1">#REF!</definedName>
    <definedName name="BExMQSBR7PL4KLB1Q4961QO45Y4G" localSheetId="5" hidden="1">#REF!</definedName>
    <definedName name="BExMQSBR7PL4KLB1Q4961QO45Y4G" hidden="1">#REF!</definedName>
    <definedName name="BExMR1MA4I1X77714ZEPUVC8W398" localSheetId="4" hidden="1">#REF!</definedName>
    <definedName name="BExMR1MA4I1X77714ZEPUVC8W398" localSheetId="3" hidden="1">#REF!</definedName>
    <definedName name="BExMR1MA4I1X77714ZEPUVC8W398" localSheetId="5" hidden="1">#REF!</definedName>
    <definedName name="BExMR1MA4I1X77714ZEPUVC8W398" hidden="1">#REF!</definedName>
    <definedName name="BExMR8YQHA7N77HGHY4Y6R30I3XT" localSheetId="4" hidden="1">#REF!</definedName>
    <definedName name="BExMR8YQHA7N77HGHY4Y6R30I3XT" localSheetId="3" hidden="1">#REF!</definedName>
    <definedName name="BExMR8YQHA7N77HGHY4Y6R30I3XT" localSheetId="5" hidden="1">#REF!</definedName>
    <definedName name="BExMR8YQHA7N77HGHY4Y6R30I3XT" hidden="1">#REF!</definedName>
    <definedName name="BExMRENOIARWRYOIVPDIEBVNRDO7" localSheetId="4" hidden="1">#REF!</definedName>
    <definedName name="BExMRENOIARWRYOIVPDIEBVNRDO7" localSheetId="3" hidden="1">#REF!</definedName>
    <definedName name="BExMRENOIARWRYOIVPDIEBVNRDO7" localSheetId="5" hidden="1">#REF!</definedName>
    <definedName name="BExMRENOIARWRYOIVPDIEBVNRDO7" hidden="1">#REF!</definedName>
    <definedName name="BExMRQHUEHGF2FS4LCB0THFELGDI" localSheetId="4" hidden="1">#REF!</definedName>
    <definedName name="BExMRQHUEHGF2FS4LCB0THFELGDI" localSheetId="3" hidden="1">#REF!</definedName>
    <definedName name="BExMRQHUEHGF2FS4LCB0THFELGDI" localSheetId="5" hidden="1">#REF!</definedName>
    <definedName name="BExMRQHUEHGF2FS4LCB0THFELGDI" hidden="1">#REF!</definedName>
    <definedName name="BExMRRJNUMGRSDD5GGKKGEIZ6FTS" localSheetId="4" hidden="1">#REF!</definedName>
    <definedName name="BExMRRJNUMGRSDD5GGKKGEIZ6FTS" localSheetId="3" hidden="1">#REF!</definedName>
    <definedName name="BExMRRJNUMGRSDD5GGKKGEIZ6FTS" localSheetId="5" hidden="1">#REF!</definedName>
    <definedName name="BExMRRJNUMGRSDD5GGKKGEIZ6FTS" hidden="1">#REF!</definedName>
    <definedName name="BExMRU3ACIU0RD2BNWO55LH5U2BR" localSheetId="4" hidden="1">#REF!</definedName>
    <definedName name="BExMRU3ACIU0RD2BNWO55LH5U2BR" localSheetId="3" hidden="1">#REF!</definedName>
    <definedName name="BExMRU3ACIU0RD2BNWO55LH5U2BR" localSheetId="5" hidden="1">#REF!</definedName>
    <definedName name="BExMRU3ACIU0RD2BNWO55LH5U2BR" hidden="1">#REF!</definedName>
    <definedName name="BExMSQRCC40AP8BDUPL2I2DNC210" localSheetId="4" hidden="1">#REF!</definedName>
    <definedName name="BExMSQRCC40AP8BDUPL2I2DNC210" localSheetId="3" hidden="1">#REF!</definedName>
    <definedName name="BExMSQRCC40AP8BDUPL2I2DNC210" localSheetId="5" hidden="1">#REF!</definedName>
    <definedName name="BExMSQRCC40AP8BDUPL2I2DNC210" hidden="1">#REF!</definedName>
    <definedName name="BExO4J9LR712G00TVA82VNTG8O7H" localSheetId="4" hidden="1">#REF!</definedName>
    <definedName name="BExO4J9LR712G00TVA82VNTG8O7H" localSheetId="3" hidden="1">#REF!</definedName>
    <definedName name="BExO4J9LR712G00TVA82VNTG8O7H" localSheetId="5" hidden="1">#REF!</definedName>
    <definedName name="BExO4J9LR712G00TVA82VNTG8O7H" hidden="1">#REF!</definedName>
    <definedName name="BExO55G2KVZ7MIJ30N827CLH0I2A" localSheetId="4" hidden="1">#REF!</definedName>
    <definedName name="BExO55G2KVZ7MIJ30N827CLH0I2A" localSheetId="3" hidden="1">#REF!</definedName>
    <definedName name="BExO55G2KVZ7MIJ30N827CLH0I2A" localSheetId="5" hidden="1">#REF!</definedName>
    <definedName name="BExO55G2KVZ7MIJ30N827CLH0I2A" hidden="1">#REF!</definedName>
    <definedName name="BExO5A8PZD9EUHC5CMPU6N3SQ15L" localSheetId="4" hidden="1">#REF!</definedName>
    <definedName name="BExO5A8PZD9EUHC5CMPU6N3SQ15L" localSheetId="3" hidden="1">#REF!</definedName>
    <definedName name="BExO5A8PZD9EUHC5CMPU6N3SQ15L" localSheetId="5" hidden="1">#REF!</definedName>
    <definedName name="BExO5A8PZD9EUHC5CMPU6N3SQ15L" hidden="1">#REF!</definedName>
    <definedName name="BExO5XMAHL7CY3X0B1OPKZ28DCJ5" localSheetId="4" hidden="1">#REF!</definedName>
    <definedName name="BExO5XMAHL7CY3X0B1OPKZ28DCJ5" localSheetId="3" hidden="1">#REF!</definedName>
    <definedName name="BExO5XMAHL7CY3X0B1OPKZ28DCJ5" localSheetId="5" hidden="1">#REF!</definedName>
    <definedName name="BExO5XMAHL7CY3X0B1OPKZ28DCJ5" hidden="1">#REF!</definedName>
    <definedName name="BExO66LZJKY4PTQVREELI6POS4AY" localSheetId="4" hidden="1">#REF!</definedName>
    <definedName name="BExO66LZJKY4PTQVREELI6POS4AY" localSheetId="3" hidden="1">#REF!</definedName>
    <definedName name="BExO66LZJKY4PTQVREELI6POS4AY" localSheetId="5" hidden="1">#REF!</definedName>
    <definedName name="BExO66LZJKY4PTQVREELI6POS4AY" hidden="1">#REF!</definedName>
    <definedName name="BExO6LLHCYTF7CIVHKAO0NMET14Q" localSheetId="4" hidden="1">#REF!</definedName>
    <definedName name="BExO6LLHCYTF7CIVHKAO0NMET14Q" localSheetId="3" hidden="1">#REF!</definedName>
    <definedName name="BExO6LLHCYTF7CIVHKAO0NMET14Q" localSheetId="5" hidden="1">#REF!</definedName>
    <definedName name="BExO6LLHCYTF7CIVHKAO0NMET14Q" hidden="1">#REF!</definedName>
    <definedName name="BExO7OUQS3XTUQ2LDKGQ8AAQ3OJJ" localSheetId="4" hidden="1">#REF!</definedName>
    <definedName name="BExO7OUQS3XTUQ2LDKGQ8AAQ3OJJ" localSheetId="3" hidden="1">#REF!</definedName>
    <definedName name="BExO7OUQS3XTUQ2LDKGQ8AAQ3OJJ" localSheetId="5" hidden="1">#REF!</definedName>
    <definedName name="BExO7OUQS3XTUQ2LDKGQ8AAQ3OJJ" hidden="1">#REF!</definedName>
    <definedName name="BExO7RUSODZC2NQZMT2AFSMV2ONF" localSheetId="4" hidden="1">#REF!</definedName>
    <definedName name="BExO7RUSODZC2NQZMT2AFSMV2ONF" localSheetId="3" hidden="1">#REF!</definedName>
    <definedName name="BExO7RUSODZC2NQZMT2AFSMV2ONF" localSheetId="5" hidden="1">#REF!</definedName>
    <definedName name="BExO7RUSODZC2NQZMT2AFSMV2ONF" hidden="1">#REF!</definedName>
    <definedName name="BExO85HMYXZJ7SONWBKKIAXMCI3C" localSheetId="4" hidden="1">#REF!</definedName>
    <definedName name="BExO85HMYXZJ7SONWBKKIAXMCI3C" localSheetId="3" hidden="1">#REF!</definedName>
    <definedName name="BExO85HMYXZJ7SONWBKKIAXMCI3C" localSheetId="5" hidden="1">#REF!</definedName>
    <definedName name="BExO85HMYXZJ7SONWBKKIAXMCI3C" hidden="1">#REF!</definedName>
    <definedName name="BExO863922O4PBGQMUNEQKGN3K96" localSheetId="4" hidden="1">#REF!</definedName>
    <definedName name="BExO863922O4PBGQMUNEQKGN3K96" localSheetId="3" hidden="1">#REF!</definedName>
    <definedName name="BExO863922O4PBGQMUNEQKGN3K96" localSheetId="5" hidden="1">#REF!</definedName>
    <definedName name="BExO863922O4PBGQMUNEQKGN3K96" hidden="1">#REF!</definedName>
    <definedName name="BExO89ZIOXN0HOKHY24F7HDZ87UT" localSheetId="4" hidden="1">#REF!</definedName>
    <definedName name="BExO89ZIOXN0HOKHY24F7HDZ87UT" localSheetId="3" hidden="1">#REF!</definedName>
    <definedName name="BExO89ZIOXN0HOKHY24F7HDZ87UT" localSheetId="5" hidden="1">#REF!</definedName>
    <definedName name="BExO89ZIOXN0HOKHY24F7HDZ87UT" hidden="1">#REF!</definedName>
    <definedName name="BExO8CDTBCABLEUD6PE2UM2EZ6C4" localSheetId="4" hidden="1">#REF!</definedName>
    <definedName name="BExO8CDTBCABLEUD6PE2UM2EZ6C4" localSheetId="3" hidden="1">#REF!</definedName>
    <definedName name="BExO8CDTBCABLEUD6PE2UM2EZ6C4" localSheetId="5" hidden="1">#REF!</definedName>
    <definedName name="BExO8CDTBCABLEUD6PE2UM2EZ6C4" hidden="1">#REF!</definedName>
    <definedName name="BExO8IZ05ZG0XVOL3W41KBQE176A" localSheetId="4" hidden="1">#REF!</definedName>
    <definedName name="BExO8IZ05ZG0XVOL3W41KBQE176A" localSheetId="3" hidden="1">#REF!</definedName>
    <definedName name="BExO8IZ05ZG0XVOL3W41KBQE176A" localSheetId="5" hidden="1">#REF!</definedName>
    <definedName name="BExO8IZ05ZG0XVOL3W41KBQE176A" hidden="1">#REF!</definedName>
    <definedName name="BExO8UTAGQWDBQZEEF4HUNMLQCVU" localSheetId="4" hidden="1">#REF!</definedName>
    <definedName name="BExO8UTAGQWDBQZEEF4HUNMLQCVU" localSheetId="3" hidden="1">#REF!</definedName>
    <definedName name="BExO8UTAGQWDBQZEEF4HUNMLQCVU" localSheetId="5" hidden="1">#REF!</definedName>
    <definedName name="BExO8UTAGQWDBQZEEF4HUNMLQCVU" hidden="1">#REF!</definedName>
    <definedName name="BExO937E20IHMGQOZMECL3VZC7OX" localSheetId="4" hidden="1">#REF!</definedName>
    <definedName name="BExO937E20IHMGQOZMECL3VZC7OX" localSheetId="3" hidden="1">#REF!</definedName>
    <definedName name="BExO937E20IHMGQOZMECL3VZC7OX" localSheetId="5" hidden="1">#REF!</definedName>
    <definedName name="BExO937E20IHMGQOZMECL3VZC7OX" hidden="1">#REF!</definedName>
    <definedName name="BExO94UTJKQQ7TJTTJRTSR70YVJC" localSheetId="4" hidden="1">#REF!</definedName>
    <definedName name="BExO94UTJKQQ7TJTTJRTSR70YVJC" localSheetId="3" hidden="1">#REF!</definedName>
    <definedName name="BExO94UTJKQQ7TJTTJRTSR70YVJC" localSheetId="5" hidden="1">#REF!</definedName>
    <definedName name="BExO94UTJKQQ7TJTTJRTSR70YVJC" hidden="1">#REF!</definedName>
    <definedName name="BExO9J3A438976RXIUX5U9SU5T55" localSheetId="4" hidden="1">#REF!</definedName>
    <definedName name="BExO9J3A438976RXIUX5U9SU5T55" localSheetId="3" hidden="1">#REF!</definedName>
    <definedName name="BExO9J3A438976RXIUX5U9SU5T55" localSheetId="5" hidden="1">#REF!</definedName>
    <definedName name="BExO9J3A438976RXIUX5U9SU5T55" hidden="1">#REF!</definedName>
    <definedName name="BExO9RS5RXFJ1911HL3CCK6M74EP" localSheetId="4" hidden="1">#REF!</definedName>
    <definedName name="BExO9RS5RXFJ1911HL3CCK6M74EP" localSheetId="3" hidden="1">#REF!</definedName>
    <definedName name="BExO9RS5RXFJ1911HL3CCK6M74EP" localSheetId="5" hidden="1">#REF!</definedName>
    <definedName name="BExO9RS5RXFJ1911HL3CCK6M74EP" hidden="1">#REF!</definedName>
    <definedName name="BExO9SDRI1M6KMHXSG3AE5L0F2U3" localSheetId="4" hidden="1">#REF!</definedName>
    <definedName name="BExO9SDRI1M6KMHXSG3AE5L0F2U3" localSheetId="3" hidden="1">#REF!</definedName>
    <definedName name="BExO9SDRI1M6KMHXSG3AE5L0F2U3" localSheetId="5" hidden="1">#REF!</definedName>
    <definedName name="BExO9SDRI1M6KMHXSG3AE5L0F2U3" hidden="1">#REF!</definedName>
    <definedName name="BExO9V2U2YXAY904GYYGU6TD8Y7M" localSheetId="4" hidden="1">#REF!</definedName>
    <definedName name="BExO9V2U2YXAY904GYYGU6TD8Y7M" localSheetId="3" hidden="1">#REF!</definedName>
    <definedName name="BExO9V2U2YXAY904GYYGU6TD8Y7M" localSheetId="5" hidden="1">#REF!</definedName>
    <definedName name="BExO9V2U2YXAY904GYYGU6TD8Y7M" hidden="1">#REF!</definedName>
    <definedName name="BExOAQ3GKCT7YZW1EMVU3EILSZL2" localSheetId="4" hidden="1">#REF!</definedName>
    <definedName name="BExOAQ3GKCT7YZW1EMVU3EILSZL2" localSheetId="3" hidden="1">#REF!</definedName>
    <definedName name="BExOAQ3GKCT7YZW1EMVU3EILSZL2" localSheetId="5" hidden="1">#REF!</definedName>
    <definedName name="BExOAQ3GKCT7YZW1EMVU3EILSZL2" hidden="1">#REF!</definedName>
    <definedName name="BExOB9KT2THGV4SPLDVFTFXS4B14" localSheetId="4" hidden="1">#REF!</definedName>
    <definedName name="BExOB9KT2THGV4SPLDVFTFXS4B14" localSheetId="3" hidden="1">#REF!</definedName>
    <definedName name="BExOB9KT2THGV4SPLDVFTFXS4B14" localSheetId="5" hidden="1">#REF!</definedName>
    <definedName name="BExOB9KT2THGV4SPLDVFTFXS4B14" hidden="1">#REF!</definedName>
    <definedName name="BExOBEZ0IE2WBEYY3D3CMRI72N1K" localSheetId="4" hidden="1">#REF!</definedName>
    <definedName name="BExOBEZ0IE2WBEYY3D3CMRI72N1K" localSheetId="3" hidden="1">#REF!</definedName>
    <definedName name="BExOBEZ0IE2WBEYY3D3CMRI72N1K" localSheetId="5" hidden="1">#REF!</definedName>
    <definedName name="BExOBEZ0IE2WBEYY3D3CMRI72N1K" hidden="1">#REF!</definedName>
    <definedName name="BExOBIPU8760ITY0C8N27XZ3KWEF" localSheetId="4" hidden="1">#REF!</definedName>
    <definedName name="BExOBIPU8760ITY0C8N27XZ3KWEF" localSheetId="3" hidden="1">#REF!</definedName>
    <definedName name="BExOBIPU8760ITY0C8N27XZ3KWEF" localSheetId="5" hidden="1">#REF!</definedName>
    <definedName name="BExOBIPU8760ITY0C8N27XZ3KWEF" hidden="1">#REF!</definedName>
    <definedName name="BExOBM0I5L0MZ1G4H9MGMD87SBMZ" localSheetId="4" hidden="1">#REF!</definedName>
    <definedName name="BExOBM0I5L0MZ1G4H9MGMD87SBMZ" localSheetId="3" hidden="1">#REF!</definedName>
    <definedName name="BExOBM0I5L0MZ1G4H9MGMD87SBMZ" localSheetId="5" hidden="1">#REF!</definedName>
    <definedName name="BExOBM0I5L0MZ1G4H9MGMD87SBMZ" hidden="1">#REF!</definedName>
    <definedName name="BExOBOUXMP88KJY2BX2JLUJH5N0K" localSheetId="4" hidden="1">#REF!</definedName>
    <definedName name="BExOBOUXMP88KJY2BX2JLUJH5N0K" localSheetId="3" hidden="1">#REF!</definedName>
    <definedName name="BExOBOUXMP88KJY2BX2JLUJH5N0K" localSheetId="5" hidden="1">#REF!</definedName>
    <definedName name="BExOBOUXMP88KJY2BX2JLUJH5N0K" hidden="1">#REF!</definedName>
    <definedName name="BExOBP0FKQ4SVR59FB48UNLKCOR6" localSheetId="4" hidden="1">#REF!</definedName>
    <definedName name="BExOBP0FKQ4SVR59FB48UNLKCOR6" localSheetId="3" hidden="1">#REF!</definedName>
    <definedName name="BExOBP0FKQ4SVR59FB48UNLKCOR6" localSheetId="5" hidden="1">#REF!</definedName>
    <definedName name="BExOBP0FKQ4SVR59FB48UNLKCOR6" hidden="1">#REF!</definedName>
    <definedName name="BExOBYAVUCQ0IGM0Y6A75QHP0Q1A" localSheetId="4" hidden="1">#REF!</definedName>
    <definedName name="BExOBYAVUCQ0IGM0Y6A75QHP0Q1A" localSheetId="3" hidden="1">#REF!</definedName>
    <definedName name="BExOBYAVUCQ0IGM0Y6A75QHP0Q1A" localSheetId="5" hidden="1">#REF!</definedName>
    <definedName name="BExOBYAVUCQ0IGM0Y6A75QHP0Q1A" hidden="1">#REF!</definedName>
    <definedName name="BExOC3UEHB1CZNINSQHZANWJYKR8" localSheetId="4" hidden="1">#REF!</definedName>
    <definedName name="BExOC3UEHB1CZNINSQHZANWJYKR8" localSheetId="3" hidden="1">#REF!</definedName>
    <definedName name="BExOC3UEHB1CZNINSQHZANWJYKR8" localSheetId="5" hidden="1">#REF!</definedName>
    <definedName name="BExOC3UEHB1CZNINSQHZANWJYKR8" hidden="1">#REF!</definedName>
    <definedName name="BExOCBSF3XGO9YJ23LX2H78VOUR7" localSheetId="4" hidden="1">#REF!</definedName>
    <definedName name="BExOCBSF3XGO9YJ23LX2H78VOUR7" localSheetId="3" hidden="1">#REF!</definedName>
    <definedName name="BExOCBSF3XGO9YJ23LX2H78VOUR7" localSheetId="5" hidden="1">#REF!</definedName>
    <definedName name="BExOCBSF3XGO9YJ23LX2H78VOUR7" hidden="1">#REF!</definedName>
    <definedName name="BExOCKXFMOW6WPFEVX1I7R7FNDSS" localSheetId="4" hidden="1">#REF!</definedName>
    <definedName name="BExOCKXFMOW6WPFEVX1I7R7FNDSS" localSheetId="3" hidden="1">#REF!</definedName>
    <definedName name="BExOCKXFMOW6WPFEVX1I7R7FNDSS" localSheetId="5" hidden="1">#REF!</definedName>
    <definedName name="BExOCKXFMOW6WPFEVX1I7R7FNDSS" hidden="1">#REF!</definedName>
    <definedName name="BExOCYEXOB95DH5NOB0M5NOYX398" localSheetId="4" hidden="1">#REF!</definedName>
    <definedName name="BExOCYEXOB95DH5NOB0M5NOYX398" localSheetId="3" hidden="1">#REF!</definedName>
    <definedName name="BExOCYEXOB95DH5NOB0M5NOYX398" localSheetId="5" hidden="1">#REF!</definedName>
    <definedName name="BExOCYEXOB95DH5NOB0M5NOYX398" hidden="1">#REF!</definedName>
    <definedName name="BExOD4ERMDMFD8X1016N4EXOUR0S" localSheetId="4" hidden="1">#REF!</definedName>
    <definedName name="BExOD4ERMDMFD8X1016N4EXOUR0S" localSheetId="3" hidden="1">#REF!</definedName>
    <definedName name="BExOD4ERMDMFD8X1016N4EXOUR0S" localSheetId="5" hidden="1">#REF!</definedName>
    <definedName name="BExOD4ERMDMFD8X1016N4EXOUR0S" hidden="1">#REF!</definedName>
    <definedName name="BExOD55RS7BQUHRQ6H3USVGKR0P7" localSheetId="4" hidden="1">#REF!</definedName>
    <definedName name="BExOD55RS7BQUHRQ6H3USVGKR0P7" localSheetId="3" hidden="1">#REF!</definedName>
    <definedName name="BExOD55RS7BQUHRQ6H3USVGKR0P7" localSheetId="5" hidden="1">#REF!</definedName>
    <definedName name="BExOD55RS7BQUHRQ6H3USVGKR0P7" hidden="1">#REF!</definedName>
    <definedName name="BExODEWDDEABM4ZY3XREJIBZ8IVP" localSheetId="4" hidden="1">#REF!</definedName>
    <definedName name="BExODEWDDEABM4ZY3XREJIBZ8IVP" localSheetId="3" hidden="1">#REF!</definedName>
    <definedName name="BExODEWDDEABM4ZY3XREJIBZ8IVP" localSheetId="5" hidden="1">#REF!</definedName>
    <definedName name="BExODEWDDEABM4ZY3XREJIBZ8IVP" hidden="1">#REF!</definedName>
    <definedName name="BExODNLAA1L7WQ9ZQX6A1ZOXK9VR" localSheetId="4" hidden="1">#REF!</definedName>
    <definedName name="BExODNLAA1L7WQ9ZQX6A1ZOXK9VR" localSheetId="3" hidden="1">#REF!</definedName>
    <definedName name="BExODNLAA1L7WQ9ZQX6A1ZOXK9VR" localSheetId="5" hidden="1">#REF!</definedName>
    <definedName name="BExODNLAA1L7WQ9ZQX6A1ZOXK9VR" hidden="1">#REF!</definedName>
    <definedName name="BExODZFEIWV26E8RFU7XQYX1J458" localSheetId="4" hidden="1">#REF!</definedName>
    <definedName name="BExODZFEIWV26E8RFU7XQYX1J458" localSheetId="3" hidden="1">#REF!</definedName>
    <definedName name="BExODZFEIWV26E8RFU7XQYX1J458" localSheetId="5" hidden="1">#REF!</definedName>
    <definedName name="BExODZFEIWV26E8RFU7XQYX1J458" hidden="1">#REF!</definedName>
    <definedName name="BExOEBKG55EROA2VL360A06LKASE" localSheetId="4" hidden="1">#REF!</definedName>
    <definedName name="BExOEBKG55EROA2VL360A06LKASE" localSheetId="3" hidden="1">#REF!</definedName>
    <definedName name="BExOEBKG55EROA2VL360A06LKASE" localSheetId="5" hidden="1">#REF!</definedName>
    <definedName name="BExOEBKG55EROA2VL360A06LKASE" hidden="1">#REF!</definedName>
    <definedName name="BExOEBKGOKEBRXLRH70TDVHE8LGF" localSheetId="4" hidden="1">#REF!</definedName>
    <definedName name="BExOEBKGOKEBRXLRH70TDVHE8LGF" localSheetId="3" hidden="1">#REF!</definedName>
    <definedName name="BExOEBKGOKEBRXLRH70TDVHE8LGF" localSheetId="5" hidden="1">#REF!</definedName>
    <definedName name="BExOEBKGOKEBRXLRH70TDVHE8LGF" hidden="1">#REF!</definedName>
    <definedName name="BExOERG5LWXYYEN1DY1H2FWRJS9T" localSheetId="4" hidden="1">#REF!</definedName>
    <definedName name="BExOERG5LWXYYEN1DY1H2FWRJS9T" localSheetId="3" hidden="1">#REF!</definedName>
    <definedName name="BExOERG5LWXYYEN1DY1H2FWRJS9T" localSheetId="5" hidden="1">#REF!</definedName>
    <definedName name="BExOERG5LWXYYEN1DY1H2FWRJS9T" hidden="1">#REF!</definedName>
    <definedName name="BExOEV1S6JJVO5PP4BZ20SNGZR7D" localSheetId="4" hidden="1">#REF!</definedName>
    <definedName name="BExOEV1S6JJVO5PP4BZ20SNGZR7D" localSheetId="3" hidden="1">#REF!</definedName>
    <definedName name="BExOEV1S6JJVO5PP4BZ20SNGZR7D" localSheetId="5" hidden="1">#REF!</definedName>
    <definedName name="BExOEV1S6JJVO5PP4BZ20SNGZR7D" hidden="1">#REF!</definedName>
    <definedName name="BExOFEDNCYI2TPTMQ8SJN3AW4YMF" localSheetId="4" hidden="1">#REF!</definedName>
    <definedName name="BExOFEDNCYI2TPTMQ8SJN3AW4YMF" localSheetId="3" hidden="1">#REF!</definedName>
    <definedName name="BExOFEDNCYI2TPTMQ8SJN3AW4YMF" localSheetId="5" hidden="1">#REF!</definedName>
    <definedName name="BExOFEDNCYI2TPTMQ8SJN3AW4YMF" hidden="1">#REF!</definedName>
    <definedName name="BExOFVLXVD6RVHSQO8KZOOACSV24" localSheetId="4" hidden="1">#REF!</definedName>
    <definedName name="BExOFVLXVD6RVHSQO8KZOOACSV24" localSheetId="3" hidden="1">#REF!</definedName>
    <definedName name="BExOFVLXVD6RVHSQO8KZOOACSV24" localSheetId="5" hidden="1">#REF!</definedName>
    <definedName name="BExOFVLXVD6RVHSQO8KZOOACSV24" hidden="1">#REF!</definedName>
    <definedName name="BExOG2SW3XOGP9VAPQ3THV3VWV12" localSheetId="4" hidden="1">#REF!</definedName>
    <definedName name="BExOG2SW3XOGP9VAPQ3THV3VWV12" localSheetId="3" hidden="1">#REF!</definedName>
    <definedName name="BExOG2SW3XOGP9VAPQ3THV3VWV12" localSheetId="5" hidden="1">#REF!</definedName>
    <definedName name="BExOG2SW3XOGP9VAPQ3THV3VWV12" hidden="1">#REF!</definedName>
    <definedName name="BExOG45J81K4OPA40KW5VQU54KY3" localSheetId="4" hidden="1">#REF!</definedName>
    <definedName name="BExOG45J81K4OPA40KW5VQU54KY3" localSheetId="3" hidden="1">#REF!</definedName>
    <definedName name="BExOG45J81K4OPA40KW5VQU54KY3" localSheetId="5" hidden="1">#REF!</definedName>
    <definedName name="BExOG45J81K4OPA40KW5VQU54KY3" hidden="1">#REF!</definedName>
    <definedName name="BExOG68X4C8NBYPPOZE5R19C2MZG" localSheetId="4" hidden="1">#REF!</definedName>
    <definedName name="BExOG68X4C8NBYPPOZE5R19C2MZG" localSheetId="3" hidden="1">#REF!</definedName>
    <definedName name="BExOG68X4C8NBYPPOZE5R19C2MZG" localSheetId="5" hidden="1">#REF!</definedName>
    <definedName name="BExOG68X4C8NBYPPOZE5R19C2MZG" hidden="1">#REF!</definedName>
    <definedName name="BExOGFE2SCL8HHT4DFAXKLUTJZOG" localSheetId="4" hidden="1">#REF!</definedName>
    <definedName name="BExOGFE2SCL8HHT4DFAXKLUTJZOG" localSheetId="3" hidden="1">#REF!</definedName>
    <definedName name="BExOGFE2SCL8HHT4DFAXKLUTJZOG" localSheetId="5" hidden="1">#REF!</definedName>
    <definedName name="BExOGFE2SCL8HHT4DFAXKLUTJZOG" hidden="1">#REF!</definedName>
    <definedName name="BExOGT6D0LJ3C22RDW8COECKB1J5" localSheetId="4" hidden="1">#REF!</definedName>
    <definedName name="BExOGT6D0LJ3C22RDW8COECKB1J5" localSheetId="3" hidden="1">#REF!</definedName>
    <definedName name="BExOGT6D0LJ3C22RDW8COECKB1J5" localSheetId="5" hidden="1">#REF!</definedName>
    <definedName name="BExOGT6D0LJ3C22RDW8COECKB1J5" hidden="1">#REF!</definedName>
    <definedName name="BExOGTMI1HT31M1RGWVRAVHAK7DE" localSheetId="4" hidden="1">#REF!</definedName>
    <definedName name="BExOGTMI1HT31M1RGWVRAVHAK7DE" localSheetId="3" hidden="1">#REF!</definedName>
    <definedName name="BExOGTMI1HT31M1RGWVRAVHAK7DE" localSheetId="5" hidden="1">#REF!</definedName>
    <definedName name="BExOGTMI1HT31M1RGWVRAVHAK7DE" hidden="1">#REF!</definedName>
    <definedName name="BExOGXO9JE5XSE9GC3I6O21UEKAO" localSheetId="4" hidden="1">#REF!</definedName>
    <definedName name="BExOGXO9JE5XSE9GC3I6O21UEKAO" localSheetId="3" hidden="1">#REF!</definedName>
    <definedName name="BExOGXO9JE5XSE9GC3I6O21UEKAO" localSheetId="5" hidden="1">#REF!</definedName>
    <definedName name="BExOGXO9JE5XSE9GC3I6O21UEKAO" hidden="1">#REF!</definedName>
    <definedName name="BExOH9ICZ13C1LAW8OTYTR9S7ZP3" localSheetId="4" hidden="1">#REF!</definedName>
    <definedName name="BExOH9ICZ13C1LAW8OTYTR9S7ZP3" localSheetId="3" hidden="1">#REF!</definedName>
    <definedName name="BExOH9ICZ13C1LAW8OTYTR9S7ZP3" localSheetId="5" hidden="1">#REF!</definedName>
    <definedName name="BExOH9ICZ13C1LAW8OTYTR9S7ZP3" hidden="1">#REF!</definedName>
    <definedName name="BExOHL75H3OT4WAKKPUXIVXWFVDS" localSheetId="4" hidden="1">#REF!</definedName>
    <definedName name="BExOHL75H3OT4WAKKPUXIVXWFVDS" localSheetId="3" hidden="1">#REF!</definedName>
    <definedName name="BExOHL75H3OT4WAKKPUXIVXWFVDS" localSheetId="5" hidden="1">#REF!</definedName>
    <definedName name="BExOHL75H3OT4WAKKPUXIVXWFVDS" hidden="1">#REF!</definedName>
    <definedName name="BExOHLHXXJL6363CC082M9M5VVXQ" localSheetId="4" hidden="1">#REF!</definedName>
    <definedName name="BExOHLHXXJL6363CC082M9M5VVXQ" localSheetId="3" hidden="1">#REF!</definedName>
    <definedName name="BExOHLHXXJL6363CC082M9M5VVXQ" localSheetId="5" hidden="1">#REF!</definedName>
    <definedName name="BExOHLHXXJL6363CC082M9M5VVXQ" hidden="1">#REF!</definedName>
    <definedName name="BExOHNAO5UDXSO73BK2ARHWKS90Y" localSheetId="4" hidden="1">#REF!</definedName>
    <definedName name="BExOHNAO5UDXSO73BK2ARHWKS90Y" localSheetId="3" hidden="1">#REF!</definedName>
    <definedName name="BExOHNAO5UDXSO73BK2ARHWKS90Y" localSheetId="5" hidden="1">#REF!</definedName>
    <definedName name="BExOHNAO5UDXSO73BK2ARHWKS90Y" hidden="1">#REF!</definedName>
    <definedName name="BExOHR1G1I9A9CI1HG94EWBLWNM2" localSheetId="4" hidden="1">#REF!</definedName>
    <definedName name="BExOHR1G1I9A9CI1HG94EWBLWNM2" localSheetId="3" hidden="1">#REF!</definedName>
    <definedName name="BExOHR1G1I9A9CI1HG94EWBLWNM2" localSheetId="5" hidden="1">#REF!</definedName>
    <definedName name="BExOHR1G1I9A9CI1HG94EWBLWNM2" hidden="1">#REF!</definedName>
    <definedName name="BExOHTQPP8LQ98L6PYUI6QW08YID" localSheetId="4" hidden="1">#REF!</definedName>
    <definedName name="BExOHTQPP8LQ98L6PYUI6QW08YID" localSheetId="3" hidden="1">#REF!</definedName>
    <definedName name="BExOHTQPP8LQ98L6PYUI6QW08YID" localSheetId="5" hidden="1">#REF!</definedName>
    <definedName name="BExOHTQPP8LQ98L6PYUI6QW08YID" hidden="1">#REF!</definedName>
    <definedName name="BExOHX6Q6NJI793PGX59O5EKTP4G" localSheetId="4" hidden="1">#REF!</definedName>
    <definedName name="BExOHX6Q6NJI793PGX59O5EKTP4G" localSheetId="3" hidden="1">#REF!</definedName>
    <definedName name="BExOHX6Q6NJI793PGX59O5EKTP4G" localSheetId="5" hidden="1">#REF!</definedName>
    <definedName name="BExOHX6Q6NJI793PGX59O5EKTP4G" hidden="1">#REF!</definedName>
    <definedName name="BExOI5VMTHH7Y8MQQ1N635CHYI0P" localSheetId="4" hidden="1">#REF!</definedName>
    <definedName name="BExOI5VMTHH7Y8MQQ1N635CHYI0P" localSheetId="3" hidden="1">#REF!</definedName>
    <definedName name="BExOI5VMTHH7Y8MQQ1N635CHYI0P" localSheetId="5" hidden="1">#REF!</definedName>
    <definedName name="BExOI5VMTHH7Y8MQQ1N635CHYI0P" hidden="1">#REF!</definedName>
    <definedName name="BExOIEVCP4Y6VDS23AK84MCYYHRT" localSheetId="4" hidden="1">#REF!</definedName>
    <definedName name="BExOIEVCP4Y6VDS23AK84MCYYHRT" localSheetId="3" hidden="1">#REF!</definedName>
    <definedName name="BExOIEVCP4Y6VDS23AK84MCYYHRT" localSheetId="5" hidden="1">#REF!</definedName>
    <definedName name="BExOIEVCP4Y6VDS23AK84MCYYHRT" hidden="1">#REF!</definedName>
    <definedName name="BExOIHPQIXR0NDR5WD01BZKPKEO3" localSheetId="4" hidden="1">#REF!</definedName>
    <definedName name="BExOIHPQIXR0NDR5WD01BZKPKEO3" localSheetId="3" hidden="1">#REF!</definedName>
    <definedName name="BExOIHPQIXR0NDR5WD01BZKPKEO3" localSheetId="5" hidden="1">#REF!</definedName>
    <definedName name="BExOIHPQIXR0NDR5WD01BZKPKEO3" hidden="1">#REF!</definedName>
    <definedName name="BExOIM7L0Z3LSII9P7ZTV4KJ8RMA" localSheetId="4" hidden="1">#REF!</definedName>
    <definedName name="BExOIM7L0Z3LSII9P7ZTV4KJ8RMA" localSheetId="3" hidden="1">#REF!</definedName>
    <definedName name="BExOIM7L0Z3LSII9P7ZTV4KJ8RMA" localSheetId="5" hidden="1">#REF!</definedName>
    <definedName name="BExOIM7L0Z3LSII9P7ZTV4KJ8RMA" hidden="1">#REF!</definedName>
    <definedName name="BExOIWJVMJ6MG6JC4SPD1L00OHU1" localSheetId="4" hidden="1">#REF!</definedName>
    <definedName name="BExOIWJVMJ6MG6JC4SPD1L00OHU1" localSheetId="3" hidden="1">#REF!</definedName>
    <definedName name="BExOIWJVMJ6MG6JC4SPD1L00OHU1" localSheetId="5" hidden="1">#REF!</definedName>
    <definedName name="BExOIWJVMJ6MG6JC4SPD1L00OHU1" hidden="1">#REF!</definedName>
    <definedName name="BExOIYCN8Z4JK3OOG86KYUCV0ME8" localSheetId="4" hidden="1">#REF!</definedName>
    <definedName name="BExOIYCN8Z4JK3OOG86KYUCV0ME8" localSheetId="3" hidden="1">#REF!</definedName>
    <definedName name="BExOIYCN8Z4JK3OOG86KYUCV0ME8" localSheetId="5" hidden="1">#REF!</definedName>
    <definedName name="BExOIYCN8Z4JK3OOG86KYUCV0ME8" hidden="1">#REF!</definedName>
    <definedName name="BExOJ3AKZ9BCBZT3KD8WMSLK6MN2" localSheetId="4" hidden="1">#REF!</definedName>
    <definedName name="BExOJ3AKZ9BCBZT3KD8WMSLK6MN2" localSheetId="3" hidden="1">#REF!</definedName>
    <definedName name="BExOJ3AKZ9BCBZT3KD8WMSLK6MN2" localSheetId="5" hidden="1">#REF!</definedName>
    <definedName name="BExOJ3AKZ9BCBZT3KD8WMSLK6MN2" hidden="1">#REF!</definedName>
    <definedName name="BExOJ7XQK71I4YZDD29AKOOWZ47E" localSheetId="4" hidden="1">#REF!</definedName>
    <definedName name="BExOJ7XQK71I4YZDD29AKOOWZ47E" localSheetId="3" hidden="1">#REF!</definedName>
    <definedName name="BExOJ7XQK71I4YZDD29AKOOWZ47E" localSheetId="5" hidden="1">#REF!</definedName>
    <definedName name="BExOJ7XQK71I4YZDD29AKOOWZ47E" hidden="1">#REF!</definedName>
    <definedName name="BExOJM0W6XGSW5MXPTTX0GNF6SFT" localSheetId="4" hidden="1">#REF!</definedName>
    <definedName name="BExOJM0W6XGSW5MXPTTX0GNF6SFT" localSheetId="3" hidden="1">#REF!</definedName>
    <definedName name="BExOJM0W6XGSW5MXPTTX0GNF6SFT" localSheetId="5" hidden="1">#REF!</definedName>
    <definedName name="BExOJM0W6XGSW5MXPTTX0GNF6SFT" hidden="1">#REF!</definedName>
    <definedName name="BExOJXEUJJ9SYRJXKYYV2NCCDT2R" localSheetId="4" hidden="1">#REF!</definedName>
    <definedName name="BExOJXEUJJ9SYRJXKYYV2NCCDT2R" localSheetId="3" hidden="1">#REF!</definedName>
    <definedName name="BExOJXEUJJ9SYRJXKYYV2NCCDT2R" localSheetId="5" hidden="1">#REF!</definedName>
    <definedName name="BExOJXEUJJ9SYRJXKYYV2NCCDT2R" hidden="1">#REF!</definedName>
    <definedName name="BExOK0EQYM9JUMAGWOUN7QDH7VMZ" localSheetId="4" hidden="1">#REF!</definedName>
    <definedName name="BExOK0EQYM9JUMAGWOUN7QDH7VMZ" localSheetId="3" hidden="1">#REF!</definedName>
    <definedName name="BExOK0EQYM9JUMAGWOUN7QDH7VMZ" localSheetId="5" hidden="1">#REF!</definedName>
    <definedName name="BExOK0EQYM9JUMAGWOUN7QDH7VMZ" hidden="1">#REF!</definedName>
    <definedName name="BExOK4WM9O7QNG6O57FOASI5QSN1" localSheetId="4" hidden="1">#REF!</definedName>
    <definedName name="BExOK4WM9O7QNG6O57FOASI5QSN1" localSheetId="3" hidden="1">#REF!</definedName>
    <definedName name="BExOK4WM9O7QNG6O57FOASI5QSN1" localSheetId="5" hidden="1">#REF!</definedName>
    <definedName name="BExOK4WM9O7QNG6O57FOASI5QSN1" hidden="1">#REF!</definedName>
    <definedName name="BExOKKHOPWUVRJGQJ5ONR2U40JX8" localSheetId="4" hidden="1">#REF!</definedName>
    <definedName name="BExOKKHOPWUVRJGQJ5ONR2U40JX8" localSheetId="3" hidden="1">#REF!</definedName>
    <definedName name="BExOKKHOPWUVRJGQJ5ONR2U40JX8" localSheetId="5" hidden="1">#REF!</definedName>
    <definedName name="BExOKKHOPWUVRJGQJ5ONR2U40JX8" hidden="1">#REF!</definedName>
    <definedName name="BExOKTXMJP351VXKH8VT6SXUNIMF" localSheetId="4" hidden="1">#REF!</definedName>
    <definedName name="BExOKTXMJP351VXKH8VT6SXUNIMF" localSheetId="3" hidden="1">#REF!</definedName>
    <definedName name="BExOKTXMJP351VXKH8VT6SXUNIMF" localSheetId="5" hidden="1">#REF!</definedName>
    <definedName name="BExOKTXMJP351VXKH8VT6SXUNIMF" hidden="1">#REF!</definedName>
    <definedName name="BExOKU8GMLOCNVORDE329819XN67" localSheetId="4" hidden="1">#REF!</definedName>
    <definedName name="BExOKU8GMLOCNVORDE329819XN67" localSheetId="3" hidden="1">#REF!</definedName>
    <definedName name="BExOKU8GMLOCNVORDE329819XN67" localSheetId="5" hidden="1">#REF!</definedName>
    <definedName name="BExOKU8GMLOCNVORDE329819XN67" hidden="1">#REF!</definedName>
    <definedName name="BExOL0Z3Z7IAMHPB91EO2MF49U57" localSheetId="4" hidden="1">#REF!</definedName>
    <definedName name="BExOL0Z3Z7IAMHPB91EO2MF49U57" localSheetId="3" hidden="1">#REF!</definedName>
    <definedName name="BExOL0Z3Z7IAMHPB91EO2MF49U57" localSheetId="5" hidden="1">#REF!</definedName>
    <definedName name="BExOL0Z3Z7IAMHPB91EO2MF49U57" hidden="1">#REF!</definedName>
    <definedName name="BExOL7KH12VAR0LG741SIOJTLWFD" localSheetId="4" hidden="1">#REF!</definedName>
    <definedName name="BExOL7KH12VAR0LG741SIOJTLWFD" localSheetId="3" hidden="1">#REF!</definedName>
    <definedName name="BExOL7KH12VAR0LG741SIOJTLWFD" localSheetId="5" hidden="1">#REF!</definedName>
    <definedName name="BExOL7KH12VAR0LG741SIOJTLWFD" hidden="1">#REF!</definedName>
    <definedName name="BExOLICXFHJLILCJVFMJE5MGGWKR" localSheetId="4" hidden="1">#REF!</definedName>
    <definedName name="BExOLICXFHJLILCJVFMJE5MGGWKR" localSheetId="3" hidden="1">#REF!</definedName>
    <definedName name="BExOLICXFHJLILCJVFMJE5MGGWKR" localSheetId="5" hidden="1">#REF!</definedName>
    <definedName name="BExOLICXFHJLILCJVFMJE5MGGWKR" hidden="1">#REF!</definedName>
    <definedName name="BExOLOI0WJS3QC12I3ISL0D9AWOF" localSheetId="4" hidden="1">#REF!</definedName>
    <definedName name="BExOLOI0WJS3QC12I3ISL0D9AWOF" localSheetId="3" hidden="1">#REF!</definedName>
    <definedName name="BExOLOI0WJS3QC12I3ISL0D9AWOF" localSheetId="5" hidden="1">#REF!</definedName>
    <definedName name="BExOLOI0WJS3QC12I3ISL0D9AWOF" hidden="1">#REF!</definedName>
    <definedName name="BExOLYZNG5RBD0BTS1OEZJNU92Q5" localSheetId="4" hidden="1">#REF!</definedName>
    <definedName name="BExOLYZNG5RBD0BTS1OEZJNU92Q5" localSheetId="3" hidden="1">#REF!</definedName>
    <definedName name="BExOLYZNG5RBD0BTS1OEZJNU92Q5" localSheetId="5" hidden="1">#REF!</definedName>
    <definedName name="BExOLYZNG5RBD0BTS1OEZJNU92Q5" hidden="1">#REF!</definedName>
    <definedName name="BExOM3HIJ3UZPOKJI68KPBJAHPDC" localSheetId="4" hidden="1">#REF!</definedName>
    <definedName name="BExOM3HIJ3UZPOKJI68KPBJAHPDC" localSheetId="3" hidden="1">#REF!</definedName>
    <definedName name="BExOM3HIJ3UZPOKJI68KPBJAHPDC" localSheetId="5" hidden="1">#REF!</definedName>
    <definedName name="BExOM3HIJ3UZPOKJI68KPBJAHPDC" hidden="1">#REF!</definedName>
    <definedName name="BExOMKPURE33YQ3K1JG9NVQD4W49" localSheetId="4" hidden="1">#REF!</definedName>
    <definedName name="BExOMKPURE33YQ3K1JG9NVQD4W49" localSheetId="3" hidden="1">#REF!</definedName>
    <definedName name="BExOMKPURE33YQ3K1JG9NVQD4W49" localSheetId="5" hidden="1">#REF!</definedName>
    <definedName name="BExOMKPURE33YQ3K1JG9NVQD4W49" hidden="1">#REF!</definedName>
    <definedName name="BExOMP7NGCLUNFK50QD2LPKRG078" localSheetId="4" hidden="1">#REF!</definedName>
    <definedName name="BExOMP7NGCLUNFK50QD2LPKRG078" localSheetId="3" hidden="1">#REF!</definedName>
    <definedName name="BExOMP7NGCLUNFK50QD2LPKRG078" localSheetId="5" hidden="1">#REF!</definedName>
    <definedName name="BExOMP7NGCLUNFK50QD2LPKRG078" hidden="1">#REF!</definedName>
    <definedName name="BExOMU0A6XMY48SZRYL4WQZD13BI" localSheetId="4" hidden="1">#REF!</definedName>
    <definedName name="BExOMU0A6XMY48SZRYL4WQZD13BI" localSheetId="3" hidden="1">#REF!</definedName>
    <definedName name="BExOMU0A6XMY48SZRYL4WQZD13BI" localSheetId="5" hidden="1">#REF!</definedName>
    <definedName name="BExOMU0A6XMY48SZRYL4WQZD13BI" hidden="1">#REF!</definedName>
    <definedName name="BExOMVT0HSNC59DJP4CLISASGHKL" localSheetId="4" hidden="1">#REF!</definedName>
    <definedName name="BExOMVT0HSNC59DJP4CLISASGHKL" localSheetId="3" hidden="1">#REF!</definedName>
    <definedName name="BExOMVT0HSNC59DJP4CLISASGHKL" localSheetId="5" hidden="1">#REF!</definedName>
    <definedName name="BExOMVT0HSNC59DJP4CLISASGHKL" hidden="1">#REF!</definedName>
    <definedName name="BExON0AX35F2SI0UCVMGWGVIUNI3" localSheetId="4" hidden="1">#REF!</definedName>
    <definedName name="BExON0AX35F2SI0UCVMGWGVIUNI3" localSheetId="3" hidden="1">#REF!</definedName>
    <definedName name="BExON0AX35F2SI0UCVMGWGVIUNI3" localSheetId="5" hidden="1">#REF!</definedName>
    <definedName name="BExON0AX35F2SI0UCVMGWGVIUNI3" hidden="1">#REF!</definedName>
    <definedName name="BExON41U4296DV3DPG6I5EF3OEYF" localSheetId="4" hidden="1">#REF!</definedName>
    <definedName name="BExON41U4296DV3DPG6I5EF3OEYF" localSheetId="3" hidden="1">#REF!</definedName>
    <definedName name="BExON41U4296DV3DPG6I5EF3OEYF" localSheetId="5" hidden="1">#REF!</definedName>
    <definedName name="BExON41U4296DV3DPG6I5EF3OEYF" hidden="1">#REF!</definedName>
    <definedName name="BExONB3A7CO4YD8RB41PHC93BQ9M" localSheetId="4" hidden="1">#REF!</definedName>
    <definedName name="BExONB3A7CO4YD8RB41PHC93BQ9M" localSheetId="3" hidden="1">#REF!</definedName>
    <definedName name="BExONB3A7CO4YD8RB41PHC93BQ9M" localSheetId="5" hidden="1">#REF!</definedName>
    <definedName name="BExONB3A7CO4YD8RB41PHC93BQ9M" hidden="1">#REF!</definedName>
    <definedName name="BExONFQH6UUXF8V0GI4BRIST9RFO" localSheetId="4" hidden="1">#REF!</definedName>
    <definedName name="BExONFQH6UUXF8V0GI4BRIST9RFO" localSheetId="3" hidden="1">#REF!</definedName>
    <definedName name="BExONFQH6UUXF8V0GI4BRIST9RFO" localSheetId="5" hidden="1">#REF!</definedName>
    <definedName name="BExONFQH6UUXF8V0GI4BRIST9RFO" hidden="1">#REF!</definedName>
    <definedName name="BExONIL31DZWU7IFVN3VV0XTXJA1" localSheetId="4" hidden="1">#REF!</definedName>
    <definedName name="BExONIL31DZWU7IFVN3VV0XTXJA1" localSheetId="3" hidden="1">#REF!</definedName>
    <definedName name="BExONIL31DZWU7IFVN3VV0XTXJA1" localSheetId="5" hidden="1">#REF!</definedName>
    <definedName name="BExONIL31DZWU7IFVN3VV0XTXJA1" hidden="1">#REF!</definedName>
    <definedName name="BExONJ1BU17R0F5A2UP1UGJBOGKS" localSheetId="4" hidden="1">#REF!</definedName>
    <definedName name="BExONJ1BU17R0F5A2UP1UGJBOGKS" localSheetId="3" hidden="1">#REF!</definedName>
    <definedName name="BExONJ1BU17R0F5A2UP1UGJBOGKS" localSheetId="5" hidden="1">#REF!</definedName>
    <definedName name="BExONJ1BU17R0F5A2UP1UGJBOGKS" hidden="1">#REF!</definedName>
    <definedName name="BExONNZ9VMHVX3J6NLNJY7KZA61O" localSheetId="4" hidden="1">#REF!</definedName>
    <definedName name="BExONNZ9VMHVX3J6NLNJY7KZA61O" localSheetId="3" hidden="1">#REF!</definedName>
    <definedName name="BExONNZ9VMHVX3J6NLNJY7KZA61O" localSheetId="5" hidden="1">#REF!</definedName>
    <definedName name="BExONNZ9VMHVX3J6NLNJY7KZA61O" hidden="1">#REF!</definedName>
    <definedName name="BExONRQ1BAA4F3TXP2MYQ4YCZ09S" localSheetId="4" hidden="1">#REF!</definedName>
    <definedName name="BExONRQ1BAA4F3TXP2MYQ4YCZ09S" localSheetId="3" hidden="1">#REF!</definedName>
    <definedName name="BExONRQ1BAA4F3TXP2MYQ4YCZ09S" localSheetId="5" hidden="1">#REF!</definedName>
    <definedName name="BExONRQ1BAA4F3TXP2MYQ4YCZ09S" hidden="1">#REF!</definedName>
    <definedName name="BExOO1WWIZSGB0YTGKESB45TSVMZ" localSheetId="4" hidden="1">#REF!</definedName>
    <definedName name="BExOO1WWIZSGB0YTGKESB45TSVMZ" localSheetId="3" hidden="1">#REF!</definedName>
    <definedName name="BExOO1WWIZSGB0YTGKESB45TSVMZ" localSheetId="5" hidden="1">#REF!</definedName>
    <definedName name="BExOO1WWIZSGB0YTGKESB45TSVMZ" hidden="1">#REF!</definedName>
    <definedName name="BExOO4B8FPAFYPHCTYTX37P1TQM5" localSheetId="4" hidden="1">#REF!</definedName>
    <definedName name="BExOO4B8FPAFYPHCTYTX37P1TQM5" localSheetId="3" hidden="1">#REF!</definedName>
    <definedName name="BExOO4B8FPAFYPHCTYTX37P1TQM5" localSheetId="5" hidden="1">#REF!</definedName>
    <definedName name="BExOO4B8FPAFYPHCTYTX37P1TQM5" hidden="1">#REF!</definedName>
    <definedName name="BExOOIULUDOJRMYABWV5CCL906X6" localSheetId="4" hidden="1">#REF!</definedName>
    <definedName name="BExOOIULUDOJRMYABWV5CCL906X6" localSheetId="3" hidden="1">#REF!</definedName>
    <definedName name="BExOOIULUDOJRMYABWV5CCL906X6" localSheetId="5" hidden="1">#REF!</definedName>
    <definedName name="BExOOIULUDOJRMYABWV5CCL906X6" hidden="1">#REF!</definedName>
    <definedName name="BExOOTN0KTXJCL7E476XBN1CJ553" localSheetId="4" hidden="1">#REF!</definedName>
    <definedName name="BExOOTN0KTXJCL7E476XBN1CJ553" localSheetId="3" hidden="1">#REF!</definedName>
    <definedName name="BExOOTN0KTXJCL7E476XBN1CJ553" localSheetId="5" hidden="1">#REF!</definedName>
    <definedName name="BExOOTN0KTXJCL7E476XBN1CJ553" hidden="1">#REF!</definedName>
    <definedName name="BExOP9DEBV5W5P4Q25J3XCJBP5S9" localSheetId="4" hidden="1">#REF!</definedName>
    <definedName name="BExOP9DEBV5W5P4Q25J3XCJBP5S9" localSheetId="3" hidden="1">#REF!</definedName>
    <definedName name="BExOP9DEBV5W5P4Q25J3XCJBP5S9" localSheetId="5" hidden="1">#REF!</definedName>
    <definedName name="BExOP9DEBV5W5P4Q25J3XCJBP5S9" hidden="1">#REF!</definedName>
    <definedName name="BExOPFNYRBL0BFM23LZBJTADNOE4" localSheetId="4" hidden="1">#REF!</definedName>
    <definedName name="BExOPFNYRBL0BFM23LZBJTADNOE4" localSheetId="3" hidden="1">#REF!</definedName>
    <definedName name="BExOPFNYRBL0BFM23LZBJTADNOE4" localSheetId="5" hidden="1">#REF!</definedName>
    <definedName name="BExOPFNYRBL0BFM23LZBJTADNOE4" hidden="1">#REF!</definedName>
    <definedName name="BExOPINVFSIZMCVT9YGT2AODVCX3" localSheetId="4" hidden="1">#REF!</definedName>
    <definedName name="BExOPINVFSIZMCVT9YGT2AODVCX3" localSheetId="3" hidden="1">#REF!</definedName>
    <definedName name="BExOPINVFSIZMCVT9YGT2AODVCX3" localSheetId="5" hidden="1">#REF!</definedName>
    <definedName name="BExOPINVFSIZMCVT9YGT2AODVCX3" hidden="1">#REF!</definedName>
    <definedName name="BExOQ1JN4SAC44RTMZIGHSW023WA" localSheetId="4" hidden="1">#REF!</definedName>
    <definedName name="BExOQ1JN4SAC44RTMZIGHSW023WA" localSheetId="3" hidden="1">#REF!</definedName>
    <definedName name="BExOQ1JN4SAC44RTMZIGHSW023WA" localSheetId="5" hidden="1">#REF!</definedName>
    <definedName name="BExOQ1JN4SAC44RTMZIGHSW023WA" hidden="1">#REF!</definedName>
    <definedName name="BExOQ256YMF115DJL3KBPNKABJ90" localSheetId="4" hidden="1">#REF!</definedName>
    <definedName name="BExOQ256YMF115DJL3KBPNKABJ90" localSheetId="3" hidden="1">#REF!</definedName>
    <definedName name="BExOQ256YMF115DJL3KBPNKABJ90" localSheetId="5" hidden="1">#REF!</definedName>
    <definedName name="BExOQ256YMF115DJL3KBPNKABJ90" hidden="1">#REF!</definedName>
    <definedName name="BExQ19DEUOLC11IW32E2AMVZLFF1" localSheetId="4" hidden="1">#REF!</definedName>
    <definedName name="BExQ19DEUOLC11IW32E2AMVZLFF1" localSheetId="3" hidden="1">#REF!</definedName>
    <definedName name="BExQ19DEUOLC11IW32E2AMVZLFF1" localSheetId="5" hidden="1">#REF!</definedName>
    <definedName name="BExQ19DEUOLC11IW32E2AMVZLFF1" hidden="1">#REF!</definedName>
    <definedName name="BExQ1FD6KISGYU1JWEQ4G243ZPVD" localSheetId="4" hidden="1">#REF!</definedName>
    <definedName name="BExQ1FD6KISGYU1JWEQ4G243ZPVD" localSheetId="3" hidden="1">#REF!</definedName>
    <definedName name="BExQ1FD6KISGYU1JWEQ4G243ZPVD" localSheetId="5" hidden="1">#REF!</definedName>
    <definedName name="BExQ1FD6KISGYU1JWEQ4G243ZPVD" hidden="1">#REF!</definedName>
    <definedName name="BExQ29C73XR33S3668YYSYZAIHTG" localSheetId="4" hidden="1">#REF!</definedName>
    <definedName name="BExQ29C73XR33S3668YYSYZAIHTG" localSheetId="3" hidden="1">#REF!</definedName>
    <definedName name="BExQ29C73XR33S3668YYSYZAIHTG" localSheetId="5" hidden="1">#REF!</definedName>
    <definedName name="BExQ29C73XR33S3668YYSYZAIHTG" hidden="1">#REF!</definedName>
    <definedName name="BExQ2FS228IUDUP2023RA1D4AO4C" localSheetId="4" hidden="1">#REF!</definedName>
    <definedName name="BExQ2FS228IUDUP2023RA1D4AO4C" localSheetId="3" hidden="1">#REF!</definedName>
    <definedName name="BExQ2FS228IUDUP2023RA1D4AO4C" localSheetId="5" hidden="1">#REF!</definedName>
    <definedName name="BExQ2FS228IUDUP2023RA1D4AO4C" hidden="1">#REF!</definedName>
    <definedName name="BExQ2L0XYWLY9VPZWXYYFRIRQRJ1" localSheetId="4" hidden="1">#REF!</definedName>
    <definedName name="BExQ2L0XYWLY9VPZWXYYFRIRQRJ1" localSheetId="3" hidden="1">#REF!</definedName>
    <definedName name="BExQ2L0XYWLY9VPZWXYYFRIRQRJ1" localSheetId="5" hidden="1">#REF!</definedName>
    <definedName name="BExQ2L0XYWLY9VPZWXYYFRIRQRJ1" hidden="1">#REF!</definedName>
    <definedName name="BExQ2M841F5Z1BQYR8DG5FKK0LIU" localSheetId="4" hidden="1">#REF!</definedName>
    <definedName name="BExQ2M841F5Z1BQYR8DG5FKK0LIU" localSheetId="3" hidden="1">#REF!</definedName>
    <definedName name="BExQ2M841F5Z1BQYR8DG5FKK0LIU" localSheetId="5" hidden="1">#REF!</definedName>
    <definedName name="BExQ2M841F5Z1BQYR8DG5FKK0LIU" hidden="1">#REF!</definedName>
    <definedName name="BExQ300G8I8TK45A0MVHV15422EU" localSheetId="4" hidden="1">#REF!</definedName>
    <definedName name="BExQ300G8I8TK45A0MVHV15422EU" localSheetId="3" hidden="1">#REF!</definedName>
    <definedName name="BExQ300G8I8TK45A0MVHV15422EU" localSheetId="5" hidden="1">#REF!</definedName>
    <definedName name="BExQ300G8I8TK45A0MVHV15422EU" hidden="1">#REF!</definedName>
    <definedName name="BExQ39R28MXSG2SEV956F0KZ20AN" localSheetId="4" hidden="1">#REF!</definedName>
    <definedName name="BExQ39R28MXSG2SEV956F0KZ20AN" localSheetId="3" hidden="1">#REF!</definedName>
    <definedName name="BExQ39R28MXSG2SEV956F0KZ20AN" localSheetId="5" hidden="1">#REF!</definedName>
    <definedName name="BExQ39R28MXSG2SEV956F0KZ20AN" hidden="1">#REF!</definedName>
    <definedName name="BExQ3D1P3M5Z3HLMEZ17E0BLEE4U" localSheetId="4" hidden="1">#REF!</definedName>
    <definedName name="BExQ3D1P3M5Z3HLMEZ17E0BLEE4U" localSheetId="3" hidden="1">#REF!</definedName>
    <definedName name="BExQ3D1P3M5Z3HLMEZ17E0BLEE4U" localSheetId="5" hidden="1">#REF!</definedName>
    <definedName name="BExQ3D1P3M5Z3HLMEZ17E0BLEE4U" hidden="1">#REF!</definedName>
    <definedName name="BExQ3O4W7QF8BOXTUT4IOGF6YKUD" localSheetId="4" hidden="1">#REF!</definedName>
    <definedName name="BExQ3O4W7QF8BOXTUT4IOGF6YKUD" localSheetId="3" hidden="1">#REF!</definedName>
    <definedName name="BExQ3O4W7QF8BOXTUT4IOGF6YKUD" localSheetId="5" hidden="1">#REF!</definedName>
    <definedName name="BExQ3O4W7QF8BOXTUT4IOGF6YKUD" hidden="1">#REF!</definedName>
    <definedName name="BExQ3PXOWSN8561ZR8IEY8ZASI3B" localSheetId="4" hidden="1">#REF!</definedName>
    <definedName name="BExQ3PXOWSN8561ZR8IEY8ZASI3B" localSheetId="3" hidden="1">#REF!</definedName>
    <definedName name="BExQ3PXOWSN8561ZR8IEY8ZASI3B" localSheetId="5" hidden="1">#REF!</definedName>
    <definedName name="BExQ3PXOWSN8561ZR8IEY8ZASI3B" hidden="1">#REF!</definedName>
    <definedName name="BExQ3TZF04IPY0B0UG9CQQ5736UA" localSheetId="4" hidden="1">#REF!</definedName>
    <definedName name="BExQ3TZF04IPY0B0UG9CQQ5736UA" localSheetId="3" hidden="1">#REF!</definedName>
    <definedName name="BExQ3TZF04IPY0B0UG9CQQ5736UA" localSheetId="5" hidden="1">#REF!</definedName>
    <definedName name="BExQ3TZF04IPY0B0UG9CQQ5736UA" hidden="1">#REF!</definedName>
    <definedName name="BExQ42IU9MNDYLODP41DL6YTZMAR" localSheetId="4" hidden="1">#REF!</definedName>
    <definedName name="BExQ42IU9MNDYLODP41DL6YTZMAR" localSheetId="3" hidden="1">#REF!</definedName>
    <definedName name="BExQ42IU9MNDYLODP41DL6YTZMAR" localSheetId="5" hidden="1">#REF!</definedName>
    <definedName name="BExQ42IU9MNDYLODP41DL6YTZMAR" hidden="1">#REF!</definedName>
    <definedName name="BExQ452HF7N1HYPXJXQ8WD6SOWUV" localSheetId="4" hidden="1">#REF!</definedName>
    <definedName name="BExQ452HF7N1HYPXJXQ8WD6SOWUV" localSheetId="3" hidden="1">#REF!</definedName>
    <definedName name="BExQ452HF7N1HYPXJXQ8WD6SOWUV" localSheetId="5" hidden="1">#REF!</definedName>
    <definedName name="BExQ452HF7N1HYPXJXQ8WD6SOWUV" hidden="1">#REF!</definedName>
    <definedName name="BExQ499KBJ5W7A1G293A0K14EVQB" localSheetId="4" hidden="1">#REF!</definedName>
    <definedName name="BExQ499KBJ5W7A1G293A0K14EVQB" localSheetId="3" hidden="1">#REF!</definedName>
    <definedName name="BExQ499KBJ5W7A1G293A0K14EVQB" localSheetId="5" hidden="1">#REF!</definedName>
    <definedName name="BExQ499KBJ5W7A1G293A0K14EVQB" hidden="1">#REF!</definedName>
    <definedName name="BExQ4BTBSHPHVEDRCXC2ROW8PLFC" localSheetId="4" hidden="1">#REF!</definedName>
    <definedName name="BExQ4BTBSHPHVEDRCXC2ROW8PLFC" localSheetId="3" hidden="1">#REF!</definedName>
    <definedName name="BExQ4BTBSHPHVEDRCXC2ROW8PLFC" localSheetId="5" hidden="1">#REF!</definedName>
    <definedName name="BExQ4BTBSHPHVEDRCXC2ROW8PLFC" hidden="1">#REF!</definedName>
    <definedName name="BExQ4DGKF54SRKQUTUT4B1CZSS62" localSheetId="4" hidden="1">#REF!</definedName>
    <definedName name="BExQ4DGKF54SRKQUTUT4B1CZSS62" localSheetId="3" hidden="1">#REF!</definedName>
    <definedName name="BExQ4DGKF54SRKQUTUT4B1CZSS62" localSheetId="5" hidden="1">#REF!</definedName>
    <definedName name="BExQ4DGKF54SRKQUTUT4B1CZSS62" hidden="1">#REF!</definedName>
    <definedName name="BExQ4T74LQ5PYTV1MUQUW75A4BDY" localSheetId="4" hidden="1">#REF!</definedName>
    <definedName name="BExQ4T74LQ5PYTV1MUQUW75A4BDY" localSheetId="3" hidden="1">#REF!</definedName>
    <definedName name="BExQ4T74LQ5PYTV1MUQUW75A4BDY" localSheetId="5" hidden="1">#REF!</definedName>
    <definedName name="BExQ4T74LQ5PYTV1MUQUW75A4BDY" hidden="1">#REF!</definedName>
    <definedName name="BExQ4XJHD7EJCNH7S1MJDZJ2MNWG" localSheetId="4" hidden="1">#REF!</definedName>
    <definedName name="BExQ4XJHD7EJCNH7S1MJDZJ2MNWG" localSheetId="3" hidden="1">#REF!</definedName>
    <definedName name="BExQ4XJHD7EJCNH7S1MJDZJ2MNWG" localSheetId="5" hidden="1">#REF!</definedName>
    <definedName name="BExQ4XJHD7EJCNH7S1MJDZJ2MNWG" hidden="1">#REF!</definedName>
    <definedName name="BExQ5039ZCEWBUJHU682G4S89J03" localSheetId="4" hidden="1">#REF!</definedName>
    <definedName name="BExQ5039ZCEWBUJHU682G4S89J03" localSheetId="3" hidden="1">#REF!</definedName>
    <definedName name="BExQ5039ZCEWBUJHU682G4S89J03" localSheetId="5" hidden="1">#REF!</definedName>
    <definedName name="BExQ5039ZCEWBUJHU682G4S89J03" hidden="1">#REF!</definedName>
    <definedName name="BExQ56Z9W6YHZHRXOFFI8EFA7CDI" localSheetId="4" hidden="1">#REF!</definedName>
    <definedName name="BExQ56Z9W6YHZHRXOFFI8EFA7CDI" localSheetId="3" hidden="1">#REF!</definedName>
    <definedName name="BExQ56Z9W6YHZHRXOFFI8EFA7CDI" localSheetId="5" hidden="1">#REF!</definedName>
    <definedName name="BExQ56Z9W6YHZHRXOFFI8EFA7CDI" hidden="1">#REF!</definedName>
    <definedName name="BExQ5KX3Z668H1KUCKZ9J24HUQ1F" localSheetId="4" hidden="1">#REF!</definedName>
    <definedName name="BExQ5KX3Z668H1KUCKZ9J24HUQ1F" localSheetId="3" hidden="1">#REF!</definedName>
    <definedName name="BExQ5KX3Z668H1KUCKZ9J24HUQ1F" localSheetId="5" hidden="1">#REF!</definedName>
    <definedName name="BExQ5KX3Z668H1KUCKZ9J24HUQ1F" hidden="1">#REF!</definedName>
    <definedName name="BExQ5SPMSOCJYLAY20NB5A6O32RE" localSheetId="4" hidden="1">#REF!</definedName>
    <definedName name="BExQ5SPMSOCJYLAY20NB5A6O32RE" localSheetId="3" hidden="1">#REF!</definedName>
    <definedName name="BExQ5SPMSOCJYLAY20NB5A6O32RE" localSheetId="5" hidden="1">#REF!</definedName>
    <definedName name="BExQ5SPMSOCJYLAY20NB5A6O32RE" hidden="1">#REF!</definedName>
    <definedName name="BExQ5UICMGTMK790KTLK49MAGXRC" localSheetId="4" hidden="1">#REF!</definedName>
    <definedName name="BExQ5UICMGTMK790KTLK49MAGXRC" localSheetId="3" hidden="1">#REF!</definedName>
    <definedName name="BExQ5UICMGTMK790KTLK49MAGXRC" localSheetId="5" hidden="1">#REF!</definedName>
    <definedName name="BExQ5UICMGTMK790KTLK49MAGXRC" hidden="1">#REF!</definedName>
    <definedName name="BExQ5VEQEIJO7YY80OJTA3XRQYJ9" localSheetId="4" hidden="1">#REF!</definedName>
    <definedName name="BExQ5VEQEIJO7YY80OJTA3XRQYJ9" localSheetId="3" hidden="1">#REF!</definedName>
    <definedName name="BExQ5VEQEIJO7YY80OJTA3XRQYJ9" localSheetId="5" hidden="1">#REF!</definedName>
    <definedName name="BExQ5VEQEIJO7YY80OJTA3XRQYJ9" hidden="1">#REF!</definedName>
    <definedName name="BExQ5YUUK9FD0QGTY4WD0W90O7OL" localSheetId="4" hidden="1">#REF!</definedName>
    <definedName name="BExQ5YUUK9FD0QGTY4WD0W90O7OL" localSheetId="3" hidden="1">#REF!</definedName>
    <definedName name="BExQ5YUUK9FD0QGTY4WD0W90O7OL" localSheetId="5" hidden="1">#REF!</definedName>
    <definedName name="BExQ5YUUK9FD0QGTY4WD0W90O7OL" hidden="1">#REF!</definedName>
    <definedName name="BExQ63793YQ9BH7JLCNRIATIGTRG" localSheetId="4" hidden="1">#REF!</definedName>
    <definedName name="BExQ63793YQ9BH7JLCNRIATIGTRG" localSheetId="3" hidden="1">#REF!</definedName>
    <definedName name="BExQ63793YQ9BH7JLCNRIATIGTRG" localSheetId="5" hidden="1">#REF!</definedName>
    <definedName name="BExQ63793YQ9BH7JLCNRIATIGTRG" hidden="1">#REF!</definedName>
    <definedName name="BExQ6CN1EF2UPZ57ZYMGK8TUJQSS" localSheetId="4" hidden="1">#REF!</definedName>
    <definedName name="BExQ6CN1EF2UPZ57ZYMGK8TUJQSS" localSheetId="3" hidden="1">#REF!</definedName>
    <definedName name="BExQ6CN1EF2UPZ57ZYMGK8TUJQSS" localSheetId="5" hidden="1">#REF!</definedName>
    <definedName name="BExQ6CN1EF2UPZ57ZYMGK8TUJQSS" hidden="1">#REF!</definedName>
    <definedName name="BExQ6M2YXJ8AMRJF3QGHC40ADAHZ" localSheetId="4" hidden="1">#REF!</definedName>
    <definedName name="BExQ6M2YXJ8AMRJF3QGHC40ADAHZ" localSheetId="3" hidden="1">#REF!</definedName>
    <definedName name="BExQ6M2YXJ8AMRJF3QGHC40ADAHZ" localSheetId="5" hidden="1">#REF!</definedName>
    <definedName name="BExQ6M2YXJ8AMRJF3QGHC40ADAHZ" hidden="1">#REF!</definedName>
    <definedName name="BExQ6M8B0X44N9TV56ATUVHGDI00" localSheetId="4" hidden="1">#REF!</definedName>
    <definedName name="BExQ6M8B0X44N9TV56ATUVHGDI00" localSheetId="3" hidden="1">#REF!</definedName>
    <definedName name="BExQ6M8B0X44N9TV56ATUVHGDI00" localSheetId="5" hidden="1">#REF!</definedName>
    <definedName name="BExQ6M8B0X44N9TV56ATUVHGDI00" hidden="1">#REF!</definedName>
    <definedName name="BExQ6POH065GV0I74XXVD0VUPBJW" localSheetId="4" hidden="1">#REF!</definedName>
    <definedName name="BExQ6POH065GV0I74XXVD0VUPBJW" localSheetId="3" hidden="1">#REF!</definedName>
    <definedName name="BExQ6POH065GV0I74XXVD0VUPBJW" localSheetId="5" hidden="1">#REF!</definedName>
    <definedName name="BExQ6POH065GV0I74XXVD0VUPBJW" hidden="1">#REF!</definedName>
    <definedName name="BExQ6WV9KPSMXPPLGZ3KK4WNYTHU" localSheetId="4" hidden="1">#REF!</definedName>
    <definedName name="BExQ6WV9KPSMXPPLGZ3KK4WNYTHU" localSheetId="3" hidden="1">#REF!</definedName>
    <definedName name="BExQ6WV9KPSMXPPLGZ3KK4WNYTHU" localSheetId="5" hidden="1">#REF!</definedName>
    <definedName name="BExQ6WV9KPSMXPPLGZ3KK4WNYTHU" hidden="1">#REF!</definedName>
    <definedName name="BExQ783XTMM2A9I3UKCFWJH1PP2N" localSheetId="4" hidden="1">#REF!</definedName>
    <definedName name="BExQ783XTMM2A9I3UKCFWJH1PP2N" localSheetId="3" hidden="1">#REF!</definedName>
    <definedName name="BExQ783XTMM2A9I3UKCFWJH1PP2N" localSheetId="5" hidden="1">#REF!</definedName>
    <definedName name="BExQ783XTMM2A9I3UKCFWJH1PP2N" hidden="1">#REF!</definedName>
    <definedName name="BExQ79LX01ZPQB8EGD1ZHR2VK2H3" localSheetId="4" hidden="1">#REF!</definedName>
    <definedName name="BExQ79LX01ZPQB8EGD1ZHR2VK2H3" localSheetId="3" hidden="1">#REF!</definedName>
    <definedName name="BExQ79LX01ZPQB8EGD1ZHR2VK2H3" localSheetId="5" hidden="1">#REF!</definedName>
    <definedName name="BExQ79LX01ZPQB8EGD1ZHR2VK2H3" hidden="1">#REF!</definedName>
    <definedName name="BExQ7B3V9MGDK2OIJ61XXFBFLJFZ" localSheetId="4" hidden="1">#REF!</definedName>
    <definedName name="BExQ7B3V9MGDK2OIJ61XXFBFLJFZ" localSheetId="3" hidden="1">#REF!</definedName>
    <definedName name="BExQ7B3V9MGDK2OIJ61XXFBFLJFZ" localSheetId="5" hidden="1">#REF!</definedName>
    <definedName name="BExQ7B3V9MGDK2OIJ61XXFBFLJFZ" hidden="1">#REF!</definedName>
    <definedName name="BExQ7CB046NVPF9ZXDGA7OXOLSLX" localSheetId="4" hidden="1">#REF!</definedName>
    <definedName name="BExQ7CB046NVPF9ZXDGA7OXOLSLX" localSheetId="3" hidden="1">#REF!</definedName>
    <definedName name="BExQ7CB046NVPF9ZXDGA7OXOLSLX" localSheetId="5" hidden="1">#REF!</definedName>
    <definedName name="BExQ7CB046NVPF9ZXDGA7OXOLSLX" hidden="1">#REF!</definedName>
    <definedName name="BExQ7IWDCGGOO1HTJ97YGO1CK3R9" localSheetId="4" hidden="1">#REF!</definedName>
    <definedName name="BExQ7IWDCGGOO1HTJ97YGO1CK3R9" localSheetId="3" hidden="1">#REF!</definedName>
    <definedName name="BExQ7IWDCGGOO1HTJ97YGO1CK3R9" localSheetId="5" hidden="1">#REF!</definedName>
    <definedName name="BExQ7IWDCGGOO1HTJ97YGO1CK3R9" hidden="1">#REF!</definedName>
    <definedName name="BExQ7JNFIEGS2HKNBALH3Q2N5G7Z" localSheetId="4" hidden="1">#REF!</definedName>
    <definedName name="BExQ7JNFIEGS2HKNBALH3Q2N5G7Z" localSheetId="3" hidden="1">#REF!</definedName>
    <definedName name="BExQ7JNFIEGS2HKNBALH3Q2N5G7Z" localSheetId="5" hidden="1">#REF!</definedName>
    <definedName name="BExQ7JNFIEGS2HKNBALH3Q2N5G7Z" hidden="1">#REF!</definedName>
    <definedName name="BExQ7MY3U2Z1IZ71U5LJUD00VVB4" localSheetId="4" hidden="1">#REF!</definedName>
    <definedName name="BExQ7MY3U2Z1IZ71U5LJUD00VVB4" localSheetId="3" hidden="1">#REF!</definedName>
    <definedName name="BExQ7MY3U2Z1IZ71U5LJUD00VVB4" localSheetId="5" hidden="1">#REF!</definedName>
    <definedName name="BExQ7MY3U2Z1IZ71U5LJUD00VVB4" hidden="1">#REF!</definedName>
    <definedName name="BExQ7XL2Q1GVUFL1F9KK0K0EXMWG" localSheetId="4" hidden="1">#REF!</definedName>
    <definedName name="BExQ7XL2Q1GVUFL1F9KK0K0EXMWG" localSheetId="3" hidden="1">#REF!</definedName>
    <definedName name="BExQ7XL2Q1GVUFL1F9KK0K0EXMWG" localSheetId="5" hidden="1">#REF!</definedName>
    <definedName name="BExQ7XL2Q1GVUFL1F9KK0K0EXMWG" hidden="1">#REF!</definedName>
    <definedName name="BExQ8469L3ZRZ3KYZPYMSJIDL7Y5" localSheetId="4" hidden="1">#REF!</definedName>
    <definedName name="BExQ8469L3ZRZ3KYZPYMSJIDL7Y5" localSheetId="3" hidden="1">#REF!</definedName>
    <definedName name="BExQ8469L3ZRZ3KYZPYMSJIDL7Y5" localSheetId="5" hidden="1">#REF!</definedName>
    <definedName name="BExQ8469L3ZRZ3KYZPYMSJIDL7Y5" hidden="1">#REF!</definedName>
    <definedName name="BExQ84MJB94HL3BWRN50M4NCB6Z0" localSheetId="4" hidden="1">#REF!</definedName>
    <definedName name="BExQ84MJB94HL3BWRN50M4NCB6Z0" localSheetId="3" hidden="1">#REF!</definedName>
    <definedName name="BExQ84MJB94HL3BWRN50M4NCB6Z0" localSheetId="5" hidden="1">#REF!</definedName>
    <definedName name="BExQ84MJB94HL3BWRN50M4NCB6Z0" hidden="1">#REF!</definedName>
    <definedName name="BExQ8583ZE00NW7T9OF11OT9IA14" localSheetId="4" hidden="1">#REF!</definedName>
    <definedName name="BExQ8583ZE00NW7T9OF11OT9IA14" localSheetId="3" hidden="1">#REF!</definedName>
    <definedName name="BExQ8583ZE00NW7T9OF11OT9IA14" localSheetId="5" hidden="1">#REF!</definedName>
    <definedName name="BExQ8583ZE00NW7T9OF11OT9IA14" hidden="1">#REF!</definedName>
    <definedName name="BExQ8A0RPE3IMIFIZLUE7KD2N21W" localSheetId="4" hidden="1">#REF!</definedName>
    <definedName name="BExQ8A0RPE3IMIFIZLUE7KD2N21W" localSheetId="3" hidden="1">#REF!</definedName>
    <definedName name="BExQ8A0RPE3IMIFIZLUE7KD2N21W" localSheetId="5" hidden="1">#REF!</definedName>
    <definedName name="BExQ8A0RPE3IMIFIZLUE7KD2N21W" hidden="1">#REF!</definedName>
    <definedName name="BExQ8ABK6H1ADV2R2OYT8NFFYG2N" localSheetId="4" hidden="1">#REF!</definedName>
    <definedName name="BExQ8ABK6H1ADV2R2OYT8NFFYG2N" localSheetId="3" hidden="1">#REF!</definedName>
    <definedName name="BExQ8ABK6H1ADV2R2OYT8NFFYG2N" localSheetId="5" hidden="1">#REF!</definedName>
    <definedName name="BExQ8ABK6H1ADV2R2OYT8NFFYG2N" hidden="1">#REF!</definedName>
    <definedName name="BExQ8DM90XJ6GCJIK9LC5O82I2TJ" localSheetId="4" hidden="1">#REF!</definedName>
    <definedName name="BExQ8DM90XJ6GCJIK9LC5O82I2TJ" localSheetId="3" hidden="1">#REF!</definedName>
    <definedName name="BExQ8DM90XJ6GCJIK9LC5O82I2TJ" localSheetId="5" hidden="1">#REF!</definedName>
    <definedName name="BExQ8DM90XJ6GCJIK9LC5O82I2TJ" hidden="1">#REF!</definedName>
    <definedName name="BExQ8G0K46ZORA0QVQTDI7Z8LXGF" localSheetId="4" hidden="1">#REF!</definedName>
    <definedName name="BExQ8G0K46ZORA0QVQTDI7Z8LXGF" localSheetId="3" hidden="1">#REF!</definedName>
    <definedName name="BExQ8G0K46ZORA0QVQTDI7Z8LXGF" localSheetId="5" hidden="1">#REF!</definedName>
    <definedName name="BExQ8G0K46ZORA0QVQTDI7Z8LXGF" hidden="1">#REF!</definedName>
    <definedName name="BExQ8O3WEU8HNTTGKTW5T0QSKCLP" localSheetId="4" hidden="1">#REF!</definedName>
    <definedName name="BExQ8O3WEU8HNTTGKTW5T0QSKCLP" localSheetId="3" hidden="1">#REF!</definedName>
    <definedName name="BExQ8O3WEU8HNTTGKTW5T0QSKCLP" localSheetId="5" hidden="1">#REF!</definedName>
    <definedName name="BExQ8O3WEU8HNTTGKTW5T0QSKCLP" hidden="1">#REF!</definedName>
    <definedName name="BExQ8ZCEDBOBJA3D9LDP5TU2WYGR" localSheetId="4" hidden="1">#REF!</definedName>
    <definedName name="BExQ8ZCEDBOBJA3D9LDP5TU2WYGR" localSheetId="3" hidden="1">#REF!</definedName>
    <definedName name="BExQ8ZCEDBOBJA3D9LDP5TU2WYGR" localSheetId="5" hidden="1">#REF!</definedName>
    <definedName name="BExQ8ZCEDBOBJA3D9LDP5TU2WYGR" hidden="1">#REF!</definedName>
    <definedName name="BExQ94LAW6MAQBWY25WTBFV5PPZJ" localSheetId="4" hidden="1">#REF!</definedName>
    <definedName name="BExQ94LAW6MAQBWY25WTBFV5PPZJ" localSheetId="3" hidden="1">#REF!</definedName>
    <definedName name="BExQ94LAW6MAQBWY25WTBFV5PPZJ" localSheetId="5" hidden="1">#REF!</definedName>
    <definedName name="BExQ94LAW6MAQBWY25WTBFV5PPZJ" hidden="1">#REF!</definedName>
    <definedName name="BExQ97QIPOSSRK978N8P234Y1XA4" localSheetId="4" hidden="1">#REF!</definedName>
    <definedName name="BExQ97QIPOSSRK978N8P234Y1XA4" localSheetId="3" hidden="1">#REF!</definedName>
    <definedName name="BExQ97QIPOSSRK978N8P234Y1XA4" localSheetId="5" hidden="1">#REF!</definedName>
    <definedName name="BExQ97QIPOSSRK978N8P234Y1XA4" hidden="1">#REF!</definedName>
    <definedName name="BExQ9E6FBAXTHGF3RXANFIA77GXP" localSheetId="4" hidden="1">#REF!</definedName>
    <definedName name="BExQ9E6FBAXTHGF3RXANFIA77GXP" localSheetId="3" hidden="1">#REF!</definedName>
    <definedName name="BExQ9E6FBAXTHGF3RXANFIA77GXP" localSheetId="5" hidden="1">#REF!</definedName>
    <definedName name="BExQ9E6FBAXTHGF3RXANFIA77GXP" hidden="1">#REF!</definedName>
    <definedName name="BExQ9F2YH4UUCCMQITJ475B3S3NP" localSheetId="4" hidden="1">#REF!</definedName>
    <definedName name="BExQ9F2YH4UUCCMQITJ475B3S3NP" localSheetId="3" hidden="1">#REF!</definedName>
    <definedName name="BExQ9F2YH4UUCCMQITJ475B3S3NP" localSheetId="5" hidden="1">#REF!</definedName>
    <definedName name="BExQ9F2YH4UUCCMQITJ475B3S3NP" hidden="1">#REF!</definedName>
    <definedName name="BExQ9KX9734KIAK7IMRLHCPYDHO2" localSheetId="4" hidden="1">#REF!</definedName>
    <definedName name="BExQ9KX9734KIAK7IMRLHCPYDHO2" localSheetId="3" hidden="1">#REF!</definedName>
    <definedName name="BExQ9KX9734KIAK7IMRLHCPYDHO2" localSheetId="5" hidden="1">#REF!</definedName>
    <definedName name="BExQ9KX9734KIAK7IMRLHCPYDHO2" hidden="1">#REF!</definedName>
    <definedName name="BExQ9L81FF4I7816VTPFBDWVU4CW" localSheetId="4" hidden="1">#REF!</definedName>
    <definedName name="BExQ9L81FF4I7816VTPFBDWVU4CW" localSheetId="3" hidden="1">#REF!</definedName>
    <definedName name="BExQ9L81FF4I7816VTPFBDWVU4CW" localSheetId="5" hidden="1">#REF!</definedName>
    <definedName name="BExQ9L81FF4I7816VTPFBDWVU4CW" hidden="1">#REF!</definedName>
    <definedName name="BExQ9M4E2ACZOWWWP1JJIQO8AHUM" localSheetId="4" hidden="1">#REF!</definedName>
    <definedName name="BExQ9M4E2ACZOWWWP1JJIQO8AHUM" localSheetId="3" hidden="1">#REF!</definedName>
    <definedName name="BExQ9M4E2ACZOWWWP1JJIQO8AHUM" localSheetId="5" hidden="1">#REF!</definedName>
    <definedName name="BExQ9M4E2ACZOWWWP1JJIQO8AHUM" hidden="1">#REF!</definedName>
    <definedName name="BExQ9UTANMJCK7LJ4OQMD6F2Q01L" localSheetId="4" hidden="1">#REF!</definedName>
    <definedName name="BExQ9UTANMJCK7LJ4OQMD6F2Q01L" localSheetId="3" hidden="1">#REF!</definedName>
    <definedName name="BExQ9UTANMJCK7LJ4OQMD6F2Q01L" localSheetId="5" hidden="1">#REF!</definedName>
    <definedName name="BExQ9UTANMJCK7LJ4OQMD6F2Q01L" hidden="1">#REF!</definedName>
    <definedName name="BExQ9ZLYHWABXAA9NJDW8ZS0UQ9P" localSheetId="4" hidden="1">#REF!</definedName>
    <definedName name="BExQ9ZLYHWABXAA9NJDW8ZS0UQ9P" localSheetId="3" hidden="1">#REF!</definedName>
    <definedName name="BExQ9ZLYHWABXAA9NJDW8ZS0UQ9P" localSheetId="5" hidden="1">#REF!</definedName>
    <definedName name="BExQ9ZLYHWABXAA9NJDW8ZS0UQ9P" hidden="1">#REF!</definedName>
    <definedName name="BExQA324HSCK40ENJUT9CS9EC71B" localSheetId="4" hidden="1">#REF!</definedName>
    <definedName name="BExQA324HSCK40ENJUT9CS9EC71B" localSheetId="3" hidden="1">#REF!</definedName>
    <definedName name="BExQA324HSCK40ENJUT9CS9EC71B" localSheetId="5" hidden="1">#REF!</definedName>
    <definedName name="BExQA324HSCK40ENJUT9CS9EC71B" hidden="1">#REF!</definedName>
    <definedName name="BExQA55GY0STSNBWQCWN8E31ZXCS" localSheetId="4" hidden="1">#REF!</definedName>
    <definedName name="BExQA55GY0STSNBWQCWN8E31ZXCS" localSheetId="3" hidden="1">#REF!</definedName>
    <definedName name="BExQA55GY0STSNBWQCWN8E31ZXCS" localSheetId="5" hidden="1">#REF!</definedName>
    <definedName name="BExQA55GY0STSNBWQCWN8E31ZXCS" hidden="1">#REF!</definedName>
    <definedName name="BExQA9HZIN9XEMHEEVHT99UU9Z82" localSheetId="4" hidden="1">#REF!</definedName>
    <definedName name="BExQA9HZIN9XEMHEEVHT99UU9Z82" localSheetId="3" hidden="1">#REF!</definedName>
    <definedName name="BExQA9HZIN9XEMHEEVHT99UU9Z82" localSheetId="5" hidden="1">#REF!</definedName>
    <definedName name="BExQA9HZIN9XEMHEEVHT99UU9Z82" hidden="1">#REF!</definedName>
    <definedName name="BExQAELFYH92K8CJL155181UDORO" localSheetId="4" hidden="1">#REF!</definedName>
    <definedName name="BExQAELFYH92K8CJL155181UDORO" localSheetId="3" hidden="1">#REF!</definedName>
    <definedName name="BExQAELFYH92K8CJL155181UDORO" localSheetId="5" hidden="1">#REF!</definedName>
    <definedName name="BExQAELFYH92K8CJL155181UDORO" hidden="1">#REF!</definedName>
    <definedName name="BExQAG8PP8R5NJKNQD1U4QOSD6X5" localSheetId="4" hidden="1">#REF!</definedName>
    <definedName name="BExQAG8PP8R5NJKNQD1U4QOSD6X5" localSheetId="3" hidden="1">#REF!</definedName>
    <definedName name="BExQAG8PP8R5NJKNQD1U4QOSD6X5" localSheetId="5" hidden="1">#REF!</definedName>
    <definedName name="BExQAG8PP8R5NJKNQD1U4QOSD6X5" hidden="1">#REF!</definedName>
    <definedName name="BExQBDICMZTSA1X73TMHNO4JSFLN" localSheetId="4" hidden="1">#REF!</definedName>
    <definedName name="BExQBDICMZTSA1X73TMHNO4JSFLN" localSheetId="3" hidden="1">#REF!</definedName>
    <definedName name="BExQBDICMZTSA1X73TMHNO4JSFLN" localSheetId="5" hidden="1">#REF!</definedName>
    <definedName name="BExQBDICMZTSA1X73TMHNO4JSFLN" hidden="1">#REF!</definedName>
    <definedName name="BExQBEER6CRCRPSSL61S0OMH57ZA" localSheetId="4" hidden="1">#REF!</definedName>
    <definedName name="BExQBEER6CRCRPSSL61S0OMH57ZA" localSheetId="3" hidden="1">#REF!</definedName>
    <definedName name="BExQBEER6CRCRPSSL61S0OMH57ZA" localSheetId="5" hidden="1">#REF!</definedName>
    <definedName name="BExQBEER6CRCRPSSL61S0OMH57ZA" hidden="1">#REF!</definedName>
    <definedName name="BExQBGI92AI8T4659FO9OS501H2S" localSheetId="4" hidden="1">#REF!</definedName>
    <definedName name="BExQBGI92AI8T4659FO9OS501H2S" localSheetId="3" hidden="1">#REF!</definedName>
    <definedName name="BExQBGI92AI8T4659FO9OS501H2S" localSheetId="5" hidden="1">#REF!</definedName>
    <definedName name="BExQBGI92AI8T4659FO9OS501H2S" hidden="1">#REF!</definedName>
    <definedName name="BExQBIGGY5TXI2FJVVZSLZ0LTZYH" localSheetId="4" hidden="1">#REF!</definedName>
    <definedName name="BExQBIGGY5TXI2FJVVZSLZ0LTZYH" localSheetId="3" hidden="1">#REF!</definedName>
    <definedName name="BExQBIGGY5TXI2FJVVZSLZ0LTZYH" localSheetId="5" hidden="1">#REF!</definedName>
    <definedName name="BExQBIGGY5TXI2FJVVZSLZ0LTZYH" hidden="1">#REF!</definedName>
    <definedName name="BExQBM1RUSIQ85LLMM2159BYDPIP" localSheetId="4" hidden="1">#REF!</definedName>
    <definedName name="BExQBM1RUSIQ85LLMM2159BYDPIP" localSheetId="3" hidden="1">#REF!</definedName>
    <definedName name="BExQBM1RUSIQ85LLMM2159BYDPIP" localSheetId="5" hidden="1">#REF!</definedName>
    <definedName name="BExQBM1RUSIQ85LLMM2159BYDPIP" hidden="1">#REF!</definedName>
    <definedName name="BExQBPSOZ47V81YAEURP0NQJNTJH" localSheetId="4" hidden="1">#REF!</definedName>
    <definedName name="BExQBPSOZ47V81YAEURP0NQJNTJH" localSheetId="3" hidden="1">#REF!</definedName>
    <definedName name="BExQBPSOZ47V81YAEURP0NQJNTJH" localSheetId="5" hidden="1">#REF!</definedName>
    <definedName name="BExQBPSOZ47V81YAEURP0NQJNTJH" hidden="1">#REF!</definedName>
    <definedName name="BExQC5TWT21CGBKD0IHAXTIN2QB8" localSheetId="4" hidden="1">#REF!</definedName>
    <definedName name="BExQC5TWT21CGBKD0IHAXTIN2QB8" localSheetId="3" hidden="1">#REF!</definedName>
    <definedName name="BExQC5TWT21CGBKD0IHAXTIN2QB8" localSheetId="5" hidden="1">#REF!</definedName>
    <definedName name="BExQC5TWT21CGBKD0IHAXTIN2QB8" hidden="1">#REF!</definedName>
    <definedName name="BExQC94JL9F5GW4S8DQCAF4WB2DA" localSheetId="4" hidden="1">#REF!</definedName>
    <definedName name="BExQC94JL9F5GW4S8DQCAF4WB2DA" localSheetId="3" hidden="1">#REF!</definedName>
    <definedName name="BExQC94JL9F5GW4S8DQCAF4WB2DA" localSheetId="5" hidden="1">#REF!</definedName>
    <definedName name="BExQC94JL9F5GW4S8DQCAF4WB2DA" hidden="1">#REF!</definedName>
    <definedName name="BExQCKTD8AT0824LGWREXM1B5D1X" localSheetId="4" hidden="1">#REF!</definedName>
    <definedName name="BExQCKTD8AT0824LGWREXM1B5D1X" localSheetId="3" hidden="1">#REF!</definedName>
    <definedName name="BExQCKTD8AT0824LGWREXM1B5D1X" localSheetId="5" hidden="1">#REF!</definedName>
    <definedName name="BExQCKTD8AT0824LGWREXM1B5D1X" hidden="1">#REF!</definedName>
    <definedName name="BExQD571YWOXKR2SX85K5MKQ0AO2" localSheetId="4" hidden="1">#REF!</definedName>
    <definedName name="BExQD571YWOXKR2SX85K5MKQ0AO2" localSheetId="3" hidden="1">#REF!</definedName>
    <definedName name="BExQD571YWOXKR2SX85K5MKQ0AO2" localSheetId="5" hidden="1">#REF!</definedName>
    <definedName name="BExQD571YWOXKR2SX85K5MKQ0AO2" hidden="1">#REF!</definedName>
    <definedName name="BExQDB6VCHN8PNX8EA6JNIEQ2JC2" localSheetId="4" hidden="1">#REF!</definedName>
    <definedName name="BExQDB6VCHN8PNX8EA6JNIEQ2JC2" localSheetId="3" hidden="1">#REF!</definedName>
    <definedName name="BExQDB6VCHN8PNX8EA6JNIEQ2JC2" localSheetId="5" hidden="1">#REF!</definedName>
    <definedName name="BExQDB6VCHN8PNX8EA6JNIEQ2JC2" hidden="1">#REF!</definedName>
    <definedName name="BExQDE1B6U2Q9B73KBENABP71YM1" localSheetId="4" hidden="1">#REF!</definedName>
    <definedName name="BExQDE1B6U2Q9B73KBENABP71YM1" localSheetId="3" hidden="1">#REF!</definedName>
    <definedName name="BExQDE1B6U2Q9B73KBENABP71YM1" localSheetId="5" hidden="1">#REF!</definedName>
    <definedName name="BExQDE1B6U2Q9B73KBENABP71YM1" hidden="1">#REF!</definedName>
    <definedName name="BExQDGQCN7ZW41QDUHOBJUGQAX40" localSheetId="4" hidden="1">#REF!</definedName>
    <definedName name="BExQDGQCN7ZW41QDUHOBJUGQAX40" localSheetId="3" hidden="1">#REF!</definedName>
    <definedName name="BExQDGQCN7ZW41QDUHOBJUGQAX40" localSheetId="5" hidden="1">#REF!</definedName>
    <definedName name="BExQDGQCN7ZW41QDUHOBJUGQAX40" hidden="1">#REF!</definedName>
    <definedName name="BExQEC7BRIJ30PTU3UPFOIP2HPE3" localSheetId="4" hidden="1">#REF!</definedName>
    <definedName name="BExQEC7BRIJ30PTU3UPFOIP2HPE3" localSheetId="3" hidden="1">#REF!</definedName>
    <definedName name="BExQEC7BRIJ30PTU3UPFOIP2HPE3" localSheetId="5" hidden="1">#REF!</definedName>
    <definedName name="BExQEC7BRIJ30PTU3UPFOIP2HPE3" hidden="1">#REF!</definedName>
    <definedName name="BExQEMUA4HEFM4OVO8M8MA8PIAW1" localSheetId="4" hidden="1">#REF!</definedName>
    <definedName name="BExQEMUA4HEFM4OVO8M8MA8PIAW1" localSheetId="3" hidden="1">#REF!</definedName>
    <definedName name="BExQEMUA4HEFM4OVO8M8MA8PIAW1" localSheetId="5" hidden="1">#REF!</definedName>
    <definedName name="BExQEMUA4HEFM4OVO8M8MA8PIAW1" hidden="1">#REF!</definedName>
    <definedName name="BExQEQ4XZQFIKUXNU9H7WE7AMZ1U" localSheetId="4" hidden="1">#REF!</definedName>
    <definedName name="BExQEQ4XZQFIKUXNU9H7WE7AMZ1U" localSheetId="3" hidden="1">#REF!</definedName>
    <definedName name="BExQEQ4XZQFIKUXNU9H7WE7AMZ1U" localSheetId="5" hidden="1">#REF!</definedName>
    <definedName name="BExQEQ4XZQFIKUXNU9H7WE7AMZ1U" hidden="1">#REF!</definedName>
    <definedName name="BExQF1OEB07CRAP6ALNNMJNJ3P2D" localSheetId="4" hidden="1">#REF!</definedName>
    <definedName name="BExQF1OEB07CRAP6ALNNMJNJ3P2D" localSheetId="3" hidden="1">#REF!</definedName>
    <definedName name="BExQF1OEB07CRAP6ALNNMJNJ3P2D" localSheetId="5" hidden="1">#REF!</definedName>
    <definedName name="BExQF1OEB07CRAP6ALNNMJNJ3P2D" hidden="1">#REF!</definedName>
    <definedName name="BExQF9X2AQPFJZTCHTU5PTTR0JAH" localSheetId="4" hidden="1">#REF!</definedName>
    <definedName name="BExQF9X2AQPFJZTCHTU5PTTR0JAH" localSheetId="3" hidden="1">#REF!</definedName>
    <definedName name="BExQF9X2AQPFJZTCHTU5PTTR0JAH" localSheetId="5" hidden="1">#REF!</definedName>
    <definedName name="BExQF9X2AQPFJZTCHTU5PTTR0JAH" hidden="1">#REF!</definedName>
    <definedName name="BExQFC0M9KKFMQKPLPEO2RQDB7MM" localSheetId="4" hidden="1">#REF!</definedName>
    <definedName name="BExQFC0M9KKFMQKPLPEO2RQDB7MM" localSheetId="3" hidden="1">#REF!</definedName>
    <definedName name="BExQFC0M9KKFMQKPLPEO2RQDB7MM" localSheetId="5" hidden="1">#REF!</definedName>
    <definedName name="BExQFC0M9KKFMQKPLPEO2RQDB7MM" hidden="1">#REF!</definedName>
    <definedName name="BExQFEEV7627R8TYZCM28C6V6WHE" localSheetId="4" hidden="1">#REF!</definedName>
    <definedName name="BExQFEEV7627R8TYZCM28C6V6WHE" localSheetId="3" hidden="1">#REF!</definedName>
    <definedName name="BExQFEEV7627R8TYZCM28C6V6WHE" localSheetId="5" hidden="1">#REF!</definedName>
    <definedName name="BExQFEEV7627R8TYZCM28C6V6WHE" hidden="1">#REF!</definedName>
    <definedName name="BExQFEK8NUD04X2OBRA275ADPSDL" localSheetId="4" hidden="1">#REF!</definedName>
    <definedName name="BExQFEK8NUD04X2OBRA275ADPSDL" localSheetId="3" hidden="1">#REF!</definedName>
    <definedName name="BExQFEK8NUD04X2OBRA275ADPSDL" localSheetId="5" hidden="1">#REF!</definedName>
    <definedName name="BExQFEK8NUD04X2OBRA275ADPSDL" hidden="1">#REF!</definedName>
    <definedName name="BExQFGYIWDR4W0YF7XR6E4EWWJ02" localSheetId="4" hidden="1">#REF!</definedName>
    <definedName name="BExQFGYIWDR4W0YF7XR6E4EWWJ02" localSheetId="3" hidden="1">#REF!</definedName>
    <definedName name="BExQFGYIWDR4W0YF7XR6E4EWWJ02" localSheetId="5" hidden="1">#REF!</definedName>
    <definedName name="BExQFGYIWDR4W0YF7XR6E4EWWJ02" hidden="1">#REF!</definedName>
    <definedName name="BExQFPNFKA36IAPS22LAUMBDI4KE" localSheetId="4" hidden="1">#REF!</definedName>
    <definedName name="BExQFPNFKA36IAPS22LAUMBDI4KE" localSheetId="3" hidden="1">#REF!</definedName>
    <definedName name="BExQFPNFKA36IAPS22LAUMBDI4KE" localSheetId="5" hidden="1">#REF!</definedName>
    <definedName name="BExQFPNFKA36IAPS22LAUMBDI4KE" hidden="1">#REF!</definedName>
    <definedName name="BExQFPSWEMA8WBUZ4WK20LR13VSU" localSheetId="4" hidden="1">#REF!</definedName>
    <definedName name="BExQFPSWEMA8WBUZ4WK20LR13VSU" localSheetId="3" hidden="1">#REF!</definedName>
    <definedName name="BExQFPSWEMA8WBUZ4WK20LR13VSU" localSheetId="5" hidden="1">#REF!</definedName>
    <definedName name="BExQFPSWEMA8WBUZ4WK20LR13VSU" hidden="1">#REF!</definedName>
    <definedName name="BExQFVSPOSCCPF1TLJPIWYWYB8A9" localSheetId="4" hidden="1">#REF!</definedName>
    <definedName name="BExQFVSPOSCCPF1TLJPIWYWYB8A9" localSheetId="3" hidden="1">#REF!</definedName>
    <definedName name="BExQFVSPOSCCPF1TLJPIWYWYB8A9" localSheetId="5" hidden="1">#REF!</definedName>
    <definedName name="BExQFVSPOSCCPF1TLJPIWYWYB8A9" hidden="1">#REF!</definedName>
    <definedName name="BExQFWJQXNQAW6LUMOEDS6KMJMYL" localSheetId="4" hidden="1">#REF!</definedName>
    <definedName name="BExQFWJQXNQAW6LUMOEDS6KMJMYL" localSheetId="3" hidden="1">#REF!</definedName>
    <definedName name="BExQFWJQXNQAW6LUMOEDS6KMJMYL" localSheetId="5" hidden="1">#REF!</definedName>
    <definedName name="BExQFWJQXNQAW6LUMOEDS6KMJMYL" hidden="1">#REF!</definedName>
    <definedName name="BExQG8TYRD2G42UA5ZPCRLNKUDMX" localSheetId="4" hidden="1">#REF!</definedName>
    <definedName name="BExQG8TYRD2G42UA5ZPCRLNKUDMX" localSheetId="3" hidden="1">#REF!</definedName>
    <definedName name="BExQG8TYRD2G42UA5ZPCRLNKUDMX" localSheetId="5" hidden="1">#REF!</definedName>
    <definedName name="BExQG8TYRD2G42UA5ZPCRLNKUDMX" hidden="1">#REF!</definedName>
    <definedName name="BExQGO48J9MPCDQ96RBB9UN9AIGT" localSheetId="4" hidden="1">#REF!</definedName>
    <definedName name="BExQGO48J9MPCDQ96RBB9UN9AIGT" localSheetId="3" hidden="1">#REF!</definedName>
    <definedName name="BExQGO48J9MPCDQ96RBB9UN9AIGT" localSheetId="5" hidden="1">#REF!</definedName>
    <definedName name="BExQGO48J9MPCDQ96RBB9UN9AIGT" hidden="1">#REF!</definedName>
    <definedName name="BExQGSBB6MJWDW7AYWA0MSFTXKRR" localSheetId="4" hidden="1">#REF!</definedName>
    <definedName name="BExQGSBB6MJWDW7AYWA0MSFTXKRR" localSheetId="3" hidden="1">#REF!</definedName>
    <definedName name="BExQGSBB6MJWDW7AYWA0MSFTXKRR" localSheetId="5" hidden="1">#REF!</definedName>
    <definedName name="BExQGSBB6MJWDW7AYWA0MSFTXKRR" hidden="1">#REF!</definedName>
    <definedName name="BExQH0UURAJ13AVO5UI04HSRGVYW" localSheetId="4" hidden="1">#REF!</definedName>
    <definedName name="BExQH0UURAJ13AVO5UI04HSRGVYW" localSheetId="3" hidden="1">#REF!</definedName>
    <definedName name="BExQH0UURAJ13AVO5UI04HSRGVYW" localSheetId="5" hidden="1">#REF!</definedName>
    <definedName name="BExQH0UURAJ13AVO5UI04HSRGVYW" hidden="1">#REF!</definedName>
    <definedName name="BExQH6ZZY0NR8SE48PSI9D0CU1TC" localSheetId="4" hidden="1">#REF!</definedName>
    <definedName name="BExQH6ZZY0NR8SE48PSI9D0CU1TC" localSheetId="3" hidden="1">#REF!</definedName>
    <definedName name="BExQH6ZZY0NR8SE48PSI9D0CU1TC" localSheetId="5" hidden="1">#REF!</definedName>
    <definedName name="BExQH6ZZY0NR8SE48PSI9D0CU1TC" hidden="1">#REF!</definedName>
    <definedName name="BExQH9P2MCXAJOVEO4GFQT6MNW22" localSheetId="4" hidden="1">#REF!</definedName>
    <definedName name="BExQH9P2MCXAJOVEO4GFQT6MNW22" localSheetId="3" hidden="1">#REF!</definedName>
    <definedName name="BExQH9P2MCXAJOVEO4GFQT6MNW22" localSheetId="5" hidden="1">#REF!</definedName>
    <definedName name="BExQH9P2MCXAJOVEO4GFQT6MNW22" hidden="1">#REF!</definedName>
    <definedName name="BExQHCZSBYUY8OKKJXFYWKBBM6AH" localSheetId="4" hidden="1">#REF!</definedName>
    <definedName name="BExQHCZSBYUY8OKKJXFYWKBBM6AH" localSheetId="3" hidden="1">#REF!</definedName>
    <definedName name="BExQHCZSBYUY8OKKJXFYWKBBM6AH" localSheetId="5" hidden="1">#REF!</definedName>
    <definedName name="BExQHCZSBYUY8OKKJXFYWKBBM6AH" hidden="1">#REF!</definedName>
    <definedName name="BExQHPKXZ1K33V2F90NZIQRZYIAW" localSheetId="4" hidden="1">#REF!</definedName>
    <definedName name="BExQHPKXZ1K33V2F90NZIQRZYIAW" localSheetId="3" hidden="1">#REF!</definedName>
    <definedName name="BExQHPKXZ1K33V2F90NZIQRZYIAW" localSheetId="5" hidden="1">#REF!</definedName>
    <definedName name="BExQHPKXZ1K33V2F90NZIQRZYIAW" hidden="1">#REF!</definedName>
    <definedName name="BExQHVF9KD06AG2RXUQJ9X4PVGX4" localSheetId="4" hidden="1">#REF!</definedName>
    <definedName name="BExQHVF9KD06AG2RXUQJ9X4PVGX4" localSheetId="3" hidden="1">#REF!</definedName>
    <definedName name="BExQHVF9KD06AG2RXUQJ9X4PVGX4" localSheetId="5" hidden="1">#REF!</definedName>
    <definedName name="BExQHVF9KD06AG2RXUQJ9X4PVGX4" hidden="1">#REF!</definedName>
    <definedName name="BExQHZBHVN2L4HC7ACTR73T5OCV0" localSheetId="4" hidden="1">#REF!</definedName>
    <definedName name="BExQHZBHVN2L4HC7ACTR73T5OCV0" localSheetId="3" hidden="1">#REF!</definedName>
    <definedName name="BExQHZBHVN2L4HC7ACTR73T5OCV0" localSheetId="5" hidden="1">#REF!</definedName>
    <definedName name="BExQHZBHVN2L4HC7ACTR73T5OCV0" hidden="1">#REF!</definedName>
    <definedName name="BExQI85V9TNLDJT5LTRZS10Y26SG" localSheetId="4" hidden="1">#REF!</definedName>
    <definedName name="BExQI85V9TNLDJT5LTRZS10Y26SG" localSheetId="3" hidden="1">#REF!</definedName>
    <definedName name="BExQI85V9TNLDJT5LTRZS10Y26SG" localSheetId="5" hidden="1">#REF!</definedName>
    <definedName name="BExQI85V9TNLDJT5LTRZS10Y26SG" hidden="1">#REF!</definedName>
    <definedName name="BExQIAPKHVEV8CU1L3TTHJW67FJ5" localSheetId="4" hidden="1">#REF!</definedName>
    <definedName name="BExQIAPKHVEV8CU1L3TTHJW67FJ5" localSheetId="3" hidden="1">#REF!</definedName>
    <definedName name="BExQIAPKHVEV8CU1L3TTHJW67FJ5" localSheetId="5" hidden="1">#REF!</definedName>
    <definedName name="BExQIAPKHVEV8CU1L3TTHJW67FJ5" hidden="1">#REF!</definedName>
    <definedName name="BExQIBB4I3Z6AUU0HYV1DHRS13M4" localSheetId="4" hidden="1">#REF!</definedName>
    <definedName name="BExQIBB4I3Z6AUU0HYV1DHRS13M4" localSheetId="3" hidden="1">#REF!</definedName>
    <definedName name="BExQIBB4I3Z6AUU0HYV1DHRS13M4" localSheetId="5" hidden="1">#REF!</definedName>
    <definedName name="BExQIBB4I3Z6AUU0HYV1DHRS13M4" hidden="1">#REF!</definedName>
    <definedName name="BExQIBWPAXU7HJZLKGJZY3EB7MIS" localSheetId="4" hidden="1">#REF!</definedName>
    <definedName name="BExQIBWPAXU7HJZLKGJZY3EB7MIS" localSheetId="3" hidden="1">#REF!</definedName>
    <definedName name="BExQIBWPAXU7HJZLKGJZY3EB7MIS" localSheetId="5" hidden="1">#REF!</definedName>
    <definedName name="BExQIBWPAXU7HJZLKGJZY3EB7MIS" hidden="1">#REF!</definedName>
    <definedName name="BExQIS8O6R36CI01XRY9ISM99TW9" localSheetId="4" hidden="1">#REF!</definedName>
    <definedName name="BExQIS8O6R36CI01XRY9ISM99TW9" localSheetId="3" hidden="1">#REF!</definedName>
    <definedName name="BExQIS8O6R36CI01XRY9ISM99TW9" localSheetId="5" hidden="1">#REF!</definedName>
    <definedName name="BExQIS8O6R36CI01XRY9ISM99TW9" hidden="1">#REF!</definedName>
    <definedName name="BExQIVJB9MJ25NDUHTCVMSODJY2C" localSheetId="4" hidden="1">#REF!</definedName>
    <definedName name="BExQIVJB9MJ25NDUHTCVMSODJY2C" localSheetId="3" hidden="1">#REF!</definedName>
    <definedName name="BExQIVJB9MJ25NDUHTCVMSODJY2C" localSheetId="5" hidden="1">#REF!</definedName>
    <definedName name="BExQIVJB9MJ25NDUHTCVMSODJY2C" hidden="1">#REF!</definedName>
    <definedName name="BExQJBF7LAX128WR7VTMJC88ZLPG" localSheetId="4" hidden="1">#REF!</definedName>
    <definedName name="BExQJBF7LAX128WR7VTMJC88ZLPG" localSheetId="3" hidden="1">#REF!</definedName>
    <definedName name="BExQJBF7LAX128WR7VTMJC88ZLPG" localSheetId="5" hidden="1">#REF!</definedName>
    <definedName name="BExQJBF7LAX128WR7VTMJC88ZLPG" hidden="1">#REF!</definedName>
    <definedName name="BExQJEVCKX6KZHNCLYXY7D0MX5KN" localSheetId="4" hidden="1">#REF!</definedName>
    <definedName name="BExQJEVCKX6KZHNCLYXY7D0MX5KN" localSheetId="3" hidden="1">#REF!</definedName>
    <definedName name="BExQJEVCKX6KZHNCLYXY7D0MX5KN" localSheetId="5" hidden="1">#REF!</definedName>
    <definedName name="BExQJEVCKX6KZHNCLYXY7D0MX5KN" hidden="1">#REF!</definedName>
    <definedName name="BExQJJYSDX8B0J1QGF2HL071KKA3" localSheetId="4" hidden="1">#REF!</definedName>
    <definedName name="BExQJJYSDX8B0J1QGF2HL071KKA3" localSheetId="3" hidden="1">#REF!</definedName>
    <definedName name="BExQJJYSDX8B0J1QGF2HL071KKA3" localSheetId="5" hidden="1">#REF!</definedName>
    <definedName name="BExQJJYSDX8B0J1QGF2HL071KKA3" hidden="1">#REF!</definedName>
    <definedName name="BExQK1HV6SQQ7CP8H8IUKI9TYXTD" localSheetId="4" hidden="1">#REF!</definedName>
    <definedName name="BExQK1HV6SQQ7CP8H8IUKI9TYXTD" localSheetId="3" hidden="1">#REF!</definedName>
    <definedName name="BExQK1HV6SQQ7CP8H8IUKI9TYXTD" localSheetId="5" hidden="1">#REF!</definedName>
    <definedName name="BExQK1HV6SQQ7CP8H8IUKI9TYXTD" hidden="1">#REF!</definedName>
    <definedName name="BExQK3LE5CSBW1E4H4KHW548FL2R" localSheetId="4" hidden="1">#REF!</definedName>
    <definedName name="BExQK3LE5CSBW1E4H4KHW548FL2R" localSheetId="3" hidden="1">#REF!</definedName>
    <definedName name="BExQK3LE5CSBW1E4H4KHW548FL2R" localSheetId="5" hidden="1">#REF!</definedName>
    <definedName name="BExQK3LE5CSBW1E4H4KHW548FL2R" hidden="1">#REF!</definedName>
    <definedName name="BExQKG6LD6PLNDGNGO9DJXY865BR" localSheetId="4" hidden="1">#REF!</definedName>
    <definedName name="BExQKG6LD6PLNDGNGO9DJXY865BR" localSheetId="3" hidden="1">#REF!</definedName>
    <definedName name="BExQKG6LD6PLNDGNGO9DJXY865BR" localSheetId="5" hidden="1">#REF!</definedName>
    <definedName name="BExQKG6LD6PLNDGNGO9DJXY865BR" hidden="1">#REF!</definedName>
    <definedName name="BExQLE1TOW3A287TQB0AVWENT8O1" localSheetId="4" hidden="1">#REF!</definedName>
    <definedName name="BExQLE1TOW3A287TQB0AVWENT8O1" localSheetId="3" hidden="1">#REF!</definedName>
    <definedName name="BExQLE1TOW3A287TQB0AVWENT8O1" localSheetId="5" hidden="1">#REF!</definedName>
    <definedName name="BExQLE1TOW3A287TQB0AVWENT8O1" hidden="1">#REF!</definedName>
    <definedName name="BExRYOYB4A3E5F6MTROY69LR0PMG" localSheetId="4" hidden="1">#REF!</definedName>
    <definedName name="BExRYOYB4A3E5F6MTROY69LR0PMG" localSheetId="3" hidden="1">#REF!</definedName>
    <definedName name="BExRYOYB4A3E5F6MTROY69LR0PMG" localSheetId="5" hidden="1">#REF!</definedName>
    <definedName name="BExRYOYB4A3E5F6MTROY69LR0PMG" hidden="1">#REF!</definedName>
    <definedName name="BExRYZLA9EW71H4SXQR525S72LLP" localSheetId="4" hidden="1">#REF!</definedName>
    <definedName name="BExRYZLA9EW71H4SXQR525S72LLP" localSheetId="3" hidden="1">#REF!</definedName>
    <definedName name="BExRYZLA9EW71H4SXQR525S72LLP" localSheetId="5" hidden="1">#REF!</definedName>
    <definedName name="BExRYZLA9EW71H4SXQR525S72LLP" hidden="1">#REF!</definedName>
    <definedName name="BExRZ66M8G9FQ0VFP077QSZBSOA5" localSheetId="4" hidden="1">#REF!</definedName>
    <definedName name="BExRZ66M8G9FQ0VFP077QSZBSOA5" localSheetId="3" hidden="1">#REF!</definedName>
    <definedName name="BExRZ66M8G9FQ0VFP077QSZBSOA5" localSheetId="5" hidden="1">#REF!</definedName>
    <definedName name="BExRZ66M8G9FQ0VFP077QSZBSOA5" hidden="1">#REF!</definedName>
    <definedName name="BExRZ8FMQQL46I8AQWU17LRNZD5T" localSheetId="4" hidden="1">#REF!</definedName>
    <definedName name="BExRZ8FMQQL46I8AQWU17LRNZD5T" localSheetId="3" hidden="1">#REF!</definedName>
    <definedName name="BExRZ8FMQQL46I8AQWU17LRNZD5T" localSheetId="5" hidden="1">#REF!</definedName>
    <definedName name="BExRZ8FMQQL46I8AQWU17LRNZD5T" hidden="1">#REF!</definedName>
    <definedName name="BExRZIRRIXRUMZ5GOO95S7460BMP" localSheetId="4" hidden="1">#REF!</definedName>
    <definedName name="BExRZIRRIXRUMZ5GOO95S7460BMP" localSheetId="3" hidden="1">#REF!</definedName>
    <definedName name="BExRZIRRIXRUMZ5GOO95S7460BMP" localSheetId="5" hidden="1">#REF!</definedName>
    <definedName name="BExRZIRRIXRUMZ5GOO95S7460BMP" hidden="1">#REF!</definedName>
    <definedName name="BExRZK9RAHMM0ZLTNSK7A4LDC42D" localSheetId="4" hidden="1">#REF!</definedName>
    <definedName name="BExRZK9RAHMM0ZLTNSK7A4LDC42D" localSheetId="3" hidden="1">#REF!</definedName>
    <definedName name="BExRZK9RAHMM0ZLTNSK7A4LDC42D" localSheetId="5" hidden="1">#REF!</definedName>
    <definedName name="BExRZK9RAHMM0ZLTNSK7A4LDC42D" hidden="1">#REF!</definedName>
    <definedName name="BExRZOGSR69INI6GAEPHDWSNK5Q4" localSheetId="4" hidden="1">#REF!</definedName>
    <definedName name="BExRZOGSR69INI6GAEPHDWSNK5Q4" localSheetId="3" hidden="1">#REF!</definedName>
    <definedName name="BExRZOGSR69INI6GAEPHDWSNK5Q4" localSheetId="5" hidden="1">#REF!</definedName>
    <definedName name="BExRZOGSR69INI6GAEPHDWSNK5Q4" hidden="1">#REF!</definedName>
    <definedName name="BExS0ASQBKRTPDWFK0KUDFOS9LE5" localSheetId="4" hidden="1">#REF!</definedName>
    <definedName name="BExS0ASQBKRTPDWFK0KUDFOS9LE5" localSheetId="3" hidden="1">#REF!</definedName>
    <definedName name="BExS0ASQBKRTPDWFK0KUDFOS9LE5" localSheetId="5" hidden="1">#REF!</definedName>
    <definedName name="BExS0ASQBKRTPDWFK0KUDFOS9LE5" hidden="1">#REF!</definedName>
    <definedName name="BExS0GHQUF6YT0RU3TKDEO8CSJYB" localSheetId="4" hidden="1">#REF!</definedName>
    <definedName name="BExS0GHQUF6YT0RU3TKDEO8CSJYB" localSheetId="3" hidden="1">#REF!</definedName>
    <definedName name="BExS0GHQUF6YT0RU3TKDEO8CSJYB" localSheetId="5" hidden="1">#REF!</definedName>
    <definedName name="BExS0GHQUF6YT0RU3TKDEO8CSJYB" hidden="1">#REF!</definedName>
    <definedName name="BExS0K8IHC45I78DMZBOJ1P13KQA" localSheetId="4" hidden="1">#REF!</definedName>
    <definedName name="BExS0K8IHC45I78DMZBOJ1P13KQA" localSheetId="3" hidden="1">#REF!</definedName>
    <definedName name="BExS0K8IHC45I78DMZBOJ1P13KQA" localSheetId="5" hidden="1">#REF!</definedName>
    <definedName name="BExS0K8IHC45I78DMZBOJ1P13KQA" hidden="1">#REF!</definedName>
    <definedName name="BExS152B2LFCRAUHSLI5T6QRNII0" localSheetId="4" hidden="1">#REF!</definedName>
    <definedName name="BExS152B2LFCRAUHSLI5T6QRNII0" localSheetId="3" hidden="1">#REF!</definedName>
    <definedName name="BExS152B2LFCRAUHSLI5T6QRNII0" localSheetId="5" hidden="1">#REF!</definedName>
    <definedName name="BExS152B2LFCRAUHSLI5T6QRNII0" hidden="1">#REF!</definedName>
    <definedName name="BExS15IJV0WW662NXQUVT3FGP4ST" localSheetId="4" hidden="1">#REF!</definedName>
    <definedName name="BExS15IJV0WW662NXQUVT3FGP4ST" localSheetId="3" hidden="1">#REF!</definedName>
    <definedName name="BExS15IJV0WW662NXQUVT3FGP4ST" localSheetId="5" hidden="1">#REF!</definedName>
    <definedName name="BExS15IJV0WW662NXQUVT3FGP4ST" hidden="1">#REF!</definedName>
    <definedName name="BExS194110MR25BYJI3CJ2EGZ8XT" localSheetId="4" hidden="1">#REF!</definedName>
    <definedName name="BExS194110MR25BYJI3CJ2EGZ8XT" localSheetId="3" hidden="1">#REF!</definedName>
    <definedName name="BExS194110MR25BYJI3CJ2EGZ8XT" localSheetId="5" hidden="1">#REF!</definedName>
    <definedName name="BExS194110MR25BYJI3CJ2EGZ8XT" hidden="1">#REF!</definedName>
    <definedName name="BExS1BNVGNSGD4EP90QL8WXYWZ66" localSheetId="4" hidden="1">#REF!</definedName>
    <definedName name="BExS1BNVGNSGD4EP90QL8WXYWZ66" localSheetId="3" hidden="1">#REF!</definedName>
    <definedName name="BExS1BNVGNSGD4EP90QL8WXYWZ66" localSheetId="5" hidden="1">#REF!</definedName>
    <definedName name="BExS1BNVGNSGD4EP90QL8WXYWZ66" hidden="1">#REF!</definedName>
    <definedName name="BExS1UE39N6NCND7MAARSBWXS6HU" localSheetId="4" hidden="1">#REF!</definedName>
    <definedName name="BExS1UE39N6NCND7MAARSBWXS6HU" localSheetId="3" hidden="1">#REF!</definedName>
    <definedName name="BExS1UE39N6NCND7MAARSBWXS6HU" localSheetId="5" hidden="1">#REF!</definedName>
    <definedName name="BExS1UE39N6NCND7MAARSBWXS6HU" hidden="1">#REF!</definedName>
    <definedName name="BExS226HTWL5WVC76MP5A1IBI8WD" localSheetId="4" hidden="1">#REF!</definedName>
    <definedName name="BExS226HTWL5WVC76MP5A1IBI8WD" localSheetId="3" hidden="1">#REF!</definedName>
    <definedName name="BExS226HTWL5WVC76MP5A1IBI8WD" localSheetId="5" hidden="1">#REF!</definedName>
    <definedName name="BExS226HTWL5WVC76MP5A1IBI8WD" hidden="1">#REF!</definedName>
    <definedName name="BExS26OI2QNNAH2WMDD95Z400048" localSheetId="4" hidden="1">#REF!</definedName>
    <definedName name="BExS26OI2QNNAH2WMDD95Z400048" localSheetId="3" hidden="1">#REF!</definedName>
    <definedName name="BExS26OI2QNNAH2WMDD95Z400048" localSheetId="5" hidden="1">#REF!</definedName>
    <definedName name="BExS26OI2QNNAH2WMDD95Z400048" hidden="1">#REF!</definedName>
    <definedName name="BExS2DF6B4ZUF3VZLI4G6LJ3BF38" localSheetId="4" hidden="1">#REF!</definedName>
    <definedName name="BExS2DF6B4ZUF3VZLI4G6LJ3BF38" localSheetId="3" hidden="1">#REF!</definedName>
    <definedName name="BExS2DF6B4ZUF3VZLI4G6LJ3BF38" localSheetId="5" hidden="1">#REF!</definedName>
    <definedName name="BExS2DF6B4ZUF3VZLI4G6LJ3BF38" hidden="1">#REF!</definedName>
    <definedName name="BExS2QB5FS5LYTFYO4BROTWG3OV5" localSheetId="4" hidden="1">#REF!</definedName>
    <definedName name="BExS2QB5FS5LYTFYO4BROTWG3OV5" localSheetId="3" hidden="1">#REF!</definedName>
    <definedName name="BExS2QB5FS5LYTFYO4BROTWG3OV5" localSheetId="5" hidden="1">#REF!</definedName>
    <definedName name="BExS2QB5FS5LYTFYO4BROTWG3OV5" hidden="1">#REF!</definedName>
    <definedName name="BExS2TLU1HONYV6S3ZD9T12D7CIG" localSheetId="4" hidden="1">#REF!</definedName>
    <definedName name="BExS2TLU1HONYV6S3ZD9T12D7CIG" localSheetId="3" hidden="1">#REF!</definedName>
    <definedName name="BExS2TLU1HONYV6S3ZD9T12D7CIG" localSheetId="5" hidden="1">#REF!</definedName>
    <definedName name="BExS2TLU1HONYV6S3ZD9T12D7CIG" hidden="1">#REF!</definedName>
    <definedName name="BExS318UV9I2FXPQQWUKKX00QLPJ" localSheetId="4" hidden="1">#REF!</definedName>
    <definedName name="BExS318UV9I2FXPQQWUKKX00QLPJ" localSheetId="3" hidden="1">#REF!</definedName>
    <definedName name="BExS318UV9I2FXPQQWUKKX00QLPJ" localSheetId="5" hidden="1">#REF!</definedName>
    <definedName name="BExS318UV9I2FXPQQWUKKX00QLPJ" hidden="1">#REF!</definedName>
    <definedName name="BExS3LBS0SMTHALVM4NRI1BAV1NP" localSheetId="4" hidden="1">#REF!</definedName>
    <definedName name="BExS3LBS0SMTHALVM4NRI1BAV1NP" localSheetId="3" hidden="1">#REF!</definedName>
    <definedName name="BExS3LBS0SMTHALVM4NRI1BAV1NP" localSheetId="5" hidden="1">#REF!</definedName>
    <definedName name="BExS3LBS0SMTHALVM4NRI1BAV1NP" hidden="1">#REF!</definedName>
    <definedName name="BExS3MTQ75VBXDGEBURP6YT8RROE" localSheetId="4" hidden="1">#REF!</definedName>
    <definedName name="BExS3MTQ75VBXDGEBURP6YT8RROE" localSheetId="3" hidden="1">#REF!</definedName>
    <definedName name="BExS3MTQ75VBXDGEBURP6YT8RROE" localSheetId="5" hidden="1">#REF!</definedName>
    <definedName name="BExS3MTQ75VBXDGEBURP6YT8RROE" hidden="1">#REF!</definedName>
    <definedName name="BExS3OMGYO0DFN5186UFKEXZ2RX3" localSheetId="4" hidden="1">#REF!</definedName>
    <definedName name="BExS3OMGYO0DFN5186UFKEXZ2RX3" localSheetId="3" hidden="1">#REF!</definedName>
    <definedName name="BExS3OMGYO0DFN5186UFKEXZ2RX3" localSheetId="5" hidden="1">#REF!</definedName>
    <definedName name="BExS3OMGYO0DFN5186UFKEXZ2RX3" hidden="1">#REF!</definedName>
    <definedName name="BExS3SDERJ27OER67TIGOVZU13A2" localSheetId="4" hidden="1">#REF!</definedName>
    <definedName name="BExS3SDERJ27OER67TIGOVZU13A2" localSheetId="3" hidden="1">#REF!</definedName>
    <definedName name="BExS3SDERJ27OER67TIGOVZU13A2" localSheetId="5" hidden="1">#REF!</definedName>
    <definedName name="BExS3SDERJ27OER67TIGOVZU13A2" hidden="1">#REF!</definedName>
    <definedName name="BExS46R5WDNU5KL04FKY5LHJUCB8" localSheetId="4" hidden="1">#REF!</definedName>
    <definedName name="BExS46R5WDNU5KL04FKY5LHJUCB8" localSheetId="3" hidden="1">#REF!</definedName>
    <definedName name="BExS46R5WDNU5KL04FKY5LHJUCB8" localSheetId="5" hidden="1">#REF!</definedName>
    <definedName name="BExS46R5WDNU5KL04FKY5LHJUCB8" hidden="1">#REF!</definedName>
    <definedName name="BExS4ASWKM93XA275AXHYP8AG6SU" localSheetId="4" hidden="1">#REF!</definedName>
    <definedName name="BExS4ASWKM93XA275AXHYP8AG6SU" localSheetId="3" hidden="1">#REF!</definedName>
    <definedName name="BExS4ASWKM93XA275AXHYP8AG6SU" localSheetId="5" hidden="1">#REF!</definedName>
    <definedName name="BExS4ASWKM93XA275AXHYP8AG6SU" hidden="1">#REF!</definedName>
    <definedName name="BExS4JN3Y6SVBKILQK0R9HS45Y52" localSheetId="4" hidden="1">#REF!</definedName>
    <definedName name="BExS4JN3Y6SVBKILQK0R9HS45Y52" localSheetId="3" hidden="1">#REF!</definedName>
    <definedName name="BExS4JN3Y6SVBKILQK0R9HS45Y52" localSheetId="5" hidden="1">#REF!</definedName>
    <definedName name="BExS4JN3Y6SVBKILQK0R9HS45Y52" hidden="1">#REF!</definedName>
    <definedName name="BExS4P6S41O6Z6BED77U3GD9PNH1" localSheetId="4" hidden="1">#REF!</definedName>
    <definedName name="BExS4P6S41O6Z6BED77U3GD9PNH1" localSheetId="3" hidden="1">#REF!</definedName>
    <definedName name="BExS4P6S41O6Z6BED77U3GD9PNH1" localSheetId="5" hidden="1">#REF!</definedName>
    <definedName name="BExS4P6S41O6Z6BED77U3GD9PNH1" hidden="1">#REF!</definedName>
    <definedName name="BExS51H0N51UT0FZOPZRCF1GU063" localSheetId="4" hidden="1">#REF!</definedName>
    <definedName name="BExS51H0N51UT0FZOPZRCF1GU063" localSheetId="3" hidden="1">#REF!</definedName>
    <definedName name="BExS51H0N51UT0FZOPZRCF1GU063" localSheetId="5" hidden="1">#REF!</definedName>
    <definedName name="BExS51H0N51UT0FZOPZRCF1GU063" hidden="1">#REF!</definedName>
    <definedName name="BExS54X72TJFC41FJK72MLRR2OO7" localSheetId="4" hidden="1">#REF!</definedName>
    <definedName name="BExS54X72TJFC41FJK72MLRR2OO7" localSheetId="3" hidden="1">#REF!</definedName>
    <definedName name="BExS54X72TJFC41FJK72MLRR2OO7" localSheetId="5" hidden="1">#REF!</definedName>
    <definedName name="BExS54X72TJFC41FJK72MLRR2OO7" hidden="1">#REF!</definedName>
    <definedName name="BExS59F0PA1V2ZC7S5TN6IT41SXP" localSheetId="4" hidden="1">#REF!</definedName>
    <definedName name="BExS59F0PA1V2ZC7S5TN6IT41SXP" localSheetId="3" hidden="1">#REF!</definedName>
    <definedName name="BExS59F0PA1V2ZC7S5TN6IT41SXP" localSheetId="5" hidden="1">#REF!</definedName>
    <definedName name="BExS59F0PA1V2ZC7S5TN6IT41SXP" hidden="1">#REF!</definedName>
    <definedName name="BExS5DRER9US6NXY9ATYT41KZII3" localSheetId="4" hidden="1">#REF!</definedName>
    <definedName name="BExS5DRER9US6NXY9ATYT41KZII3" localSheetId="3" hidden="1">#REF!</definedName>
    <definedName name="BExS5DRER9US6NXY9ATYT41KZII3" localSheetId="5" hidden="1">#REF!</definedName>
    <definedName name="BExS5DRER9US6NXY9ATYT41KZII3" hidden="1">#REF!</definedName>
    <definedName name="BExS5L3TGB8JVW9ROYWTKYTUPW27" localSheetId="4" hidden="1">#REF!</definedName>
    <definedName name="BExS5L3TGB8JVW9ROYWTKYTUPW27" localSheetId="3" hidden="1">#REF!</definedName>
    <definedName name="BExS5L3TGB8JVW9ROYWTKYTUPW27" localSheetId="5" hidden="1">#REF!</definedName>
    <definedName name="BExS5L3TGB8JVW9ROYWTKYTUPW27" hidden="1">#REF!</definedName>
    <definedName name="BExS6GKQ96EHVLYWNJDWXZXUZW90" localSheetId="4" hidden="1">#REF!</definedName>
    <definedName name="BExS6GKQ96EHVLYWNJDWXZXUZW90" localSheetId="3" hidden="1">#REF!</definedName>
    <definedName name="BExS6GKQ96EHVLYWNJDWXZXUZW90" localSheetId="5" hidden="1">#REF!</definedName>
    <definedName name="BExS6GKQ96EHVLYWNJDWXZXUZW90" hidden="1">#REF!</definedName>
    <definedName name="BExS6ITKSZFRR01YD5B0F676SYN7" localSheetId="4" hidden="1">#REF!</definedName>
    <definedName name="BExS6ITKSZFRR01YD5B0F676SYN7" localSheetId="3" hidden="1">#REF!</definedName>
    <definedName name="BExS6ITKSZFRR01YD5B0F676SYN7" localSheetId="5" hidden="1">#REF!</definedName>
    <definedName name="BExS6ITKSZFRR01YD5B0F676SYN7" hidden="1">#REF!</definedName>
    <definedName name="BExS6N0LI574IAC89EFW6CLTCQ33" localSheetId="4" hidden="1">#REF!</definedName>
    <definedName name="BExS6N0LI574IAC89EFW6CLTCQ33" localSheetId="3" hidden="1">#REF!</definedName>
    <definedName name="BExS6N0LI574IAC89EFW6CLTCQ33" localSheetId="5" hidden="1">#REF!</definedName>
    <definedName name="BExS6N0LI574IAC89EFW6CLTCQ33" hidden="1">#REF!</definedName>
    <definedName name="BExS6WRDBF3ST86ZOBBUL3GTCR11" localSheetId="4" hidden="1">#REF!</definedName>
    <definedName name="BExS6WRDBF3ST86ZOBBUL3GTCR11" localSheetId="3" hidden="1">#REF!</definedName>
    <definedName name="BExS6WRDBF3ST86ZOBBUL3GTCR11" localSheetId="5" hidden="1">#REF!</definedName>
    <definedName name="BExS6WRDBF3ST86ZOBBUL3GTCR11" hidden="1">#REF!</definedName>
    <definedName name="BExS6XNRKR0C3MTA0LV5B60UB908" localSheetId="4" hidden="1">#REF!</definedName>
    <definedName name="BExS6XNRKR0C3MTA0LV5B60UB908" localSheetId="3" hidden="1">#REF!</definedName>
    <definedName name="BExS6XNRKR0C3MTA0LV5B60UB908" localSheetId="5" hidden="1">#REF!</definedName>
    <definedName name="BExS6XNRKR0C3MTA0LV5B60UB908" hidden="1">#REF!</definedName>
    <definedName name="BExS7TKQYLRZGM93UY3ZJZJBQNFJ" localSheetId="4" hidden="1">#REF!</definedName>
    <definedName name="BExS7TKQYLRZGM93UY3ZJZJBQNFJ" localSheetId="3" hidden="1">#REF!</definedName>
    <definedName name="BExS7TKQYLRZGM93UY3ZJZJBQNFJ" localSheetId="5" hidden="1">#REF!</definedName>
    <definedName name="BExS7TKQYLRZGM93UY3ZJZJBQNFJ" hidden="1">#REF!</definedName>
    <definedName name="BExS7Y2LNGVHSIBKC7C3R6X4LDR6" localSheetId="4" hidden="1">#REF!</definedName>
    <definedName name="BExS7Y2LNGVHSIBKC7C3R6X4LDR6" localSheetId="3" hidden="1">#REF!</definedName>
    <definedName name="BExS7Y2LNGVHSIBKC7C3R6X4LDR6" localSheetId="5" hidden="1">#REF!</definedName>
    <definedName name="BExS7Y2LNGVHSIBKC7C3R6X4LDR6" hidden="1">#REF!</definedName>
    <definedName name="BExS81TE0EY44Y3W2M4Z4MGNP5OM" localSheetId="4" hidden="1">#REF!</definedName>
    <definedName name="BExS81TE0EY44Y3W2M4Z4MGNP5OM" localSheetId="3" hidden="1">#REF!</definedName>
    <definedName name="BExS81TE0EY44Y3W2M4Z4MGNP5OM" localSheetId="5" hidden="1">#REF!</definedName>
    <definedName name="BExS81TE0EY44Y3W2M4Z4MGNP5OM" hidden="1">#REF!</definedName>
    <definedName name="BExS81YPDZDVJJVS15HV2HDXAC3Y" localSheetId="4" hidden="1">#REF!</definedName>
    <definedName name="BExS81YPDZDVJJVS15HV2HDXAC3Y" localSheetId="3" hidden="1">#REF!</definedName>
    <definedName name="BExS81YPDZDVJJVS15HV2HDXAC3Y" localSheetId="5" hidden="1">#REF!</definedName>
    <definedName name="BExS81YPDZDVJJVS15HV2HDXAC3Y" hidden="1">#REF!</definedName>
    <definedName name="BExS82PRVNUTEKQZS56YT2DVF6C2" localSheetId="4" hidden="1">#REF!</definedName>
    <definedName name="BExS82PRVNUTEKQZS56YT2DVF6C2" localSheetId="3" hidden="1">#REF!</definedName>
    <definedName name="BExS82PRVNUTEKQZS56YT2DVF6C2" localSheetId="5" hidden="1">#REF!</definedName>
    <definedName name="BExS82PRVNUTEKQZS56YT2DVF6C2" hidden="1">#REF!</definedName>
    <definedName name="BExS8BPG5A0GR5AO1U951NDGGR0L" localSheetId="4" hidden="1">#REF!</definedName>
    <definedName name="BExS8BPG5A0GR5AO1U951NDGGR0L" localSheetId="3" hidden="1">#REF!</definedName>
    <definedName name="BExS8BPG5A0GR5AO1U951NDGGR0L" localSheetId="5" hidden="1">#REF!</definedName>
    <definedName name="BExS8BPG5A0GR5AO1U951NDGGR0L" hidden="1">#REF!</definedName>
    <definedName name="BExS8GSUS17UY50TEM2AWF36BR9Z" localSheetId="4" hidden="1">#REF!</definedName>
    <definedName name="BExS8GSUS17UY50TEM2AWF36BR9Z" localSheetId="3" hidden="1">#REF!</definedName>
    <definedName name="BExS8GSUS17UY50TEM2AWF36BR9Z" localSheetId="5" hidden="1">#REF!</definedName>
    <definedName name="BExS8GSUS17UY50TEM2AWF36BR9Z" hidden="1">#REF!</definedName>
    <definedName name="BExS8HJRBVG0XI6PWA9KTMJZMQXK" localSheetId="4" hidden="1">#REF!</definedName>
    <definedName name="BExS8HJRBVG0XI6PWA9KTMJZMQXK" localSheetId="3" hidden="1">#REF!</definedName>
    <definedName name="BExS8HJRBVG0XI6PWA9KTMJZMQXK" localSheetId="5" hidden="1">#REF!</definedName>
    <definedName name="BExS8HJRBVG0XI6PWA9KTMJZMQXK" hidden="1">#REF!</definedName>
    <definedName name="BExS8R51C8RM2FS6V6IRTYO9GA4A" localSheetId="4" hidden="1">#REF!</definedName>
    <definedName name="BExS8R51C8RM2FS6V6IRTYO9GA4A" localSheetId="3" hidden="1">#REF!</definedName>
    <definedName name="BExS8R51C8RM2FS6V6IRTYO9GA4A" localSheetId="5" hidden="1">#REF!</definedName>
    <definedName name="BExS8R51C8RM2FS6V6IRTYO9GA4A" hidden="1">#REF!</definedName>
    <definedName name="BExS8WDX408F60MH1X9B9UZ2H4R7" localSheetId="4" hidden="1">#REF!</definedName>
    <definedName name="BExS8WDX408F60MH1X9B9UZ2H4R7" localSheetId="3" hidden="1">#REF!</definedName>
    <definedName name="BExS8WDX408F60MH1X9B9UZ2H4R7" localSheetId="5" hidden="1">#REF!</definedName>
    <definedName name="BExS8WDX408F60MH1X9B9UZ2H4R7" hidden="1">#REF!</definedName>
    <definedName name="BExS8Z2W2QEC3MH0BZIYLDFQNUIP" localSheetId="4" hidden="1">#REF!</definedName>
    <definedName name="BExS8Z2W2QEC3MH0BZIYLDFQNUIP" localSheetId="3" hidden="1">#REF!</definedName>
    <definedName name="BExS8Z2W2QEC3MH0BZIYLDFQNUIP" localSheetId="5" hidden="1">#REF!</definedName>
    <definedName name="BExS8Z2W2QEC3MH0BZIYLDFQNUIP" hidden="1">#REF!</definedName>
    <definedName name="BExS92DKGRFFCIA9C0IXDOLO57EP" localSheetId="4" hidden="1">#REF!</definedName>
    <definedName name="BExS92DKGRFFCIA9C0IXDOLO57EP" localSheetId="3" hidden="1">#REF!</definedName>
    <definedName name="BExS92DKGRFFCIA9C0IXDOLO57EP" localSheetId="5" hidden="1">#REF!</definedName>
    <definedName name="BExS92DKGRFFCIA9C0IXDOLO57EP" hidden="1">#REF!</definedName>
    <definedName name="BExS98OB4321YCHLCQ022PXKTT2W" localSheetId="4" hidden="1">#REF!</definedName>
    <definedName name="BExS98OB4321YCHLCQ022PXKTT2W" localSheetId="3" hidden="1">#REF!</definedName>
    <definedName name="BExS98OB4321YCHLCQ022PXKTT2W" localSheetId="5" hidden="1">#REF!</definedName>
    <definedName name="BExS98OB4321YCHLCQ022PXKTT2W" hidden="1">#REF!</definedName>
    <definedName name="BExS9C9N8GFISC6HUERJ0EI06GB2" localSheetId="4" hidden="1">#REF!</definedName>
    <definedName name="BExS9C9N8GFISC6HUERJ0EI06GB2" localSheetId="3" hidden="1">#REF!</definedName>
    <definedName name="BExS9C9N8GFISC6HUERJ0EI06GB2" localSheetId="5" hidden="1">#REF!</definedName>
    <definedName name="BExS9C9N8GFISC6HUERJ0EI06GB2" hidden="1">#REF!</definedName>
    <definedName name="BExS9DX13CACP3J8JDREK30JB1SQ" localSheetId="4" hidden="1">#REF!</definedName>
    <definedName name="BExS9DX13CACP3J8JDREK30JB1SQ" localSheetId="3" hidden="1">#REF!</definedName>
    <definedName name="BExS9DX13CACP3J8JDREK30JB1SQ" localSheetId="5" hidden="1">#REF!</definedName>
    <definedName name="BExS9DX13CACP3J8JDREK30JB1SQ" hidden="1">#REF!</definedName>
    <definedName name="BExS9FPRS2KRRCS33SE6WFNF5GYL" localSheetId="4" hidden="1">#REF!</definedName>
    <definedName name="BExS9FPRS2KRRCS33SE6WFNF5GYL" localSheetId="3" hidden="1">#REF!</definedName>
    <definedName name="BExS9FPRS2KRRCS33SE6WFNF5GYL" localSheetId="5" hidden="1">#REF!</definedName>
    <definedName name="BExS9FPRS2KRRCS33SE6WFNF5GYL" hidden="1">#REF!</definedName>
    <definedName name="BExS9WI0A6PSEB8N9GPXF2Z7MWHM" localSheetId="4" hidden="1">#REF!</definedName>
    <definedName name="BExS9WI0A6PSEB8N9GPXF2Z7MWHM" localSheetId="3" hidden="1">#REF!</definedName>
    <definedName name="BExS9WI0A6PSEB8N9GPXF2Z7MWHM" localSheetId="5" hidden="1">#REF!</definedName>
    <definedName name="BExS9WI0A6PSEB8N9GPXF2Z7MWHM" hidden="1">#REF!</definedName>
    <definedName name="BExSA5HP306TN9XJS0TU619DLRR7" localSheetId="4" hidden="1">#REF!</definedName>
    <definedName name="BExSA5HP306TN9XJS0TU619DLRR7" localSheetId="3" hidden="1">#REF!</definedName>
    <definedName name="BExSA5HP306TN9XJS0TU619DLRR7" localSheetId="5" hidden="1">#REF!</definedName>
    <definedName name="BExSA5HP306TN9XJS0TU619DLRR7" hidden="1">#REF!</definedName>
    <definedName name="BExSAAVWQOOIA6B3JHQVGP08HFEM" localSheetId="4" hidden="1">#REF!</definedName>
    <definedName name="BExSAAVWQOOIA6B3JHQVGP08HFEM" localSheetId="3" hidden="1">#REF!</definedName>
    <definedName name="BExSAAVWQOOIA6B3JHQVGP08HFEM" localSheetId="5" hidden="1">#REF!</definedName>
    <definedName name="BExSAAVWQOOIA6B3JHQVGP08HFEM" hidden="1">#REF!</definedName>
    <definedName name="BExSAFJ3IICU2M7QPVE4ARYMXZKX" localSheetId="4" hidden="1">#REF!</definedName>
    <definedName name="BExSAFJ3IICU2M7QPVE4ARYMXZKX" localSheetId="3" hidden="1">#REF!</definedName>
    <definedName name="BExSAFJ3IICU2M7QPVE4ARYMXZKX" localSheetId="5" hidden="1">#REF!</definedName>
    <definedName name="BExSAFJ3IICU2M7QPVE4ARYMXZKX" hidden="1">#REF!</definedName>
    <definedName name="BExSAH6ID8OHX379UXVNGFO8J6KQ" localSheetId="4" hidden="1">#REF!</definedName>
    <definedName name="BExSAH6ID8OHX379UXVNGFO8J6KQ" localSheetId="3" hidden="1">#REF!</definedName>
    <definedName name="BExSAH6ID8OHX379UXVNGFO8J6KQ" localSheetId="5" hidden="1">#REF!</definedName>
    <definedName name="BExSAH6ID8OHX379UXVNGFO8J6KQ" hidden="1">#REF!</definedName>
    <definedName name="BExSAQBHIXGQRNIRGCJMBXUPCZQA" localSheetId="4" hidden="1">#REF!</definedName>
    <definedName name="BExSAQBHIXGQRNIRGCJMBXUPCZQA" localSheetId="3" hidden="1">#REF!</definedName>
    <definedName name="BExSAQBHIXGQRNIRGCJMBXUPCZQA" localSheetId="5" hidden="1">#REF!</definedName>
    <definedName name="BExSAQBHIXGQRNIRGCJMBXUPCZQA" hidden="1">#REF!</definedName>
    <definedName name="BExSAUTCT4P7JP57NOR9MTX33QJZ" localSheetId="4" hidden="1">#REF!</definedName>
    <definedName name="BExSAUTCT4P7JP57NOR9MTX33QJZ" localSheetId="3" hidden="1">#REF!</definedName>
    <definedName name="BExSAUTCT4P7JP57NOR9MTX33QJZ" localSheetId="5" hidden="1">#REF!</definedName>
    <definedName name="BExSAUTCT4P7JP57NOR9MTX33QJZ" hidden="1">#REF!</definedName>
    <definedName name="BExSAY9CA9TFXQ9M9FBJRGJO9T9E" localSheetId="4" hidden="1">#REF!</definedName>
    <definedName name="BExSAY9CA9TFXQ9M9FBJRGJO9T9E" localSheetId="3" hidden="1">#REF!</definedName>
    <definedName name="BExSAY9CA9TFXQ9M9FBJRGJO9T9E" localSheetId="5" hidden="1">#REF!</definedName>
    <definedName name="BExSAY9CA9TFXQ9M9FBJRGJO9T9E" hidden="1">#REF!</definedName>
    <definedName name="BExSB4JYKQ3MINI7RAYK5M8BLJDC" localSheetId="4" hidden="1">#REF!</definedName>
    <definedName name="BExSB4JYKQ3MINI7RAYK5M8BLJDC" localSheetId="3" hidden="1">#REF!</definedName>
    <definedName name="BExSB4JYKQ3MINI7RAYK5M8BLJDC" localSheetId="5" hidden="1">#REF!</definedName>
    <definedName name="BExSB4JYKQ3MINI7RAYK5M8BLJDC" hidden="1">#REF!</definedName>
    <definedName name="BExSBMOS41ZRLWYLOU29V6Y7YORR" localSheetId="4" hidden="1">#REF!</definedName>
    <definedName name="BExSBMOS41ZRLWYLOU29V6Y7YORR" localSheetId="3" hidden="1">#REF!</definedName>
    <definedName name="BExSBMOS41ZRLWYLOU29V6Y7YORR" localSheetId="5" hidden="1">#REF!</definedName>
    <definedName name="BExSBMOS41ZRLWYLOU29V6Y7YORR" hidden="1">#REF!</definedName>
    <definedName name="BExSBRBXXQMBU1TYDW1BXTEVEPRU" localSheetId="4" hidden="1">#REF!</definedName>
    <definedName name="BExSBRBXXQMBU1TYDW1BXTEVEPRU" localSheetId="3" hidden="1">#REF!</definedName>
    <definedName name="BExSBRBXXQMBU1TYDW1BXTEVEPRU" localSheetId="5" hidden="1">#REF!</definedName>
    <definedName name="BExSBRBXXQMBU1TYDW1BXTEVEPRU" hidden="1">#REF!</definedName>
    <definedName name="BExSC54998WTZ21DSL0R8UN0Y9JH" localSheetId="4" hidden="1">#REF!</definedName>
    <definedName name="BExSC54998WTZ21DSL0R8UN0Y9JH" localSheetId="3" hidden="1">#REF!</definedName>
    <definedName name="BExSC54998WTZ21DSL0R8UN0Y9JH" localSheetId="5" hidden="1">#REF!</definedName>
    <definedName name="BExSC54998WTZ21DSL0R8UN0Y9JH" hidden="1">#REF!</definedName>
    <definedName name="BExSC60N7WR9PJSNC9B7ORCX9NGY" localSheetId="4" hidden="1">#REF!</definedName>
    <definedName name="BExSC60N7WR9PJSNC9B7ORCX9NGY" localSheetId="3" hidden="1">#REF!</definedName>
    <definedName name="BExSC60N7WR9PJSNC9B7ORCX9NGY" localSheetId="5" hidden="1">#REF!</definedName>
    <definedName name="BExSC60N7WR9PJSNC9B7ORCX9NGY" hidden="1">#REF!</definedName>
    <definedName name="BExSCE99EZTILTTCE4NJJF96OYYM" localSheetId="4" hidden="1">#REF!</definedName>
    <definedName name="BExSCE99EZTILTTCE4NJJF96OYYM" localSheetId="3" hidden="1">#REF!</definedName>
    <definedName name="BExSCE99EZTILTTCE4NJJF96OYYM" localSheetId="5" hidden="1">#REF!</definedName>
    <definedName name="BExSCE99EZTILTTCE4NJJF96OYYM" hidden="1">#REF!</definedName>
    <definedName name="BExSCHUQZ2HFEWS54X67DIS8OSXZ" localSheetId="4" hidden="1">#REF!</definedName>
    <definedName name="BExSCHUQZ2HFEWS54X67DIS8OSXZ" localSheetId="3" hidden="1">#REF!</definedName>
    <definedName name="BExSCHUQZ2HFEWS54X67DIS8OSXZ" localSheetId="5" hidden="1">#REF!</definedName>
    <definedName name="BExSCHUQZ2HFEWS54X67DIS8OSXZ" hidden="1">#REF!</definedName>
    <definedName name="BExSCOG41SKKG4GYU76WRWW1CTE6" localSheetId="4" hidden="1">#REF!</definedName>
    <definedName name="BExSCOG41SKKG4GYU76WRWW1CTE6" localSheetId="3" hidden="1">#REF!</definedName>
    <definedName name="BExSCOG41SKKG4GYU76WRWW1CTE6" localSheetId="5" hidden="1">#REF!</definedName>
    <definedName name="BExSCOG41SKKG4GYU76WRWW1CTE6" hidden="1">#REF!</definedName>
    <definedName name="BExSCVC9P86YVFMRKKUVRV29MZXZ" localSheetId="4" hidden="1">#REF!</definedName>
    <definedName name="BExSCVC9P86YVFMRKKUVRV29MZXZ" localSheetId="3" hidden="1">#REF!</definedName>
    <definedName name="BExSCVC9P86YVFMRKKUVRV29MZXZ" localSheetId="5" hidden="1">#REF!</definedName>
    <definedName name="BExSCVC9P86YVFMRKKUVRV29MZXZ" hidden="1">#REF!</definedName>
    <definedName name="BExSD233CH4MU9ZMGNRF97ZV7KWU" localSheetId="4" hidden="1">#REF!</definedName>
    <definedName name="BExSD233CH4MU9ZMGNRF97ZV7KWU" localSheetId="3" hidden="1">#REF!</definedName>
    <definedName name="BExSD233CH4MU9ZMGNRF97ZV7KWU" localSheetId="5" hidden="1">#REF!</definedName>
    <definedName name="BExSD233CH4MU9ZMGNRF97ZV7KWU" hidden="1">#REF!</definedName>
    <definedName name="BExSD2U0F3BN6IN9N4R2DTTJG15H" localSheetId="4" hidden="1">#REF!</definedName>
    <definedName name="BExSD2U0F3BN6IN9N4R2DTTJG15H" localSheetId="3" hidden="1">#REF!</definedName>
    <definedName name="BExSD2U0F3BN6IN9N4R2DTTJG15H" localSheetId="5" hidden="1">#REF!</definedName>
    <definedName name="BExSD2U0F3BN6IN9N4R2DTTJG15H" hidden="1">#REF!</definedName>
    <definedName name="BExSD6A6NY15YSMFH51ST6XJY429" localSheetId="4" hidden="1">#REF!</definedName>
    <definedName name="BExSD6A6NY15YSMFH51ST6XJY429" localSheetId="3" hidden="1">#REF!</definedName>
    <definedName name="BExSD6A6NY15YSMFH51ST6XJY429" localSheetId="5" hidden="1">#REF!</definedName>
    <definedName name="BExSD6A6NY15YSMFH51ST6XJY429" hidden="1">#REF!</definedName>
    <definedName name="BExSD9VH6PF6RQ135VOEE08YXPAW" localSheetId="4" hidden="1">#REF!</definedName>
    <definedName name="BExSD9VH6PF6RQ135VOEE08YXPAW" localSheetId="3" hidden="1">#REF!</definedName>
    <definedName name="BExSD9VH6PF6RQ135VOEE08YXPAW" localSheetId="5" hidden="1">#REF!</definedName>
    <definedName name="BExSD9VH6PF6RQ135VOEE08YXPAW" hidden="1">#REF!</definedName>
    <definedName name="BExSDP5Y04WWMX2WWRITWOX8R5I9" localSheetId="4" hidden="1">#REF!</definedName>
    <definedName name="BExSDP5Y04WWMX2WWRITWOX8R5I9" localSheetId="3" hidden="1">#REF!</definedName>
    <definedName name="BExSDP5Y04WWMX2WWRITWOX8R5I9" localSheetId="5" hidden="1">#REF!</definedName>
    <definedName name="BExSDP5Y04WWMX2WWRITWOX8R5I9" hidden="1">#REF!</definedName>
    <definedName name="BExSDSGM203BJTNS9MKCBX453HMD" localSheetId="4" hidden="1">#REF!</definedName>
    <definedName name="BExSDSGM203BJTNS9MKCBX453HMD" localSheetId="3" hidden="1">#REF!</definedName>
    <definedName name="BExSDSGM203BJTNS9MKCBX453HMD" localSheetId="5" hidden="1">#REF!</definedName>
    <definedName name="BExSDSGM203BJTNS9MKCBX453HMD" hidden="1">#REF!</definedName>
    <definedName name="BExSDT20XUFXTDM37M148AXAP7HN" localSheetId="4" hidden="1">#REF!</definedName>
    <definedName name="BExSDT20XUFXTDM37M148AXAP7HN" localSheetId="3" hidden="1">#REF!</definedName>
    <definedName name="BExSDT20XUFXTDM37M148AXAP7HN" localSheetId="5" hidden="1">#REF!</definedName>
    <definedName name="BExSDT20XUFXTDM37M148AXAP7HN" hidden="1">#REF!</definedName>
    <definedName name="BExSEEHK1VLWD7JBV9SVVVIKQZ3I" localSheetId="4" hidden="1">#REF!</definedName>
    <definedName name="BExSEEHK1VLWD7JBV9SVVVIKQZ3I" localSheetId="3" hidden="1">#REF!</definedName>
    <definedName name="BExSEEHK1VLWD7JBV9SVVVIKQZ3I" localSheetId="5" hidden="1">#REF!</definedName>
    <definedName name="BExSEEHK1VLWD7JBV9SVVVIKQZ3I" hidden="1">#REF!</definedName>
    <definedName name="BExSEJKZLX37P3V33TRTFJ30BFRK" localSheetId="4" hidden="1">#REF!</definedName>
    <definedName name="BExSEJKZLX37P3V33TRTFJ30BFRK" localSheetId="3" hidden="1">#REF!</definedName>
    <definedName name="BExSEJKZLX37P3V33TRTFJ30BFRK" localSheetId="5" hidden="1">#REF!</definedName>
    <definedName name="BExSEJKZLX37P3V33TRTFJ30BFRK" hidden="1">#REF!</definedName>
    <definedName name="BExSEP9UVOAI6TMXKNK587PQ3328" localSheetId="4" hidden="1">#REF!</definedName>
    <definedName name="BExSEP9UVOAI6TMXKNK587PQ3328" localSheetId="3" hidden="1">#REF!</definedName>
    <definedName name="BExSEP9UVOAI6TMXKNK587PQ3328" localSheetId="5" hidden="1">#REF!</definedName>
    <definedName name="BExSEP9UVOAI6TMXKNK587PQ3328" hidden="1">#REF!</definedName>
    <definedName name="BExSERZ34ETZF8OI93MYIVZX4RDV" localSheetId="4" hidden="1">#REF!</definedName>
    <definedName name="BExSERZ34ETZF8OI93MYIVZX4RDV" localSheetId="3" hidden="1">#REF!</definedName>
    <definedName name="BExSERZ34ETZF8OI93MYIVZX4RDV" localSheetId="5" hidden="1">#REF!</definedName>
    <definedName name="BExSERZ34ETZF8OI93MYIVZX4RDV" hidden="1">#REF!</definedName>
    <definedName name="BExSF07QFLZCO4P6K6QF05XG7PH1" localSheetId="4" hidden="1">#REF!</definedName>
    <definedName name="BExSF07QFLZCO4P6K6QF05XG7PH1" localSheetId="3" hidden="1">#REF!</definedName>
    <definedName name="BExSF07QFLZCO4P6K6QF05XG7PH1" localSheetId="5" hidden="1">#REF!</definedName>
    <definedName name="BExSF07QFLZCO4P6K6QF05XG7PH1" hidden="1">#REF!</definedName>
    <definedName name="BExSFELNPJYUZX393PKWKNNZYV1N" localSheetId="4" hidden="1">#REF!</definedName>
    <definedName name="BExSFELNPJYUZX393PKWKNNZYV1N" localSheetId="3" hidden="1">#REF!</definedName>
    <definedName name="BExSFELNPJYUZX393PKWKNNZYV1N" localSheetId="5" hidden="1">#REF!</definedName>
    <definedName name="BExSFELNPJYUZX393PKWKNNZYV1N" hidden="1">#REF!</definedName>
    <definedName name="BExSFJ8ZAGQ63A4MVMZRQWLVRGQ5" localSheetId="4" hidden="1">#REF!</definedName>
    <definedName name="BExSFJ8ZAGQ63A4MVMZRQWLVRGQ5" localSheetId="3" hidden="1">#REF!</definedName>
    <definedName name="BExSFJ8ZAGQ63A4MVMZRQWLVRGQ5" localSheetId="5" hidden="1">#REF!</definedName>
    <definedName name="BExSFJ8ZAGQ63A4MVMZRQWLVRGQ5" hidden="1">#REF!</definedName>
    <definedName name="BExSFKQRST2S9KXWWLCXYLKSF4G1" localSheetId="4" hidden="1">#REF!</definedName>
    <definedName name="BExSFKQRST2S9KXWWLCXYLKSF4G1" localSheetId="3" hidden="1">#REF!</definedName>
    <definedName name="BExSFKQRST2S9KXWWLCXYLKSF4G1" localSheetId="5" hidden="1">#REF!</definedName>
    <definedName name="BExSFKQRST2S9KXWWLCXYLKSF4G1" hidden="1">#REF!</definedName>
    <definedName name="BExSFYDRRTAZVPXRWUF5PDQ97WFF" localSheetId="4" hidden="1">#REF!</definedName>
    <definedName name="BExSFYDRRTAZVPXRWUF5PDQ97WFF" localSheetId="3" hidden="1">#REF!</definedName>
    <definedName name="BExSFYDRRTAZVPXRWUF5PDQ97WFF" localSheetId="5" hidden="1">#REF!</definedName>
    <definedName name="BExSFYDRRTAZVPXRWUF5PDQ97WFF" hidden="1">#REF!</definedName>
    <definedName name="BExSFZVPFTXA3F0IJ2NGH1GXX9R7" localSheetId="4" hidden="1">#REF!</definedName>
    <definedName name="BExSFZVPFTXA3F0IJ2NGH1GXX9R7" localSheetId="3" hidden="1">#REF!</definedName>
    <definedName name="BExSFZVPFTXA3F0IJ2NGH1GXX9R7" localSheetId="5" hidden="1">#REF!</definedName>
    <definedName name="BExSFZVPFTXA3F0IJ2NGH1GXX9R7" hidden="1">#REF!</definedName>
    <definedName name="BExSG90Q4ZUU2IPGDYOM169NJV9S" localSheetId="4" hidden="1">#REF!</definedName>
    <definedName name="BExSG90Q4ZUU2IPGDYOM169NJV9S" localSheetId="3" hidden="1">#REF!</definedName>
    <definedName name="BExSG90Q4ZUU2IPGDYOM169NJV9S" localSheetId="5" hidden="1">#REF!</definedName>
    <definedName name="BExSG90Q4ZUU2IPGDYOM169NJV9S" hidden="1">#REF!</definedName>
    <definedName name="BExSG9X3DU845PNXYJGGLBQY2UHG" localSheetId="4" hidden="1">#REF!</definedName>
    <definedName name="BExSG9X3DU845PNXYJGGLBQY2UHG" localSheetId="3" hidden="1">#REF!</definedName>
    <definedName name="BExSG9X3DU845PNXYJGGLBQY2UHG" localSheetId="5" hidden="1">#REF!</definedName>
    <definedName name="BExSG9X3DU845PNXYJGGLBQY2UHG" hidden="1">#REF!</definedName>
    <definedName name="BExSGE45J27MDUUNXW7Z8Q33UAON" localSheetId="4" hidden="1">#REF!</definedName>
    <definedName name="BExSGE45J27MDUUNXW7Z8Q33UAON" localSheetId="3" hidden="1">#REF!</definedName>
    <definedName name="BExSGE45J27MDUUNXW7Z8Q33UAON" localSheetId="5" hidden="1">#REF!</definedName>
    <definedName name="BExSGE45J27MDUUNXW7Z8Q33UAON" hidden="1">#REF!</definedName>
    <definedName name="BExSGE9LY91Q0URHB4YAMX0UAMYI" localSheetId="4" hidden="1">#REF!</definedName>
    <definedName name="BExSGE9LY91Q0URHB4YAMX0UAMYI" localSheetId="3" hidden="1">#REF!</definedName>
    <definedName name="BExSGE9LY91Q0URHB4YAMX0UAMYI" localSheetId="5" hidden="1">#REF!</definedName>
    <definedName name="BExSGE9LY91Q0URHB4YAMX0UAMYI" hidden="1">#REF!</definedName>
    <definedName name="BExSGLB2URTLBCKBB4Y885W925F2" localSheetId="4" hidden="1">#REF!</definedName>
    <definedName name="BExSGLB2URTLBCKBB4Y885W925F2" localSheetId="3" hidden="1">#REF!</definedName>
    <definedName name="BExSGLB2URTLBCKBB4Y885W925F2" localSheetId="5" hidden="1">#REF!</definedName>
    <definedName name="BExSGLB2URTLBCKBB4Y885W925F2" hidden="1">#REF!</definedName>
    <definedName name="BExSGOAYG73SFWOPAQV80P710GID" localSheetId="4" hidden="1">#REF!</definedName>
    <definedName name="BExSGOAYG73SFWOPAQV80P710GID" localSheetId="3" hidden="1">#REF!</definedName>
    <definedName name="BExSGOAYG73SFWOPAQV80P710GID" localSheetId="5" hidden="1">#REF!</definedName>
    <definedName name="BExSGOAYG73SFWOPAQV80P710GID" hidden="1">#REF!</definedName>
    <definedName name="BExSGOWJHRW7FWKLO2EHUOOGHNAF" localSheetId="4" hidden="1">#REF!</definedName>
    <definedName name="BExSGOWJHRW7FWKLO2EHUOOGHNAF" localSheetId="3" hidden="1">#REF!</definedName>
    <definedName name="BExSGOWJHRW7FWKLO2EHUOOGHNAF" localSheetId="5" hidden="1">#REF!</definedName>
    <definedName name="BExSGOWJHRW7FWKLO2EHUOOGHNAF" hidden="1">#REF!</definedName>
    <definedName name="BExSGOWJTAP41ZV5Q23H7MI9C76W" localSheetId="4" hidden="1">#REF!</definedName>
    <definedName name="BExSGOWJTAP41ZV5Q23H7MI9C76W" localSheetId="3" hidden="1">#REF!</definedName>
    <definedName name="BExSGOWJTAP41ZV5Q23H7MI9C76W" localSheetId="5" hidden="1">#REF!</definedName>
    <definedName name="BExSGOWJTAP41ZV5Q23H7MI9C76W" hidden="1">#REF!</definedName>
    <definedName name="BExSGR5JQVX2HQ0PKCGZNSSUM1RV" localSheetId="4" hidden="1">#REF!</definedName>
    <definedName name="BExSGR5JQVX2HQ0PKCGZNSSUM1RV" localSheetId="3" hidden="1">#REF!</definedName>
    <definedName name="BExSGR5JQVX2HQ0PKCGZNSSUM1RV" localSheetId="5" hidden="1">#REF!</definedName>
    <definedName name="BExSGR5JQVX2HQ0PKCGZNSSUM1RV" hidden="1">#REF!</definedName>
    <definedName name="BExSGVHX69GJZHD99DKE4RZ042B1" localSheetId="4" hidden="1">#REF!</definedName>
    <definedName name="BExSGVHX69GJZHD99DKE4RZ042B1" localSheetId="3" hidden="1">#REF!</definedName>
    <definedName name="BExSGVHX69GJZHD99DKE4RZ042B1" localSheetId="5" hidden="1">#REF!</definedName>
    <definedName name="BExSGVHX69GJZHD99DKE4RZ042B1" hidden="1">#REF!</definedName>
    <definedName name="BExSGZJO4J4ZO04E2N2ECVYS9DEZ" localSheetId="4" hidden="1">#REF!</definedName>
    <definedName name="BExSGZJO4J4ZO04E2N2ECVYS9DEZ" localSheetId="3" hidden="1">#REF!</definedName>
    <definedName name="BExSGZJO4J4ZO04E2N2ECVYS9DEZ" localSheetId="5" hidden="1">#REF!</definedName>
    <definedName name="BExSGZJO4J4ZO04E2N2ECVYS9DEZ" hidden="1">#REF!</definedName>
    <definedName name="BExSHAHFHS7MMNJR8JPVABRGBVIT" localSheetId="4" hidden="1">#REF!</definedName>
    <definedName name="BExSHAHFHS7MMNJR8JPVABRGBVIT" localSheetId="3" hidden="1">#REF!</definedName>
    <definedName name="BExSHAHFHS7MMNJR8JPVABRGBVIT" localSheetId="5" hidden="1">#REF!</definedName>
    <definedName name="BExSHAHFHS7MMNJR8JPVABRGBVIT" hidden="1">#REF!</definedName>
    <definedName name="BExSHGH88QZWW4RNAX4YKAZ5JEBL" localSheetId="4" hidden="1">#REF!</definedName>
    <definedName name="BExSHGH88QZWW4RNAX4YKAZ5JEBL" localSheetId="3" hidden="1">#REF!</definedName>
    <definedName name="BExSHGH88QZWW4RNAX4YKAZ5JEBL" localSheetId="5" hidden="1">#REF!</definedName>
    <definedName name="BExSHGH88QZWW4RNAX4YKAZ5JEBL" hidden="1">#REF!</definedName>
    <definedName name="BExSHOKK1OO3CX9Z28C58E5J1D9W" localSheetId="4" hidden="1">#REF!</definedName>
    <definedName name="BExSHOKK1OO3CX9Z28C58E5J1D9W" localSheetId="3" hidden="1">#REF!</definedName>
    <definedName name="BExSHOKK1OO3CX9Z28C58E5J1D9W" localSheetId="5" hidden="1">#REF!</definedName>
    <definedName name="BExSHOKK1OO3CX9Z28C58E5J1D9W" hidden="1">#REF!</definedName>
    <definedName name="BExSHQD8KYLTQGDXIRKCHQQ7MKIH" localSheetId="4" hidden="1">#REF!</definedName>
    <definedName name="BExSHQD8KYLTQGDXIRKCHQQ7MKIH" localSheetId="3" hidden="1">#REF!</definedName>
    <definedName name="BExSHQD8KYLTQGDXIRKCHQQ7MKIH" localSheetId="5" hidden="1">#REF!</definedName>
    <definedName name="BExSHQD8KYLTQGDXIRKCHQQ7MKIH" hidden="1">#REF!</definedName>
    <definedName name="BExSHVGPIAHXI97UBLI9G4I4M29F" localSheetId="4" hidden="1">#REF!</definedName>
    <definedName name="BExSHVGPIAHXI97UBLI9G4I4M29F" localSheetId="3" hidden="1">#REF!</definedName>
    <definedName name="BExSHVGPIAHXI97UBLI9G4I4M29F" localSheetId="5" hidden="1">#REF!</definedName>
    <definedName name="BExSHVGPIAHXI97UBLI9G4I4M29F" hidden="1">#REF!</definedName>
    <definedName name="BExSI0K2YL3HTCQAD8A7TR4QCUR6" localSheetId="4" hidden="1">#REF!</definedName>
    <definedName name="BExSI0K2YL3HTCQAD8A7TR4QCUR6" localSheetId="3" hidden="1">#REF!</definedName>
    <definedName name="BExSI0K2YL3HTCQAD8A7TR4QCUR6" localSheetId="5" hidden="1">#REF!</definedName>
    <definedName name="BExSI0K2YL3HTCQAD8A7TR4QCUR6" hidden="1">#REF!</definedName>
    <definedName name="BExSIFUDNRWXWIWNGCCFOOD8WIAZ" localSheetId="4" hidden="1">#REF!</definedName>
    <definedName name="BExSIFUDNRWXWIWNGCCFOOD8WIAZ" localSheetId="3" hidden="1">#REF!</definedName>
    <definedName name="BExSIFUDNRWXWIWNGCCFOOD8WIAZ" localSheetId="5" hidden="1">#REF!</definedName>
    <definedName name="BExSIFUDNRWXWIWNGCCFOOD8WIAZ" hidden="1">#REF!</definedName>
    <definedName name="BExTTWD2PGX3Y9FR5F2MRNLY1DIY" localSheetId="4" hidden="1">#REF!</definedName>
    <definedName name="BExTTWD2PGX3Y9FR5F2MRNLY1DIY" localSheetId="3" hidden="1">#REF!</definedName>
    <definedName name="BExTTWD2PGX3Y9FR5F2MRNLY1DIY" localSheetId="5" hidden="1">#REF!</definedName>
    <definedName name="BExTTWD2PGX3Y9FR5F2MRNLY1DIY" hidden="1">#REF!</definedName>
    <definedName name="BExTTZNS2PBCR93C9IUW49UZ4I6T" localSheetId="4" hidden="1">#REF!</definedName>
    <definedName name="BExTTZNS2PBCR93C9IUW49UZ4I6T" localSheetId="3" hidden="1">#REF!</definedName>
    <definedName name="BExTTZNS2PBCR93C9IUW49UZ4I6T" localSheetId="5" hidden="1">#REF!</definedName>
    <definedName name="BExTTZNS2PBCR93C9IUW49UZ4I6T" hidden="1">#REF!</definedName>
    <definedName name="BExTU2YFQ25JQ6MEMRHHN66VLTPJ" localSheetId="4" hidden="1">#REF!</definedName>
    <definedName name="BExTU2YFQ25JQ6MEMRHHN66VLTPJ" localSheetId="3" hidden="1">#REF!</definedName>
    <definedName name="BExTU2YFQ25JQ6MEMRHHN66VLTPJ" localSheetId="5" hidden="1">#REF!</definedName>
    <definedName name="BExTU2YFQ25JQ6MEMRHHN66VLTPJ" hidden="1">#REF!</definedName>
    <definedName name="BExTU75IOII1V5O0C9X2VAYYVJUG" localSheetId="4" hidden="1">#REF!</definedName>
    <definedName name="BExTU75IOII1V5O0C9X2VAYYVJUG" localSheetId="3" hidden="1">#REF!</definedName>
    <definedName name="BExTU75IOII1V5O0C9X2VAYYVJUG" localSheetId="5" hidden="1">#REF!</definedName>
    <definedName name="BExTU75IOII1V5O0C9X2VAYYVJUG" hidden="1">#REF!</definedName>
    <definedName name="BExTUA5F7V4LUIIAM17J3A8XF3JE" localSheetId="4" hidden="1">#REF!</definedName>
    <definedName name="BExTUA5F7V4LUIIAM17J3A8XF3JE" localSheetId="3" hidden="1">#REF!</definedName>
    <definedName name="BExTUA5F7V4LUIIAM17J3A8XF3JE" localSheetId="5" hidden="1">#REF!</definedName>
    <definedName name="BExTUA5F7V4LUIIAM17J3A8XF3JE" hidden="1">#REF!</definedName>
    <definedName name="BExTUJ53ANGZ3H1KDK4CR4Q0OD6P" localSheetId="4" hidden="1">#REF!</definedName>
    <definedName name="BExTUJ53ANGZ3H1KDK4CR4Q0OD6P" localSheetId="3" hidden="1">#REF!</definedName>
    <definedName name="BExTUJ53ANGZ3H1KDK4CR4Q0OD6P" localSheetId="5" hidden="1">#REF!</definedName>
    <definedName name="BExTUJ53ANGZ3H1KDK4CR4Q0OD6P" hidden="1">#REF!</definedName>
    <definedName name="BExTUKXSZBM7C57G6NGLWGU4WOHY" localSheetId="4" hidden="1">#REF!</definedName>
    <definedName name="BExTUKXSZBM7C57G6NGLWGU4WOHY" localSheetId="3" hidden="1">#REF!</definedName>
    <definedName name="BExTUKXSZBM7C57G6NGLWGU4WOHY" localSheetId="5" hidden="1">#REF!</definedName>
    <definedName name="BExTUKXSZBM7C57G6NGLWGU4WOHY" hidden="1">#REF!</definedName>
    <definedName name="BExTUSQCFFYZCDNHWHADBC2E1ZP1" localSheetId="4" hidden="1">#REF!</definedName>
    <definedName name="BExTUSQCFFYZCDNHWHADBC2E1ZP1" localSheetId="3" hidden="1">#REF!</definedName>
    <definedName name="BExTUSQCFFYZCDNHWHADBC2E1ZP1" localSheetId="5" hidden="1">#REF!</definedName>
    <definedName name="BExTUSQCFFYZCDNHWHADBC2E1ZP1" hidden="1">#REF!</definedName>
    <definedName name="BExTUVFGOJEYS28JURA5KHQFDU5J" localSheetId="4" hidden="1">#REF!</definedName>
    <definedName name="BExTUVFGOJEYS28JURA5KHQFDU5J" localSheetId="3" hidden="1">#REF!</definedName>
    <definedName name="BExTUVFGOJEYS28JURA5KHQFDU5J" localSheetId="5" hidden="1">#REF!</definedName>
    <definedName name="BExTUVFGOJEYS28JURA5KHQFDU5J" hidden="1">#REF!</definedName>
    <definedName name="BExTUW10U40QCYGHM5NJ3YR1O5SP" localSheetId="4" hidden="1">#REF!</definedName>
    <definedName name="BExTUW10U40QCYGHM5NJ3YR1O5SP" localSheetId="3" hidden="1">#REF!</definedName>
    <definedName name="BExTUW10U40QCYGHM5NJ3YR1O5SP" localSheetId="5" hidden="1">#REF!</definedName>
    <definedName name="BExTUW10U40QCYGHM5NJ3YR1O5SP" hidden="1">#REF!</definedName>
    <definedName name="BExTUWXFQHINU66YG82BI20ATMB5" localSheetId="4" hidden="1">#REF!</definedName>
    <definedName name="BExTUWXFQHINU66YG82BI20ATMB5" localSheetId="3" hidden="1">#REF!</definedName>
    <definedName name="BExTUWXFQHINU66YG82BI20ATMB5" localSheetId="5" hidden="1">#REF!</definedName>
    <definedName name="BExTUWXFQHINU66YG82BI20ATMB5" hidden="1">#REF!</definedName>
    <definedName name="BExTUY9WNSJ91GV8CP0SKJTEIV82" localSheetId="4" hidden="1">#REF!</definedName>
    <definedName name="BExTUY9WNSJ91GV8CP0SKJTEIV82" localSheetId="3" hidden="1">#REF!</definedName>
    <definedName name="BExTUY9WNSJ91GV8CP0SKJTEIV82" localSheetId="5" hidden="1">#REF!</definedName>
    <definedName name="BExTUY9WNSJ91GV8CP0SKJTEIV82" hidden="1">#REF!</definedName>
    <definedName name="BExTV3O3JQGQFY3SDFTMBEM08TQX" localSheetId="4" hidden="1">#REF!</definedName>
    <definedName name="BExTV3O3JQGQFY3SDFTMBEM08TQX" localSheetId="3" hidden="1">#REF!</definedName>
    <definedName name="BExTV3O3JQGQFY3SDFTMBEM08TQX" localSheetId="5" hidden="1">#REF!</definedName>
    <definedName name="BExTV3O3JQGQFY3SDFTMBEM08TQX" hidden="1">#REF!</definedName>
    <definedName name="BExTV67VIM8PV6KO253M4DUBJQLC" localSheetId="4" hidden="1">#REF!</definedName>
    <definedName name="BExTV67VIM8PV6KO253M4DUBJQLC" localSheetId="3" hidden="1">#REF!</definedName>
    <definedName name="BExTV67VIM8PV6KO253M4DUBJQLC" localSheetId="5" hidden="1">#REF!</definedName>
    <definedName name="BExTV67VIM8PV6KO253M4DUBJQLC" hidden="1">#REF!</definedName>
    <definedName name="BExTVELZCF2YA5L6F23BYZZR6WHF" localSheetId="4" hidden="1">#REF!</definedName>
    <definedName name="BExTVELZCF2YA5L6F23BYZZR6WHF" localSheetId="3" hidden="1">#REF!</definedName>
    <definedName name="BExTVELZCF2YA5L6F23BYZZR6WHF" localSheetId="5" hidden="1">#REF!</definedName>
    <definedName name="BExTVELZCF2YA5L6F23BYZZR6WHF" hidden="1">#REF!</definedName>
    <definedName name="BExTVGPIQZ99YFXUC8OONUX5BD42" localSheetId="4" hidden="1">#REF!</definedName>
    <definedName name="BExTVGPIQZ99YFXUC8OONUX5BD42" localSheetId="3" hidden="1">#REF!</definedName>
    <definedName name="BExTVGPIQZ99YFXUC8OONUX5BD42" localSheetId="5" hidden="1">#REF!</definedName>
    <definedName name="BExTVGPIQZ99YFXUC8OONUX5BD42" hidden="1">#REF!</definedName>
    <definedName name="BExTVZQLP9VFLEYQ9280W13X7E8K" localSheetId="4" hidden="1">#REF!</definedName>
    <definedName name="BExTVZQLP9VFLEYQ9280W13X7E8K" localSheetId="3" hidden="1">#REF!</definedName>
    <definedName name="BExTVZQLP9VFLEYQ9280W13X7E8K" localSheetId="5" hidden="1">#REF!</definedName>
    <definedName name="BExTVZQLP9VFLEYQ9280W13X7E8K" hidden="1">#REF!</definedName>
    <definedName name="BExTWB4LA1PODQOH4LDTHQKBN16K" localSheetId="4" hidden="1">#REF!</definedName>
    <definedName name="BExTWB4LA1PODQOH4LDTHQKBN16K" localSheetId="3" hidden="1">#REF!</definedName>
    <definedName name="BExTWB4LA1PODQOH4LDTHQKBN16K" localSheetId="5" hidden="1">#REF!</definedName>
    <definedName name="BExTWB4LA1PODQOH4LDTHQKBN16K" hidden="1">#REF!</definedName>
    <definedName name="BExTWI0Q8AWXUA3ZN7I5V3QK2KM1" localSheetId="4" hidden="1">#REF!</definedName>
    <definedName name="BExTWI0Q8AWXUA3ZN7I5V3QK2KM1" localSheetId="3" hidden="1">#REF!</definedName>
    <definedName name="BExTWI0Q8AWXUA3ZN7I5V3QK2KM1" localSheetId="5" hidden="1">#REF!</definedName>
    <definedName name="BExTWI0Q8AWXUA3ZN7I5V3QK2KM1" hidden="1">#REF!</definedName>
    <definedName name="BExTWIX3ABJ6HLPILAXA5Q9LFO26" localSheetId="4" hidden="1">#REF!</definedName>
    <definedName name="BExTWIX3ABJ6HLPILAXA5Q9LFO26" localSheetId="3" hidden="1">#REF!</definedName>
    <definedName name="BExTWIX3ABJ6HLPILAXA5Q9LFO26" localSheetId="5" hidden="1">#REF!</definedName>
    <definedName name="BExTWIX3ABJ6HLPILAXA5Q9LFO26" hidden="1">#REF!</definedName>
    <definedName name="BExTWJTIA3WUW1PUWXAOP9O8NKLZ" localSheetId="4" hidden="1">#REF!</definedName>
    <definedName name="BExTWJTIA3WUW1PUWXAOP9O8NKLZ" localSheetId="3" hidden="1">#REF!</definedName>
    <definedName name="BExTWJTIA3WUW1PUWXAOP9O8NKLZ" localSheetId="5" hidden="1">#REF!</definedName>
    <definedName name="BExTWJTIA3WUW1PUWXAOP9O8NKLZ" hidden="1">#REF!</definedName>
    <definedName name="BExTWW95OX07FNA01WF5MSSSFQLX" localSheetId="4" hidden="1">#REF!</definedName>
    <definedName name="BExTWW95OX07FNA01WF5MSSSFQLX" localSheetId="3" hidden="1">#REF!</definedName>
    <definedName name="BExTWW95OX07FNA01WF5MSSSFQLX" localSheetId="5" hidden="1">#REF!</definedName>
    <definedName name="BExTWW95OX07FNA01WF5MSSSFQLX" hidden="1">#REF!</definedName>
    <definedName name="BExTWX5J0J9QLNYZ3NQJHZBGYCNM" localSheetId="4" hidden="1">#REF!</definedName>
    <definedName name="BExTWX5J0J9QLNYZ3NQJHZBGYCNM" localSheetId="3" hidden="1">#REF!</definedName>
    <definedName name="BExTWX5J0J9QLNYZ3NQJHZBGYCNM" localSheetId="5" hidden="1">#REF!</definedName>
    <definedName name="BExTWX5J0J9QLNYZ3NQJHZBGYCNM" hidden="1">#REF!</definedName>
    <definedName name="BExTX476KI0RNB71XI5TYMANSGBG" localSheetId="4" hidden="1">#REF!</definedName>
    <definedName name="BExTX476KI0RNB71XI5TYMANSGBG" localSheetId="3" hidden="1">#REF!</definedName>
    <definedName name="BExTX476KI0RNB71XI5TYMANSGBG" localSheetId="5" hidden="1">#REF!</definedName>
    <definedName name="BExTX476KI0RNB71XI5TYMANSGBG" hidden="1">#REF!</definedName>
    <definedName name="BExTXJ6HBAIXMMWKZTJNFDYVZCAY" localSheetId="4" hidden="1">#REF!</definedName>
    <definedName name="BExTXJ6HBAIXMMWKZTJNFDYVZCAY" localSheetId="3" hidden="1">#REF!</definedName>
    <definedName name="BExTXJ6HBAIXMMWKZTJNFDYVZCAY" localSheetId="5" hidden="1">#REF!</definedName>
    <definedName name="BExTXJ6HBAIXMMWKZTJNFDYVZCAY" hidden="1">#REF!</definedName>
    <definedName name="BExTXT812NQT8GAEGH738U29BI0D" localSheetId="4" hidden="1">#REF!</definedName>
    <definedName name="BExTXT812NQT8GAEGH738U29BI0D" localSheetId="3" hidden="1">#REF!</definedName>
    <definedName name="BExTXT812NQT8GAEGH738U29BI0D" localSheetId="5" hidden="1">#REF!</definedName>
    <definedName name="BExTXT812NQT8GAEGH738U29BI0D" hidden="1">#REF!</definedName>
    <definedName name="BExTXWIP2TFPTQ76NHFOB72NICRZ" localSheetId="4" hidden="1">#REF!</definedName>
    <definedName name="BExTXWIP2TFPTQ76NHFOB72NICRZ" localSheetId="3" hidden="1">#REF!</definedName>
    <definedName name="BExTXWIP2TFPTQ76NHFOB72NICRZ" localSheetId="5" hidden="1">#REF!</definedName>
    <definedName name="BExTXWIP2TFPTQ76NHFOB72NICRZ" hidden="1">#REF!</definedName>
    <definedName name="BExTY5T62H651VC86QM4X7E28JVA" localSheetId="4" hidden="1">#REF!</definedName>
    <definedName name="BExTY5T62H651VC86QM4X7E28JVA" localSheetId="3" hidden="1">#REF!</definedName>
    <definedName name="BExTY5T62H651VC86QM4X7E28JVA" localSheetId="5" hidden="1">#REF!</definedName>
    <definedName name="BExTY5T62H651VC86QM4X7E28JVA" hidden="1">#REF!</definedName>
    <definedName name="BExTYHCJJ2NWRM1RV59FYR41534U" localSheetId="4" hidden="1">#REF!</definedName>
    <definedName name="BExTYHCJJ2NWRM1RV59FYR41534U" localSheetId="3" hidden="1">#REF!</definedName>
    <definedName name="BExTYHCJJ2NWRM1RV59FYR41534U" localSheetId="5" hidden="1">#REF!</definedName>
    <definedName name="BExTYHCJJ2NWRM1RV59FYR41534U" hidden="1">#REF!</definedName>
    <definedName name="BExTYKCEFJ83LZM95M1V7CSFQVEA" localSheetId="4" hidden="1">#REF!</definedName>
    <definedName name="BExTYKCEFJ83LZM95M1V7CSFQVEA" localSheetId="3" hidden="1">#REF!</definedName>
    <definedName name="BExTYKCEFJ83LZM95M1V7CSFQVEA" localSheetId="5" hidden="1">#REF!</definedName>
    <definedName name="BExTYKCEFJ83LZM95M1V7CSFQVEA" hidden="1">#REF!</definedName>
    <definedName name="BExTYPLA9N640MFRJJQPKXT7P88M" localSheetId="4" hidden="1">#REF!</definedName>
    <definedName name="BExTYPLA9N640MFRJJQPKXT7P88M" localSheetId="3" hidden="1">#REF!</definedName>
    <definedName name="BExTYPLA9N640MFRJJQPKXT7P88M" localSheetId="5" hidden="1">#REF!</definedName>
    <definedName name="BExTYPLA9N640MFRJJQPKXT7P88M" hidden="1">#REF!</definedName>
    <definedName name="BExTZ7F71SNTOX4LLZCK5R9VUMIJ" localSheetId="4" hidden="1">#REF!</definedName>
    <definedName name="BExTZ7F71SNTOX4LLZCK5R9VUMIJ" localSheetId="3" hidden="1">#REF!</definedName>
    <definedName name="BExTZ7F71SNTOX4LLZCK5R9VUMIJ" localSheetId="5" hidden="1">#REF!</definedName>
    <definedName name="BExTZ7F71SNTOX4LLZCK5R9VUMIJ" hidden="1">#REF!</definedName>
    <definedName name="BExTZ8X5G9S3PA4FPSNK7T69W7QT" localSheetId="4" hidden="1">#REF!</definedName>
    <definedName name="BExTZ8X5G9S3PA4FPSNK7T69W7QT" localSheetId="3" hidden="1">#REF!</definedName>
    <definedName name="BExTZ8X5G9S3PA4FPSNK7T69W7QT" localSheetId="5" hidden="1">#REF!</definedName>
    <definedName name="BExTZ8X5G9S3PA4FPSNK7T69W7QT" hidden="1">#REF!</definedName>
    <definedName name="BExTZ97Y0RMR8V5BI9F2H4MFB77O" localSheetId="4" hidden="1">#REF!</definedName>
    <definedName name="BExTZ97Y0RMR8V5BI9F2H4MFB77O" localSheetId="3" hidden="1">#REF!</definedName>
    <definedName name="BExTZ97Y0RMR8V5BI9F2H4MFB77O" localSheetId="5" hidden="1">#REF!</definedName>
    <definedName name="BExTZ97Y0RMR8V5BI9F2H4MFB77O" hidden="1">#REF!</definedName>
    <definedName name="BExTZK5PMCAXJL4DUIGL6H9Y8U4C" localSheetId="4" hidden="1">#REF!</definedName>
    <definedName name="BExTZK5PMCAXJL4DUIGL6H9Y8U4C" localSheetId="3" hidden="1">#REF!</definedName>
    <definedName name="BExTZK5PMCAXJL4DUIGL6H9Y8U4C" localSheetId="5" hidden="1">#REF!</definedName>
    <definedName name="BExTZK5PMCAXJL4DUIGL6H9Y8U4C" hidden="1">#REF!</definedName>
    <definedName name="BExTZKB6L5SXV5UN71YVTCBEIGWY" localSheetId="4" hidden="1">#REF!</definedName>
    <definedName name="BExTZKB6L5SXV5UN71YVTCBEIGWY" localSheetId="3" hidden="1">#REF!</definedName>
    <definedName name="BExTZKB6L5SXV5UN71YVTCBEIGWY" localSheetId="5" hidden="1">#REF!</definedName>
    <definedName name="BExTZKB6L5SXV5UN71YVTCBEIGWY" hidden="1">#REF!</definedName>
    <definedName name="BExTZLICVKK4NBJFEGL270GJ2VQO" localSheetId="4" hidden="1">#REF!</definedName>
    <definedName name="BExTZLICVKK4NBJFEGL270GJ2VQO" localSheetId="3" hidden="1">#REF!</definedName>
    <definedName name="BExTZLICVKK4NBJFEGL270GJ2VQO" localSheetId="5" hidden="1">#REF!</definedName>
    <definedName name="BExTZLICVKK4NBJFEGL270GJ2VQO" hidden="1">#REF!</definedName>
    <definedName name="BExTZO2596CBZKPI7YNA1QQNPAIJ" localSheetId="4" hidden="1">#REF!</definedName>
    <definedName name="BExTZO2596CBZKPI7YNA1QQNPAIJ" localSheetId="3" hidden="1">#REF!</definedName>
    <definedName name="BExTZO2596CBZKPI7YNA1QQNPAIJ" localSheetId="5" hidden="1">#REF!</definedName>
    <definedName name="BExTZO2596CBZKPI7YNA1QQNPAIJ" hidden="1">#REF!</definedName>
    <definedName name="BExTZY8TDV4U7FQL7O10G6VKWKPJ" localSheetId="4" hidden="1">#REF!</definedName>
    <definedName name="BExTZY8TDV4U7FQL7O10G6VKWKPJ" localSheetId="3" hidden="1">#REF!</definedName>
    <definedName name="BExTZY8TDV4U7FQL7O10G6VKWKPJ" localSheetId="5" hidden="1">#REF!</definedName>
    <definedName name="BExTZY8TDV4U7FQL7O10G6VKWKPJ" hidden="1">#REF!</definedName>
    <definedName name="BExU02QNT4LT7H9JPUC4FXTLVGZT" localSheetId="4" hidden="1">#REF!</definedName>
    <definedName name="BExU02QNT4LT7H9JPUC4FXTLVGZT" localSheetId="3" hidden="1">#REF!</definedName>
    <definedName name="BExU02QNT4LT7H9JPUC4FXTLVGZT" localSheetId="5" hidden="1">#REF!</definedName>
    <definedName name="BExU02QNT4LT7H9JPUC4FXTLVGZT" hidden="1">#REF!</definedName>
    <definedName name="BExU0BFJJQO1HJZKI14QGOQ6JROO" localSheetId="4" hidden="1">#REF!</definedName>
    <definedName name="BExU0BFJJQO1HJZKI14QGOQ6JROO" localSheetId="3" hidden="1">#REF!</definedName>
    <definedName name="BExU0BFJJQO1HJZKI14QGOQ6JROO" localSheetId="5" hidden="1">#REF!</definedName>
    <definedName name="BExU0BFJJQO1HJZKI14QGOQ6JROO" hidden="1">#REF!</definedName>
    <definedName name="BExU0FH5WTGW8MRFUFMDDSMJ6YQ5" localSheetId="4" hidden="1">#REF!</definedName>
    <definedName name="BExU0FH5WTGW8MRFUFMDDSMJ6YQ5" localSheetId="3" hidden="1">#REF!</definedName>
    <definedName name="BExU0FH5WTGW8MRFUFMDDSMJ6YQ5" localSheetId="5" hidden="1">#REF!</definedName>
    <definedName name="BExU0FH5WTGW8MRFUFMDDSMJ6YQ5" hidden="1">#REF!</definedName>
    <definedName name="BExU0GDOIL9U33QGU9ZU3YX3V1I4" localSheetId="4" hidden="1">#REF!</definedName>
    <definedName name="BExU0GDOIL9U33QGU9ZU3YX3V1I4" localSheetId="3" hidden="1">#REF!</definedName>
    <definedName name="BExU0GDOIL9U33QGU9ZU3YX3V1I4" localSheetId="5" hidden="1">#REF!</definedName>
    <definedName name="BExU0GDOIL9U33QGU9ZU3YX3V1I4" hidden="1">#REF!</definedName>
    <definedName name="BExU0HKTO8WJDQDWRTUK5TETM3HS" localSheetId="4" hidden="1">#REF!</definedName>
    <definedName name="BExU0HKTO8WJDQDWRTUK5TETM3HS" localSheetId="3" hidden="1">#REF!</definedName>
    <definedName name="BExU0HKTO8WJDQDWRTUK5TETM3HS" localSheetId="5" hidden="1">#REF!</definedName>
    <definedName name="BExU0HKTO8WJDQDWRTUK5TETM3HS" hidden="1">#REF!</definedName>
    <definedName name="BExU0MTJQPE041ZN7H8UKGV6MZT7" localSheetId="4" hidden="1">#REF!</definedName>
    <definedName name="BExU0MTJQPE041ZN7H8UKGV6MZT7" localSheetId="3" hidden="1">#REF!</definedName>
    <definedName name="BExU0MTJQPE041ZN7H8UKGV6MZT7" localSheetId="5" hidden="1">#REF!</definedName>
    <definedName name="BExU0MTJQPE041ZN7H8UKGV6MZT7" hidden="1">#REF!</definedName>
    <definedName name="BExU0ORMFEN4WCM9S7YUY7E9WX3C" localSheetId="4" hidden="1">#REF!</definedName>
    <definedName name="BExU0ORMFEN4WCM9S7YUY7E9WX3C" localSheetId="3" hidden="1">#REF!</definedName>
    <definedName name="BExU0ORMFEN4WCM9S7YUY7E9WX3C" localSheetId="5" hidden="1">#REF!</definedName>
    <definedName name="BExU0ORMFEN4WCM9S7YUY7E9WX3C" hidden="1">#REF!</definedName>
    <definedName name="BExU0XB6XCXI4SZ92YEUFMW4TAXF" localSheetId="4" hidden="1">#REF!</definedName>
    <definedName name="BExU0XB6XCXI4SZ92YEUFMW4TAXF" localSheetId="3" hidden="1">#REF!</definedName>
    <definedName name="BExU0XB6XCXI4SZ92YEUFMW4TAXF" localSheetId="5" hidden="1">#REF!</definedName>
    <definedName name="BExU0XB6XCXI4SZ92YEUFMW4TAXF" hidden="1">#REF!</definedName>
    <definedName name="BExU0ZUUFYHLUK4M4E8GLGIBBNT0" localSheetId="4" hidden="1">#REF!</definedName>
    <definedName name="BExU0ZUUFYHLUK4M4E8GLGIBBNT0" localSheetId="3" hidden="1">#REF!</definedName>
    <definedName name="BExU0ZUUFYHLUK4M4E8GLGIBBNT0" localSheetId="5" hidden="1">#REF!</definedName>
    <definedName name="BExU0ZUUFYHLUK4M4E8GLGIBBNT0" hidden="1">#REF!</definedName>
    <definedName name="BExU147D6RPG6ZVTSXRKFSVRHSBG" localSheetId="4" hidden="1">#REF!</definedName>
    <definedName name="BExU147D6RPG6ZVTSXRKFSVRHSBG" localSheetId="3" hidden="1">#REF!</definedName>
    <definedName name="BExU147D6RPG6ZVTSXRKFSVRHSBG" localSheetId="5" hidden="1">#REF!</definedName>
    <definedName name="BExU147D6RPG6ZVTSXRKFSVRHSBG" hidden="1">#REF!</definedName>
    <definedName name="BExU16R10W1SOAPNG4CDJ01T7JRE" localSheetId="4" hidden="1">#REF!</definedName>
    <definedName name="BExU16R10W1SOAPNG4CDJ01T7JRE" localSheetId="3" hidden="1">#REF!</definedName>
    <definedName name="BExU16R10W1SOAPNG4CDJ01T7JRE" localSheetId="5" hidden="1">#REF!</definedName>
    <definedName name="BExU16R10W1SOAPNG4CDJ01T7JRE" hidden="1">#REF!</definedName>
    <definedName name="BExU17CKOR3GNIHDNVLH9L1IOJS9" localSheetId="4" hidden="1">#REF!</definedName>
    <definedName name="BExU17CKOR3GNIHDNVLH9L1IOJS9" localSheetId="3" hidden="1">#REF!</definedName>
    <definedName name="BExU17CKOR3GNIHDNVLH9L1IOJS9" localSheetId="5" hidden="1">#REF!</definedName>
    <definedName name="BExU17CKOR3GNIHDNVLH9L1IOJS9" hidden="1">#REF!</definedName>
    <definedName name="BExU1EE8BA0E70VLL6WM5F85J10Q" localSheetId="4" hidden="1">#REF!</definedName>
    <definedName name="BExU1EE8BA0E70VLL6WM5F85J10Q" localSheetId="3" hidden="1">#REF!</definedName>
    <definedName name="BExU1EE8BA0E70VLL6WM5F85J10Q" localSheetId="5" hidden="1">#REF!</definedName>
    <definedName name="BExU1EE8BA0E70VLL6WM5F85J10Q" hidden="1">#REF!</definedName>
    <definedName name="BExU1GXUTLRPJN4MRINLAPHSZQFG" localSheetId="4" hidden="1">#REF!</definedName>
    <definedName name="BExU1GXUTLRPJN4MRINLAPHSZQFG" localSheetId="3" hidden="1">#REF!</definedName>
    <definedName name="BExU1GXUTLRPJN4MRINLAPHSZQFG" localSheetId="5" hidden="1">#REF!</definedName>
    <definedName name="BExU1GXUTLRPJN4MRINLAPHSZQFG" hidden="1">#REF!</definedName>
    <definedName name="BExU1IL9AOHFO85BZB6S60DK3N8H" localSheetId="4" hidden="1">#REF!</definedName>
    <definedName name="BExU1IL9AOHFO85BZB6S60DK3N8H" localSheetId="3" hidden="1">#REF!</definedName>
    <definedName name="BExU1IL9AOHFO85BZB6S60DK3N8H" localSheetId="5" hidden="1">#REF!</definedName>
    <definedName name="BExU1IL9AOHFO85BZB6S60DK3N8H" hidden="1">#REF!</definedName>
    <definedName name="BExU1NOPS09CLFZL1O31RAF9BQNQ" localSheetId="4" hidden="1">#REF!</definedName>
    <definedName name="BExU1NOPS09CLFZL1O31RAF9BQNQ" localSheetId="3" hidden="1">#REF!</definedName>
    <definedName name="BExU1NOPS09CLFZL1O31RAF9BQNQ" localSheetId="5" hidden="1">#REF!</definedName>
    <definedName name="BExU1NOPS09CLFZL1O31RAF9BQNQ" hidden="1">#REF!</definedName>
    <definedName name="BExU1PH9MOEX1JZVZ3D5M9DXB191" localSheetId="4" hidden="1">#REF!</definedName>
    <definedName name="BExU1PH9MOEX1JZVZ3D5M9DXB191" localSheetId="3" hidden="1">#REF!</definedName>
    <definedName name="BExU1PH9MOEX1JZVZ3D5M9DXB191" localSheetId="5" hidden="1">#REF!</definedName>
    <definedName name="BExU1PH9MOEX1JZVZ3D5M9DXB191" hidden="1">#REF!</definedName>
    <definedName name="BExU1QZEEKJA35IMEOLOJ3ODX0ZA" localSheetId="4" hidden="1">#REF!</definedName>
    <definedName name="BExU1QZEEKJA35IMEOLOJ3ODX0ZA" localSheetId="3" hidden="1">#REF!</definedName>
    <definedName name="BExU1QZEEKJA35IMEOLOJ3ODX0ZA" localSheetId="5" hidden="1">#REF!</definedName>
    <definedName name="BExU1QZEEKJA35IMEOLOJ3ODX0ZA" hidden="1">#REF!</definedName>
    <definedName name="BExU1VRURIWWVJ95O40WA23LMTJD" localSheetId="4" hidden="1">#REF!</definedName>
    <definedName name="BExU1VRURIWWVJ95O40WA23LMTJD" localSheetId="3" hidden="1">#REF!</definedName>
    <definedName name="BExU1VRURIWWVJ95O40WA23LMTJD" localSheetId="5" hidden="1">#REF!</definedName>
    <definedName name="BExU1VRURIWWVJ95O40WA23LMTJD" hidden="1">#REF!</definedName>
    <definedName name="BExU2M5CK6XK55UIHDVYRXJJJRI4" localSheetId="4" hidden="1">#REF!</definedName>
    <definedName name="BExU2M5CK6XK55UIHDVYRXJJJRI4" localSheetId="3" hidden="1">#REF!</definedName>
    <definedName name="BExU2M5CK6XK55UIHDVYRXJJJRI4" localSheetId="5" hidden="1">#REF!</definedName>
    <definedName name="BExU2M5CK6XK55UIHDVYRXJJJRI4" hidden="1">#REF!</definedName>
    <definedName name="BExU2TXVT25ZTOFQAF6CM53Z1RLF" localSheetId="4" hidden="1">#REF!</definedName>
    <definedName name="BExU2TXVT25ZTOFQAF6CM53Z1RLF" localSheetId="3" hidden="1">#REF!</definedName>
    <definedName name="BExU2TXVT25ZTOFQAF6CM53Z1RLF" localSheetId="5" hidden="1">#REF!</definedName>
    <definedName name="BExU2TXVT25ZTOFQAF6CM53Z1RLF" hidden="1">#REF!</definedName>
    <definedName name="BExU2XZLYIU19G7358W5T9E87AFR" localSheetId="4" hidden="1">#REF!</definedName>
    <definedName name="BExU2XZLYIU19G7358W5T9E87AFR" localSheetId="3" hidden="1">#REF!</definedName>
    <definedName name="BExU2XZLYIU19G7358W5T9E87AFR" localSheetId="5" hidden="1">#REF!</definedName>
    <definedName name="BExU2XZLYIU19G7358W5T9E87AFR" hidden="1">#REF!</definedName>
    <definedName name="BExU3B66MCKJFSKT3HL8B5EJGVX0" localSheetId="4" hidden="1">#REF!</definedName>
    <definedName name="BExU3B66MCKJFSKT3HL8B5EJGVX0" localSheetId="3" hidden="1">#REF!</definedName>
    <definedName name="BExU3B66MCKJFSKT3HL8B5EJGVX0" localSheetId="5" hidden="1">#REF!</definedName>
    <definedName name="BExU3B66MCKJFSKT3HL8B5EJGVX0" hidden="1">#REF!</definedName>
    <definedName name="BExU3UNI9NR1RNZR07NSLSZMDOQQ" localSheetId="4" hidden="1">#REF!</definedName>
    <definedName name="BExU3UNI9NR1RNZR07NSLSZMDOQQ" localSheetId="3" hidden="1">#REF!</definedName>
    <definedName name="BExU3UNI9NR1RNZR07NSLSZMDOQQ" localSheetId="5" hidden="1">#REF!</definedName>
    <definedName name="BExU3UNI9NR1RNZR07NSLSZMDOQQ" hidden="1">#REF!</definedName>
    <definedName name="BExU401R18N6XKZKL7CNFOZQCM14" localSheetId="4" hidden="1">#REF!</definedName>
    <definedName name="BExU401R18N6XKZKL7CNFOZQCM14" localSheetId="3" hidden="1">#REF!</definedName>
    <definedName name="BExU401R18N6XKZKL7CNFOZQCM14" localSheetId="5" hidden="1">#REF!</definedName>
    <definedName name="BExU401R18N6XKZKL7CNFOZQCM14" hidden="1">#REF!</definedName>
    <definedName name="BExU42QVGY7TK39W1BIN6CDRG2OE" localSheetId="4" hidden="1">#REF!</definedName>
    <definedName name="BExU42QVGY7TK39W1BIN6CDRG2OE" localSheetId="3" hidden="1">#REF!</definedName>
    <definedName name="BExU42QVGY7TK39W1BIN6CDRG2OE" localSheetId="5" hidden="1">#REF!</definedName>
    <definedName name="BExU42QVGY7TK39W1BIN6CDRG2OE" hidden="1">#REF!</definedName>
    <definedName name="BExU44P2AEX6PD8VC4ISCROUCQSP" localSheetId="4" hidden="1">#REF!</definedName>
    <definedName name="BExU44P2AEX6PD8VC4ISCROUCQSP" localSheetId="3" hidden="1">#REF!</definedName>
    <definedName name="BExU44P2AEX6PD8VC4ISCROUCQSP" localSheetId="5" hidden="1">#REF!</definedName>
    <definedName name="BExU44P2AEX6PD8VC4ISCROUCQSP" hidden="1">#REF!</definedName>
    <definedName name="BExU47OZMS6TCWMEHHF0UCSFLLPI" localSheetId="4" hidden="1">#REF!</definedName>
    <definedName name="BExU47OZMS6TCWMEHHF0UCSFLLPI" localSheetId="3" hidden="1">#REF!</definedName>
    <definedName name="BExU47OZMS6TCWMEHHF0UCSFLLPI" localSheetId="5" hidden="1">#REF!</definedName>
    <definedName name="BExU47OZMS6TCWMEHHF0UCSFLLPI" hidden="1">#REF!</definedName>
    <definedName name="BExU4D36E8TXN0M8KSNGEAFYP4DQ" localSheetId="4" hidden="1">#REF!</definedName>
    <definedName name="BExU4D36E8TXN0M8KSNGEAFYP4DQ" localSheetId="3" hidden="1">#REF!</definedName>
    <definedName name="BExU4D36E8TXN0M8KSNGEAFYP4DQ" localSheetId="5" hidden="1">#REF!</definedName>
    <definedName name="BExU4D36E8TXN0M8KSNGEAFYP4DQ" hidden="1">#REF!</definedName>
    <definedName name="BExU4G31RRVLJ3AC6E1FNEFMXM3O" localSheetId="4" hidden="1">#REF!</definedName>
    <definedName name="BExU4G31RRVLJ3AC6E1FNEFMXM3O" localSheetId="3" hidden="1">#REF!</definedName>
    <definedName name="BExU4G31RRVLJ3AC6E1FNEFMXM3O" localSheetId="5" hidden="1">#REF!</definedName>
    <definedName name="BExU4G31RRVLJ3AC6E1FNEFMXM3O" hidden="1">#REF!</definedName>
    <definedName name="BExU4GDVLPUEWBA4MRYRTQAUNO7B" localSheetId="4" hidden="1">#REF!</definedName>
    <definedName name="BExU4GDVLPUEWBA4MRYRTQAUNO7B" localSheetId="3" hidden="1">#REF!</definedName>
    <definedName name="BExU4GDVLPUEWBA4MRYRTQAUNO7B" localSheetId="5" hidden="1">#REF!</definedName>
    <definedName name="BExU4GDVLPUEWBA4MRYRTQAUNO7B" hidden="1">#REF!</definedName>
    <definedName name="BExU4I148DA7PRCCISLWQ6ABXFK6" localSheetId="4" hidden="1">#REF!</definedName>
    <definedName name="BExU4I148DA7PRCCISLWQ6ABXFK6" localSheetId="3" hidden="1">#REF!</definedName>
    <definedName name="BExU4I148DA7PRCCISLWQ6ABXFK6" localSheetId="5" hidden="1">#REF!</definedName>
    <definedName name="BExU4I148DA7PRCCISLWQ6ABXFK6" hidden="1">#REF!</definedName>
    <definedName name="BExU4L101H2KQHVKCKQ4PBAWZV6K" localSheetId="4" hidden="1">#REF!</definedName>
    <definedName name="BExU4L101H2KQHVKCKQ4PBAWZV6K" localSheetId="3" hidden="1">#REF!</definedName>
    <definedName name="BExU4L101H2KQHVKCKQ4PBAWZV6K" localSheetId="5" hidden="1">#REF!</definedName>
    <definedName name="BExU4L101H2KQHVKCKQ4PBAWZV6K" hidden="1">#REF!</definedName>
    <definedName name="BExU4NA00RRRBGRT6TOB0MXZRCRZ" localSheetId="4" hidden="1">#REF!</definedName>
    <definedName name="BExU4NA00RRRBGRT6TOB0MXZRCRZ" localSheetId="3" hidden="1">#REF!</definedName>
    <definedName name="BExU4NA00RRRBGRT6TOB0MXZRCRZ" localSheetId="5" hidden="1">#REF!</definedName>
    <definedName name="BExU4NA00RRRBGRT6TOB0MXZRCRZ" hidden="1">#REF!</definedName>
    <definedName name="BExU51IFNZXPBDES28457LR8X60M" localSheetId="4" hidden="1">#REF!</definedName>
    <definedName name="BExU51IFNZXPBDES28457LR8X60M" localSheetId="3" hidden="1">#REF!</definedName>
    <definedName name="BExU51IFNZXPBDES28457LR8X60M" localSheetId="5" hidden="1">#REF!</definedName>
    <definedName name="BExU51IFNZXPBDES28457LR8X60M" hidden="1">#REF!</definedName>
    <definedName name="BExU529I6YHVOG83TJHWSILIQU1S" localSheetId="4" hidden="1">#REF!</definedName>
    <definedName name="BExU529I6YHVOG83TJHWSILIQU1S" localSheetId="3" hidden="1">#REF!</definedName>
    <definedName name="BExU529I6YHVOG83TJHWSILIQU1S" localSheetId="5" hidden="1">#REF!</definedName>
    <definedName name="BExU529I6YHVOG83TJHWSILIQU1S" hidden="1">#REF!</definedName>
    <definedName name="BExU57YCIKPRD8QWL6EU0YR3NG3J" localSheetId="4" hidden="1">#REF!</definedName>
    <definedName name="BExU57YCIKPRD8QWL6EU0YR3NG3J" localSheetId="3" hidden="1">#REF!</definedName>
    <definedName name="BExU57YCIKPRD8QWL6EU0YR3NG3J" localSheetId="5" hidden="1">#REF!</definedName>
    <definedName name="BExU57YCIKPRD8QWL6EU0YR3NG3J" hidden="1">#REF!</definedName>
    <definedName name="BExU5DSTBWXLN6E59B757KRWRI6E" localSheetId="4" hidden="1">#REF!</definedName>
    <definedName name="BExU5DSTBWXLN6E59B757KRWRI6E" localSheetId="3" hidden="1">#REF!</definedName>
    <definedName name="BExU5DSTBWXLN6E59B757KRWRI6E" localSheetId="5" hidden="1">#REF!</definedName>
    <definedName name="BExU5DSTBWXLN6E59B757KRWRI6E" hidden="1">#REF!</definedName>
    <definedName name="BExU5TDWM8NNDHYPQ7OQODTQ368A" localSheetId="4" hidden="1">#REF!</definedName>
    <definedName name="BExU5TDWM8NNDHYPQ7OQODTQ368A" localSheetId="3" hidden="1">#REF!</definedName>
    <definedName name="BExU5TDWM8NNDHYPQ7OQODTQ368A" localSheetId="5" hidden="1">#REF!</definedName>
    <definedName name="BExU5TDWM8NNDHYPQ7OQODTQ368A" hidden="1">#REF!</definedName>
    <definedName name="BExU5X4OX1V1XHS6WSSORVQPP6Z3" localSheetId="4" hidden="1">#REF!</definedName>
    <definedName name="BExU5X4OX1V1XHS6WSSORVQPP6Z3" localSheetId="3" hidden="1">#REF!</definedName>
    <definedName name="BExU5X4OX1V1XHS6WSSORVQPP6Z3" localSheetId="5" hidden="1">#REF!</definedName>
    <definedName name="BExU5X4OX1V1XHS6WSSORVQPP6Z3" hidden="1">#REF!</definedName>
    <definedName name="BExU5XVPARTFMRYHNUTBKDIL4UJN" localSheetId="4" hidden="1">#REF!</definedName>
    <definedName name="BExU5XVPARTFMRYHNUTBKDIL4UJN" localSheetId="3" hidden="1">#REF!</definedName>
    <definedName name="BExU5XVPARTFMRYHNUTBKDIL4UJN" localSheetId="5" hidden="1">#REF!</definedName>
    <definedName name="BExU5XVPARTFMRYHNUTBKDIL4UJN" hidden="1">#REF!</definedName>
    <definedName name="BExU66KMFBAP8JCVG9VM1RD1TNFF" localSheetId="4" hidden="1">#REF!</definedName>
    <definedName name="BExU66KMFBAP8JCVG9VM1RD1TNFF" localSheetId="3" hidden="1">#REF!</definedName>
    <definedName name="BExU66KMFBAP8JCVG9VM1RD1TNFF" localSheetId="5" hidden="1">#REF!</definedName>
    <definedName name="BExU66KMFBAP8JCVG9VM1RD1TNFF" hidden="1">#REF!</definedName>
    <definedName name="BExU68IOM3CB3TACNAE9565TW7SH" localSheetId="4" hidden="1">#REF!</definedName>
    <definedName name="BExU68IOM3CB3TACNAE9565TW7SH" localSheetId="3" hidden="1">#REF!</definedName>
    <definedName name="BExU68IOM3CB3TACNAE9565TW7SH" localSheetId="5" hidden="1">#REF!</definedName>
    <definedName name="BExU68IOM3CB3TACNAE9565TW7SH" hidden="1">#REF!</definedName>
    <definedName name="BExU6AM82KN21E82HMWVP3LWP9IL" localSheetId="4" hidden="1">#REF!</definedName>
    <definedName name="BExU6AM82KN21E82HMWVP3LWP9IL" localSheetId="3" hidden="1">#REF!</definedName>
    <definedName name="BExU6AM82KN21E82HMWVP3LWP9IL" localSheetId="5" hidden="1">#REF!</definedName>
    <definedName name="BExU6AM82KN21E82HMWVP3LWP9IL" hidden="1">#REF!</definedName>
    <definedName name="BExU6FEU1MRHU98R9YOJC5OKUJ6L" localSheetId="4" hidden="1">#REF!</definedName>
    <definedName name="BExU6FEU1MRHU98R9YOJC5OKUJ6L" localSheetId="3" hidden="1">#REF!</definedName>
    <definedName name="BExU6FEU1MRHU98R9YOJC5OKUJ6L" localSheetId="5" hidden="1">#REF!</definedName>
    <definedName name="BExU6FEU1MRHU98R9YOJC5OKUJ6L" hidden="1">#REF!</definedName>
    <definedName name="BExU6KIAJ663Y8W8QMU4HCF183DF" localSheetId="4" hidden="1">#REF!</definedName>
    <definedName name="BExU6KIAJ663Y8W8QMU4HCF183DF" localSheetId="3" hidden="1">#REF!</definedName>
    <definedName name="BExU6KIAJ663Y8W8QMU4HCF183DF" localSheetId="5" hidden="1">#REF!</definedName>
    <definedName name="BExU6KIAJ663Y8W8QMU4HCF183DF" hidden="1">#REF!</definedName>
    <definedName name="BExU6KT19B4PG6SHXFBGBPLM66KT" localSheetId="4" hidden="1">#REF!</definedName>
    <definedName name="BExU6KT19B4PG6SHXFBGBPLM66KT" localSheetId="3" hidden="1">#REF!</definedName>
    <definedName name="BExU6KT19B4PG6SHXFBGBPLM66KT" localSheetId="5" hidden="1">#REF!</definedName>
    <definedName name="BExU6KT19B4PG6SHXFBGBPLM66KT" hidden="1">#REF!</definedName>
    <definedName name="BExU6PAVKIOAIMQ9XQIHHF1SUAGO" localSheetId="4" hidden="1">#REF!</definedName>
    <definedName name="BExU6PAVKIOAIMQ9XQIHHF1SUAGO" localSheetId="3" hidden="1">#REF!</definedName>
    <definedName name="BExU6PAVKIOAIMQ9XQIHHF1SUAGO" localSheetId="5" hidden="1">#REF!</definedName>
    <definedName name="BExU6PAVKIOAIMQ9XQIHHF1SUAGO" hidden="1">#REF!</definedName>
    <definedName name="BExU6WXXC7SSQDMHSLUN5C2V4IYX" localSheetId="4" hidden="1">#REF!</definedName>
    <definedName name="BExU6WXXC7SSQDMHSLUN5C2V4IYX" localSheetId="3" hidden="1">#REF!</definedName>
    <definedName name="BExU6WXXC7SSQDMHSLUN5C2V4IYX" localSheetId="5" hidden="1">#REF!</definedName>
    <definedName name="BExU6WXXC7SSQDMHSLUN5C2V4IYX" hidden="1">#REF!</definedName>
    <definedName name="BExU708NI96MM6BUOX5DT9LV4JWF" localSheetId="4" hidden="1">#REF!</definedName>
    <definedName name="BExU708NI96MM6BUOX5DT9LV4JWF" localSheetId="3" hidden="1">#REF!</definedName>
    <definedName name="BExU708NI96MM6BUOX5DT9LV4JWF" localSheetId="5" hidden="1">#REF!</definedName>
    <definedName name="BExU708NI96MM6BUOX5DT9LV4JWF" hidden="1">#REF!</definedName>
    <definedName name="BExU73387E74XE8A9UKZLZNJYY65" localSheetId="4" hidden="1">#REF!</definedName>
    <definedName name="BExU73387E74XE8A9UKZLZNJYY65" localSheetId="3" hidden="1">#REF!</definedName>
    <definedName name="BExU73387E74XE8A9UKZLZNJYY65" localSheetId="5" hidden="1">#REF!</definedName>
    <definedName name="BExU73387E74XE8A9UKZLZNJYY65" hidden="1">#REF!</definedName>
    <definedName name="BExU76ZHCJM8I7VSICCMSTC33O6U" localSheetId="4" hidden="1">#REF!</definedName>
    <definedName name="BExU76ZHCJM8I7VSICCMSTC33O6U" localSheetId="3" hidden="1">#REF!</definedName>
    <definedName name="BExU76ZHCJM8I7VSICCMSTC33O6U" localSheetId="5" hidden="1">#REF!</definedName>
    <definedName name="BExU76ZHCJM8I7VSICCMSTC33O6U" hidden="1">#REF!</definedName>
    <definedName name="BExU7BBTUF8BQ42DSGM94X5TG5GF" localSheetId="4" hidden="1">#REF!</definedName>
    <definedName name="BExU7BBTUF8BQ42DSGM94X5TG5GF" localSheetId="3" hidden="1">#REF!</definedName>
    <definedName name="BExU7BBTUF8BQ42DSGM94X5TG5GF" localSheetId="5" hidden="1">#REF!</definedName>
    <definedName name="BExU7BBTUF8BQ42DSGM94X5TG5GF" hidden="1">#REF!</definedName>
    <definedName name="BExU7HH4EAHFQHT4AXKGWAWZP3I0" localSheetId="4" hidden="1">#REF!</definedName>
    <definedName name="BExU7HH4EAHFQHT4AXKGWAWZP3I0" localSheetId="3" hidden="1">#REF!</definedName>
    <definedName name="BExU7HH4EAHFQHT4AXKGWAWZP3I0" localSheetId="5" hidden="1">#REF!</definedName>
    <definedName name="BExU7HH4EAHFQHT4AXKGWAWZP3I0" hidden="1">#REF!</definedName>
    <definedName name="BExU7MF1ZVPDHOSMCAXOSYICHZ4I" localSheetId="4" hidden="1">#REF!</definedName>
    <definedName name="BExU7MF1ZVPDHOSMCAXOSYICHZ4I" localSheetId="3" hidden="1">#REF!</definedName>
    <definedName name="BExU7MF1ZVPDHOSMCAXOSYICHZ4I" localSheetId="5" hidden="1">#REF!</definedName>
    <definedName name="BExU7MF1ZVPDHOSMCAXOSYICHZ4I" hidden="1">#REF!</definedName>
    <definedName name="BExU7O2BJ6D5YCKEL6FD2EFCWYRX" localSheetId="4" hidden="1">#REF!</definedName>
    <definedName name="BExU7O2BJ6D5YCKEL6FD2EFCWYRX" localSheetId="3" hidden="1">#REF!</definedName>
    <definedName name="BExU7O2BJ6D5YCKEL6FD2EFCWYRX" localSheetId="5" hidden="1">#REF!</definedName>
    <definedName name="BExU7O2BJ6D5YCKEL6FD2EFCWYRX" hidden="1">#REF!</definedName>
    <definedName name="BExU7Q0JS9YIUKUPNSSAIDK2KJAV" localSheetId="4" hidden="1">#REF!</definedName>
    <definedName name="BExU7Q0JS9YIUKUPNSSAIDK2KJAV" localSheetId="3" hidden="1">#REF!</definedName>
    <definedName name="BExU7Q0JS9YIUKUPNSSAIDK2KJAV" localSheetId="5" hidden="1">#REF!</definedName>
    <definedName name="BExU7Q0JS9YIUKUPNSSAIDK2KJAV" hidden="1">#REF!</definedName>
    <definedName name="BExU80I6AE5OU7P7F5V7HWIZBJ4P" localSheetId="4" hidden="1">#REF!</definedName>
    <definedName name="BExU80I6AE5OU7P7F5V7HWIZBJ4P" localSheetId="3" hidden="1">#REF!</definedName>
    <definedName name="BExU80I6AE5OU7P7F5V7HWIZBJ4P" localSheetId="5" hidden="1">#REF!</definedName>
    <definedName name="BExU80I6AE5OU7P7F5V7HWIZBJ4P" hidden="1">#REF!</definedName>
    <definedName name="BExU86NB26MCPYIISZ36HADONGT2" localSheetId="4" hidden="1">#REF!</definedName>
    <definedName name="BExU86NB26MCPYIISZ36HADONGT2" localSheetId="3" hidden="1">#REF!</definedName>
    <definedName name="BExU86NB26MCPYIISZ36HADONGT2" localSheetId="5" hidden="1">#REF!</definedName>
    <definedName name="BExU86NB26MCPYIISZ36HADONGT2" hidden="1">#REF!</definedName>
    <definedName name="BExU885EZZNSZV3GP298UJ8LB7OL" localSheetId="4" hidden="1">#REF!</definedName>
    <definedName name="BExU885EZZNSZV3GP298UJ8LB7OL" localSheetId="3" hidden="1">#REF!</definedName>
    <definedName name="BExU885EZZNSZV3GP298UJ8LB7OL" localSheetId="5" hidden="1">#REF!</definedName>
    <definedName name="BExU885EZZNSZV3GP298UJ8LB7OL" hidden="1">#REF!</definedName>
    <definedName name="BExU8FSAUP9TUZ1NO9WXK80QPHWV" localSheetId="4" hidden="1">#REF!</definedName>
    <definedName name="BExU8FSAUP9TUZ1NO9WXK80QPHWV" localSheetId="3" hidden="1">#REF!</definedName>
    <definedName name="BExU8FSAUP9TUZ1NO9WXK80QPHWV" localSheetId="5" hidden="1">#REF!</definedName>
    <definedName name="BExU8FSAUP9TUZ1NO9WXK80QPHWV" hidden="1">#REF!</definedName>
    <definedName name="BExU8KFLAN778MBN93NYZB0FV30G" localSheetId="4" hidden="1">#REF!</definedName>
    <definedName name="BExU8KFLAN778MBN93NYZB0FV30G" localSheetId="3" hidden="1">#REF!</definedName>
    <definedName name="BExU8KFLAN778MBN93NYZB0FV30G" localSheetId="5" hidden="1">#REF!</definedName>
    <definedName name="BExU8KFLAN778MBN93NYZB0FV30G" hidden="1">#REF!</definedName>
    <definedName name="BExU8UX9JX3XLB47YZ8GFXE0V7R2" localSheetId="4" hidden="1">#REF!</definedName>
    <definedName name="BExU8UX9JX3XLB47YZ8GFXE0V7R2" localSheetId="3" hidden="1">#REF!</definedName>
    <definedName name="BExU8UX9JX3XLB47YZ8GFXE0V7R2" localSheetId="5" hidden="1">#REF!</definedName>
    <definedName name="BExU8UX9JX3XLB47YZ8GFXE0V7R2" hidden="1">#REF!</definedName>
    <definedName name="BExU91DC3DGKPZD6LTER2IRTF89C" localSheetId="4" hidden="1">#REF!</definedName>
    <definedName name="BExU91DC3DGKPZD6LTER2IRTF89C" localSheetId="3" hidden="1">#REF!</definedName>
    <definedName name="BExU91DC3DGKPZD6LTER2IRTF89C" localSheetId="5" hidden="1">#REF!</definedName>
    <definedName name="BExU91DC3DGKPZD6LTER2IRTF89C" hidden="1">#REF!</definedName>
    <definedName name="BExU96M1J7P9DZQ3S9H0C12KGYTW" localSheetId="4" hidden="1">#REF!</definedName>
    <definedName name="BExU96M1J7P9DZQ3S9H0C12KGYTW" localSheetId="3" hidden="1">#REF!</definedName>
    <definedName name="BExU96M1J7P9DZQ3S9H0C12KGYTW" localSheetId="5" hidden="1">#REF!</definedName>
    <definedName name="BExU96M1J7P9DZQ3S9H0C12KGYTW" hidden="1">#REF!</definedName>
    <definedName name="BExU9F05OR1GZ3057R6UL3WPEIYI" localSheetId="4" hidden="1">#REF!</definedName>
    <definedName name="BExU9F05OR1GZ3057R6UL3WPEIYI" localSheetId="3" hidden="1">#REF!</definedName>
    <definedName name="BExU9F05OR1GZ3057R6UL3WPEIYI" localSheetId="5" hidden="1">#REF!</definedName>
    <definedName name="BExU9F05OR1GZ3057R6UL3WPEIYI" hidden="1">#REF!</definedName>
    <definedName name="BExU9GCSO5YILIKG6VAHN13DL75K" localSheetId="4" hidden="1">#REF!</definedName>
    <definedName name="BExU9GCSO5YILIKG6VAHN13DL75K" localSheetId="3" hidden="1">#REF!</definedName>
    <definedName name="BExU9GCSO5YILIKG6VAHN13DL75K" localSheetId="5" hidden="1">#REF!</definedName>
    <definedName name="BExU9GCSO5YILIKG6VAHN13DL75K" hidden="1">#REF!</definedName>
    <definedName name="BExU9KJOZLO15N11MJVN782NFGJ0" localSheetId="4" hidden="1">#REF!</definedName>
    <definedName name="BExU9KJOZLO15N11MJVN782NFGJ0" localSheetId="3" hidden="1">#REF!</definedName>
    <definedName name="BExU9KJOZLO15N11MJVN782NFGJ0" localSheetId="5" hidden="1">#REF!</definedName>
    <definedName name="BExU9KJOZLO15N11MJVN782NFGJ0" hidden="1">#REF!</definedName>
    <definedName name="BExU9LG29XU2K1GNKRO4438JYQZE" localSheetId="4" hidden="1">#REF!</definedName>
    <definedName name="BExU9LG29XU2K1GNKRO4438JYQZE" localSheetId="3" hidden="1">#REF!</definedName>
    <definedName name="BExU9LG29XU2K1GNKRO4438JYQZE" localSheetId="5" hidden="1">#REF!</definedName>
    <definedName name="BExU9LG29XU2K1GNKRO4438JYQZE" hidden="1">#REF!</definedName>
    <definedName name="BExU9RW36I5Z6JIXUIUB3PJH86LT" localSheetId="4" hidden="1">#REF!</definedName>
    <definedName name="BExU9RW36I5Z6JIXUIUB3PJH86LT" localSheetId="3" hidden="1">#REF!</definedName>
    <definedName name="BExU9RW36I5Z6JIXUIUB3PJH86LT" localSheetId="5" hidden="1">#REF!</definedName>
    <definedName name="BExU9RW36I5Z6JIXUIUB3PJH86LT" hidden="1">#REF!</definedName>
    <definedName name="BExUA28AO7OWDG3H23Q0CL4B7BHW" localSheetId="4" hidden="1">#REF!</definedName>
    <definedName name="BExUA28AO7OWDG3H23Q0CL4B7BHW" localSheetId="3" hidden="1">#REF!</definedName>
    <definedName name="BExUA28AO7OWDG3H23Q0CL4B7BHW" localSheetId="5" hidden="1">#REF!</definedName>
    <definedName name="BExUA28AO7OWDG3H23Q0CL4B7BHW" hidden="1">#REF!</definedName>
    <definedName name="BExUA5O923FFNEBY8BPO1TU3QGBM" localSheetId="4" hidden="1">#REF!</definedName>
    <definedName name="BExUA5O923FFNEBY8BPO1TU3QGBM" localSheetId="3" hidden="1">#REF!</definedName>
    <definedName name="BExUA5O923FFNEBY8BPO1TU3QGBM" localSheetId="5" hidden="1">#REF!</definedName>
    <definedName name="BExUA5O923FFNEBY8BPO1TU3QGBM" hidden="1">#REF!</definedName>
    <definedName name="BExUA6Q4K25VH452AQ3ZIRBCMS61" localSheetId="4" hidden="1">#REF!</definedName>
    <definedName name="BExUA6Q4K25VH452AQ3ZIRBCMS61" localSheetId="3" hidden="1">#REF!</definedName>
    <definedName name="BExUA6Q4K25VH452AQ3ZIRBCMS61" localSheetId="5" hidden="1">#REF!</definedName>
    <definedName name="BExUA6Q4K25VH452AQ3ZIRBCMS61" hidden="1">#REF!</definedName>
    <definedName name="BExUAFV4JMBSM2SKBQL9NHL0NIBS" localSheetId="4" hidden="1">#REF!</definedName>
    <definedName name="BExUAFV4JMBSM2SKBQL9NHL0NIBS" localSheetId="3" hidden="1">#REF!</definedName>
    <definedName name="BExUAFV4JMBSM2SKBQL9NHL0NIBS" localSheetId="5" hidden="1">#REF!</definedName>
    <definedName name="BExUAFV4JMBSM2SKBQL9NHL0NIBS" hidden="1">#REF!</definedName>
    <definedName name="BExUAMWQODKBXMRH1QCMJLJBF8M7" localSheetId="4" hidden="1">#REF!</definedName>
    <definedName name="BExUAMWQODKBXMRH1QCMJLJBF8M7" localSheetId="3" hidden="1">#REF!</definedName>
    <definedName name="BExUAMWQODKBXMRH1QCMJLJBF8M7" localSheetId="5" hidden="1">#REF!</definedName>
    <definedName name="BExUAMWQODKBXMRH1QCMJLJBF8M7" hidden="1">#REF!</definedName>
    <definedName name="BExUAX8WS5OPVLCDXRGKTU2QMTFO" localSheetId="4" hidden="1">#REF!</definedName>
    <definedName name="BExUAX8WS5OPVLCDXRGKTU2QMTFO" localSheetId="3" hidden="1">#REF!</definedName>
    <definedName name="BExUAX8WS5OPVLCDXRGKTU2QMTFO" localSheetId="5" hidden="1">#REF!</definedName>
    <definedName name="BExUAX8WS5OPVLCDXRGKTU2QMTFO" hidden="1">#REF!</definedName>
    <definedName name="BExUB8HLEXSBVPZ5AXNQEK96F1N4" localSheetId="4" hidden="1">#REF!</definedName>
    <definedName name="BExUB8HLEXSBVPZ5AXNQEK96F1N4" localSheetId="3" hidden="1">#REF!</definedName>
    <definedName name="BExUB8HLEXSBVPZ5AXNQEK96F1N4" localSheetId="5" hidden="1">#REF!</definedName>
    <definedName name="BExUB8HLEXSBVPZ5AXNQEK96F1N4" hidden="1">#REF!</definedName>
    <definedName name="BExUBCDVZIEA7YT0LPSMHL5ZSERQ" localSheetId="4" hidden="1">#REF!</definedName>
    <definedName name="BExUBCDVZIEA7YT0LPSMHL5ZSERQ" localSheetId="3" hidden="1">#REF!</definedName>
    <definedName name="BExUBCDVZIEA7YT0LPSMHL5ZSERQ" localSheetId="5" hidden="1">#REF!</definedName>
    <definedName name="BExUBCDVZIEA7YT0LPSMHL5ZSERQ" hidden="1">#REF!</definedName>
    <definedName name="BExUBKXBUCN760QYU7Q8GESBWOQH" localSheetId="4" hidden="1">#REF!</definedName>
    <definedName name="BExUBKXBUCN760QYU7Q8GESBWOQH" localSheetId="3" hidden="1">#REF!</definedName>
    <definedName name="BExUBKXBUCN760QYU7Q8GESBWOQH" localSheetId="5" hidden="1">#REF!</definedName>
    <definedName name="BExUBKXBUCN760QYU7Q8GESBWOQH" hidden="1">#REF!</definedName>
    <definedName name="BExUBL83ED0P076RN9RJ8P1MZ299" localSheetId="4" hidden="1">#REF!</definedName>
    <definedName name="BExUBL83ED0P076RN9RJ8P1MZ299" localSheetId="3" hidden="1">#REF!</definedName>
    <definedName name="BExUBL83ED0P076RN9RJ8P1MZ299" localSheetId="5" hidden="1">#REF!</definedName>
    <definedName name="BExUBL83ED0P076RN9RJ8P1MZ299" hidden="1">#REF!</definedName>
    <definedName name="BExUC623BDYEODBN0N4DO6PJQ7NU" localSheetId="4" hidden="1">#REF!</definedName>
    <definedName name="BExUC623BDYEODBN0N4DO6PJQ7NU" localSheetId="3" hidden="1">#REF!</definedName>
    <definedName name="BExUC623BDYEODBN0N4DO6PJQ7NU" localSheetId="5" hidden="1">#REF!</definedName>
    <definedName name="BExUC623BDYEODBN0N4DO6PJQ7NU" hidden="1">#REF!</definedName>
    <definedName name="BExUC8WH8TCKBB5313JGYYQ1WFLT" localSheetId="4" hidden="1">#REF!</definedName>
    <definedName name="BExUC8WH8TCKBB5313JGYYQ1WFLT" localSheetId="3" hidden="1">#REF!</definedName>
    <definedName name="BExUC8WH8TCKBB5313JGYYQ1WFLT" localSheetId="5" hidden="1">#REF!</definedName>
    <definedName name="BExUC8WH8TCKBB5313JGYYQ1WFLT" hidden="1">#REF!</definedName>
    <definedName name="BExUCFCDK6SPH86I6STXX8X3WMC4" localSheetId="4" hidden="1">#REF!</definedName>
    <definedName name="BExUCFCDK6SPH86I6STXX8X3WMC4" localSheetId="3" hidden="1">#REF!</definedName>
    <definedName name="BExUCFCDK6SPH86I6STXX8X3WMC4" localSheetId="5" hidden="1">#REF!</definedName>
    <definedName name="BExUCFCDK6SPH86I6STXX8X3WMC4" hidden="1">#REF!</definedName>
    <definedName name="BExUCLC6AQ5KR6LXSAXV4QQ8ASVG" localSheetId="4" hidden="1">#REF!</definedName>
    <definedName name="BExUCLC6AQ5KR6LXSAXV4QQ8ASVG" localSheetId="3" hidden="1">#REF!</definedName>
    <definedName name="BExUCLC6AQ5KR6LXSAXV4QQ8ASVG" localSheetId="5" hidden="1">#REF!</definedName>
    <definedName name="BExUCLC6AQ5KR6LXSAXV4QQ8ASVG" hidden="1">#REF!</definedName>
    <definedName name="BExUD4IOJ12X3PJG5WXNNGDRCKAP" localSheetId="4" hidden="1">#REF!</definedName>
    <definedName name="BExUD4IOJ12X3PJG5WXNNGDRCKAP" localSheetId="3" hidden="1">#REF!</definedName>
    <definedName name="BExUD4IOJ12X3PJG5WXNNGDRCKAP" localSheetId="5" hidden="1">#REF!</definedName>
    <definedName name="BExUD4IOJ12X3PJG5WXNNGDRCKAP" hidden="1">#REF!</definedName>
    <definedName name="BExUD9WX9BWK72UWVSLYZJLAY5VY" localSheetId="4" hidden="1">#REF!</definedName>
    <definedName name="BExUD9WX9BWK72UWVSLYZJLAY5VY" localSheetId="3" hidden="1">#REF!</definedName>
    <definedName name="BExUD9WX9BWK72UWVSLYZJLAY5VY" localSheetId="5" hidden="1">#REF!</definedName>
    <definedName name="BExUD9WX9BWK72UWVSLYZJLAY5VY" hidden="1">#REF!</definedName>
    <definedName name="BExUDBEUJH9IACZDBL1VAUWPG0QW" localSheetId="4" hidden="1">#REF!</definedName>
    <definedName name="BExUDBEUJH9IACZDBL1VAUWPG0QW" localSheetId="3" hidden="1">#REF!</definedName>
    <definedName name="BExUDBEUJH9IACZDBL1VAUWPG0QW" localSheetId="5" hidden="1">#REF!</definedName>
    <definedName name="BExUDBEUJH9IACZDBL1VAUWPG0QW" hidden="1">#REF!</definedName>
    <definedName name="BExUDEV0CYVO7Y5IQQBEJ6FUY9S6" localSheetId="4" hidden="1">#REF!</definedName>
    <definedName name="BExUDEV0CYVO7Y5IQQBEJ6FUY9S6" localSheetId="3" hidden="1">#REF!</definedName>
    <definedName name="BExUDEV0CYVO7Y5IQQBEJ6FUY9S6" localSheetId="5" hidden="1">#REF!</definedName>
    <definedName name="BExUDEV0CYVO7Y5IQQBEJ6FUY9S6" hidden="1">#REF!</definedName>
    <definedName name="BExUDWOXQGIZW0EAIIYLQUPXF8YV" localSheetId="4" hidden="1">#REF!</definedName>
    <definedName name="BExUDWOXQGIZW0EAIIYLQUPXF8YV" localSheetId="3" hidden="1">#REF!</definedName>
    <definedName name="BExUDWOXQGIZW0EAIIYLQUPXF8YV" localSheetId="5" hidden="1">#REF!</definedName>
    <definedName name="BExUDWOXQGIZW0EAIIYLQUPXF8YV" hidden="1">#REF!</definedName>
    <definedName name="BExUDXAIC17W1FUU8Z10XUAVB7CS" localSheetId="4" hidden="1">#REF!</definedName>
    <definedName name="BExUDXAIC17W1FUU8Z10XUAVB7CS" localSheetId="3" hidden="1">#REF!</definedName>
    <definedName name="BExUDXAIC17W1FUU8Z10XUAVB7CS" localSheetId="5" hidden="1">#REF!</definedName>
    <definedName name="BExUDXAIC17W1FUU8Z10XUAVB7CS" hidden="1">#REF!</definedName>
    <definedName name="BExUE5OMY7OAJQ9WR8C8HG311ORP" localSheetId="4" hidden="1">#REF!</definedName>
    <definedName name="BExUE5OMY7OAJQ9WR8C8HG311ORP" localSheetId="3" hidden="1">#REF!</definedName>
    <definedName name="BExUE5OMY7OAJQ9WR8C8HG311ORP" localSheetId="5" hidden="1">#REF!</definedName>
    <definedName name="BExUE5OMY7OAJQ9WR8C8HG311ORP" hidden="1">#REF!</definedName>
    <definedName name="BExUEFKOQWXXGRNLAOJV2BJ66UB8" localSheetId="4" hidden="1">#REF!</definedName>
    <definedName name="BExUEFKOQWXXGRNLAOJV2BJ66UB8" localSheetId="3" hidden="1">#REF!</definedName>
    <definedName name="BExUEFKOQWXXGRNLAOJV2BJ66UB8" localSheetId="5" hidden="1">#REF!</definedName>
    <definedName name="BExUEFKOQWXXGRNLAOJV2BJ66UB8" hidden="1">#REF!</definedName>
    <definedName name="BExUEJGX3OQQP5KFRJSRCZ70EI9V" localSheetId="4" hidden="1">#REF!</definedName>
    <definedName name="BExUEJGX3OQQP5KFRJSRCZ70EI9V" localSheetId="3" hidden="1">#REF!</definedName>
    <definedName name="BExUEJGX3OQQP5KFRJSRCZ70EI9V" localSheetId="5" hidden="1">#REF!</definedName>
    <definedName name="BExUEJGX3OQQP5KFRJSRCZ70EI9V" hidden="1">#REF!</definedName>
    <definedName name="BExUEYR71COFS2X8PDNU21IPMQEU" localSheetId="4" hidden="1">#REF!</definedName>
    <definedName name="BExUEYR71COFS2X8PDNU21IPMQEU" localSheetId="3" hidden="1">#REF!</definedName>
    <definedName name="BExUEYR71COFS2X8PDNU21IPMQEU" localSheetId="5" hidden="1">#REF!</definedName>
    <definedName name="BExUEYR71COFS2X8PDNU21IPMQEU" hidden="1">#REF!</definedName>
    <definedName name="BExVPRLJ9I6RX45EDVFSQGCPJSOK" localSheetId="4" hidden="1">#REF!</definedName>
    <definedName name="BExVPRLJ9I6RX45EDVFSQGCPJSOK" localSheetId="3" hidden="1">#REF!</definedName>
    <definedName name="BExVPRLJ9I6RX45EDVFSQGCPJSOK" localSheetId="5" hidden="1">#REF!</definedName>
    <definedName name="BExVPRLJ9I6RX45EDVFSQGCPJSOK" hidden="1">#REF!</definedName>
    <definedName name="BExVSL787C8E4HFQZ2NVLT35I2XV" localSheetId="4" hidden="1">#REF!</definedName>
    <definedName name="BExVSL787C8E4HFQZ2NVLT35I2XV" localSheetId="3" hidden="1">#REF!</definedName>
    <definedName name="BExVSL787C8E4HFQZ2NVLT35I2XV" localSheetId="5" hidden="1">#REF!</definedName>
    <definedName name="BExVSL787C8E4HFQZ2NVLT35I2XV" hidden="1">#REF!</definedName>
    <definedName name="BExVSTFTVV14SFGHQUOJL5SQ5TX9" localSheetId="4" hidden="1">#REF!</definedName>
    <definedName name="BExVSTFTVV14SFGHQUOJL5SQ5TX9" localSheetId="3" hidden="1">#REF!</definedName>
    <definedName name="BExVSTFTVV14SFGHQUOJL5SQ5TX9" localSheetId="5" hidden="1">#REF!</definedName>
    <definedName name="BExVSTFTVV14SFGHQUOJL5SQ5TX9" hidden="1">#REF!</definedName>
    <definedName name="BExVT3MPE8LQ5JFN3HQIFKSQ80U4" localSheetId="4" hidden="1">#REF!</definedName>
    <definedName name="BExVT3MPE8LQ5JFN3HQIFKSQ80U4" localSheetId="3" hidden="1">#REF!</definedName>
    <definedName name="BExVT3MPE8LQ5JFN3HQIFKSQ80U4" localSheetId="5" hidden="1">#REF!</definedName>
    <definedName name="BExVT3MPE8LQ5JFN3HQIFKSQ80U4" hidden="1">#REF!</definedName>
    <definedName name="BExVT7TRK3NZHPME2TFBXOF1WBR9" localSheetId="4" hidden="1">#REF!</definedName>
    <definedName name="BExVT7TRK3NZHPME2TFBXOF1WBR9" localSheetId="3" hidden="1">#REF!</definedName>
    <definedName name="BExVT7TRK3NZHPME2TFBXOF1WBR9" localSheetId="5" hidden="1">#REF!</definedName>
    <definedName name="BExVT7TRK3NZHPME2TFBXOF1WBR9" hidden="1">#REF!</definedName>
    <definedName name="BExVT9H0R0T7WGQAAC0HABMG54YM" localSheetId="4" hidden="1">#REF!</definedName>
    <definedName name="BExVT9H0R0T7WGQAAC0HABMG54YM" localSheetId="3" hidden="1">#REF!</definedName>
    <definedName name="BExVT9H0R0T7WGQAAC0HABMG54YM" localSheetId="5" hidden="1">#REF!</definedName>
    <definedName name="BExVT9H0R0T7WGQAAC0HABMG54YM" hidden="1">#REF!</definedName>
    <definedName name="BExVTCMDDEDGLUIMUU6BSFHEWTOP" localSheetId="4" hidden="1">#REF!</definedName>
    <definedName name="BExVTCMDDEDGLUIMUU6BSFHEWTOP" localSheetId="3" hidden="1">#REF!</definedName>
    <definedName name="BExVTCMDDEDGLUIMUU6BSFHEWTOP" localSheetId="5" hidden="1">#REF!</definedName>
    <definedName name="BExVTCMDDEDGLUIMUU6BSFHEWTOP" hidden="1">#REF!</definedName>
    <definedName name="BExVTCMDQMLKRA2NQR72XU6Y54IK" localSheetId="4" hidden="1">#REF!</definedName>
    <definedName name="BExVTCMDQMLKRA2NQR72XU6Y54IK" localSheetId="3" hidden="1">#REF!</definedName>
    <definedName name="BExVTCMDQMLKRA2NQR72XU6Y54IK" localSheetId="5" hidden="1">#REF!</definedName>
    <definedName name="BExVTCMDQMLKRA2NQR72XU6Y54IK" hidden="1">#REF!</definedName>
    <definedName name="BExVTCRV8FQ5U9OYWWL44N6KFNHU" localSheetId="4" hidden="1">#REF!</definedName>
    <definedName name="BExVTCRV8FQ5U9OYWWL44N6KFNHU" localSheetId="3" hidden="1">#REF!</definedName>
    <definedName name="BExVTCRV8FQ5U9OYWWL44N6KFNHU" localSheetId="5" hidden="1">#REF!</definedName>
    <definedName name="BExVTCRV8FQ5U9OYWWL44N6KFNHU" hidden="1">#REF!</definedName>
    <definedName name="BExVTNESHPVG0A0KZ7BRX26MS0PF" localSheetId="4" hidden="1">#REF!</definedName>
    <definedName name="BExVTNESHPVG0A0KZ7BRX26MS0PF" localSheetId="3" hidden="1">#REF!</definedName>
    <definedName name="BExVTNESHPVG0A0KZ7BRX26MS0PF" localSheetId="5" hidden="1">#REF!</definedName>
    <definedName name="BExVTNESHPVG0A0KZ7BRX26MS0PF" hidden="1">#REF!</definedName>
    <definedName name="BExVTTJVTNRSBHBTUZ78WG2JM5MK" localSheetId="4" hidden="1">#REF!</definedName>
    <definedName name="BExVTTJVTNRSBHBTUZ78WG2JM5MK" localSheetId="3" hidden="1">#REF!</definedName>
    <definedName name="BExVTTJVTNRSBHBTUZ78WG2JM5MK" localSheetId="5" hidden="1">#REF!</definedName>
    <definedName name="BExVTTJVTNRSBHBTUZ78WG2JM5MK" hidden="1">#REF!</definedName>
    <definedName name="BExVTXLMYR87BC04D1ERALPUFVPG" localSheetId="4" hidden="1">#REF!</definedName>
    <definedName name="BExVTXLMYR87BC04D1ERALPUFVPG" localSheetId="3" hidden="1">#REF!</definedName>
    <definedName name="BExVTXLMYR87BC04D1ERALPUFVPG" localSheetId="5" hidden="1">#REF!</definedName>
    <definedName name="BExVTXLMYR87BC04D1ERALPUFVPG" hidden="1">#REF!</definedName>
    <definedName name="BExVUL4ITWL2Z4NO717HTFQNT2C4" localSheetId="4" hidden="1">#REF!</definedName>
    <definedName name="BExVUL4ITWL2Z4NO717HTFQNT2C4" localSheetId="3" hidden="1">#REF!</definedName>
    <definedName name="BExVUL4ITWL2Z4NO717HTFQNT2C4" localSheetId="5" hidden="1">#REF!</definedName>
    <definedName name="BExVUL4ITWL2Z4NO717HTFQNT2C4" hidden="1">#REF!</definedName>
    <definedName name="BExVUL9V3H8ZF6Y72LQBBN639YAA" localSheetId="4" hidden="1">#REF!</definedName>
    <definedName name="BExVUL9V3H8ZF6Y72LQBBN639YAA" localSheetId="3" hidden="1">#REF!</definedName>
    <definedName name="BExVUL9V3H8ZF6Y72LQBBN639YAA" localSheetId="5" hidden="1">#REF!</definedName>
    <definedName name="BExVUL9V3H8ZF6Y72LQBBN639YAA" hidden="1">#REF!</definedName>
    <definedName name="BExVV5T14N2HZIK7HQ4P2KG09U0J" localSheetId="4" hidden="1">#REF!</definedName>
    <definedName name="BExVV5T14N2HZIK7HQ4P2KG09U0J" localSheetId="3" hidden="1">#REF!</definedName>
    <definedName name="BExVV5T14N2HZIK7HQ4P2KG09U0J" localSheetId="5" hidden="1">#REF!</definedName>
    <definedName name="BExVV5T14N2HZIK7HQ4P2KG09U0J" hidden="1">#REF!</definedName>
    <definedName name="BExVV7R410VYLADLX9LNG63ID6H1" localSheetId="4" hidden="1">#REF!</definedName>
    <definedName name="BExVV7R410VYLADLX9LNG63ID6H1" localSheetId="3" hidden="1">#REF!</definedName>
    <definedName name="BExVV7R410VYLADLX9LNG63ID6H1" localSheetId="5" hidden="1">#REF!</definedName>
    <definedName name="BExVV7R410VYLADLX9LNG63ID6H1" hidden="1">#REF!</definedName>
    <definedName name="BExVVCEED4JEKF59OV0G3T4XFMFO" localSheetId="4" hidden="1">#REF!</definedName>
    <definedName name="BExVVCEED4JEKF59OV0G3T4XFMFO" localSheetId="3" hidden="1">#REF!</definedName>
    <definedName name="BExVVCEED4JEKF59OV0G3T4XFMFO" localSheetId="5" hidden="1">#REF!</definedName>
    <definedName name="BExVVCEED4JEKF59OV0G3T4XFMFO" hidden="1">#REF!</definedName>
    <definedName name="BExVVPFO2J7FMSRPD36909HN4BZJ" localSheetId="4" hidden="1">#REF!</definedName>
    <definedName name="BExVVPFO2J7FMSRPD36909HN4BZJ" localSheetId="3" hidden="1">#REF!</definedName>
    <definedName name="BExVVPFO2J7FMSRPD36909HN4BZJ" localSheetId="5" hidden="1">#REF!</definedName>
    <definedName name="BExVVPFO2J7FMSRPD36909HN4BZJ" hidden="1">#REF!</definedName>
    <definedName name="BExVVQ19AQ3VCARJOC38SF7OYE9Y" localSheetId="4" hidden="1">#REF!</definedName>
    <definedName name="BExVVQ19AQ3VCARJOC38SF7OYE9Y" localSheetId="3" hidden="1">#REF!</definedName>
    <definedName name="BExVVQ19AQ3VCARJOC38SF7OYE9Y" localSheetId="5" hidden="1">#REF!</definedName>
    <definedName name="BExVVQ19AQ3VCARJOC38SF7OYE9Y" hidden="1">#REF!</definedName>
    <definedName name="BExVVQ19TAECID45CS4HXT1RD3AQ" localSheetId="4" hidden="1">#REF!</definedName>
    <definedName name="BExVVQ19TAECID45CS4HXT1RD3AQ" localSheetId="3" hidden="1">#REF!</definedName>
    <definedName name="BExVVQ19TAECID45CS4HXT1RD3AQ" localSheetId="5" hidden="1">#REF!</definedName>
    <definedName name="BExVVQ19TAECID45CS4HXT1RD3AQ" hidden="1">#REF!</definedName>
    <definedName name="BExVW3YV5XGIVJ97UUPDJGJ2P15B" localSheetId="4" hidden="1">#REF!</definedName>
    <definedName name="BExVW3YV5XGIVJ97UUPDJGJ2P15B" localSheetId="3" hidden="1">#REF!</definedName>
    <definedName name="BExVW3YV5XGIVJ97UUPDJGJ2P15B" localSheetId="5" hidden="1">#REF!</definedName>
    <definedName name="BExVW3YV5XGIVJ97UUPDJGJ2P15B" hidden="1">#REF!</definedName>
    <definedName name="BExVW5X571GEYR5SCU1Z2DHKWM79" localSheetId="4" hidden="1">#REF!</definedName>
    <definedName name="BExVW5X571GEYR5SCU1Z2DHKWM79" localSheetId="3" hidden="1">#REF!</definedName>
    <definedName name="BExVW5X571GEYR5SCU1Z2DHKWM79" localSheetId="5" hidden="1">#REF!</definedName>
    <definedName name="BExVW5X571GEYR5SCU1Z2DHKWM79" hidden="1">#REF!</definedName>
    <definedName name="BExVW6YTKA098AF57M4PHNQ54XMH" localSheetId="4" hidden="1">#REF!</definedName>
    <definedName name="BExVW6YTKA098AF57M4PHNQ54XMH" localSheetId="3" hidden="1">#REF!</definedName>
    <definedName name="BExVW6YTKA098AF57M4PHNQ54XMH" localSheetId="5" hidden="1">#REF!</definedName>
    <definedName name="BExVW6YTKA098AF57M4PHNQ54XMH" hidden="1">#REF!</definedName>
    <definedName name="BExVWINKCH0V0NUWH363SMXAZE62" localSheetId="4" hidden="1">#REF!</definedName>
    <definedName name="BExVWINKCH0V0NUWH363SMXAZE62" localSheetId="3" hidden="1">#REF!</definedName>
    <definedName name="BExVWINKCH0V0NUWH363SMXAZE62" localSheetId="5" hidden="1">#REF!</definedName>
    <definedName name="BExVWINKCH0V0NUWH363SMXAZE62" hidden="1">#REF!</definedName>
    <definedName name="BExVWYU8EK669NP172GEIGCTVPPA" localSheetId="4" hidden="1">#REF!</definedName>
    <definedName name="BExVWYU8EK669NP172GEIGCTVPPA" localSheetId="3" hidden="1">#REF!</definedName>
    <definedName name="BExVWYU8EK669NP172GEIGCTVPPA" localSheetId="5" hidden="1">#REF!</definedName>
    <definedName name="BExVWYU8EK669NP172GEIGCTVPPA" hidden="1">#REF!</definedName>
    <definedName name="BExVX3MVJ0GHWPP1EL59ZQNKMX0B" localSheetId="4" hidden="1">#REF!</definedName>
    <definedName name="BExVX3MVJ0GHWPP1EL59ZQNKMX0B" localSheetId="3" hidden="1">#REF!</definedName>
    <definedName name="BExVX3MVJ0GHWPP1EL59ZQNKMX0B" localSheetId="5" hidden="1">#REF!</definedName>
    <definedName name="BExVX3MVJ0GHWPP1EL59ZQNKMX0B" hidden="1">#REF!</definedName>
    <definedName name="BExVX3XN2DRJKL8EDBIG58RYQ36R" localSheetId="4" hidden="1">#REF!</definedName>
    <definedName name="BExVX3XN2DRJKL8EDBIG58RYQ36R" localSheetId="3" hidden="1">#REF!</definedName>
    <definedName name="BExVX3XN2DRJKL8EDBIG58RYQ36R" localSheetId="5" hidden="1">#REF!</definedName>
    <definedName name="BExVX3XN2DRJKL8EDBIG58RYQ36R" hidden="1">#REF!</definedName>
    <definedName name="BExVXDZ63PUART77BBR5SI63TPC6" localSheetId="4" hidden="1">#REF!</definedName>
    <definedName name="BExVXDZ63PUART77BBR5SI63TPC6" localSheetId="3" hidden="1">#REF!</definedName>
    <definedName name="BExVXDZ63PUART77BBR5SI63TPC6" localSheetId="5" hidden="1">#REF!</definedName>
    <definedName name="BExVXDZ63PUART77BBR5SI63TPC6" hidden="1">#REF!</definedName>
    <definedName name="BExVXHKI6LFYMGWISMPACMO247HL" localSheetId="4" hidden="1">#REF!</definedName>
    <definedName name="BExVXHKI6LFYMGWISMPACMO247HL" localSheetId="3" hidden="1">#REF!</definedName>
    <definedName name="BExVXHKI6LFYMGWISMPACMO247HL" localSheetId="5" hidden="1">#REF!</definedName>
    <definedName name="BExVXHKI6LFYMGWISMPACMO247HL" hidden="1">#REF!</definedName>
    <definedName name="BExVXLX2BZ5EF2X6R41BTKRJR1NM" localSheetId="4" hidden="1">#REF!</definedName>
    <definedName name="BExVXLX2BZ5EF2X6R41BTKRJR1NM" localSheetId="3" hidden="1">#REF!</definedName>
    <definedName name="BExVXLX2BZ5EF2X6R41BTKRJR1NM" localSheetId="5" hidden="1">#REF!</definedName>
    <definedName name="BExVXLX2BZ5EF2X6R41BTKRJR1NM" hidden="1">#REF!</definedName>
    <definedName name="BExVY11V7U1SAY4QKYE0PBSPD7LW" localSheetId="4" hidden="1">#REF!</definedName>
    <definedName name="BExVY11V7U1SAY4QKYE0PBSPD7LW" localSheetId="3" hidden="1">#REF!</definedName>
    <definedName name="BExVY11V7U1SAY4QKYE0PBSPD7LW" localSheetId="5" hidden="1">#REF!</definedName>
    <definedName name="BExVY11V7U1SAY4QKYE0PBSPD7LW" hidden="1">#REF!</definedName>
    <definedName name="BExVY1SV37DL5YU59HS4IG3VBCP4" localSheetId="4" hidden="1">#REF!</definedName>
    <definedName name="BExVY1SV37DL5YU59HS4IG3VBCP4" localSheetId="3" hidden="1">#REF!</definedName>
    <definedName name="BExVY1SV37DL5YU59HS4IG3VBCP4" localSheetId="5" hidden="1">#REF!</definedName>
    <definedName name="BExVY1SV37DL5YU59HS4IG3VBCP4" hidden="1">#REF!</definedName>
    <definedName name="BExVY3WFGJKSQA08UF9NCMST928Y" localSheetId="4" hidden="1">#REF!</definedName>
    <definedName name="BExVY3WFGJKSQA08UF9NCMST928Y" localSheetId="3" hidden="1">#REF!</definedName>
    <definedName name="BExVY3WFGJKSQA08UF9NCMST928Y" localSheetId="5" hidden="1">#REF!</definedName>
    <definedName name="BExVY3WFGJKSQA08UF9NCMST928Y" hidden="1">#REF!</definedName>
    <definedName name="BExVY954UOEVQEIC5OFO4NEWVKAQ" localSheetId="4" hidden="1">#REF!</definedName>
    <definedName name="BExVY954UOEVQEIC5OFO4NEWVKAQ" localSheetId="3" hidden="1">#REF!</definedName>
    <definedName name="BExVY954UOEVQEIC5OFO4NEWVKAQ" localSheetId="5" hidden="1">#REF!</definedName>
    <definedName name="BExVY954UOEVQEIC5OFO4NEWVKAQ" hidden="1">#REF!</definedName>
    <definedName name="BExVYHDYIV5397LC02V4FEP8VD6W" localSheetId="4" hidden="1">#REF!</definedName>
    <definedName name="BExVYHDYIV5397LC02V4FEP8VD6W" localSheetId="3" hidden="1">#REF!</definedName>
    <definedName name="BExVYHDYIV5397LC02V4FEP8VD6W" localSheetId="5" hidden="1">#REF!</definedName>
    <definedName name="BExVYHDYIV5397LC02V4FEP8VD6W" hidden="1">#REF!</definedName>
    <definedName name="BExVYOVIZDA18YIQ0A30Q052PCAK" localSheetId="4" hidden="1">#REF!</definedName>
    <definedName name="BExVYOVIZDA18YIQ0A30Q052PCAK" localSheetId="3" hidden="1">#REF!</definedName>
    <definedName name="BExVYOVIZDA18YIQ0A30Q052PCAK" localSheetId="5" hidden="1">#REF!</definedName>
    <definedName name="BExVYOVIZDA18YIQ0A30Q052PCAK" hidden="1">#REF!</definedName>
    <definedName name="BExVYQIXPEM6J4JVP78BRHIC05PV" localSheetId="4" hidden="1">#REF!</definedName>
    <definedName name="BExVYQIXPEM6J4JVP78BRHIC05PV" localSheetId="3" hidden="1">#REF!</definedName>
    <definedName name="BExVYQIXPEM6J4JVP78BRHIC05PV" localSheetId="5" hidden="1">#REF!</definedName>
    <definedName name="BExVYQIXPEM6J4JVP78BRHIC05PV" hidden="1">#REF!</definedName>
    <definedName name="BExVYVGWN7SONLVDH9WJ2F1JS264" localSheetId="4" hidden="1">#REF!</definedName>
    <definedName name="BExVYVGWN7SONLVDH9WJ2F1JS264" localSheetId="3" hidden="1">#REF!</definedName>
    <definedName name="BExVYVGWN7SONLVDH9WJ2F1JS264" localSheetId="5" hidden="1">#REF!</definedName>
    <definedName name="BExVYVGWN7SONLVDH9WJ2F1JS264" hidden="1">#REF!</definedName>
    <definedName name="BExVZ9EO732IK6MNMG17Y1EFTJQC" localSheetId="4" hidden="1">#REF!</definedName>
    <definedName name="BExVZ9EO732IK6MNMG17Y1EFTJQC" localSheetId="3" hidden="1">#REF!</definedName>
    <definedName name="BExVZ9EO732IK6MNMG17Y1EFTJQC" localSheetId="5" hidden="1">#REF!</definedName>
    <definedName name="BExVZ9EO732IK6MNMG17Y1EFTJQC" hidden="1">#REF!</definedName>
    <definedName name="BExVZB1Y5J4UL2LKK0363EU7GIJ1" localSheetId="4" hidden="1">#REF!</definedName>
    <definedName name="BExVZB1Y5J4UL2LKK0363EU7GIJ1" localSheetId="3" hidden="1">#REF!</definedName>
    <definedName name="BExVZB1Y5J4UL2LKK0363EU7GIJ1" localSheetId="5" hidden="1">#REF!</definedName>
    <definedName name="BExVZB1Y5J4UL2LKK0363EU7GIJ1" hidden="1">#REF!</definedName>
    <definedName name="BExVZJQVO5LQ0BJH5JEN5NOBIAF6" localSheetId="4" hidden="1">#REF!</definedName>
    <definedName name="BExVZJQVO5LQ0BJH5JEN5NOBIAF6" localSheetId="3" hidden="1">#REF!</definedName>
    <definedName name="BExVZJQVO5LQ0BJH5JEN5NOBIAF6" localSheetId="5" hidden="1">#REF!</definedName>
    <definedName name="BExVZJQVO5LQ0BJH5JEN5NOBIAF6" hidden="1">#REF!</definedName>
    <definedName name="BExVZNXWS91RD7NXV5NE2R3C8WW7" localSheetId="4" hidden="1">#REF!</definedName>
    <definedName name="BExVZNXWS91RD7NXV5NE2R3C8WW7" localSheetId="3" hidden="1">#REF!</definedName>
    <definedName name="BExVZNXWS91RD7NXV5NE2R3C8WW7" localSheetId="5" hidden="1">#REF!</definedName>
    <definedName name="BExVZNXWS91RD7NXV5NE2R3C8WW7" hidden="1">#REF!</definedName>
    <definedName name="BExW0386REQRCQCVT9BCX80UPTRY" localSheetId="4" hidden="1">#REF!</definedName>
    <definedName name="BExW0386REQRCQCVT9BCX80UPTRY" localSheetId="3" hidden="1">#REF!</definedName>
    <definedName name="BExW0386REQRCQCVT9BCX80UPTRY" localSheetId="5" hidden="1">#REF!</definedName>
    <definedName name="BExW0386REQRCQCVT9BCX80UPTRY" hidden="1">#REF!</definedName>
    <definedName name="BExW0FYP4WXY71CYUG40SUBG9UWU" localSheetId="4" hidden="1">#REF!</definedName>
    <definedName name="BExW0FYP4WXY71CYUG40SUBG9UWU" localSheetId="3" hidden="1">#REF!</definedName>
    <definedName name="BExW0FYP4WXY71CYUG40SUBG9UWU" localSheetId="5" hidden="1">#REF!</definedName>
    <definedName name="BExW0FYP4WXY71CYUG40SUBG9UWU" hidden="1">#REF!</definedName>
    <definedName name="BExW0RI61B4VV0ARXTFVBAWRA1C5" localSheetId="4" hidden="1">#REF!</definedName>
    <definedName name="BExW0RI61B4VV0ARXTFVBAWRA1C5" localSheetId="3" hidden="1">#REF!</definedName>
    <definedName name="BExW0RI61B4VV0ARXTFVBAWRA1C5" localSheetId="5" hidden="1">#REF!</definedName>
    <definedName name="BExW0RI61B4VV0ARXTFVBAWRA1C5" hidden="1">#REF!</definedName>
    <definedName name="BExW1BVUYQTKMOR56MW7RVRX4L1L" localSheetId="4" hidden="1">#REF!</definedName>
    <definedName name="BExW1BVUYQTKMOR56MW7RVRX4L1L" localSheetId="3" hidden="1">#REF!</definedName>
    <definedName name="BExW1BVUYQTKMOR56MW7RVRX4L1L" localSheetId="5" hidden="1">#REF!</definedName>
    <definedName name="BExW1BVUYQTKMOR56MW7RVRX4L1L" hidden="1">#REF!</definedName>
    <definedName name="BExW1F1220628FOMTW5UAATHRJHK" localSheetId="4" hidden="1">#REF!</definedName>
    <definedName name="BExW1F1220628FOMTW5UAATHRJHK" localSheetId="3" hidden="1">#REF!</definedName>
    <definedName name="BExW1F1220628FOMTW5UAATHRJHK" localSheetId="5" hidden="1">#REF!</definedName>
    <definedName name="BExW1F1220628FOMTW5UAATHRJHK" hidden="1">#REF!</definedName>
    <definedName name="BExW1TKA0Z9OP2DTG50GZR5EG8C7" localSheetId="4" hidden="1">#REF!</definedName>
    <definedName name="BExW1TKA0Z9OP2DTG50GZR5EG8C7" localSheetId="3" hidden="1">#REF!</definedName>
    <definedName name="BExW1TKA0Z9OP2DTG50GZR5EG8C7" localSheetId="5" hidden="1">#REF!</definedName>
    <definedName name="BExW1TKA0Z9OP2DTG50GZR5EG8C7" hidden="1">#REF!</definedName>
    <definedName name="BExW1U0JLKQ094DW5MMOI8UHO09V" localSheetId="4" hidden="1">#REF!</definedName>
    <definedName name="BExW1U0JLKQ094DW5MMOI8UHO09V" localSheetId="3" hidden="1">#REF!</definedName>
    <definedName name="BExW1U0JLKQ094DW5MMOI8UHO09V" localSheetId="5" hidden="1">#REF!</definedName>
    <definedName name="BExW1U0JLKQ094DW5MMOI8UHO09V" hidden="1">#REF!</definedName>
    <definedName name="BExW283NP9D366XFPXLGSCI5UB0L" localSheetId="4" hidden="1">#REF!</definedName>
    <definedName name="BExW283NP9D366XFPXLGSCI5UB0L" localSheetId="3" hidden="1">#REF!</definedName>
    <definedName name="BExW283NP9D366XFPXLGSCI5UB0L" localSheetId="5" hidden="1">#REF!</definedName>
    <definedName name="BExW283NP9D366XFPXLGSCI5UB0L" hidden="1">#REF!</definedName>
    <definedName name="BExW2H3C8WJSBW5FGTFKVDVJC4CL" localSheetId="4" hidden="1">#REF!</definedName>
    <definedName name="BExW2H3C8WJSBW5FGTFKVDVJC4CL" localSheetId="3" hidden="1">#REF!</definedName>
    <definedName name="BExW2H3C8WJSBW5FGTFKVDVJC4CL" localSheetId="5" hidden="1">#REF!</definedName>
    <definedName name="BExW2H3C8WJSBW5FGTFKVDVJC4CL" hidden="1">#REF!</definedName>
    <definedName name="BExW2MSCKPGF5K3I7TL4KF5ISUOL" localSheetId="4" hidden="1">#REF!</definedName>
    <definedName name="BExW2MSCKPGF5K3I7TL4KF5ISUOL" localSheetId="3" hidden="1">#REF!</definedName>
    <definedName name="BExW2MSCKPGF5K3I7TL4KF5ISUOL" localSheetId="5" hidden="1">#REF!</definedName>
    <definedName name="BExW2MSCKPGF5K3I7TL4KF5ISUOL" hidden="1">#REF!</definedName>
    <definedName name="BExW2SMO90FU9W8DVVES6Q4E6BZR" localSheetId="4" hidden="1">#REF!</definedName>
    <definedName name="BExW2SMO90FU9W8DVVES6Q4E6BZR" localSheetId="3" hidden="1">#REF!</definedName>
    <definedName name="BExW2SMO90FU9W8DVVES6Q4E6BZR" localSheetId="5" hidden="1">#REF!</definedName>
    <definedName name="BExW2SMO90FU9W8DVVES6Q4E6BZR" hidden="1">#REF!</definedName>
    <definedName name="BExW36V9N91OHCUMGWJQL3I5P4JK" localSheetId="4" hidden="1">#REF!</definedName>
    <definedName name="BExW36V9N91OHCUMGWJQL3I5P4JK" localSheetId="3" hidden="1">#REF!</definedName>
    <definedName name="BExW36V9N91OHCUMGWJQL3I5P4JK" localSheetId="5" hidden="1">#REF!</definedName>
    <definedName name="BExW36V9N91OHCUMGWJQL3I5P4JK" hidden="1">#REF!</definedName>
    <definedName name="BExW3EIBA1J9Q9NA9VCGZGRS8WV7" localSheetId="4" hidden="1">#REF!</definedName>
    <definedName name="BExW3EIBA1J9Q9NA9VCGZGRS8WV7" localSheetId="3" hidden="1">#REF!</definedName>
    <definedName name="BExW3EIBA1J9Q9NA9VCGZGRS8WV7" localSheetId="5" hidden="1">#REF!</definedName>
    <definedName name="BExW3EIBA1J9Q9NA9VCGZGRS8WV7" hidden="1">#REF!</definedName>
    <definedName name="BExW3FEO8FI8N6AGQKYEG4SQVJWB" localSheetId="4" hidden="1">#REF!</definedName>
    <definedName name="BExW3FEO8FI8N6AGQKYEG4SQVJWB" localSheetId="3" hidden="1">#REF!</definedName>
    <definedName name="BExW3FEO8FI8N6AGQKYEG4SQVJWB" localSheetId="5" hidden="1">#REF!</definedName>
    <definedName name="BExW3FEO8FI8N6AGQKYEG4SQVJWB" hidden="1">#REF!</definedName>
    <definedName name="BExW3GB28STOMJUSZEIA7YKYNS4Y" localSheetId="4" hidden="1">#REF!</definedName>
    <definedName name="BExW3GB28STOMJUSZEIA7YKYNS4Y" localSheetId="3" hidden="1">#REF!</definedName>
    <definedName name="BExW3GB28STOMJUSZEIA7YKYNS4Y" localSheetId="5" hidden="1">#REF!</definedName>
    <definedName name="BExW3GB28STOMJUSZEIA7YKYNS4Y" hidden="1">#REF!</definedName>
    <definedName name="BExW3T1K638HT5E0Y8MMK108P5JT" localSheetId="4" hidden="1">#REF!</definedName>
    <definedName name="BExW3T1K638HT5E0Y8MMK108P5JT" localSheetId="3" hidden="1">#REF!</definedName>
    <definedName name="BExW3T1K638HT5E0Y8MMK108P5JT" localSheetId="5" hidden="1">#REF!</definedName>
    <definedName name="BExW3T1K638HT5E0Y8MMK108P5JT" hidden="1">#REF!</definedName>
    <definedName name="BExW4217ZHL9VO39POSTJOD090WU" localSheetId="4" hidden="1">#REF!</definedName>
    <definedName name="BExW4217ZHL9VO39POSTJOD090WU" localSheetId="3" hidden="1">#REF!</definedName>
    <definedName name="BExW4217ZHL9VO39POSTJOD090WU" localSheetId="5" hidden="1">#REF!</definedName>
    <definedName name="BExW4217ZHL9VO39POSTJOD090WU" hidden="1">#REF!</definedName>
    <definedName name="BExW4GPW71EBF8XPS2QGVQHBCDX3" localSheetId="4" hidden="1">#REF!</definedName>
    <definedName name="BExW4GPW71EBF8XPS2QGVQHBCDX3" localSheetId="3" hidden="1">#REF!</definedName>
    <definedName name="BExW4GPW71EBF8XPS2QGVQHBCDX3" localSheetId="5" hidden="1">#REF!</definedName>
    <definedName name="BExW4GPW71EBF8XPS2QGVQHBCDX3" hidden="1">#REF!</definedName>
    <definedName name="BExW4JKC5837JBPCOJV337ZVYYY3" localSheetId="4" hidden="1">#REF!</definedName>
    <definedName name="BExW4JKC5837JBPCOJV337ZVYYY3" localSheetId="3" hidden="1">#REF!</definedName>
    <definedName name="BExW4JKC5837JBPCOJV337ZVYYY3" localSheetId="5" hidden="1">#REF!</definedName>
    <definedName name="BExW4JKC5837JBPCOJV337ZVYYY3" hidden="1">#REF!</definedName>
    <definedName name="BExW4QR9FV9MP5K610THBSM51RYO" localSheetId="4" hidden="1">#REF!</definedName>
    <definedName name="BExW4QR9FV9MP5K610THBSM51RYO" localSheetId="3" hidden="1">#REF!</definedName>
    <definedName name="BExW4QR9FV9MP5K610THBSM51RYO" localSheetId="5" hidden="1">#REF!</definedName>
    <definedName name="BExW4QR9FV9MP5K610THBSM51RYO" hidden="1">#REF!</definedName>
    <definedName name="BExW4Z029R9E19ZENN3WEA3VDAD1" localSheetId="4" hidden="1">#REF!</definedName>
    <definedName name="BExW4Z029R9E19ZENN3WEA3VDAD1" localSheetId="3" hidden="1">#REF!</definedName>
    <definedName name="BExW4Z029R9E19ZENN3WEA3VDAD1" localSheetId="5" hidden="1">#REF!</definedName>
    <definedName name="BExW4Z029R9E19ZENN3WEA3VDAD1" hidden="1">#REF!</definedName>
    <definedName name="BExW5AZNT6IAZGNF2C879ODHY1B8" localSheetId="4" hidden="1">#REF!</definedName>
    <definedName name="BExW5AZNT6IAZGNF2C879ODHY1B8" localSheetId="3" hidden="1">#REF!</definedName>
    <definedName name="BExW5AZNT6IAZGNF2C879ODHY1B8" localSheetId="5" hidden="1">#REF!</definedName>
    <definedName name="BExW5AZNT6IAZGNF2C879ODHY1B8" hidden="1">#REF!</definedName>
    <definedName name="BExW5WPU27WD4NWZOT0ZEJIDLX5J" localSheetId="4" hidden="1">#REF!</definedName>
    <definedName name="BExW5WPU27WD4NWZOT0ZEJIDLX5J" localSheetId="3" hidden="1">#REF!</definedName>
    <definedName name="BExW5WPU27WD4NWZOT0ZEJIDLX5J" localSheetId="5" hidden="1">#REF!</definedName>
    <definedName name="BExW5WPU27WD4NWZOT0ZEJIDLX5J" hidden="1">#REF!</definedName>
    <definedName name="BExW660AV1TUV2XNUPD65RZR3QOO" localSheetId="4" hidden="1">#REF!</definedName>
    <definedName name="BExW660AV1TUV2XNUPD65RZR3QOO" localSheetId="3" hidden="1">#REF!</definedName>
    <definedName name="BExW660AV1TUV2XNUPD65RZR3QOO" localSheetId="5" hidden="1">#REF!</definedName>
    <definedName name="BExW660AV1TUV2XNUPD65RZR3QOO" hidden="1">#REF!</definedName>
    <definedName name="BExW66LVVZK656PQY1257QMHP2AY" localSheetId="4" hidden="1">#REF!</definedName>
    <definedName name="BExW66LVVZK656PQY1257QMHP2AY" localSheetId="3" hidden="1">#REF!</definedName>
    <definedName name="BExW66LVVZK656PQY1257QMHP2AY" localSheetId="5" hidden="1">#REF!</definedName>
    <definedName name="BExW66LVVZK656PQY1257QMHP2AY" hidden="1">#REF!</definedName>
    <definedName name="BExW6EJPHAP1TWT380AZLXNHR22P" localSheetId="4" hidden="1">#REF!</definedName>
    <definedName name="BExW6EJPHAP1TWT380AZLXNHR22P" localSheetId="3" hidden="1">#REF!</definedName>
    <definedName name="BExW6EJPHAP1TWT380AZLXNHR22P" localSheetId="5" hidden="1">#REF!</definedName>
    <definedName name="BExW6EJPHAP1TWT380AZLXNHR22P" hidden="1">#REF!</definedName>
    <definedName name="BExW6G1PJ38H10DVLL8WPQ736OEB" localSheetId="4" hidden="1">#REF!</definedName>
    <definedName name="BExW6G1PJ38H10DVLL8WPQ736OEB" localSheetId="3" hidden="1">#REF!</definedName>
    <definedName name="BExW6G1PJ38H10DVLL8WPQ736OEB" localSheetId="5" hidden="1">#REF!</definedName>
    <definedName name="BExW6G1PJ38H10DVLL8WPQ736OEB" hidden="1">#REF!</definedName>
    <definedName name="BExW794A74Z5F2K8LVQLD6VSKXUE" localSheetId="4" hidden="1">#REF!</definedName>
    <definedName name="BExW794A74Z5F2K8LVQLD6VSKXUE" localSheetId="3" hidden="1">#REF!</definedName>
    <definedName name="BExW794A74Z5F2K8LVQLD6VSKXUE" localSheetId="5" hidden="1">#REF!</definedName>
    <definedName name="BExW794A74Z5F2K8LVQLD6VSKXUE" hidden="1">#REF!</definedName>
    <definedName name="BExW8K0SSIPSKBVP06IJ71600HJZ" localSheetId="4" hidden="1">#REF!</definedName>
    <definedName name="BExW8K0SSIPSKBVP06IJ71600HJZ" localSheetId="3" hidden="1">#REF!</definedName>
    <definedName name="BExW8K0SSIPSKBVP06IJ71600HJZ" localSheetId="5" hidden="1">#REF!</definedName>
    <definedName name="BExW8K0SSIPSKBVP06IJ71600HJZ" hidden="1">#REF!</definedName>
    <definedName name="BExW8NM8DJJESE7GF7VGTO2XO6P1" localSheetId="4" hidden="1">#REF!</definedName>
    <definedName name="BExW8NM8DJJESE7GF7VGTO2XO6P1" localSheetId="3" hidden="1">#REF!</definedName>
    <definedName name="BExW8NM8DJJESE7GF7VGTO2XO6P1" localSheetId="5" hidden="1">#REF!</definedName>
    <definedName name="BExW8NM8DJJESE7GF7VGTO2XO6P1" hidden="1">#REF!</definedName>
    <definedName name="BExW8T0GVY3ZYO4ACSBLHS8SH895" localSheetId="4" hidden="1">#REF!</definedName>
    <definedName name="BExW8T0GVY3ZYO4ACSBLHS8SH895" localSheetId="3" hidden="1">#REF!</definedName>
    <definedName name="BExW8T0GVY3ZYO4ACSBLHS8SH895" localSheetId="5" hidden="1">#REF!</definedName>
    <definedName name="BExW8T0GVY3ZYO4ACSBLHS8SH895" hidden="1">#REF!</definedName>
    <definedName name="BExW8YEP73JMMU9HZ08PM4WHJQZ4" localSheetId="4" hidden="1">#REF!</definedName>
    <definedName name="BExW8YEP73JMMU9HZ08PM4WHJQZ4" localSheetId="3" hidden="1">#REF!</definedName>
    <definedName name="BExW8YEP73JMMU9HZ08PM4WHJQZ4" localSheetId="5" hidden="1">#REF!</definedName>
    <definedName name="BExW8YEP73JMMU9HZ08PM4WHJQZ4" hidden="1">#REF!</definedName>
    <definedName name="BExW937AT53OZQRHNWQZ5BVH24IE" localSheetId="4" hidden="1">#REF!</definedName>
    <definedName name="BExW937AT53OZQRHNWQZ5BVH24IE" localSheetId="3" hidden="1">#REF!</definedName>
    <definedName name="BExW937AT53OZQRHNWQZ5BVH24IE" localSheetId="5" hidden="1">#REF!</definedName>
    <definedName name="BExW937AT53OZQRHNWQZ5BVH24IE" hidden="1">#REF!</definedName>
    <definedName name="BExW95LN5N0LYFFVP7GJEGDVDLF0" localSheetId="4" hidden="1">#REF!</definedName>
    <definedName name="BExW95LN5N0LYFFVP7GJEGDVDLF0" localSheetId="3" hidden="1">#REF!</definedName>
    <definedName name="BExW95LN5N0LYFFVP7GJEGDVDLF0" localSheetId="5" hidden="1">#REF!</definedName>
    <definedName name="BExW95LN5N0LYFFVP7GJEGDVDLF0" hidden="1">#REF!</definedName>
    <definedName name="BExW967733Q8RAJOHR2GJ3HO8JIW" localSheetId="4" hidden="1">#REF!</definedName>
    <definedName name="BExW967733Q8RAJOHR2GJ3HO8JIW" localSheetId="3" hidden="1">#REF!</definedName>
    <definedName name="BExW967733Q8RAJOHR2GJ3HO8JIW" localSheetId="5" hidden="1">#REF!</definedName>
    <definedName name="BExW967733Q8RAJOHR2GJ3HO8JIW" hidden="1">#REF!</definedName>
    <definedName name="BExW9POK1KIOI0ALS5MZIKTDIYMA" localSheetId="4" hidden="1">#REF!</definedName>
    <definedName name="BExW9POK1KIOI0ALS5MZIKTDIYMA" localSheetId="3" hidden="1">#REF!</definedName>
    <definedName name="BExW9POK1KIOI0ALS5MZIKTDIYMA" localSheetId="5" hidden="1">#REF!</definedName>
    <definedName name="BExW9POK1KIOI0ALS5MZIKTDIYMA" hidden="1">#REF!</definedName>
    <definedName name="BExW9TVLB7OIHTG98I7I4EXBL61S" localSheetId="4" hidden="1">#REF!</definedName>
    <definedName name="BExW9TVLB7OIHTG98I7I4EXBL61S" localSheetId="3" hidden="1">#REF!</definedName>
    <definedName name="BExW9TVLB7OIHTG98I7I4EXBL61S" localSheetId="5" hidden="1">#REF!</definedName>
    <definedName name="BExW9TVLB7OIHTG98I7I4EXBL61S" hidden="1">#REF!</definedName>
    <definedName name="BExXLDE6PN4ESWT3LXJNQCY94NE4" localSheetId="4" hidden="1">#REF!</definedName>
    <definedName name="BExXLDE6PN4ESWT3LXJNQCY94NE4" localSheetId="3" hidden="1">#REF!</definedName>
    <definedName name="BExXLDE6PN4ESWT3LXJNQCY94NE4" localSheetId="5" hidden="1">#REF!</definedName>
    <definedName name="BExXLDE6PN4ESWT3LXJNQCY94NE4" hidden="1">#REF!</definedName>
    <definedName name="BExXLQVPK2H3IF0NDDA5CT612EUK" localSheetId="4" hidden="1">#REF!</definedName>
    <definedName name="BExXLQVPK2H3IF0NDDA5CT612EUK" localSheetId="3" hidden="1">#REF!</definedName>
    <definedName name="BExXLQVPK2H3IF0NDDA5CT612EUK" localSheetId="5" hidden="1">#REF!</definedName>
    <definedName name="BExXLQVPK2H3IF0NDDA5CT612EUK" hidden="1">#REF!</definedName>
    <definedName name="BExXLR6IO70TYTACKQH9M5PGV24J" localSheetId="4" hidden="1">#REF!</definedName>
    <definedName name="BExXLR6IO70TYTACKQH9M5PGV24J" localSheetId="3" hidden="1">#REF!</definedName>
    <definedName name="BExXLR6IO70TYTACKQH9M5PGV24J" localSheetId="5" hidden="1">#REF!</definedName>
    <definedName name="BExXLR6IO70TYTACKQH9M5PGV24J" hidden="1">#REF!</definedName>
    <definedName name="BExXM065WOLYRYHGHOJE0OOFXA4M" localSheetId="4" hidden="1">#REF!</definedName>
    <definedName name="BExXM065WOLYRYHGHOJE0OOFXA4M" localSheetId="3" hidden="1">#REF!</definedName>
    <definedName name="BExXM065WOLYRYHGHOJE0OOFXA4M" localSheetId="5" hidden="1">#REF!</definedName>
    <definedName name="BExXM065WOLYRYHGHOJE0OOFXA4M" hidden="1">#REF!</definedName>
    <definedName name="BExXM3GUNXVDM82KUR17NNUMQCNI" localSheetId="4" hidden="1">#REF!</definedName>
    <definedName name="BExXM3GUNXVDM82KUR17NNUMQCNI" localSheetId="3" hidden="1">#REF!</definedName>
    <definedName name="BExXM3GUNXVDM82KUR17NNUMQCNI" localSheetId="5" hidden="1">#REF!</definedName>
    <definedName name="BExXM3GUNXVDM82KUR17NNUMQCNI" hidden="1">#REF!</definedName>
    <definedName name="BExXMA28M8SH7MKIGETSDA72WUIZ" localSheetId="4" hidden="1">#REF!</definedName>
    <definedName name="BExXMA28M8SH7MKIGETSDA72WUIZ" localSheetId="3" hidden="1">#REF!</definedName>
    <definedName name="BExXMA28M8SH7MKIGETSDA72WUIZ" localSheetId="5" hidden="1">#REF!</definedName>
    <definedName name="BExXMA28M8SH7MKIGETSDA72WUIZ" hidden="1">#REF!</definedName>
    <definedName name="BExXMOLHIAHDLFSA31PUB36SC3I9" localSheetId="4" hidden="1">#REF!</definedName>
    <definedName name="BExXMOLHIAHDLFSA31PUB36SC3I9" localSheetId="3" hidden="1">#REF!</definedName>
    <definedName name="BExXMOLHIAHDLFSA31PUB36SC3I9" localSheetId="5" hidden="1">#REF!</definedName>
    <definedName name="BExXMOLHIAHDLFSA31PUB36SC3I9" hidden="1">#REF!</definedName>
    <definedName name="BExXMT8T5Z3M2JBQN65X2LKH0YQI" localSheetId="4" hidden="1">#REF!</definedName>
    <definedName name="BExXMT8T5Z3M2JBQN65X2LKH0YQI" localSheetId="3" hidden="1">#REF!</definedName>
    <definedName name="BExXMT8T5Z3M2JBQN65X2LKH0YQI" localSheetId="5" hidden="1">#REF!</definedName>
    <definedName name="BExXMT8T5Z3M2JBQN65X2LKH0YQI" hidden="1">#REF!</definedName>
    <definedName name="BExXN1XNO7H60M9X1E7EVWFJDM5N" localSheetId="4" hidden="1">#REF!</definedName>
    <definedName name="BExXN1XNO7H60M9X1E7EVWFJDM5N" localSheetId="3" hidden="1">#REF!</definedName>
    <definedName name="BExXN1XNO7H60M9X1E7EVWFJDM5N" localSheetId="5" hidden="1">#REF!</definedName>
    <definedName name="BExXN1XNO7H60M9X1E7EVWFJDM5N" hidden="1">#REF!</definedName>
    <definedName name="BExXN22ZOTIW49GPLWFYKVM90FNZ" localSheetId="4" hidden="1">#REF!</definedName>
    <definedName name="BExXN22ZOTIW49GPLWFYKVM90FNZ" localSheetId="3" hidden="1">#REF!</definedName>
    <definedName name="BExXN22ZOTIW49GPLWFYKVM90FNZ" localSheetId="5" hidden="1">#REF!</definedName>
    <definedName name="BExXN22ZOTIW49GPLWFYKVM90FNZ" hidden="1">#REF!</definedName>
    <definedName name="BExXN4C031W9DK73MJHKL8YT1QA8" localSheetId="4" hidden="1">#REF!</definedName>
    <definedName name="BExXN4C031W9DK73MJHKL8YT1QA8" localSheetId="3" hidden="1">#REF!</definedName>
    <definedName name="BExXN4C031W9DK73MJHKL8YT1QA8" localSheetId="5" hidden="1">#REF!</definedName>
    <definedName name="BExXN4C031W9DK73MJHKL8YT1QA8" hidden="1">#REF!</definedName>
    <definedName name="BExXN6QAP8UJQVN4R4BQKPP4QK35" localSheetId="4" hidden="1">#REF!</definedName>
    <definedName name="BExXN6QAP8UJQVN4R4BQKPP4QK35" localSheetId="3" hidden="1">#REF!</definedName>
    <definedName name="BExXN6QAP8UJQVN4R4BQKPP4QK35" localSheetId="5" hidden="1">#REF!</definedName>
    <definedName name="BExXN6QAP8UJQVN4R4BQKPP4QK35" hidden="1">#REF!</definedName>
    <definedName name="BExXNBOA39T2X6Y5Y5GZ5DDNA1AX" localSheetId="4" hidden="1">#REF!</definedName>
    <definedName name="BExXNBOA39T2X6Y5Y5GZ5DDNA1AX" localSheetId="3" hidden="1">#REF!</definedName>
    <definedName name="BExXNBOA39T2X6Y5Y5GZ5DDNA1AX" localSheetId="5" hidden="1">#REF!</definedName>
    <definedName name="BExXNBOA39T2X6Y5Y5GZ5DDNA1AX" hidden="1">#REF!</definedName>
    <definedName name="BExXND6872VJ3M2PGT056WQMWBHD" localSheetId="4" hidden="1">#REF!</definedName>
    <definedName name="BExXND6872VJ3M2PGT056WQMWBHD" localSheetId="3" hidden="1">#REF!</definedName>
    <definedName name="BExXND6872VJ3M2PGT056WQMWBHD" localSheetId="5" hidden="1">#REF!</definedName>
    <definedName name="BExXND6872VJ3M2PGT056WQMWBHD" hidden="1">#REF!</definedName>
    <definedName name="BExXNPM24UN2PGVL9D1TUBFRIKR4" localSheetId="4" hidden="1">#REF!</definedName>
    <definedName name="BExXNPM24UN2PGVL9D1TUBFRIKR4" localSheetId="3" hidden="1">#REF!</definedName>
    <definedName name="BExXNPM24UN2PGVL9D1TUBFRIKR4" localSheetId="5" hidden="1">#REF!</definedName>
    <definedName name="BExXNPM24UN2PGVL9D1TUBFRIKR4" hidden="1">#REF!</definedName>
    <definedName name="BExXNWYB165VO9MHARCL5WLCHWS0" localSheetId="4" hidden="1">#REF!</definedName>
    <definedName name="BExXNWYB165VO9MHARCL5WLCHWS0" localSheetId="3" hidden="1">#REF!</definedName>
    <definedName name="BExXNWYB165VO9MHARCL5WLCHWS0" localSheetId="5" hidden="1">#REF!</definedName>
    <definedName name="BExXNWYB165VO9MHARCL5WLCHWS0" hidden="1">#REF!</definedName>
    <definedName name="BExXO278QHQN8JDK5425EJ615ECC" localSheetId="4" hidden="1">#REF!</definedName>
    <definedName name="BExXO278QHQN8JDK5425EJ615ECC" localSheetId="3" hidden="1">#REF!</definedName>
    <definedName name="BExXO278QHQN8JDK5425EJ615ECC" localSheetId="5" hidden="1">#REF!</definedName>
    <definedName name="BExXO278QHQN8JDK5425EJ615ECC" hidden="1">#REF!</definedName>
    <definedName name="BExXOBHOP0WGFHI2Y9AO4L440UVQ" localSheetId="4" hidden="1">#REF!</definedName>
    <definedName name="BExXOBHOP0WGFHI2Y9AO4L440UVQ" localSheetId="3" hidden="1">#REF!</definedName>
    <definedName name="BExXOBHOP0WGFHI2Y9AO4L440UVQ" localSheetId="5" hidden="1">#REF!</definedName>
    <definedName name="BExXOBHOP0WGFHI2Y9AO4L440UVQ" hidden="1">#REF!</definedName>
    <definedName name="BExXOHSAD2NSHOLLMZ2JWA4I3I1R" localSheetId="4" hidden="1">#REF!</definedName>
    <definedName name="BExXOHSAD2NSHOLLMZ2JWA4I3I1R" localSheetId="3" hidden="1">#REF!</definedName>
    <definedName name="BExXOHSAD2NSHOLLMZ2JWA4I3I1R" localSheetId="5" hidden="1">#REF!</definedName>
    <definedName name="BExXOHSAD2NSHOLLMZ2JWA4I3I1R" hidden="1">#REF!</definedName>
    <definedName name="BExXP80B5FGA00JCM7UXKPI3PB7Y" localSheetId="4" hidden="1">#REF!</definedName>
    <definedName name="BExXP80B5FGA00JCM7UXKPI3PB7Y" localSheetId="3" hidden="1">#REF!</definedName>
    <definedName name="BExXP80B5FGA00JCM7UXKPI3PB7Y" localSheetId="5" hidden="1">#REF!</definedName>
    <definedName name="BExXP80B5FGA00JCM7UXKPI3PB7Y" hidden="1">#REF!</definedName>
    <definedName name="BExXP85M4WXYVN1UVHUTOEKEG5XS" localSheetId="4" hidden="1">#REF!</definedName>
    <definedName name="BExXP85M4WXYVN1UVHUTOEKEG5XS" localSheetId="3" hidden="1">#REF!</definedName>
    <definedName name="BExXP85M4WXYVN1UVHUTOEKEG5XS" localSheetId="5" hidden="1">#REF!</definedName>
    <definedName name="BExXP85M4WXYVN1UVHUTOEKEG5XS" hidden="1">#REF!</definedName>
    <definedName name="BExXPELOTHOAG0OWILLAH94OZV5J" localSheetId="4" hidden="1">#REF!</definedName>
    <definedName name="BExXPELOTHOAG0OWILLAH94OZV5J" localSheetId="3" hidden="1">#REF!</definedName>
    <definedName name="BExXPELOTHOAG0OWILLAH94OZV5J" localSheetId="5" hidden="1">#REF!</definedName>
    <definedName name="BExXPELOTHOAG0OWILLAH94OZV5J" hidden="1">#REF!</definedName>
    <definedName name="BExXPS31W1VD2NMIE4E37LHVDF0L" localSheetId="4" hidden="1">#REF!</definedName>
    <definedName name="BExXPS31W1VD2NMIE4E37LHVDF0L" localSheetId="3" hidden="1">#REF!</definedName>
    <definedName name="BExXPS31W1VD2NMIE4E37LHVDF0L" localSheetId="5" hidden="1">#REF!</definedName>
    <definedName name="BExXPS31W1VD2NMIE4E37LHVDF0L" hidden="1">#REF!</definedName>
    <definedName name="BExXPZKYEMVF5JOC14HYOOYQK6JK" localSheetId="4" hidden="1">#REF!</definedName>
    <definedName name="BExXPZKYEMVF5JOC14HYOOYQK6JK" localSheetId="3" hidden="1">#REF!</definedName>
    <definedName name="BExXPZKYEMVF5JOC14HYOOYQK6JK" localSheetId="5" hidden="1">#REF!</definedName>
    <definedName name="BExXPZKYEMVF5JOC14HYOOYQK6JK" hidden="1">#REF!</definedName>
    <definedName name="BExXQ89PA10X79WBWOEP1AJX1OQM" localSheetId="4" hidden="1">#REF!</definedName>
    <definedName name="BExXQ89PA10X79WBWOEP1AJX1OQM" localSheetId="3" hidden="1">#REF!</definedName>
    <definedName name="BExXQ89PA10X79WBWOEP1AJX1OQM" localSheetId="5" hidden="1">#REF!</definedName>
    <definedName name="BExXQ89PA10X79WBWOEP1AJX1OQM" hidden="1">#REF!</definedName>
    <definedName name="BExXQCGQGGYSI0LTRVR73MUO50AW" localSheetId="4" hidden="1">#REF!</definedName>
    <definedName name="BExXQCGQGGYSI0LTRVR73MUO50AW" localSheetId="3" hidden="1">#REF!</definedName>
    <definedName name="BExXQCGQGGYSI0LTRVR73MUO50AW" localSheetId="5" hidden="1">#REF!</definedName>
    <definedName name="BExXQCGQGGYSI0LTRVR73MUO50AW" hidden="1">#REF!</definedName>
    <definedName name="BExXQEEXFHDQ8DSRAJSB5ET6J004" localSheetId="4" hidden="1">#REF!</definedName>
    <definedName name="BExXQEEXFHDQ8DSRAJSB5ET6J004" localSheetId="3" hidden="1">#REF!</definedName>
    <definedName name="BExXQEEXFHDQ8DSRAJSB5ET6J004" localSheetId="5" hidden="1">#REF!</definedName>
    <definedName name="BExXQEEXFHDQ8DSRAJSB5ET6J004" hidden="1">#REF!</definedName>
    <definedName name="BExXQH41O5HZAH8BO6HCFY8YC3TU" localSheetId="4" hidden="1">#REF!</definedName>
    <definedName name="BExXQH41O5HZAH8BO6HCFY8YC3TU" localSheetId="3" hidden="1">#REF!</definedName>
    <definedName name="BExXQH41O5HZAH8BO6HCFY8YC3TU" localSheetId="5" hidden="1">#REF!</definedName>
    <definedName name="BExXQH41O5HZAH8BO6HCFY8YC3TU" hidden="1">#REF!</definedName>
    <definedName name="BExXQIRBLQSLAJTFL7224FCFUTKH" localSheetId="4" hidden="1">#REF!</definedName>
    <definedName name="BExXQIRBLQSLAJTFL7224FCFUTKH" localSheetId="3" hidden="1">#REF!</definedName>
    <definedName name="BExXQIRBLQSLAJTFL7224FCFUTKH" localSheetId="5" hidden="1">#REF!</definedName>
    <definedName name="BExXQIRBLQSLAJTFL7224FCFUTKH" hidden="1">#REF!</definedName>
    <definedName name="BExXQJIEF5R3QQ6D8HO3NGPU0IQC" localSheetId="4" hidden="1">#REF!</definedName>
    <definedName name="BExXQJIEF5R3QQ6D8HO3NGPU0IQC" localSheetId="3" hidden="1">#REF!</definedName>
    <definedName name="BExXQJIEF5R3QQ6D8HO3NGPU0IQC" localSheetId="5" hidden="1">#REF!</definedName>
    <definedName name="BExXQJIEF5R3QQ6D8HO3NGPU0IQC" hidden="1">#REF!</definedName>
    <definedName name="BExXQU00K9ER4I1WM7T9J0W1E7ZC" localSheetId="4" hidden="1">#REF!</definedName>
    <definedName name="BExXQU00K9ER4I1WM7T9J0W1E7ZC" localSheetId="3" hidden="1">#REF!</definedName>
    <definedName name="BExXQU00K9ER4I1WM7T9J0W1E7ZC" localSheetId="5" hidden="1">#REF!</definedName>
    <definedName name="BExXQU00K9ER4I1WM7T9J0W1E7ZC" hidden="1">#REF!</definedName>
    <definedName name="BExXQU00KOR7XLM8B13DGJ1MIQDY" localSheetId="4" hidden="1">#REF!</definedName>
    <definedName name="BExXQU00KOR7XLM8B13DGJ1MIQDY" localSheetId="3" hidden="1">#REF!</definedName>
    <definedName name="BExXQU00KOR7XLM8B13DGJ1MIQDY" localSheetId="5" hidden="1">#REF!</definedName>
    <definedName name="BExXQU00KOR7XLM8B13DGJ1MIQDY" hidden="1">#REF!</definedName>
    <definedName name="BExXQXG18PS8HGBOS03OSTQ0KEYC" localSheetId="4" hidden="1">#REF!</definedName>
    <definedName name="BExXQXG18PS8HGBOS03OSTQ0KEYC" localSheetId="3" hidden="1">#REF!</definedName>
    <definedName name="BExXQXG18PS8HGBOS03OSTQ0KEYC" localSheetId="5" hidden="1">#REF!</definedName>
    <definedName name="BExXQXG18PS8HGBOS03OSTQ0KEYC" hidden="1">#REF!</definedName>
    <definedName name="BExXQXQT4OAFQT5B0YB3USDJOJOB" localSheetId="4" hidden="1">#REF!</definedName>
    <definedName name="BExXQXQT4OAFQT5B0YB3USDJOJOB" localSheetId="3" hidden="1">#REF!</definedName>
    <definedName name="BExXQXQT4OAFQT5B0YB3USDJOJOB" localSheetId="5" hidden="1">#REF!</definedName>
    <definedName name="BExXQXQT4OAFQT5B0YB3USDJOJOB" hidden="1">#REF!</definedName>
    <definedName name="BExXR3FSEXAHSXEQNJORWFCPX86N" localSheetId="4" hidden="1">#REF!</definedName>
    <definedName name="BExXR3FSEXAHSXEQNJORWFCPX86N" localSheetId="3" hidden="1">#REF!</definedName>
    <definedName name="BExXR3FSEXAHSXEQNJORWFCPX86N" localSheetId="5" hidden="1">#REF!</definedName>
    <definedName name="BExXR3FSEXAHSXEQNJORWFCPX86N" hidden="1">#REF!</definedName>
    <definedName name="BExXR3W3FKYQBLR299HO9RZ70C43" localSheetId="4" hidden="1">#REF!</definedName>
    <definedName name="BExXR3W3FKYQBLR299HO9RZ70C43" localSheetId="3" hidden="1">#REF!</definedName>
    <definedName name="BExXR3W3FKYQBLR299HO9RZ70C43" localSheetId="5" hidden="1">#REF!</definedName>
    <definedName name="BExXR3W3FKYQBLR299HO9RZ70C43" hidden="1">#REF!</definedName>
    <definedName name="BExXR46U23CRRBV6IZT982MAEQKI" localSheetId="4" hidden="1">#REF!</definedName>
    <definedName name="BExXR46U23CRRBV6IZT982MAEQKI" localSheetId="3" hidden="1">#REF!</definedName>
    <definedName name="BExXR46U23CRRBV6IZT982MAEQKI" localSheetId="5" hidden="1">#REF!</definedName>
    <definedName name="BExXR46U23CRRBV6IZT982MAEQKI" hidden="1">#REF!</definedName>
    <definedName name="BExXR8OKAVX7O70V5IYG2PRKXSTI" localSheetId="4" hidden="1">#REF!</definedName>
    <definedName name="BExXR8OKAVX7O70V5IYG2PRKXSTI" localSheetId="3" hidden="1">#REF!</definedName>
    <definedName name="BExXR8OKAVX7O70V5IYG2PRKXSTI" localSheetId="5" hidden="1">#REF!</definedName>
    <definedName name="BExXR8OKAVX7O70V5IYG2PRKXSTI" hidden="1">#REF!</definedName>
    <definedName name="BExXRA6N6XCLQM6XDV724ZIH6G93" localSheetId="4" hidden="1">#REF!</definedName>
    <definedName name="BExXRA6N6XCLQM6XDV724ZIH6G93" localSheetId="3" hidden="1">#REF!</definedName>
    <definedName name="BExXRA6N6XCLQM6XDV724ZIH6G93" localSheetId="5" hidden="1">#REF!</definedName>
    <definedName name="BExXRA6N6XCLQM6XDV724ZIH6G93" hidden="1">#REF!</definedName>
    <definedName name="BExXRABZ1CNKCG6K1MR6OUFHF7J9" localSheetId="4" hidden="1">#REF!</definedName>
    <definedName name="BExXRABZ1CNKCG6K1MR6OUFHF7J9" localSheetId="3" hidden="1">#REF!</definedName>
    <definedName name="BExXRABZ1CNKCG6K1MR6OUFHF7J9" localSheetId="5" hidden="1">#REF!</definedName>
    <definedName name="BExXRABZ1CNKCG6K1MR6OUFHF7J9" hidden="1">#REF!</definedName>
    <definedName name="BExXRBOFETC0OTJ6WY3VPMFH03VB" localSheetId="4" hidden="1">#REF!</definedName>
    <definedName name="BExXRBOFETC0OTJ6WY3VPMFH03VB" localSheetId="3" hidden="1">#REF!</definedName>
    <definedName name="BExXRBOFETC0OTJ6WY3VPMFH03VB" localSheetId="5" hidden="1">#REF!</definedName>
    <definedName name="BExXRBOFETC0OTJ6WY3VPMFH03VB" hidden="1">#REF!</definedName>
    <definedName name="BExXRD13K1S9Y3JGR7CXSONT7RJZ" localSheetId="4" hidden="1">#REF!</definedName>
    <definedName name="BExXRD13K1S9Y3JGR7CXSONT7RJZ" localSheetId="3" hidden="1">#REF!</definedName>
    <definedName name="BExXRD13K1S9Y3JGR7CXSONT7RJZ" localSheetId="5" hidden="1">#REF!</definedName>
    <definedName name="BExXRD13K1S9Y3JGR7CXSONT7RJZ" hidden="1">#REF!</definedName>
    <definedName name="BExXRIFB4QQ87QIGA9AG0NXP577K" localSheetId="4" hidden="1">#REF!</definedName>
    <definedName name="BExXRIFB4QQ87QIGA9AG0NXP577K" localSheetId="3" hidden="1">#REF!</definedName>
    <definedName name="BExXRIFB4QQ87QIGA9AG0NXP577K" localSheetId="5" hidden="1">#REF!</definedName>
    <definedName name="BExXRIFB4QQ87QIGA9AG0NXP577K" hidden="1">#REF!</definedName>
    <definedName name="BExXRIQ2JF2CVTRDQX2D9SPH7FTN" localSheetId="4" hidden="1">#REF!</definedName>
    <definedName name="BExXRIQ2JF2CVTRDQX2D9SPH7FTN" localSheetId="3" hidden="1">#REF!</definedName>
    <definedName name="BExXRIQ2JF2CVTRDQX2D9SPH7FTN" localSheetId="5" hidden="1">#REF!</definedName>
    <definedName name="BExXRIQ2JF2CVTRDQX2D9SPH7FTN" hidden="1">#REF!</definedName>
    <definedName name="BExXRO4A6VUH1F4XV8N1BRJ4896W" localSheetId="4" hidden="1">#REF!</definedName>
    <definedName name="BExXRO4A6VUH1F4XV8N1BRJ4896W" localSheetId="3" hidden="1">#REF!</definedName>
    <definedName name="BExXRO4A6VUH1F4XV8N1BRJ4896W" localSheetId="5" hidden="1">#REF!</definedName>
    <definedName name="BExXRO4A6VUH1F4XV8N1BRJ4896W" hidden="1">#REF!</definedName>
    <definedName name="BExXRO9N1SNJZGKD90P4K7FU1J0P" localSheetId="4" hidden="1">#REF!</definedName>
    <definedName name="BExXRO9N1SNJZGKD90P4K7FU1J0P" localSheetId="3" hidden="1">#REF!</definedName>
    <definedName name="BExXRO9N1SNJZGKD90P4K7FU1J0P" localSheetId="5" hidden="1">#REF!</definedName>
    <definedName name="BExXRO9N1SNJZGKD90P4K7FU1J0P" hidden="1">#REF!</definedName>
    <definedName name="BExXRV5QP3Z0KAQ1EQT9JYT2FV0L" localSheetId="4" hidden="1">#REF!</definedName>
    <definedName name="BExXRV5QP3Z0KAQ1EQT9JYT2FV0L" localSheetId="3" hidden="1">#REF!</definedName>
    <definedName name="BExXRV5QP3Z0KAQ1EQT9JYT2FV0L" localSheetId="5" hidden="1">#REF!</definedName>
    <definedName name="BExXRV5QP3Z0KAQ1EQT9JYT2FV0L" hidden="1">#REF!</definedName>
    <definedName name="BExXRZ20LZZCW8LVGDK0XETOTSAI" localSheetId="4" hidden="1">#REF!</definedName>
    <definedName name="BExXRZ20LZZCW8LVGDK0XETOTSAI" localSheetId="3" hidden="1">#REF!</definedName>
    <definedName name="BExXRZ20LZZCW8LVGDK0XETOTSAI" localSheetId="5" hidden="1">#REF!</definedName>
    <definedName name="BExXRZ20LZZCW8LVGDK0XETOTSAI" hidden="1">#REF!</definedName>
    <definedName name="BExXRZNM651EJ5HJPGKGTVYLAZQ1" localSheetId="4" hidden="1">#REF!</definedName>
    <definedName name="BExXRZNM651EJ5HJPGKGTVYLAZQ1" localSheetId="3" hidden="1">#REF!</definedName>
    <definedName name="BExXRZNM651EJ5HJPGKGTVYLAZQ1" localSheetId="5" hidden="1">#REF!</definedName>
    <definedName name="BExXRZNM651EJ5HJPGKGTVYLAZQ1" hidden="1">#REF!</definedName>
    <definedName name="BExXS63O4OMWMNXXAODZQFSDG33N" localSheetId="4" hidden="1">#REF!</definedName>
    <definedName name="BExXS63O4OMWMNXXAODZQFSDG33N" localSheetId="3" hidden="1">#REF!</definedName>
    <definedName name="BExXS63O4OMWMNXXAODZQFSDG33N" localSheetId="5" hidden="1">#REF!</definedName>
    <definedName name="BExXS63O4OMWMNXXAODZQFSDG33N" hidden="1">#REF!</definedName>
    <definedName name="BExXSBSP1TOY051HSPEPM0AEIO2M" localSheetId="4" hidden="1">#REF!</definedName>
    <definedName name="BExXSBSP1TOY051HSPEPM0AEIO2M" localSheetId="3" hidden="1">#REF!</definedName>
    <definedName name="BExXSBSP1TOY051HSPEPM0AEIO2M" localSheetId="5" hidden="1">#REF!</definedName>
    <definedName name="BExXSBSP1TOY051HSPEPM0AEIO2M" hidden="1">#REF!</definedName>
    <definedName name="BExXSC8RFK5D68FJD2HI4K66SA6I" localSheetId="4" hidden="1">#REF!</definedName>
    <definedName name="BExXSC8RFK5D68FJD2HI4K66SA6I" localSheetId="3" hidden="1">#REF!</definedName>
    <definedName name="BExXSC8RFK5D68FJD2HI4K66SA6I" localSheetId="5" hidden="1">#REF!</definedName>
    <definedName name="BExXSC8RFK5D68FJD2HI4K66SA6I" hidden="1">#REF!</definedName>
    <definedName name="BExXSNHC88W4UMXEOIOOATJAIKZO" localSheetId="4" hidden="1">#REF!</definedName>
    <definedName name="BExXSNHC88W4UMXEOIOOATJAIKZO" localSheetId="3" hidden="1">#REF!</definedName>
    <definedName name="BExXSNHC88W4UMXEOIOOATJAIKZO" localSheetId="5" hidden="1">#REF!</definedName>
    <definedName name="BExXSNHC88W4UMXEOIOOATJAIKZO" hidden="1">#REF!</definedName>
    <definedName name="BExXSTBS08WIA9TLALV3UQ2Z3MRG" localSheetId="4" hidden="1">#REF!</definedName>
    <definedName name="BExXSTBS08WIA9TLALV3UQ2Z3MRG" localSheetId="3" hidden="1">#REF!</definedName>
    <definedName name="BExXSTBS08WIA9TLALV3UQ2Z3MRG" localSheetId="5" hidden="1">#REF!</definedName>
    <definedName name="BExXSTBS08WIA9TLALV3UQ2Z3MRG" hidden="1">#REF!</definedName>
    <definedName name="BExXSVQ2WOJJ73YEO8Q2FK60V4G8" localSheetId="4" hidden="1">#REF!</definedName>
    <definedName name="BExXSVQ2WOJJ73YEO8Q2FK60V4G8" localSheetId="3" hidden="1">#REF!</definedName>
    <definedName name="BExXSVQ2WOJJ73YEO8Q2FK60V4G8" localSheetId="5" hidden="1">#REF!</definedName>
    <definedName name="BExXSVQ2WOJJ73YEO8Q2FK60V4G8" hidden="1">#REF!</definedName>
    <definedName name="BExXTE09L5Y9Q4CI04ESBT9FBKMX" localSheetId="4" hidden="1">#REF!</definedName>
    <definedName name="BExXTE09L5Y9Q4CI04ESBT9FBKMX" localSheetId="3" hidden="1">#REF!</definedName>
    <definedName name="BExXTE09L5Y9Q4CI04ESBT9FBKMX" localSheetId="5" hidden="1">#REF!</definedName>
    <definedName name="BExXTE09L5Y9Q4CI04ESBT9FBKMX" hidden="1">#REF!</definedName>
    <definedName name="BExXTHLRNL82GN7KZY3TOLO508N7" localSheetId="4" hidden="1">#REF!</definedName>
    <definedName name="BExXTHLRNL82GN7KZY3TOLO508N7" localSheetId="3" hidden="1">#REF!</definedName>
    <definedName name="BExXTHLRNL82GN7KZY3TOLO508N7" localSheetId="5" hidden="1">#REF!</definedName>
    <definedName name="BExXTHLRNL82GN7KZY3TOLO508N7" hidden="1">#REF!</definedName>
    <definedName name="BExXTL72MKEQSQH9L2OTFLU8DM2B" localSheetId="4" hidden="1">#REF!</definedName>
    <definedName name="BExXTL72MKEQSQH9L2OTFLU8DM2B" localSheetId="3" hidden="1">#REF!</definedName>
    <definedName name="BExXTL72MKEQSQH9L2OTFLU8DM2B" localSheetId="5" hidden="1">#REF!</definedName>
    <definedName name="BExXTL72MKEQSQH9L2OTFLU8DM2B" hidden="1">#REF!</definedName>
    <definedName name="BExXTM3M4RTCRSX7VGAXGQNPP668" localSheetId="4" hidden="1">#REF!</definedName>
    <definedName name="BExXTM3M4RTCRSX7VGAXGQNPP668" localSheetId="3" hidden="1">#REF!</definedName>
    <definedName name="BExXTM3M4RTCRSX7VGAXGQNPP668" localSheetId="5" hidden="1">#REF!</definedName>
    <definedName name="BExXTM3M4RTCRSX7VGAXGQNPP668" hidden="1">#REF!</definedName>
    <definedName name="BExXTOCF78J7WY6FOVBRY1N2RBBR" localSheetId="4" hidden="1">#REF!</definedName>
    <definedName name="BExXTOCF78J7WY6FOVBRY1N2RBBR" localSheetId="3" hidden="1">#REF!</definedName>
    <definedName name="BExXTOCF78J7WY6FOVBRY1N2RBBR" localSheetId="5" hidden="1">#REF!</definedName>
    <definedName name="BExXTOCF78J7WY6FOVBRY1N2RBBR" hidden="1">#REF!</definedName>
    <definedName name="BExXTP3GYO6Z9RTKKT10XA0UTV3T" localSheetId="4" hidden="1">#REF!</definedName>
    <definedName name="BExXTP3GYO6Z9RTKKT10XA0UTV3T" localSheetId="3" hidden="1">#REF!</definedName>
    <definedName name="BExXTP3GYO6Z9RTKKT10XA0UTV3T" localSheetId="5" hidden="1">#REF!</definedName>
    <definedName name="BExXTP3GYO6Z9RTKKT10XA0UTV3T" hidden="1">#REF!</definedName>
    <definedName name="BExXTZKZ4CG92ZQLIRKEXXH9BFIR" localSheetId="4" hidden="1">#REF!</definedName>
    <definedName name="BExXTZKZ4CG92ZQLIRKEXXH9BFIR" localSheetId="3" hidden="1">#REF!</definedName>
    <definedName name="BExXTZKZ4CG92ZQLIRKEXXH9BFIR" localSheetId="5" hidden="1">#REF!</definedName>
    <definedName name="BExXTZKZ4CG92ZQLIRKEXXH9BFIR" hidden="1">#REF!</definedName>
    <definedName name="BExXU4J2BM2964GD5UZHM752Q4NS" localSheetId="4" hidden="1">#REF!</definedName>
    <definedName name="BExXU4J2BM2964GD5UZHM752Q4NS" localSheetId="3" hidden="1">#REF!</definedName>
    <definedName name="BExXU4J2BM2964GD5UZHM752Q4NS" localSheetId="5" hidden="1">#REF!</definedName>
    <definedName name="BExXU4J2BM2964GD5UZHM752Q4NS" hidden="1">#REF!</definedName>
    <definedName name="BExXU6XDTT7RM93KILIDEYPA9XKF" localSheetId="4" hidden="1">#REF!</definedName>
    <definedName name="BExXU6XDTT7RM93KILIDEYPA9XKF" localSheetId="3" hidden="1">#REF!</definedName>
    <definedName name="BExXU6XDTT7RM93KILIDEYPA9XKF" localSheetId="5" hidden="1">#REF!</definedName>
    <definedName name="BExXU6XDTT7RM93KILIDEYPA9XKF" hidden="1">#REF!</definedName>
    <definedName name="BExXU8VLZA7WLPZ3RAQZGNERUD26" localSheetId="4" hidden="1">#REF!</definedName>
    <definedName name="BExXU8VLZA7WLPZ3RAQZGNERUD26" localSheetId="3" hidden="1">#REF!</definedName>
    <definedName name="BExXU8VLZA7WLPZ3RAQZGNERUD26" localSheetId="5" hidden="1">#REF!</definedName>
    <definedName name="BExXU8VLZA7WLPZ3RAQZGNERUD26" hidden="1">#REF!</definedName>
    <definedName name="BExXUB9RSLSCNN5ETLXY72DAPZZM" localSheetId="4" hidden="1">#REF!</definedName>
    <definedName name="BExXUB9RSLSCNN5ETLXY72DAPZZM" localSheetId="3" hidden="1">#REF!</definedName>
    <definedName name="BExXUB9RSLSCNN5ETLXY72DAPZZM" localSheetId="5" hidden="1">#REF!</definedName>
    <definedName name="BExXUB9RSLSCNN5ETLXY72DAPZZM" hidden="1">#REF!</definedName>
    <definedName name="BExXUFRM82XQIN2T8KGLDQL1IBQW" localSheetId="4" hidden="1">#REF!</definedName>
    <definedName name="BExXUFRM82XQIN2T8KGLDQL1IBQW" localSheetId="3" hidden="1">#REF!</definedName>
    <definedName name="BExXUFRM82XQIN2T8KGLDQL1IBQW" localSheetId="5" hidden="1">#REF!</definedName>
    <definedName name="BExXUFRM82XQIN2T8KGLDQL1IBQW" hidden="1">#REF!</definedName>
    <definedName name="BExXUQEQBF6FI240ZGIF9YXZSRAU" localSheetId="4" hidden="1">#REF!</definedName>
    <definedName name="BExXUQEQBF6FI240ZGIF9YXZSRAU" localSheetId="3" hidden="1">#REF!</definedName>
    <definedName name="BExXUQEQBF6FI240ZGIF9YXZSRAU" localSheetId="5" hidden="1">#REF!</definedName>
    <definedName name="BExXUQEQBF6FI240ZGIF9YXZSRAU" hidden="1">#REF!</definedName>
    <definedName name="BExXUYND6EJO7CJ5KRICV4O1JNWK" localSheetId="4" hidden="1">#REF!</definedName>
    <definedName name="BExXUYND6EJO7CJ5KRICV4O1JNWK" localSheetId="3" hidden="1">#REF!</definedName>
    <definedName name="BExXUYND6EJO7CJ5KRICV4O1JNWK" localSheetId="5" hidden="1">#REF!</definedName>
    <definedName name="BExXUYND6EJO7CJ5KRICV4O1JNWK" hidden="1">#REF!</definedName>
    <definedName name="BExXV6FWG4H3S2QEUJZYIXILNGJ7" localSheetId="4" hidden="1">#REF!</definedName>
    <definedName name="BExXV6FWG4H3S2QEUJZYIXILNGJ7" localSheetId="3" hidden="1">#REF!</definedName>
    <definedName name="BExXV6FWG4H3S2QEUJZYIXILNGJ7" localSheetId="5" hidden="1">#REF!</definedName>
    <definedName name="BExXV6FWG4H3S2QEUJZYIXILNGJ7" hidden="1">#REF!</definedName>
    <definedName name="BExXVK87BMMO6LHKV0CFDNIQVIBS" localSheetId="4" hidden="1">#REF!</definedName>
    <definedName name="BExXVK87BMMO6LHKV0CFDNIQVIBS" localSheetId="3" hidden="1">#REF!</definedName>
    <definedName name="BExXVK87BMMO6LHKV0CFDNIQVIBS" localSheetId="5" hidden="1">#REF!</definedName>
    <definedName name="BExXVK87BMMO6LHKV0CFDNIQVIBS" hidden="1">#REF!</definedName>
    <definedName name="BExXVKZ9WXPGL6IVY6T61IDD771I" localSheetId="4" hidden="1">#REF!</definedName>
    <definedName name="BExXVKZ9WXPGL6IVY6T61IDD771I" localSheetId="3" hidden="1">#REF!</definedName>
    <definedName name="BExXVKZ9WXPGL6IVY6T61IDD771I" localSheetId="5" hidden="1">#REF!</definedName>
    <definedName name="BExXVKZ9WXPGL6IVY6T61IDD771I" hidden="1">#REF!</definedName>
    <definedName name="BExXW0K72T1Y8K1I4VZT87UY9S2G" localSheetId="4" hidden="1">#REF!</definedName>
    <definedName name="BExXW0K72T1Y8K1I4VZT87UY9S2G" localSheetId="3" hidden="1">#REF!</definedName>
    <definedName name="BExXW0K72T1Y8K1I4VZT87UY9S2G" localSheetId="5" hidden="1">#REF!</definedName>
    <definedName name="BExXW0K72T1Y8K1I4VZT87UY9S2G" hidden="1">#REF!</definedName>
    <definedName name="BExXW27MMXHXUXX78SDTBE1JYTHT" localSheetId="4" hidden="1">#REF!</definedName>
    <definedName name="BExXW27MMXHXUXX78SDTBE1JYTHT" localSheetId="3" hidden="1">#REF!</definedName>
    <definedName name="BExXW27MMXHXUXX78SDTBE1JYTHT" localSheetId="5" hidden="1">#REF!</definedName>
    <definedName name="BExXW27MMXHXUXX78SDTBE1JYTHT" hidden="1">#REF!</definedName>
    <definedName name="BExXW2YIM2MYBSHRIX0RP9D4PRMN" localSheetId="4" hidden="1">#REF!</definedName>
    <definedName name="BExXW2YIM2MYBSHRIX0RP9D4PRMN" localSheetId="3" hidden="1">#REF!</definedName>
    <definedName name="BExXW2YIM2MYBSHRIX0RP9D4PRMN" localSheetId="5" hidden="1">#REF!</definedName>
    <definedName name="BExXW2YIM2MYBSHRIX0RP9D4PRMN" hidden="1">#REF!</definedName>
    <definedName name="BExXWBNE4KTFSXKVSRF6WX039WPB" localSheetId="4" hidden="1">#REF!</definedName>
    <definedName name="BExXWBNE4KTFSXKVSRF6WX039WPB" localSheetId="3" hidden="1">#REF!</definedName>
    <definedName name="BExXWBNE4KTFSXKVSRF6WX039WPB" localSheetId="5" hidden="1">#REF!</definedName>
    <definedName name="BExXWBNE4KTFSXKVSRF6WX039WPB" hidden="1">#REF!</definedName>
    <definedName name="BExXWFP5AYE7EHYTJWBZSQ8PQ0YX" localSheetId="4" hidden="1">#REF!</definedName>
    <definedName name="BExXWFP5AYE7EHYTJWBZSQ8PQ0YX" localSheetId="3" hidden="1">#REF!</definedName>
    <definedName name="BExXWFP5AYE7EHYTJWBZSQ8PQ0YX" localSheetId="5" hidden="1">#REF!</definedName>
    <definedName name="BExXWFP5AYE7EHYTJWBZSQ8PQ0YX" hidden="1">#REF!</definedName>
    <definedName name="BExXWVFIBQT8OY1O41FRFPFGXQHK" localSheetId="4" hidden="1">#REF!</definedName>
    <definedName name="BExXWVFIBQT8OY1O41FRFPFGXQHK" localSheetId="3" hidden="1">#REF!</definedName>
    <definedName name="BExXWVFIBQT8OY1O41FRFPFGXQHK" localSheetId="5" hidden="1">#REF!</definedName>
    <definedName name="BExXWVFIBQT8OY1O41FRFPFGXQHK" hidden="1">#REF!</definedName>
    <definedName name="BExXWWXHBZHA9J3N8K47F84X0M0L" localSheetId="4" hidden="1">#REF!</definedName>
    <definedName name="BExXWWXHBZHA9J3N8K47F84X0M0L" localSheetId="3" hidden="1">#REF!</definedName>
    <definedName name="BExXWWXHBZHA9J3N8K47F84X0M0L" localSheetId="5" hidden="1">#REF!</definedName>
    <definedName name="BExXWWXHBZHA9J3N8K47F84X0M0L" hidden="1">#REF!</definedName>
    <definedName name="BExXX4F7ET00BZ4EYY1U8S9S895U" localSheetId="4" hidden="1">#REF!</definedName>
    <definedName name="BExXX4F7ET00BZ4EYY1U8S9S895U" localSheetId="3" hidden="1">#REF!</definedName>
    <definedName name="BExXX4F7ET00BZ4EYY1U8S9S895U" localSheetId="5" hidden="1">#REF!</definedName>
    <definedName name="BExXX4F7ET00BZ4EYY1U8S9S895U" hidden="1">#REF!</definedName>
    <definedName name="BExXXBM521DL8R4ZX7NZ3DBCUOR5" localSheetId="4" hidden="1">#REF!</definedName>
    <definedName name="BExXXBM521DL8R4ZX7NZ3DBCUOR5" localSheetId="3" hidden="1">#REF!</definedName>
    <definedName name="BExXXBM521DL8R4ZX7NZ3DBCUOR5" localSheetId="5" hidden="1">#REF!</definedName>
    <definedName name="BExXXBM521DL8R4ZX7NZ3DBCUOR5" hidden="1">#REF!</definedName>
    <definedName name="BExXXC7OZI33XZ03NRMEP7VRLQK4" localSheetId="4" hidden="1">#REF!</definedName>
    <definedName name="BExXXC7OZI33XZ03NRMEP7VRLQK4" localSheetId="3" hidden="1">#REF!</definedName>
    <definedName name="BExXXC7OZI33XZ03NRMEP7VRLQK4" localSheetId="5" hidden="1">#REF!</definedName>
    <definedName name="BExXXC7OZI33XZ03NRMEP7VRLQK4" hidden="1">#REF!</definedName>
    <definedName name="BExXXH5N3NKBQ7BCJPJTBF8CYM2Q" localSheetId="4" hidden="1">#REF!</definedName>
    <definedName name="BExXXH5N3NKBQ7BCJPJTBF8CYM2Q" localSheetId="3" hidden="1">#REF!</definedName>
    <definedName name="BExXXH5N3NKBQ7BCJPJTBF8CYM2Q" localSheetId="5" hidden="1">#REF!</definedName>
    <definedName name="BExXXH5N3NKBQ7BCJPJTBF8CYM2Q" hidden="1">#REF!</definedName>
    <definedName name="BExXXKWLM4D541BH6O8GOJMHFHMW" localSheetId="4" hidden="1">#REF!</definedName>
    <definedName name="BExXXKWLM4D541BH6O8GOJMHFHMW" localSheetId="3" hidden="1">#REF!</definedName>
    <definedName name="BExXXKWLM4D541BH6O8GOJMHFHMW" localSheetId="5" hidden="1">#REF!</definedName>
    <definedName name="BExXXKWLM4D541BH6O8GOJMHFHMW" hidden="1">#REF!</definedName>
    <definedName name="BExXXPPA1Q87XPI97X0OXCPBPDON" localSheetId="4" hidden="1">#REF!</definedName>
    <definedName name="BExXXPPA1Q87XPI97X0OXCPBPDON" localSheetId="3" hidden="1">#REF!</definedName>
    <definedName name="BExXXPPA1Q87XPI97X0OXCPBPDON" localSheetId="5" hidden="1">#REF!</definedName>
    <definedName name="BExXXPPA1Q87XPI97X0OXCPBPDON" hidden="1">#REF!</definedName>
    <definedName name="BExXXVUDA98IZTQ6MANKU4MTTDVR" localSheetId="4" hidden="1">#REF!</definedName>
    <definedName name="BExXXVUDA98IZTQ6MANKU4MTTDVR" localSheetId="3" hidden="1">#REF!</definedName>
    <definedName name="BExXXVUDA98IZTQ6MANKU4MTTDVR" localSheetId="5" hidden="1">#REF!</definedName>
    <definedName name="BExXXVUDA98IZTQ6MANKU4MTTDVR" hidden="1">#REF!</definedName>
    <definedName name="BExXXZQNZY6IZI45DJXJK0MQZWA7" localSheetId="4" hidden="1">#REF!</definedName>
    <definedName name="BExXXZQNZY6IZI45DJXJK0MQZWA7" localSheetId="3" hidden="1">#REF!</definedName>
    <definedName name="BExXXZQNZY6IZI45DJXJK0MQZWA7" localSheetId="5" hidden="1">#REF!</definedName>
    <definedName name="BExXXZQNZY6IZI45DJXJK0MQZWA7" hidden="1">#REF!</definedName>
    <definedName name="BExXY5QFG6QP94SFT3935OBM8Y4K" localSheetId="4" hidden="1">#REF!</definedName>
    <definedName name="BExXY5QFG6QP94SFT3935OBM8Y4K" localSheetId="3" hidden="1">#REF!</definedName>
    <definedName name="BExXY5QFG6QP94SFT3935OBM8Y4K" localSheetId="5" hidden="1">#REF!</definedName>
    <definedName name="BExXY5QFG6QP94SFT3935OBM8Y4K" hidden="1">#REF!</definedName>
    <definedName name="BExXY7TYEBFXRYUYIFHTN65RJ8EW" localSheetId="4" hidden="1">#REF!</definedName>
    <definedName name="BExXY7TYEBFXRYUYIFHTN65RJ8EW" localSheetId="3" hidden="1">#REF!</definedName>
    <definedName name="BExXY7TYEBFXRYUYIFHTN65RJ8EW" localSheetId="5" hidden="1">#REF!</definedName>
    <definedName name="BExXY7TYEBFXRYUYIFHTN65RJ8EW" hidden="1">#REF!</definedName>
    <definedName name="BExXY914KO7IKNZYZO7PNCTINBIK" localSheetId="4" hidden="1">#REF!</definedName>
    <definedName name="BExXY914KO7IKNZYZO7PNCTINBIK" localSheetId="3" hidden="1">#REF!</definedName>
    <definedName name="BExXY914KO7IKNZYZO7PNCTINBIK" localSheetId="5" hidden="1">#REF!</definedName>
    <definedName name="BExXY914KO7IKNZYZO7PNCTINBIK" hidden="1">#REF!</definedName>
    <definedName name="BExXYLBHANUXC5FCTDDTGOVD3GQS" localSheetId="4" hidden="1">#REF!</definedName>
    <definedName name="BExXYLBHANUXC5FCTDDTGOVD3GQS" localSheetId="3" hidden="1">#REF!</definedName>
    <definedName name="BExXYLBHANUXC5FCTDDTGOVD3GQS" localSheetId="5" hidden="1">#REF!</definedName>
    <definedName name="BExXYLBHANUXC5FCTDDTGOVD3GQS" hidden="1">#REF!</definedName>
    <definedName name="BExXYMNYAYH3WA2ZCFAYKZID9ZCI" localSheetId="4" hidden="1">#REF!</definedName>
    <definedName name="BExXYMNYAYH3WA2ZCFAYKZID9ZCI" localSheetId="3" hidden="1">#REF!</definedName>
    <definedName name="BExXYMNYAYH3WA2ZCFAYKZID9ZCI" localSheetId="5" hidden="1">#REF!</definedName>
    <definedName name="BExXYMNYAYH3WA2ZCFAYKZID9ZCI" hidden="1">#REF!</definedName>
    <definedName name="BExXYYT12SVN2VDMLVNV4P3ISD8T" localSheetId="4" hidden="1">#REF!</definedName>
    <definedName name="BExXYYT12SVN2VDMLVNV4P3ISD8T" localSheetId="3" hidden="1">#REF!</definedName>
    <definedName name="BExXYYT12SVN2VDMLVNV4P3ISD8T" localSheetId="5" hidden="1">#REF!</definedName>
    <definedName name="BExXYYT12SVN2VDMLVNV4P3ISD8T" hidden="1">#REF!</definedName>
    <definedName name="BExXZEDWUYH25UZMW2QU2RXFILJE" localSheetId="4" hidden="1">#REF!</definedName>
    <definedName name="BExXZEDWUYH25UZMW2QU2RXFILJE" localSheetId="3" hidden="1">#REF!</definedName>
    <definedName name="BExXZEDWUYH25UZMW2QU2RXFILJE" localSheetId="5" hidden="1">#REF!</definedName>
    <definedName name="BExXZEDWUYH25UZMW2QU2RXFILJE" hidden="1">#REF!</definedName>
    <definedName name="BExXZFVV4YB42AZ3H1I40YG3JAPU" localSheetId="4" hidden="1">#REF!</definedName>
    <definedName name="BExXZFVV4YB42AZ3H1I40YG3JAPU" localSheetId="3" hidden="1">#REF!</definedName>
    <definedName name="BExXZFVV4YB42AZ3H1I40YG3JAPU" localSheetId="5" hidden="1">#REF!</definedName>
    <definedName name="BExXZFVV4YB42AZ3H1I40YG3JAPU" hidden="1">#REF!</definedName>
    <definedName name="BExXZHJ9T2JELF12CHHGD54J1B0C" localSheetId="4" hidden="1">#REF!</definedName>
    <definedName name="BExXZHJ9T2JELF12CHHGD54J1B0C" localSheetId="3" hidden="1">#REF!</definedName>
    <definedName name="BExXZHJ9T2JELF12CHHGD54J1B0C" localSheetId="5" hidden="1">#REF!</definedName>
    <definedName name="BExXZHJ9T2JELF12CHHGD54J1B0C" hidden="1">#REF!</definedName>
    <definedName name="BExXZNJ2X1TK2LRK5ZY3MX49H5T7" localSheetId="4" hidden="1">#REF!</definedName>
    <definedName name="BExXZNJ2X1TK2LRK5ZY3MX49H5T7" localSheetId="3" hidden="1">#REF!</definedName>
    <definedName name="BExXZNJ2X1TK2LRK5ZY3MX49H5T7" localSheetId="5" hidden="1">#REF!</definedName>
    <definedName name="BExXZNJ2X1TK2LRK5ZY3MX49H5T7" hidden="1">#REF!</definedName>
    <definedName name="BExXZOVPCEP495TQSON6PSRQ8XCY" localSheetId="4" hidden="1">#REF!</definedName>
    <definedName name="BExXZOVPCEP495TQSON6PSRQ8XCY" localSheetId="3" hidden="1">#REF!</definedName>
    <definedName name="BExXZOVPCEP495TQSON6PSRQ8XCY" localSheetId="5" hidden="1">#REF!</definedName>
    <definedName name="BExXZOVPCEP495TQSON6PSRQ8XCY" hidden="1">#REF!</definedName>
    <definedName name="BExXZXKH7NBARQQAZM69Z57IH1MM" localSheetId="4" hidden="1">#REF!</definedName>
    <definedName name="BExXZXKH7NBARQQAZM69Z57IH1MM" localSheetId="3" hidden="1">#REF!</definedName>
    <definedName name="BExXZXKH7NBARQQAZM69Z57IH1MM" localSheetId="5" hidden="1">#REF!</definedName>
    <definedName name="BExXZXKH7NBARQQAZM69Z57IH1MM" hidden="1">#REF!</definedName>
    <definedName name="BExY07WSDH5QEVM7BJXJK2ZRAI1O" localSheetId="4" hidden="1">#REF!</definedName>
    <definedName name="BExY07WSDH5QEVM7BJXJK2ZRAI1O" localSheetId="3" hidden="1">#REF!</definedName>
    <definedName name="BExY07WSDH5QEVM7BJXJK2ZRAI1O" localSheetId="5" hidden="1">#REF!</definedName>
    <definedName name="BExY07WSDH5QEVM7BJXJK2ZRAI1O" hidden="1">#REF!</definedName>
    <definedName name="BExY0C3UBVC4M59JIRXVQ8OWAJC1" localSheetId="4" hidden="1">#REF!</definedName>
    <definedName name="BExY0C3UBVC4M59JIRXVQ8OWAJC1" localSheetId="3" hidden="1">#REF!</definedName>
    <definedName name="BExY0C3UBVC4M59JIRXVQ8OWAJC1" localSheetId="5" hidden="1">#REF!</definedName>
    <definedName name="BExY0C3UBVC4M59JIRXVQ8OWAJC1" hidden="1">#REF!</definedName>
    <definedName name="BExY0OE8GFHMLLTEAFIOQTOPEVPB" localSheetId="4" hidden="1">#REF!</definedName>
    <definedName name="BExY0OE8GFHMLLTEAFIOQTOPEVPB" localSheetId="3" hidden="1">#REF!</definedName>
    <definedName name="BExY0OE8GFHMLLTEAFIOQTOPEVPB" localSheetId="5" hidden="1">#REF!</definedName>
    <definedName name="BExY0OE8GFHMLLTEAFIOQTOPEVPB" hidden="1">#REF!</definedName>
    <definedName name="BExY0OJHW85S0VKBA8T4HTYPYBOS" localSheetId="4" hidden="1">#REF!</definedName>
    <definedName name="BExY0OJHW85S0VKBA8T4HTYPYBOS" localSheetId="3" hidden="1">#REF!</definedName>
    <definedName name="BExY0OJHW85S0VKBA8T4HTYPYBOS" localSheetId="5" hidden="1">#REF!</definedName>
    <definedName name="BExY0OJHW85S0VKBA8T4HTYPYBOS" hidden="1">#REF!</definedName>
    <definedName name="BExY0T1E034D7XAXNC6F7540LLIE" localSheetId="4" hidden="1">#REF!</definedName>
    <definedName name="BExY0T1E034D7XAXNC6F7540LLIE" localSheetId="3" hidden="1">#REF!</definedName>
    <definedName name="BExY0T1E034D7XAXNC6F7540LLIE" localSheetId="5" hidden="1">#REF!</definedName>
    <definedName name="BExY0T1E034D7XAXNC6F7540LLIE" hidden="1">#REF!</definedName>
    <definedName name="BExY0XTZLHN49J2JH94BYTKBJLT3" localSheetId="4" hidden="1">#REF!</definedName>
    <definedName name="BExY0XTZLHN49J2JH94BYTKBJLT3" localSheetId="3" hidden="1">#REF!</definedName>
    <definedName name="BExY0XTZLHN49J2JH94BYTKBJLT3" localSheetId="5" hidden="1">#REF!</definedName>
    <definedName name="BExY0XTZLHN49J2JH94BYTKBJLT3" hidden="1">#REF!</definedName>
    <definedName name="BExY11FH9TXHERUYGG8FE50U7H7J" localSheetId="4" hidden="1">#REF!</definedName>
    <definedName name="BExY11FH9TXHERUYGG8FE50U7H7J" localSheetId="3" hidden="1">#REF!</definedName>
    <definedName name="BExY11FH9TXHERUYGG8FE50U7H7J" localSheetId="5" hidden="1">#REF!</definedName>
    <definedName name="BExY11FH9TXHERUYGG8FE50U7H7J" hidden="1">#REF!</definedName>
    <definedName name="BExY180UKNW5NIAWD6ZUYTFEH8QS" localSheetId="4" hidden="1">#REF!</definedName>
    <definedName name="BExY180UKNW5NIAWD6ZUYTFEH8QS" localSheetId="3" hidden="1">#REF!</definedName>
    <definedName name="BExY180UKNW5NIAWD6ZUYTFEH8QS" localSheetId="5" hidden="1">#REF!</definedName>
    <definedName name="BExY180UKNW5NIAWD6ZUYTFEH8QS" hidden="1">#REF!</definedName>
    <definedName name="BExY1DPTV4LSY9MEOUGXF8X052NA" localSheetId="4" hidden="1">#REF!</definedName>
    <definedName name="BExY1DPTV4LSY9MEOUGXF8X052NA" localSheetId="3" hidden="1">#REF!</definedName>
    <definedName name="BExY1DPTV4LSY9MEOUGXF8X052NA" localSheetId="5" hidden="1">#REF!</definedName>
    <definedName name="BExY1DPTV4LSY9MEOUGXF8X052NA" hidden="1">#REF!</definedName>
    <definedName name="BExY1FILGAF9YP1XGP6PVCZD9P56" localSheetId="4" hidden="1">#REF!</definedName>
    <definedName name="BExY1FILGAF9YP1XGP6PVCZD9P56" localSheetId="3" hidden="1">#REF!</definedName>
    <definedName name="BExY1FILGAF9YP1XGP6PVCZD9P56" localSheetId="5" hidden="1">#REF!</definedName>
    <definedName name="BExY1FILGAF9YP1XGP6PVCZD9P56" hidden="1">#REF!</definedName>
    <definedName name="BExY1GK9ELBEKDD7O6HR6DUO8YGO" localSheetId="4" hidden="1">#REF!</definedName>
    <definedName name="BExY1GK9ELBEKDD7O6HR6DUO8YGO" localSheetId="3" hidden="1">#REF!</definedName>
    <definedName name="BExY1GK9ELBEKDD7O6HR6DUO8YGO" localSheetId="5" hidden="1">#REF!</definedName>
    <definedName name="BExY1GK9ELBEKDD7O6HR6DUO8YGO" hidden="1">#REF!</definedName>
    <definedName name="BExY1NWOXXFV9GGZ3PX444LZ8TVX" localSheetId="4" hidden="1">#REF!</definedName>
    <definedName name="BExY1NWOXXFV9GGZ3PX444LZ8TVX" localSheetId="3" hidden="1">#REF!</definedName>
    <definedName name="BExY1NWOXXFV9GGZ3PX444LZ8TVX" localSheetId="5" hidden="1">#REF!</definedName>
    <definedName name="BExY1NWOXXFV9GGZ3PX444LZ8TVX" hidden="1">#REF!</definedName>
    <definedName name="BExY1UCL0RND63LLSM9X5SFRG117" localSheetId="4" hidden="1">#REF!</definedName>
    <definedName name="BExY1UCL0RND63LLSM9X5SFRG117" localSheetId="3" hidden="1">#REF!</definedName>
    <definedName name="BExY1UCL0RND63LLSM9X5SFRG117" localSheetId="5" hidden="1">#REF!</definedName>
    <definedName name="BExY1UCL0RND63LLSM9X5SFRG117" hidden="1">#REF!</definedName>
    <definedName name="BExY1WAT3937L08HLHIRQHMP2A3H" localSheetId="4" hidden="1">#REF!</definedName>
    <definedName name="BExY1WAT3937L08HLHIRQHMP2A3H" localSheetId="3" hidden="1">#REF!</definedName>
    <definedName name="BExY1WAT3937L08HLHIRQHMP2A3H" localSheetId="5" hidden="1">#REF!</definedName>
    <definedName name="BExY1WAT3937L08HLHIRQHMP2A3H" hidden="1">#REF!</definedName>
    <definedName name="BExY1YEBOSLMID7LURP8QB46AI91" localSheetId="4" hidden="1">#REF!</definedName>
    <definedName name="BExY1YEBOSLMID7LURP8QB46AI91" localSheetId="3" hidden="1">#REF!</definedName>
    <definedName name="BExY1YEBOSLMID7LURP8QB46AI91" localSheetId="5" hidden="1">#REF!</definedName>
    <definedName name="BExY1YEBOSLMID7LURP8QB46AI91" hidden="1">#REF!</definedName>
    <definedName name="BExY2FS4LFX9OHOTQT7SJ2PXAC25" localSheetId="4" hidden="1">#REF!</definedName>
    <definedName name="BExY2FS4LFX9OHOTQT7SJ2PXAC25" localSheetId="3" hidden="1">#REF!</definedName>
    <definedName name="BExY2FS4LFX9OHOTQT7SJ2PXAC25" localSheetId="5" hidden="1">#REF!</definedName>
    <definedName name="BExY2FS4LFX9OHOTQT7SJ2PXAC25" hidden="1">#REF!</definedName>
    <definedName name="BExY2GDPCZPVU0IQ6IJIB1YQQRQ6" localSheetId="4" hidden="1">#REF!</definedName>
    <definedName name="BExY2GDPCZPVU0IQ6IJIB1YQQRQ6" localSheetId="3" hidden="1">#REF!</definedName>
    <definedName name="BExY2GDPCZPVU0IQ6IJIB1YQQRQ6" localSheetId="5" hidden="1">#REF!</definedName>
    <definedName name="BExY2GDPCZPVU0IQ6IJIB1YQQRQ6" hidden="1">#REF!</definedName>
    <definedName name="BExY2GTSZ3VA9TXLY7KW1LIAKJ61" localSheetId="4" hidden="1">#REF!</definedName>
    <definedName name="BExY2GTSZ3VA9TXLY7KW1LIAKJ61" localSheetId="3" hidden="1">#REF!</definedName>
    <definedName name="BExY2GTSZ3VA9TXLY7KW1LIAKJ61" localSheetId="5" hidden="1">#REF!</definedName>
    <definedName name="BExY2GTSZ3VA9TXLY7KW1LIAKJ61" hidden="1">#REF!</definedName>
    <definedName name="BExY2IXBR1SGYZH08T7QHKEFS8HA" localSheetId="4" hidden="1">#REF!</definedName>
    <definedName name="BExY2IXBR1SGYZH08T7QHKEFS8HA" localSheetId="3" hidden="1">#REF!</definedName>
    <definedName name="BExY2IXBR1SGYZH08T7QHKEFS8HA" localSheetId="5" hidden="1">#REF!</definedName>
    <definedName name="BExY2IXBR1SGYZH08T7QHKEFS8HA" hidden="1">#REF!</definedName>
    <definedName name="BExY2Q4B5FUDA5VU4VRUHX327QN0" localSheetId="4" hidden="1">#REF!</definedName>
    <definedName name="BExY2Q4B5FUDA5VU4VRUHX327QN0" localSheetId="3" hidden="1">#REF!</definedName>
    <definedName name="BExY2Q4B5FUDA5VU4VRUHX327QN0" localSheetId="5" hidden="1">#REF!</definedName>
    <definedName name="BExY2Q4B5FUDA5VU4VRUHX327QN0" hidden="1">#REF!</definedName>
    <definedName name="BExY3HOSK7YI364K15OX70AVR6F1" localSheetId="4" hidden="1">#REF!</definedName>
    <definedName name="BExY3HOSK7YI364K15OX70AVR6F1" localSheetId="3" hidden="1">#REF!</definedName>
    <definedName name="BExY3HOSK7YI364K15OX70AVR6F1" localSheetId="5" hidden="1">#REF!</definedName>
    <definedName name="BExY3HOSK7YI364K15OX70AVR6F1" hidden="1">#REF!</definedName>
    <definedName name="BExY3T89AUR83SOAZZ3OMDEJDQ39" localSheetId="4" hidden="1">#REF!</definedName>
    <definedName name="BExY3T89AUR83SOAZZ3OMDEJDQ39" localSheetId="3" hidden="1">#REF!</definedName>
    <definedName name="BExY3T89AUR83SOAZZ3OMDEJDQ39" localSheetId="5" hidden="1">#REF!</definedName>
    <definedName name="BExY3T89AUR83SOAZZ3OMDEJDQ39" hidden="1">#REF!</definedName>
    <definedName name="BExY4MG771JQ84EMIVB6HQGGHZY7" localSheetId="4" hidden="1">#REF!</definedName>
    <definedName name="BExY4MG771JQ84EMIVB6HQGGHZY7" localSheetId="3" hidden="1">#REF!</definedName>
    <definedName name="BExY4MG771JQ84EMIVB6HQGGHZY7" localSheetId="5" hidden="1">#REF!</definedName>
    <definedName name="BExY4MG771JQ84EMIVB6HQGGHZY7" hidden="1">#REF!</definedName>
    <definedName name="BExY4PWCSFB8P3J3TBQB2MD67263" localSheetId="4" hidden="1">#REF!</definedName>
    <definedName name="BExY4PWCSFB8P3J3TBQB2MD67263" localSheetId="3" hidden="1">#REF!</definedName>
    <definedName name="BExY4PWCSFB8P3J3TBQB2MD67263" localSheetId="5" hidden="1">#REF!</definedName>
    <definedName name="BExY4PWCSFB8P3J3TBQB2MD67263" hidden="1">#REF!</definedName>
    <definedName name="BExY4RZW3KK11JLYBA4DWZ92M6LQ" localSheetId="4" hidden="1">#REF!</definedName>
    <definedName name="BExY4RZW3KK11JLYBA4DWZ92M6LQ" localSheetId="3" hidden="1">#REF!</definedName>
    <definedName name="BExY4RZW3KK11JLYBA4DWZ92M6LQ" localSheetId="5" hidden="1">#REF!</definedName>
    <definedName name="BExY4RZW3KK11JLYBA4DWZ92M6LQ" hidden="1">#REF!</definedName>
    <definedName name="BExY4XOVTTNVZ577RLIEC7NZQFIX" localSheetId="4" hidden="1">#REF!</definedName>
    <definedName name="BExY4XOVTTNVZ577RLIEC7NZQFIX" localSheetId="3" hidden="1">#REF!</definedName>
    <definedName name="BExY4XOVTTNVZ577RLIEC7NZQFIX" localSheetId="5" hidden="1">#REF!</definedName>
    <definedName name="BExY4XOVTTNVZ577RLIEC7NZQFIX" hidden="1">#REF!</definedName>
    <definedName name="BExY50JAF5CG01GTHAUS7I4ZLUDC" localSheetId="4" hidden="1">#REF!</definedName>
    <definedName name="BExY50JAF5CG01GTHAUS7I4ZLUDC" localSheetId="3" hidden="1">#REF!</definedName>
    <definedName name="BExY50JAF5CG01GTHAUS7I4ZLUDC" localSheetId="5" hidden="1">#REF!</definedName>
    <definedName name="BExY50JAF5CG01GTHAUS7I4ZLUDC" hidden="1">#REF!</definedName>
    <definedName name="BExY53J7EXFEOFTRNAHLK7IH3ACB" localSheetId="4" hidden="1">#REF!</definedName>
    <definedName name="BExY53J7EXFEOFTRNAHLK7IH3ACB" localSheetId="3" hidden="1">#REF!</definedName>
    <definedName name="BExY53J7EXFEOFTRNAHLK7IH3ACB" localSheetId="5" hidden="1">#REF!</definedName>
    <definedName name="BExY53J7EXFEOFTRNAHLK7IH3ACB" hidden="1">#REF!</definedName>
    <definedName name="BExY5515SJTJS3VM80M3YYR0WF37" localSheetId="4" hidden="1">#REF!</definedName>
    <definedName name="BExY5515SJTJS3VM80M3YYR0WF37" localSheetId="3" hidden="1">#REF!</definedName>
    <definedName name="BExY5515SJTJS3VM80M3YYR0WF37" localSheetId="5" hidden="1">#REF!</definedName>
    <definedName name="BExY5515SJTJS3VM80M3YYR0WF37" hidden="1">#REF!</definedName>
    <definedName name="BExY5515WE39FQ3EG5QHG67V9C0O" localSheetId="4" hidden="1">#REF!</definedName>
    <definedName name="BExY5515WE39FQ3EG5QHG67V9C0O" localSheetId="3" hidden="1">#REF!</definedName>
    <definedName name="BExY5515WE39FQ3EG5QHG67V9C0O" localSheetId="5" hidden="1">#REF!</definedName>
    <definedName name="BExY5515WE39FQ3EG5QHG67V9C0O" hidden="1">#REF!</definedName>
    <definedName name="BExY5986WNAD8NFCPXC9TVLBU4FG" localSheetId="4" hidden="1">#REF!</definedName>
    <definedName name="BExY5986WNAD8NFCPXC9TVLBU4FG" localSheetId="3" hidden="1">#REF!</definedName>
    <definedName name="BExY5986WNAD8NFCPXC9TVLBU4FG" localSheetId="5" hidden="1">#REF!</definedName>
    <definedName name="BExY5986WNAD8NFCPXC9TVLBU4FG" hidden="1">#REF!</definedName>
    <definedName name="BExY5DF9MS25IFNWGJ1YAS5MDN8R" localSheetId="4" hidden="1">#REF!</definedName>
    <definedName name="BExY5DF9MS25IFNWGJ1YAS5MDN8R" localSheetId="3" hidden="1">#REF!</definedName>
    <definedName name="BExY5DF9MS25IFNWGJ1YAS5MDN8R" localSheetId="5" hidden="1">#REF!</definedName>
    <definedName name="BExY5DF9MS25IFNWGJ1YAS5MDN8R" hidden="1">#REF!</definedName>
    <definedName name="BExY5ERVGL3UM2MGT8LJ0XPKTZEK" localSheetId="4" hidden="1">#REF!</definedName>
    <definedName name="BExY5ERVGL3UM2MGT8LJ0XPKTZEK" localSheetId="3" hidden="1">#REF!</definedName>
    <definedName name="BExY5ERVGL3UM2MGT8LJ0XPKTZEK" localSheetId="5" hidden="1">#REF!</definedName>
    <definedName name="BExY5ERVGL3UM2MGT8LJ0XPKTZEK" hidden="1">#REF!</definedName>
    <definedName name="BExY5EX6NJFK8W754ZVZDN5DS04K" localSheetId="4" hidden="1">#REF!</definedName>
    <definedName name="BExY5EX6NJFK8W754ZVZDN5DS04K" localSheetId="3" hidden="1">#REF!</definedName>
    <definedName name="BExY5EX6NJFK8W754ZVZDN5DS04K" localSheetId="5" hidden="1">#REF!</definedName>
    <definedName name="BExY5EX6NJFK8W754ZVZDN5DS04K" hidden="1">#REF!</definedName>
    <definedName name="BExY5S3XD1NJT109CV54IFOHVLQ6" localSheetId="4" hidden="1">#REF!</definedName>
    <definedName name="BExY5S3XD1NJT109CV54IFOHVLQ6" localSheetId="3" hidden="1">#REF!</definedName>
    <definedName name="BExY5S3XD1NJT109CV54IFOHVLQ6" localSheetId="5" hidden="1">#REF!</definedName>
    <definedName name="BExY5S3XD1NJT109CV54IFOHVLQ6" hidden="1">#REF!</definedName>
    <definedName name="BExY5TB2VAI3GHKCPXMCVIOM8B8W" localSheetId="4" hidden="1">#REF!</definedName>
    <definedName name="BExY5TB2VAI3GHKCPXMCVIOM8B8W" localSheetId="3" hidden="1">#REF!</definedName>
    <definedName name="BExY5TB2VAI3GHKCPXMCVIOM8B8W" localSheetId="5" hidden="1">#REF!</definedName>
    <definedName name="BExY5TB2VAI3GHKCPXMCVIOM8B8W" hidden="1">#REF!</definedName>
    <definedName name="BExY6KVS1MMZ2R34PGEFR2BMTU9W" localSheetId="4" hidden="1">#REF!</definedName>
    <definedName name="BExY6KVS1MMZ2R34PGEFR2BMTU9W" localSheetId="3" hidden="1">#REF!</definedName>
    <definedName name="BExY6KVS1MMZ2R34PGEFR2BMTU9W" localSheetId="5" hidden="1">#REF!</definedName>
    <definedName name="BExY6KVS1MMZ2R34PGEFR2BMTU9W" hidden="1">#REF!</definedName>
    <definedName name="BExY6Q9YY7LW745GP7CYOGGSPHGE" localSheetId="4" hidden="1">#REF!</definedName>
    <definedName name="BExY6Q9YY7LW745GP7CYOGGSPHGE" localSheetId="3" hidden="1">#REF!</definedName>
    <definedName name="BExY6Q9YY7LW745GP7CYOGGSPHGE" localSheetId="5" hidden="1">#REF!</definedName>
    <definedName name="BExY6Q9YY7LW745GP7CYOGGSPHGE" hidden="1">#REF!</definedName>
    <definedName name="BExZIA3C8LKJTEH3MKQ57KJH5TA2" localSheetId="4" hidden="1">#REF!</definedName>
    <definedName name="BExZIA3C8LKJTEH3MKQ57KJH5TA2" localSheetId="3" hidden="1">#REF!</definedName>
    <definedName name="BExZIA3C8LKJTEH3MKQ57KJH5TA2" localSheetId="5" hidden="1">#REF!</definedName>
    <definedName name="BExZIA3C8LKJTEH3MKQ57KJH5TA2" hidden="1">#REF!</definedName>
    <definedName name="BExZIIHH3QNQE3GFMHEE4UMHY6WQ" localSheetId="4" hidden="1">#REF!</definedName>
    <definedName name="BExZIIHH3QNQE3GFMHEE4UMHY6WQ" localSheetId="3" hidden="1">#REF!</definedName>
    <definedName name="BExZIIHH3QNQE3GFMHEE4UMHY6WQ" localSheetId="5" hidden="1">#REF!</definedName>
    <definedName name="BExZIIHH3QNQE3GFMHEE4UMHY6WQ" hidden="1">#REF!</definedName>
    <definedName name="BExZIYO22G5UXOB42GDLYGVRJ6U7" localSheetId="4" hidden="1">#REF!</definedName>
    <definedName name="BExZIYO22G5UXOB42GDLYGVRJ6U7" localSheetId="3" hidden="1">#REF!</definedName>
    <definedName name="BExZIYO22G5UXOB42GDLYGVRJ6U7" localSheetId="5" hidden="1">#REF!</definedName>
    <definedName name="BExZIYO22G5UXOB42GDLYGVRJ6U7" hidden="1">#REF!</definedName>
    <definedName name="BExZJ7I9T8XU4MZRKJ1VVU76V2LZ" localSheetId="4" hidden="1">#REF!</definedName>
    <definedName name="BExZJ7I9T8XU4MZRKJ1VVU76V2LZ" localSheetId="3" hidden="1">#REF!</definedName>
    <definedName name="BExZJ7I9T8XU4MZRKJ1VVU76V2LZ" localSheetId="5" hidden="1">#REF!</definedName>
    <definedName name="BExZJ7I9T8XU4MZRKJ1VVU76V2LZ" hidden="1">#REF!</definedName>
    <definedName name="BExZJMY170JCUU1RWASNZ1HJPRTA" localSheetId="4" hidden="1">#REF!</definedName>
    <definedName name="BExZJMY170JCUU1RWASNZ1HJPRTA" localSheetId="3" hidden="1">#REF!</definedName>
    <definedName name="BExZJMY170JCUU1RWASNZ1HJPRTA" localSheetId="5" hidden="1">#REF!</definedName>
    <definedName name="BExZJMY170JCUU1RWASNZ1HJPRTA" hidden="1">#REF!</definedName>
    <definedName name="BExZJNJKU0U25JSVTR2FZCN88234" localSheetId="4" hidden="1">#REF!</definedName>
    <definedName name="BExZJNJKU0U25JSVTR2FZCN88234" localSheetId="3" hidden="1">#REF!</definedName>
    <definedName name="BExZJNJKU0U25JSVTR2FZCN88234" localSheetId="5" hidden="1">#REF!</definedName>
    <definedName name="BExZJNJKU0U25JSVTR2FZCN88234" hidden="1">#REF!</definedName>
    <definedName name="BExZJOQR77H0P4SUKVYACDCFBBXO" localSheetId="4" hidden="1">#REF!</definedName>
    <definedName name="BExZJOQR77H0P4SUKVYACDCFBBXO" localSheetId="3" hidden="1">#REF!</definedName>
    <definedName name="BExZJOQR77H0P4SUKVYACDCFBBXO" localSheetId="5" hidden="1">#REF!</definedName>
    <definedName name="BExZJOQR77H0P4SUKVYACDCFBBXO" hidden="1">#REF!</definedName>
    <definedName name="BExZJS6RG34ODDY9HMZ0O34MEMSB" localSheetId="4" hidden="1">#REF!</definedName>
    <definedName name="BExZJS6RG34ODDY9HMZ0O34MEMSB" localSheetId="3" hidden="1">#REF!</definedName>
    <definedName name="BExZJS6RG34ODDY9HMZ0O34MEMSB" localSheetId="5" hidden="1">#REF!</definedName>
    <definedName name="BExZJS6RG34ODDY9HMZ0O34MEMSB" hidden="1">#REF!</definedName>
    <definedName name="BExZK34NR4BAD7HJAP7SQ926UQP3" localSheetId="4" hidden="1">#REF!</definedName>
    <definedName name="BExZK34NR4BAD7HJAP7SQ926UQP3" localSheetId="3" hidden="1">#REF!</definedName>
    <definedName name="BExZK34NR4BAD7HJAP7SQ926UQP3" localSheetId="5" hidden="1">#REF!</definedName>
    <definedName name="BExZK34NR4BAD7HJAP7SQ926UQP3" hidden="1">#REF!</definedName>
    <definedName name="BExZK3FGPHH5H771U7D5XY7XBS6E" localSheetId="4" hidden="1">#REF!</definedName>
    <definedName name="BExZK3FGPHH5H771U7D5XY7XBS6E" localSheetId="3" hidden="1">#REF!</definedName>
    <definedName name="BExZK3FGPHH5H771U7D5XY7XBS6E" localSheetId="5" hidden="1">#REF!</definedName>
    <definedName name="BExZK3FGPHH5H771U7D5XY7XBS6E" hidden="1">#REF!</definedName>
    <definedName name="BExZKHYORG3O8C772XPFHM1N8T80" localSheetId="4" hidden="1">#REF!</definedName>
    <definedName name="BExZKHYORG3O8C772XPFHM1N8T80" localSheetId="3" hidden="1">#REF!</definedName>
    <definedName name="BExZKHYORG3O8C772XPFHM1N8T80" localSheetId="5" hidden="1">#REF!</definedName>
    <definedName name="BExZKHYORG3O8C772XPFHM1N8T80" hidden="1">#REF!</definedName>
    <definedName name="BExZKJRF2IRR57DG9CLC7MSHWNNN" localSheetId="4" hidden="1">#REF!</definedName>
    <definedName name="BExZKJRF2IRR57DG9CLC7MSHWNNN" localSheetId="3" hidden="1">#REF!</definedName>
    <definedName name="BExZKJRF2IRR57DG9CLC7MSHWNNN" localSheetId="5" hidden="1">#REF!</definedName>
    <definedName name="BExZKJRF2IRR57DG9CLC7MSHWNNN" hidden="1">#REF!</definedName>
    <definedName name="BExZKV5GYXO0X760SBD9TWTIQHGI" localSheetId="4" hidden="1">#REF!</definedName>
    <definedName name="BExZKV5GYXO0X760SBD9TWTIQHGI" localSheetId="3" hidden="1">#REF!</definedName>
    <definedName name="BExZKV5GYXO0X760SBD9TWTIQHGI" localSheetId="5" hidden="1">#REF!</definedName>
    <definedName name="BExZKV5GYXO0X760SBD9TWTIQHGI" hidden="1">#REF!</definedName>
    <definedName name="BExZL6E4YVXRUN7ZGF2BIGIXFR8K" localSheetId="4" hidden="1">#REF!</definedName>
    <definedName name="BExZL6E4YVXRUN7ZGF2BIGIXFR8K" localSheetId="3" hidden="1">#REF!</definedName>
    <definedName name="BExZL6E4YVXRUN7ZGF2BIGIXFR8K" localSheetId="5" hidden="1">#REF!</definedName>
    <definedName name="BExZL6E4YVXRUN7ZGF2BIGIXFR8K" hidden="1">#REF!</definedName>
    <definedName name="BExZLGVLMKTPFXG42QYT0PO81G7F" localSheetId="4" hidden="1">#REF!</definedName>
    <definedName name="BExZLGVLMKTPFXG42QYT0PO81G7F" localSheetId="3" hidden="1">#REF!</definedName>
    <definedName name="BExZLGVLMKTPFXG42QYT0PO81G7F" localSheetId="5" hidden="1">#REF!</definedName>
    <definedName name="BExZLGVLMKTPFXG42QYT0PO81G7F" hidden="1">#REF!</definedName>
    <definedName name="BExZLKMK7LRK14S09WLMH7MXSQXM" localSheetId="4" hidden="1">#REF!</definedName>
    <definedName name="BExZLKMK7LRK14S09WLMH7MXSQXM" localSheetId="3" hidden="1">#REF!</definedName>
    <definedName name="BExZLKMK7LRK14S09WLMH7MXSQXM" localSheetId="5" hidden="1">#REF!</definedName>
    <definedName name="BExZLKMK7LRK14S09WLMH7MXSQXM" hidden="1">#REF!</definedName>
    <definedName name="BExZM7JVLG0W8EG5RBU915U3SKBY" localSheetId="4" hidden="1">#REF!</definedName>
    <definedName name="BExZM7JVLG0W8EG5RBU915U3SKBY" localSheetId="3" hidden="1">#REF!</definedName>
    <definedName name="BExZM7JVLG0W8EG5RBU915U3SKBY" localSheetId="5" hidden="1">#REF!</definedName>
    <definedName name="BExZM7JVLG0W8EG5RBU915U3SKBY" hidden="1">#REF!</definedName>
    <definedName name="BExZM85FOVUFF110XMQ9O2ODSJUK" localSheetId="4" hidden="1">#REF!</definedName>
    <definedName name="BExZM85FOVUFF110XMQ9O2ODSJUK" localSheetId="3" hidden="1">#REF!</definedName>
    <definedName name="BExZM85FOVUFF110XMQ9O2ODSJUK" localSheetId="5" hidden="1">#REF!</definedName>
    <definedName name="BExZM85FOVUFF110XMQ9O2ODSJUK" hidden="1">#REF!</definedName>
    <definedName name="BExZMF1MMTZ1TA14PZ8ASSU2CBSP" localSheetId="4" hidden="1">#REF!</definedName>
    <definedName name="BExZMF1MMTZ1TA14PZ8ASSU2CBSP" localSheetId="3" hidden="1">#REF!</definedName>
    <definedName name="BExZMF1MMTZ1TA14PZ8ASSU2CBSP" localSheetId="5" hidden="1">#REF!</definedName>
    <definedName name="BExZMF1MMTZ1TA14PZ8ASSU2CBSP" hidden="1">#REF!</definedName>
    <definedName name="BExZMKL5YQZD7F0FUCSVFGLPFK52" localSheetId="4" hidden="1">#REF!</definedName>
    <definedName name="BExZMKL5YQZD7F0FUCSVFGLPFK52" localSheetId="3" hidden="1">#REF!</definedName>
    <definedName name="BExZMKL5YQZD7F0FUCSVFGLPFK52" localSheetId="5" hidden="1">#REF!</definedName>
    <definedName name="BExZMKL5YQZD7F0FUCSVFGLPFK52" hidden="1">#REF!</definedName>
    <definedName name="BExZMOC3VNZALJM71X2T6FV91GTB" localSheetId="4" hidden="1">#REF!</definedName>
    <definedName name="BExZMOC3VNZALJM71X2T6FV91GTB" localSheetId="3" hidden="1">#REF!</definedName>
    <definedName name="BExZMOC3VNZALJM71X2T6FV91GTB" localSheetId="5" hidden="1">#REF!</definedName>
    <definedName name="BExZMOC3VNZALJM71X2T6FV91GTB" hidden="1">#REF!</definedName>
    <definedName name="BExZMXH39OB0I43XEL3K11U3G9PM" localSheetId="4" hidden="1">#REF!</definedName>
    <definedName name="BExZMXH39OB0I43XEL3K11U3G9PM" localSheetId="3" hidden="1">#REF!</definedName>
    <definedName name="BExZMXH39OB0I43XEL3K11U3G9PM" localSheetId="5" hidden="1">#REF!</definedName>
    <definedName name="BExZMXH39OB0I43XEL3K11U3G9PM" hidden="1">#REF!</definedName>
    <definedName name="BExZMZQ3RBKDHT5GLFNLS52OSJA0" localSheetId="4" hidden="1">#REF!</definedName>
    <definedName name="BExZMZQ3RBKDHT5GLFNLS52OSJA0" localSheetId="3" hidden="1">#REF!</definedName>
    <definedName name="BExZMZQ3RBKDHT5GLFNLS52OSJA0" localSheetId="5" hidden="1">#REF!</definedName>
    <definedName name="BExZMZQ3RBKDHT5GLFNLS52OSJA0" hidden="1">#REF!</definedName>
    <definedName name="BExZN2F7Y2J2L2LN5WZRG949MS4A" localSheetId="4" hidden="1">#REF!</definedName>
    <definedName name="BExZN2F7Y2J2L2LN5WZRG949MS4A" localSheetId="3" hidden="1">#REF!</definedName>
    <definedName name="BExZN2F7Y2J2L2LN5WZRG949MS4A" localSheetId="5" hidden="1">#REF!</definedName>
    <definedName name="BExZN2F7Y2J2L2LN5WZRG949MS4A" hidden="1">#REF!</definedName>
    <definedName name="BExZN847WUWKRYTZWG9TCQZJS3OL" localSheetId="4" hidden="1">#REF!</definedName>
    <definedName name="BExZN847WUWKRYTZWG9TCQZJS3OL" localSheetId="3" hidden="1">#REF!</definedName>
    <definedName name="BExZN847WUWKRYTZWG9TCQZJS3OL" localSheetId="5" hidden="1">#REF!</definedName>
    <definedName name="BExZN847WUWKRYTZWG9TCQZJS3OL" hidden="1">#REF!</definedName>
    <definedName name="BExZNH3VISFF4NQI11BZDP5IQ7VG" localSheetId="4" hidden="1">#REF!</definedName>
    <definedName name="BExZNH3VISFF4NQI11BZDP5IQ7VG" localSheetId="3" hidden="1">#REF!</definedName>
    <definedName name="BExZNH3VISFF4NQI11BZDP5IQ7VG" localSheetId="5" hidden="1">#REF!</definedName>
    <definedName name="BExZNH3VISFF4NQI11BZDP5IQ7VG" hidden="1">#REF!</definedName>
    <definedName name="BExZNJYCFYVMAOI62GB2BABK1ELE" localSheetId="4" hidden="1">#REF!</definedName>
    <definedName name="BExZNJYCFYVMAOI62GB2BABK1ELE" localSheetId="3" hidden="1">#REF!</definedName>
    <definedName name="BExZNJYCFYVMAOI62GB2BABK1ELE" localSheetId="5" hidden="1">#REF!</definedName>
    <definedName name="BExZNJYCFYVMAOI62GB2BABK1ELE" hidden="1">#REF!</definedName>
    <definedName name="BExZNV707LIU6Z5H6QI6H67LHTI1" localSheetId="4" hidden="1">#REF!</definedName>
    <definedName name="BExZNV707LIU6Z5H6QI6H67LHTI1" localSheetId="3" hidden="1">#REF!</definedName>
    <definedName name="BExZNV707LIU6Z5H6QI6H67LHTI1" localSheetId="5" hidden="1">#REF!</definedName>
    <definedName name="BExZNV707LIU6Z5H6QI6H67LHTI1" hidden="1">#REF!</definedName>
    <definedName name="BExZNVCBKB930QQ9QW7KSGOZ0V1M" localSheetId="4" hidden="1">#REF!</definedName>
    <definedName name="BExZNVCBKB930QQ9QW7KSGOZ0V1M" localSheetId="3" hidden="1">#REF!</definedName>
    <definedName name="BExZNVCBKB930QQ9QW7KSGOZ0V1M" localSheetId="5" hidden="1">#REF!</definedName>
    <definedName name="BExZNVCBKB930QQ9QW7KSGOZ0V1M" hidden="1">#REF!</definedName>
    <definedName name="BExZNW8QJ18X0RSGFDWAE9ZSDX39" localSheetId="4" hidden="1">#REF!</definedName>
    <definedName name="BExZNW8QJ18X0RSGFDWAE9ZSDX39" localSheetId="3" hidden="1">#REF!</definedName>
    <definedName name="BExZNW8QJ18X0RSGFDWAE9ZSDX39" localSheetId="5" hidden="1">#REF!</definedName>
    <definedName name="BExZNW8QJ18X0RSGFDWAE9ZSDX39" hidden="1">#REF!</definedName>
    <definedName name="BExZNZDWRS6Q40L8OCWFEIVI0A1O" localSheetId="4" hidden="1">#REF!</definedName>
    <definedName name="BExZNZDWRS6Q40L8OCWFEIVI0A1O" localSheetId="3" hidden="1">#REF!</definedName>
    <definedName name="BExZNZDWRS6Q40L8OCWFEIVI0A1O" localSheetId="5" hidden="1">#REF!</definedName>
    <definedName name="BExZNZDWRS6Q40L8OCWFEIVI0A1O" hidden="1">#REF!</definedName>
    <definedName name="BExZOBO9NYLGVJQ31LVQ9XS2ZT4N" localSheetId="4" hidden="1">#REF!</definedName>
    <definedName name="BExZOBO9NYLGVJQ31LVQ9XS2ZT4N" localSheetId="3" hidden="1">#REF!</definedName>
    <definedName name="BExZOBO9NYLGVJQ31LVQ9XS2ZT4N" localSheetId="5" hidden="1">#REF!</definedName>
    <definedName name="BExZOBO9NYLGVJQ31LVQ9XS2ZT4N" hidden="1">#REF!</definedName>
    <definedName name="BExZOETNB1CJ3Y2RKLI1ZK0S8Z6H" localSheetId="4" hidden="1">#REF!</definedName>
    <definedName name="BExZOETNB1CJ3Y2RKLI1ZK0S8Z6H" localSheetId="3" hidden="1">#REF!</definedName>
    <definedName name="BExZOETNB1CJ3Y2RKLI1ZK0S8Z6H" localSheetId="5" hidden="1">#REF!</definedName>
    <definedName name="BExZOETNB1CJ3Y2RKLI1ZK0S8Z6H" hidden="1">#REF!</definedName>
    <definedName name="BExZOL9K1RUXBTLZ6FJ65BIE9G5R" localSheetId="4" hidden="1">#REF!</definedName>
    <definedName name="BExZOL9K1RUXBTLZ6FJ65BIE9G5R" localSheetId="3" hidden="1">#REF!</definedName>
    <definedName name="BExZOL9K1RUXBTLZ6FJ65BIE9G5R" localSheetId="5" hidden="1">#REF!</definedName>
    <definedName name="BExZOL9K1RUXBTLZ6FJ65BIE9G5R" hidden="1">#REF!</definedName>
    <definedName name="BExZOREMVSK4E5VSWM838KHUB8AI" localSheetId="4" hidden="1">#REF!</definedName>
    <definedName name="BExZOREMVSK4E5VSWM838KHUB8AI" localSheetId="3" hidden="1">#REF!</definedName>
    <definedName name="BExZOREMVSK4E5VSWM838KHUB8AI" localSheetId="5" hidden="1">#REF!</definedName>
    <definedName name="BExZOREMVSK4E5VSWM838KHUB8AI" hidden="1">#REF!</definedName>
    <definedName name="BExZOVR745T5P1KS9NV2PXZPZVRG" localSheetId="4" hidden="1">#REF!</definedName>
    <definedName name="BExZOVR745T5P1KS9NV2PXZPZVRG" localSheetId="3" hidden="1">#REF!</definedName>
    <definedName name="BExZOVR745T5P1KS9NV2PXZPZVRG" localSheetId="5" hidden="1">#REF!</definedName>
    <definedName name="BExZOVR745T5P1KS9NV2PXZPZVRG" hidden="1">#REF!</definedName>
    <definedName name="BExZOZSWGLSY2XYVRIS6VSNJDSGD" localSheetId="4" hidden="1">#REF!</definedName>
    <definedName name="BExZOZSWGLSY2XYVRIS6VSNJDSGD" localSheetId="3" hidden="1">#REF!</definedName>
    <definedName name="BExZOZSWGLSY2XYVRIS6VSNJDSGD" localSheetId="5" hidden="1">#REF!</definedName>
    <definedName name="BExZOZSWGLSY2XYVRIS6VSNJDSGD" hidden="1">#REF!</definedName>
    <definedName name="BExZP7AIJKLM6C6CSUIIFAHFBNX2" localSheetId="4" hidden="1">#REF!</definedName>
    <definedName name="BExZP7AIJKLM6C6CSUIIFAHFBNX2" localSheetId="3" hidden="1">#REF!</definedName>
    <definedName name="BExZP7AIJKLM6C6CSUIIFAHFBNX2" localSheetId="5" hidden="1">#REF!</definedName>
    <definedName name="BExZP7AIJKLM6C6CSUIIFAHFBNX2" hidden="1">#REF!</definedName>
    <definedName name="BExZPQ0XY507N8FJMVPKCTK8HC9H" localSheetId="4" hidden="1">#REF!</definedName>
    <definedName name="BExZPQ0XY507N8FJMVPKCTK8HC9H" localSheetId="3" hidden="1">#REF!</definedName>
    <definedName name="BExZPQ0XY507N8FJMVPKCTK8HC9H" localSheetId="5" hidden="1">#REF!</definedName>
    <definedName name="BExZPQ0XY507N8FJMVPKCTK8HC9H" hidden="1">#REF!</definedName>
    <definedName name="BExZPUTK8AJNGCUNSO4PDKPBEUCU" localSheetId="4" hidden="1">#REF!</definedName>
    <definedName name="BExZPUTK8AJNGCUNSO4PDKPBEUCU" localSheetId="3" hidden="1">#REF!</definedName>
    <definedName name="BExZPUTK8AJNGCUNSO4PDKPBEUCU" localSheetId="5" hidden="1">#REF!</definedName>
    <definedName name="BExZPUTK8AJNGCUNSO4PDKPBEUCU" hidden="1">#REF!</definedName>
    <definedName name="BExZQ37OVBR25U32CO2YYVPZOMR5" localSheetId="4" hidden="1">#REF!</definedName>
    <definedName name="BExZQ37OVBR25U32CO2YYVPZOMR5" localSheetId="3" hidden="1">#REF!</definedName>
    <definedName name="BExZQ37OVBR25U32CO2YYVPZOMR5" localSheetId="5" hidden="1">#REF!</definedName>
    <definedName name="BExZQ37OVBR25U32CO2YYVPZOMR5" hidden="1">#REF!</definedName>
    <definedName name="BExZQ3IHNAFF2HI20IH754T349LH" localSheetId="4" hidden="1">#REF!</definedName>
    <definedName name="BExZQ3IHNAFF2HI20IH754T349LH" localSheetId="3" hidden="1">#REF!</definedName>
    <definedName name="BExZQ3IHNAFF2HI20IH754T349LH" localSheetId="5" hidden="1">#REF!</definedName>
    <definedName name="BExZQ3IHNAFF2HI20IH754T349LH" hidden="1">#REF!</definedName>
    <definedName name="BExZQ3NT7H06VO0AR48WHZULZB93" localSheetId="4" hidden="1">#REF!</definedName>
    <definedName name="BExZQ3NT7H06VO0AR48WHZULZB93" localSheetId="3" hidden="1">#REF!</definedName>
    <definedName name="BExZQ3NT7H06VO0AR48WHZULZB93" localSheetId="5" hidden="1">#REF!</definedName>
    <definedName name="BExZQ3NT7H06VO0AR48WHZULZB93" hidden="1">#REF!</definedName>
    <definedName name="BExZQ7PJU07SEJMDX18U9YVDC2GU" localSheetId="4" hidden="1">#REF!</definedName>
    <definedName name="BExZQ7PJU07SEJMDX18U9YVDC2GU" localSheetId="3" hidden="1">#REF!</definedName>
    <definedName name="BExZQ7PJU07SEJMDX18U9YVDC2GU" localSheetId="5" hidden="1">#REF!</definedName>
    <definedName name="BExZQ7PJU07SEJMDX18U9YVDC2GU" hidden="1">#REF!</definedName>
    <definedName name="BExZQIHTGHK7OOI2Y2PN3JYBY82I" localSheetId="4" hidden="1">#REF!</definedName>
    <definedName name="BExZQIHTGHK7OOI2Y2PN3JYBY82I" localSheetId="3" hidden="1">#REF!</definedName>
    <definedName name="BExZQIHTGHK7OOI2Y2PN3JYBY82I" localSheetId="5" hidden="1">#REF!</definedName>
    <definedName name="BExZQIHTGHK7OOI2Y2PN3JYBY82I" hidden="1">#REF!</definedName>
    <definedName name="BExZQJJMGU5MHQOILGXGJPAQI5XI" localSheetId="4" hidden="1">#REF!</definedName>
    <definedName name="BExZQJJMGU5MHQOILGXGJPAQI5XI" localSheetId="3" hidden="1">#REF!</definedName>
    <definedName name="BExZQJJMGU5MHQOILGXGJPAQI5XI" localSheetId="5" hidden="1">#REF!</definedName>
    <definedName name="BExZQJJMGU5MHQOILGXGJPAQI5XI" hidden="1">#REF!</definedName>
    <definedName name="BExZQXBYEBN28QUH1KOVW6KKA5UM" localSheetId="4" hidden="1">#REF!</definedName>
    <definedName name="BExZQXBYEBN28QUH1KOVW6KKA5UM" localSheetId="3" hidden="1">#REF!</definedName>
    <definedName name="BExZQXBYEBN28QUH1KOVW6KKA5UM" localSheetId="5" hidden="1">#REF!</definedName>
    <definedName name="BExZQXBYEBN28QUH1KOVW6KKA5UM" hidden="1">#REF!</definedName>
    <definedName name="BExZQZKT146WEN8FTVZ7Y5TSB8L5" localSheetId="4" hidden="1">#REF!</definedName>
    <definedName name="BExZQZKT146WEN8FTVZ7Y5TSB8L5" localSheetId="3" hidden="1">#REF!</definedName>
    <definedName name="BExZQZKT146WEN8FTVZ7Y5TSB8L5" localSheetId="5" hidden="1">#REF!</definedName>
    <definedName name="BExZQZKT146WEN8FTVZ7Y5TSB8L5" hidden="1">#REF!</definedName>
    <definedName name="BExZR485AKBH93YZ08CMUC3WROED" localSheetId="4" hidden="1">#REF!</definedName>
    <definedName name="BExZR485AKBH93YZ08CMUC3WROED" localSheetId="3" hidden="1">#REF!</definedName>
    <definedName name="BExZR485AKBH93YZ08CMUC3WROED" localSheetId="5" hidden="1">#REF!</definedName>
    <definedName name="BExZR485AKBH93YZ08CMUC3WROED" hidden="1">#REF!</definedName>
    <definedName name="BExZR7TL98P2PPUVGIZYR5873DWW" localSheetId="4" hidden="1">#REF!</definedName>
    <definedName name="BExZR7TL98P2PPUVGIZYR5873DWW" localSheetId="3" hidden="1">#REF!</definedName>
    <definedName name="BExZR7TL98P2PPUVGIZYR5873DWW" localSheetId="5" hidden="1">#REF!</definedName>
    <definedName name="BExZR7TL98P2PPUVGIZYR5873DWW" hidden="1">#REF!</definedName>
    <definedName name="BExZRGD1603X5ACFALUUDKCD7X48" localSheetId="4" hidden="1">#REF!</definedName>
    <definedName name="BExZRGD1603X5ACFALUUDKCD7X48" localSheetId="3" hidden="1">#REF!</definedName>
    <definedName name="BExZRGD1603X5ACFALUUDKCD7X48" localSheetId="5" hidden="1">#REF!</definedName>
    <definedName name="BExZRGD1603X5ACFALUUDKCD7X48" hidden="1">#REF!</definedName>
    <definedName name="BExZRP1X6UVLN1UOLHH5VF4STP1O" localSheetId="4" hidden="1">#REF!</definedName>
    <definedName name="BExZRP1X6UVLN1UOLHH5VF4STP1O" localSheetId="3" hidden="1">#REF!</definedName>
    <definedName name="BExZRP1X6UVLN1UOLHH5VF4STP1O" localSheetId="5" hidden="1">#REF!</definedName>
    <definedName name="BExZRP1X6UVLN1UOLHH5VF4STP1O" hidden="1">#REF!</definedName>
    <definedName name="BExZRQ930U6OCYNV00CH5I0Q4LPE" localSheetId="4" hidden="1">#REF!</definedName>
    <definedName name="BExZRQ930U6OCYNV00CH5I0Q4LPE" localSheetId="3" hidden="1">#REF!</definedName>
    <definedName name="BExZRQ930U6OCYNV00CH5I0Q4LPE" localSheetId="5" hidden="1">#REF!</definedName>
    <definedName name="BExZRQ930U6OCYNV00CH5I0Q4LPE" hidden="1">#REF!</definedName>
    <definedName name="BExZRW8W514W8OZ72YBONYJ64GXF" localSheetId="4" hidden="1">#REF!</definedName>
    <definedName name="BExZRW8W514W8OZ72YBONYJ64GXF" localSheetId="3" hidden="1">#REF!</definedName>
    <definedName name="BExZRW8W514W8OZ72YBONYJ64GXF" localSheetId="5" hidden="1">#REF!</definedName>
    <definedName name="BExZRW8W514W8OZ72YBONYJ64GXF" hidden="1">#REF!</definedName>
    <definedName name="BExZRWJP2BUVFJPO8U8ATQEP0LZU" localSheetId="4" hidden="1">#REF!</definedName>
    <definedName name="BExZRWJP2BUVFJPO8U8ATQEP0LZU" localSheetId="3" hidden="1">#REF!</definedName>
    <definedName name="BExZRWJP2BUVFJPO8U8ATQEP0LZU" localSheetId="5" hidden="1">#REF!</definedName>
    <definedName name="BExZRWJP2BUVFJPO8U8ATQEP0LZU" hidden="1">#REF!</definedName>
    <definedName name="BExZS2OY9JTSSP01ZQ6V2T2LO5R9" localSheetId="4" hidden="1">#REF!</definedName>
    <definedName name="BExZS2OY9JTSSP01ZQ6V2T2LO5R9" localSheetId="3" hidden="1">#REF!</definedName>
    <definedName name="BExZS2OY9JTSSP01ZQ6V2T2LO5R9" localSheetId="5" hidden="1">#REF!</definedName>
    <definedName name="BExZS2OY9JTSSP01ZQ6V2T2LO5R9" hidden="1">#REF!</definedName>
    <definedName name="BExZSI9USDLZAN8LI8M4YYQL24GZ" localSheetId="4" hidden="1">#REF!</definedName>
    <definedName name="BExZSI9USDLZAN8LI8M4YYQL24GZ" localSheetId="3" hidden="1">#REF!</definedName>
    <definedName name="BExZSI9USDLZAN8LI8M4YYQL24GZ" localSheetId="5" hidden="1">#REF!</definedName>
    <definedName name="BExZSI9USDLZAN8LI8M4YYQL24GZ" hidden="1">#REF!</definedName>
    <definedName name="BExZSS0LA2JY4ZLJ1Z5YCMLJJZCH" localSheetId="4" hidden="1">#REF!</definedName>
    <definedName name="BExZSS0LA2JY4ZLJ1Z5YCMLJJZCH" localSheetId="3" hidden="1">#REF!</definedName>
    <definedName name="BExZSS0LA2JY4ZLJ1Z5YCMLJJZCH" localSheetId="5" hidden="1">#REF!</definedName>
    <definedName name="BExZSS0LA2JY4ZLJ1Z5YCMLJJZCH" hidden="1">#REF!</definedName>
    <definedName name="BExZTAQV2QVSZY5Y3VCCWUBSBW9P" localSheetId="4" hidden="1">#REF!</definedName>
    <definedName name="BExZTAQV2QVSZY5Y3VCCWUBSBW9P" localSheetId="3" hidden="1">#REF!</definedName>
    <definedName name="BExZTAQV2QVSZY5Y3VCCWUBSBW9P" localSheetId="5" hidden="1">#REF!</definedName>
    <definedName name="BExZTAQV2QVSZY5Y3VCCWUBSBW9P" hidden="1">#REF!</definedName>
    <definedName name="BExZTHSI2FX56PWRSNX9H5EWTZFO" localSheetId="4" hidden="1">#REF!</definedName>
    <definedName name="BExZTHSI2FX56PWRSNX9H5EWTZFO" localSheetId="3" hidden="1">#REF!</definedName>
    <definedName name="BExZTHSI2FX56PWRSNX9H5EWTZFO" localSheetId="5" hidden="1">#REF!</definedName>
    <definedName name="BExZTHSI2FX56PWRSNX9H5EWTZFO" hidden="1">#REF!</definedName>
    <definedName name="BExZTJL3HVBFY139H6CJHEQCT1EL" localSheetId="4" hidden="1">#REF!</definedName>
    <definedName name="BExZTJL3HVBFY139H6CJHEQCT1EL" localSheetId="3" hidden="1">#REF!</definedName>
    <definedName name="BExZTJL3HVBFY139H6CJHEQCT1EL" localSheetId="5" hidden="1">#REF!</definedName>
    <definedName name="BExZTJL3HVBFY139H6CJHEQCT1EL" hidden="1">#REF!</definedName>
    <definedName name="BExZTLOL8OPABZI453E0KVNA1GJS" localSheetId="4" hidden="1">#REF!</definedName>
    <definedName name="BExZTLOL8OPABZI453E0KVNA1GJS" localSheetId="3" hidden="1">#REF!</definedName>
    <definedName name="BExZTLOL8OPABZI453E0KVNA1GJS" localSheetId="5" hidden="1">#REF!</definedName>
    <definedName name="BExZTLOL8OPABZI453E0KVNA1GJS" hidden="1">#REF!</definedName>
    <definedName name="BExZTT6J3X0TOX0ZY6YPLUVMCW9X" localSheetId="4" hidden="1">#REF!</definedName>
    <definedName name="BExZTT6J3X0TOX0ZY6YPLUVMCW9X" localSheetId="3" hidden="1">#REF!</definedName>
    <definedName name="BExZTT6J3X0TOX0ZY6YPLUVMCW9X" localSheetId="5" hidden="1">#REF!</definedName>
    <definedName name="BExZTT6J3X0TOX0ZY6YPLUVMCW9X" hidden="1">#REF!</definedName>
    <definedName name="BExZTW6ECBRA0BBITWBQ8R93RMCL" localSheetId="4" hidden="1">#REF!</definedName>
    <definedName name="BExZTW6ECBRA0BBITWBQ8R93RMCL" localSheetId="3" hidden="1">#REF!</definedName>
    <definedName name="BExZTW6ECBRA0BBITWBQ8R93RMCL" localSheetId="5" hidden="1">#REF!</definedName>
    <definedName name="BExZTW6ECBRA0BBITWBQ8R93RMCL" hidden="1">#REF!</definedName>
    <definedName name="BExZU2BHYAOKSCBM3C5014ZF6IXS" localSheetId="4" hidden="1">#REF!</definedName>
    <definedName name="BExZU2BHYAOKSCBM3C5014ZF6IXS" localSheetId="3" hidden="1">#REF!</definedName>
    <definedName name="BExZU2BHYAOKSCBM3C5014ZF6IXS" localSheetId="5" hidden="1">#REF!</definedName>
    <definedName name="BExZU2BHYAOKSCBM3C5014ZF6IXS" hidden="1">#REF!</definedName>
    <definedName name="BExZU2RMJTXOCS0ROPMYPE6WTD87" localSheetId="4" hidden="1">#REF!</definedName>
    <definedName name="BExZU2RMJTXOCS0ROPMYPE6WTD87" localSheetId="3" hidden="1">#REF!</definedName>
    <definedName name="BExZU2RMJTXOCS0ROPMYPE6WTD87" localSheetId="5" hidden="1">#REF!</definedName>
    <definedName name="BExZU2RMJTXOCS0ROPMYPE6WTD87" hidden="1">#REF!</definedName>
    <definedName name="BExZUF7G8FENTJKH9R1XUWXM6CWD" localSheetId="4" hidden="1">#REF!</definedName>
    <definedName name="BExZUF7G8FENTJKH9R1XUWXM6CWD" localSheetId="3" hidden="1">#REF!</definedName>
    <definedName name="BExZUF7G8FENTJKH9R1XUWXM6CWD" localSheetId="5" hidden="1">#REF!</definedName>
    <definedName name="BExZUF7G8FENTJKH9R1XUWXM6CWD" hidden="1">#REF!</definedName>
    <definedName name="BExZUNARUJBIZ08VCAV3GEVBIR3D" localSheetId="4" hidden="1">#REF!</definedName>
    <definedName name="BExZUNARUJBIZ08VCAV3GEVBIR3D" localSheetId="3" hidden="1">#REF!</definedName>
    <definedName name="BExZUNARUJBIZ08VCAV3GEVBIR3D" localSheetId="5" hidden="1">#REF!</definedName>
    <definedName name="BExZUNARUJBIZ08VCAV3GEVBIR3D" hidden="1">#REF!</definedName>
    <definedName name="BExZUSZT5496UMBP4LFSLTR1GVEW" localSheetId="4" hidden="1">#REF!</definedName>
    <definedName name="BExZUSZT5496UMBP4LFSLTR1GVEW" localSheetId="3" hidden="1">#REF!</definedName>
    <definedName name="BExZUSZT5496UMBP4LFSLTR1GVEW" localSheetId="5" hidden="1">#REF!</definedName>
    <definedName name="BExZUSZT5496UMBP4LFSLTR1GVEW" hidden="1">#REF!</definedName>
    <definedName name="BExZUT54340I38GVCV79EL116WR0" localSheetId="4" hidden="1">#REF!</definedName>
    <definedName name="BExZUT54340I38GVCV79EL116WR0" localSheetId="3" hidden="1">#REF!</definedName>
    <definedName name="BExZUT54340I38GVCV79EL116WR0" localSheetId="5" hidden="1">#REF!</definedName>
    <definedName name="BExZUT54340I38GVCV79EL116WR0" hidden="1">#REF!</definedName>
    <definedName name="BExZUYDULCX65H9OZ9JHPBNKF3MI" localSheetId="4" hidden="1">#REF!</definedName>
    <definedName name="BExZUYDULCX65H9OZ9JHPBNKF3MI" localSheetId="3" hidden="1">#REF!</definedName>
    <definedName name="BExZUYDULCX65H9OZ9JHPBNKF3MI" localSheetId="5" hidden="1">#REF!</definedName>
    <definedName name="BExZUYDULCX65H9OZ9JHPBNKF3MI" hidden="1">#REF!</definedName>
    <definedName name="BExZV2QD5ZDK3AGDRULLA7JB46C3" localSheetId="4" hidden="1">#REF!</definedName>
    <definedName name="BExZV2QD5ZDK3AGDRULLA7JB46C3" localSheetId="3" hidden="1">#REF!</definedName>
    <definedName name="BExZV2QD5ZDK3AGDRULLA7JB46C3" localSheetId="5" hidden="1">#REF!</definedName>
    <definedName name="BExZV2QD5ZDK3AGDRULLA7JB46C3" hidden="1">#REF!</definedName>
    <definedName name="BExZVBQ29OM0V8XAL3HL0JIM0MMU" localSheetId="4" hidden="1">#REF!</definedName>
    <definedName name="BExZVBQ29OM0V8XAL3HL0JIM0MMU" localSheetId="3" hidden="1">#REF!</definedName>
    <definedName name="BExZVBQ29OM0V8XAL3HL0JIM0MMU" localSheetId="5" hidden="1">#REF!</definedName>
    <definedName name="BExZVBQ29OM0V8XAL3HL0JIM0MMU" hidden="1">#REF!</definedName>
    <definedName name="BExZVEPYS6HYXG8RN9GMWZTHDEMK" localSheetId="4" hidden="1">#REF!</definedName>
    <definedName name="BExZVEPYS6HYXG8RN9GMWZTHDEMK" localSheetId="3" hidden="1">#REF!</definedName>
    <definedName name="BExZVEPYS6HYXG8RN9GMWZTHDEMK" localSheetId="5" hidden="1">#REF!</definedName>
    <definedName name="BExZVEPYS6HYXG8RN9GMWZTHDEMK" hidden="1">#REF!</definedName>
    <definedName name="BExZVLM4T9ORS4ZWHME46U4Q103C" localSheetId="4" hidden="1">#REF!</definedName>
    <definedName name="BExZVLM4T9ORS4ZWHME46U4Q103C" localSheetId="3" hidden="1">#REF!</definedName>
    <definedName name="BExZVLM4T9ORS4ZWHME46U4Q103C" localSheetId="5" hidden="1">#REF!</definedName>
    <definedName name="BExZVLM4T9ORS4ZWHME46U4Q103C" hidden="1">#REF!</definedName>
    <definedName name="BExZVM7OZWPPRH5YQW50EYMMIW1A" localSheetId="4" hidden="1">#REF!</definedName>
    <definedName name="BExZVM7OZWPPRH5YQW50EYMMIW1A" localSheetId="3" hidden="1">#REF!</definedName>
    <definedName name="BExZVM7OZWPPRH5YQW50EYMMIW1A" localSheetId="5" hidden="1">#REF!</definedName>
    <definedName name="BExZVM7OZWPPRH5YQW50EYMMIW1A" hidden="1">#REF!</definedName>
    <definedName name="BExZVPYGX2C5OSHMZ6F0KBKZ6B1S" localSheetId="4" hidden="1">#REF!</definedName>
    <definedName name="BExZVPYGX2C5OSHMZ6F0KBKZ6B1S" localSheetId="3" hidden="1">#REF!</definedName>
    <definedName name="BExZVPYGX2C5OSHMZ6F0KBKZ6B1S" localSheetId="5" hidden="1">#REF!</definedName>
    <definedName name="BExZVPYGX2C5OSHMZ6F0KBKZ6B1S" hidden="1">#REF!</definedName>
    <definedName name="BExZW5UARC8W9AQNLJX2I5WQWS5F" localSheetId="4" hidden="1">#REF!</definedName>
    <definedName name="BExZW5UARC8W9AQNLJX2I5WQWS5F" localSheetId="3" hidden="1">#REF!</definedName>
    <definedName name="BExZW5UARC8W9AQNLJX2I5WQWS5F" localSheetId="5" hidden="1">#REF!</definedName>
    <definedName name="BExZW5UARC8W9AQNLJX2I5WQWS5F" hidden="1">#REF!</definedName>
    <definedName name="BExZW7HRGN6A9YS41KI2B2UUMJ7X" localSheetId="4" hidden="1">#REF!</definedName>
    <definedName name="BExZW7HRGN6A9YS41KI2B2UUMJ7X" localSheetId="3" hidden="1">#REF!</definedName>
    <definedName name="BExZW7HRGN6A9YS41KI2B2UUMJ7X" localSheetId="5" hidden="1">#REF!</definedName>
    <definedName name="BExZW7HRGN6A9YS41KI2B2UUMJ7X" hidden="1">#REF!</definedName>
    <definedName name="BExZW8ZPNV43UXGOT98FDNIBQHZY" localSheetId="4" hidden="1">#REF!</definedName>
    <definedName name="BExZW8ZPNV43UXGOT98FDNIBQHZY" localSheetId="3" hidden="1">#REF!</definedName>
    <definedName name="BExZW8ZPNV43UXGOT98FDNIBQHZY" localSheetId="5" hidden="1">#REF!</definedName>
    <definedName name="BExZW8ZPNV43UXGOT98FDNIBQHZY" hidden="1">#REF!</definedName>
    <definedName name="BExZWKZ5N3RDXU8MZ8HQVYYD8O0F" localSheetId="4" hidden="1">#REF!</definedName>
    <definedName name="BExZWKZ5N3RDXU8MZ8HQVYYD8O0F" localSheetId="3" hidden="1">#REF!</definedName>
    <definedName name="BExZWKZ5N3RDXU8MZ8HQVYYD8O0F" localSheetId="5" hidden="1">#REF!</definedName>
    <definedName name="BExZWKZ5N3RDXU8MZ8HQVYYD8O0F" hidden="1">#REF!</definedName>
    <definedName name="BExZWSMC9T48W74GFGQCIUJ8ZPP3" localSheetId="4" hidden="1">#REF!</definedName>
    <definedName name="BExZWSMC9T48W74GFGQCIUJ8ZPP3" localSheetId="3" hidden="1">#REF!</definedName>
    <definedName name="BExZWSMC9T48W74GFGQCIUJ8ZPP3" localSheetId="5" hidden="1">#REF!</definedName>
    <definedName name="BExZWSMC9T48W74GFGQCIUJ8ZPP3" hidden="1">#REF!</definedName>
    <definedName name="BExZWUF2V4HY3HI8JN9ZVPRWK1H3" localSheetId="4" hidden="1">#REF!</definedName>
    <definedName name="BExZWUF2V4HY3HI8JN9ZVPRWK1H3" localSheetId="3" hidden="1">#REF!</definedName>
    <definedName name="BExZWUF2V4HY3HI8JN9ZVPRWK1H3" localSheetId="5" hidden="1">#REF!</definedName>
    <definedName name="BExZWUF2V4HY3HI8JN9ZVPRWK1H3" hidden="1">#REF!</definedName>
    <definedName name="BExZWX45URTK9KYDJHEXL1OTZ833" localSheetId="4" hidden="1">#REF!</definedName>
    <definedName name="BExZWX45URTK9KYDJHEXL1OTZ833" localSheetId="3" hidden="1">#REF!</definedName>
    <definedName name="BExZWX45URTK9KYDJHEXL1OTZ833" localSheetId="5" hidden="1">#REF!</definedName>
    <definedName name="BExZWX45URTK9KYDJHEXL1OTZ833" hidden="1">#REF!</definedName>
    <definedName name="BExZX0EWQEZO86WDAD9A4EAEZ012" localSheetId="4" hidden="1">#REF!</definedName>
    <definedName name="BExZX0EWQEZO86WDAD9A4EAEZ012" localSheetId="3" hidden="1">#REF!</definedName>
    <definedName name="BExZX0EWQEZO86WDAD9A4EAEZ012" localSheetId="5" hidden="1">#REF!</definedName>
    <definedName name="BExZX0EWQEZO86WDAD9A4EAEZ012" hidden="1">#REF!</definedName>
    <definedName name="BExZX2T6ZT2DZLYSDJJBPVIT5OK2" localSheetId="4" hidden="1">#REF!</definedName>
    <definedName name="BExZX2T6ZT2DZLYSDJJBPVIT5OK2" localSheetId="3" hidden="1">#REF!</definedName>
    <definedName name="BExZX2T6ZT2DZLYSDJJBPVIT5OK2" localSheetId="5" hidden="1">#REF!</definedName>
    <definedName name="BExZX2T6ZT2DZLYSDJJBPVIT5OK2" hidden="1">#REF!</definedName>
    <definedName name="BExZXOJDELULNLEH7WG0OYJT0NJ4" localSheetId="4" hidden="1">#REF!</definedName>
    <definedName name="BExZXOJDELULNLEH7WG0OYJT0NJ4" localSheetId="3" hidden="1">#REF!</definedName>
    <definedName name="BExZXOJDELULNLEH7WG0OYJT0NJ4" localSheetId="5" hidden="1">#REF!</definedName>
    <definedName name="BExZXOJDELULNLEH7WG0OYJT0NJ4" hidden="1">#REF!</definedName>
    <definedName name="BExZXOOTRNUK8LGEAZ8ZCFW9KXQ1" localSheetId="4" hidden="1">#REF!</definedName>
    <definedName name="BExZXOOTRNUK8LGEAZ8ZCFW9KXQ1" localSheetId="3" hidden="1">#REF!</definedName>
    <definedName name="BExZXOOTRNUK8LGEAZ8ZCFW9KXQ1" localSheetId="5" hidden="1">#REF!</definedName>
    <definedName name="BExZXOOTRNUK8LGEAZ8ZCFW9KXQ1" hidden="1">#REF!</definedName>
    <definedName name="BExZXT6JOXNKEDU23DKL8XZAJZIH" localSheetId="4" hidden="1">#REF!</definedName>
    <definedName name="BExZXT6JOXNKEDU23DKL8XZAJZIH" localSheetId="3" hidden="1">#REF!</definedName>
    <definedName name="BExZXT6JOXNKEDU23DKL8XZAJZIH" localSheetId="5" hidden="1">#REF!</definedName>
    <definedName name="BExZXT6JOXNKEDU23DKL8XZAJZIH" hidden="1">#REF!</definedName>
    <definedName name="BExZXUTYW1HWEEZ1LIX4OQWC7HL1" localSheetId="4" hidden="1">#REF!</definedName>
    <definedName name="BExZXUTYW1HWEEZ1LIX4OQWC7HL1" localSheetId="3" hidden="1">#REF!</definedName>
    <definedName name="BExZXUTYW1HWEEZ1LIX4OQWC7HL1" localSheetId="5" hidden="1">#REF!</definedName>
    <definedName name="BExZXUTYW1HWEEZ1LIX4OQWC7HL1" hidden="1">#REF!</definedName>
    <definedName name="BExZXY4NKQL9QD76YMQJ15U1C2G8" localSheetId="4" hidden="1">#REF!</definedName>
    <definedName name="BExZXY4NKQL9QD76YMQJ15U1C2G8" localSheetId="3" hidden="1">#REF!</definedName>
    <definedName name="BExZXY4NKQL9QD76YMQJ15U1C2G8" localSheetId="5" hidden="1">#REF!</definedName>
    <definedName name="BExZXY4NKQL9QD76YMQJ15U1C2G8" hidden="1">#REF!</definedName>
    <definedName name="BExZXYQ7U5G08FQGUIGYT14QCBOF" localSheetId="4" hidden="1">#REF!</definedName>
    <definedName name="BExZXYQ7U5G08FQGUIGYT14QCBOF" localSheetId="3" hidden="1">#REF!</definedName>
    <definedName name="BExZXYQ7U5G08FQGUIGYT14QCBOF" localSheetId="5" hidden="1">#REF!</definedName>
    <definedName name="BExZXYQ7U5G08FQGUIGYT14QCBOF" hidden="1">#REF!</definedName>
    <definedName name="BExZY02V77YJBMODJSWZOYCMPS5X" localSheetId="4" hidden="1">#REF!</definedName>
    <definedName name="BExZY02V77YJBMODJSWZOYCMPS5X" localSheetId="3" hidden="1">#REF!</definedName>
    <definedName name="BExZY02V77YJBMODJSWZOYCMPS5X" localSheetId="5" hidden="1">#REF!</definedName>
    <definedName name="BExZY02V77YJBMODJSWZOYCMPS5X" hidden="1">#REF!</definedName>
    <definedName name="BExZY49QRZIR6CA41LFA9LM6EULU" localSheetId="4" hidden="1">#REF!</definedName>
    <definedName name="BExZY49QRZIR6CA41LFA9LM6EULU" localSheetId="3" hidden="1">#REF!</definedName>
    <definedName name="BExZY49QRZIR6CA41LFA9LM6EULU" localSheetId="5" hidden="1">#REF!</definedName>
    <definedName name="BExZY49QRZIR6CA41LFA9LM6EULU" hidden="1">#REF!</definedName>
    <definedName name="BExZZ2FQA9A8C7CJKMEFQ9VPSLCE" localSheetId="4" hidden="1">#REF!</definedName>
    <definedName name="BExZZ2FQA9A8C7CJKMEFQ9VPSLCE" localSheetId="3" hidden="1">#REF!</definedName>
    <definedName name="BExZZ2FQA9A8C7CJKMEFQ9VPSLCE" localSheetId="5" hidden="1">#REF!</definedName>
    <definedName name="BExZZ2FQA9A8C7CJKMEFQ9VPSLCE" hidden="1">#REF!</definedName>
    <definedName name="BExZZCHAVHW8C2H649KRGVQ0WVRT" localSheetId="4" hidden="1">#REF!</definedName>
    <definedName name="BExZZCHAVHW8C2H649KRGVQ0WVRT" localSheetId="3" hidden="1">#REF!</definedName>
    <definedName name="BExZZCHAVHW8C2H649KRGVQ0WVRT" localSheetId="5" hidden="1">#REF!</definedName>
    <definedName name="BExZZCHAVHW8C2H649KRGVQ0WVRT" hidden="1">#REF!</definedName>
    <definedName name="BExZZTK54OTLF2YB68BHGOS27GEN" localSheetId="4" hidden="1">#REF!</definedName>
    <definedName name="BExZZTK54OTLF2YB68BHGOS27GEN" localSheetId="3" hidden="1">#REF!</definedName>
    <definedName name="BExZZTK54OTLF2YB68BHGOS27GEN" localSheetId="5" hidden="1">#REF!</definedName>
    <definedName name="BExZZTK54OTLF2YB68BHGOS27GEN" hidden="1">#REF!</definedName>
    <definedName name="BExZZXB3JQQG4SIZS4MRU6NNW7HI" localSheetId="4" hidden="1">#REF!</definedName>
    <definedName name="BExZZXB3JQQG4SIZS4MRU6NNW7HI" localSheetId="3" hidden="1">#REF!</definedName>
    <definedName name="BExZZXB3JQQG4SIZS4MRU6NNW7HI" localSheetId="5" hidden="1">#REF!</definedName>
    <definedName name="BExZZXB3JQQG4SIZS4MRU6NNW7HI" hidden="1">#REF!</definedName>
    <definedName name="BExZZZEMIIFKMLLV4DJKX5TB9R5V" localSheetId="4" hidden="1">#REF!</definedName>
    <definedName name="BExZZZEMIIFKMLLV4DJKX5TB9R5V" localSheetId="3" hidden="1">#REF!</definedName>
    <definedName name="BExZZZEMIIFKMLLV4DJKX5TB9R5V" localSheetId="5" hidden="1">#REF!</definedName>
    <definedName name="BExZZZEMIIFKMLLV4DJKX5TB9R5V" hidden="1">#REF!</definedName>
    <definedName name="BIADJ" localSheetId="4">#REF!</definedName>
    <definedName name="BIADJ" localSheetId="3">#REF!</definedName>
    <definedName name="BIADJ" localSheetId="5">#REF!</definedName>
    <definedName name="BIADJ">#REF!</definedName>
    <definedName name="BONNIE">#N/A</definedName>
    <definedName name="booby" hidden="1">{#N/A,#N/A,TRUE,"TOTAL DISTRIBUTION";#N/A,#N/A,TRUE,"SOUTH";#N/A,#N/A,TRUE,"NORTHEAST";#N/A,#N/A,TRUE,"WEST"}</definedName>
    <definedName name="booby2" hidden="1">{#N/A,#N/A,TRUE,"TOTAL DSBN";#N/A,#N/A,TRUE,"WEST";#N/A,#N/A,TRUE,"SOUTH";#N/A,#N/A,TRUE,"NORTHEAST"}</definedName>
    <definedName name="book2.xls" hidden="1">{#N/A,#N/A,TRUE,"TOTAL DISTRIBUTION";#N/A,#N/A,TRUE,"SOUTH";#N/A,#N/A,TRUE,"NORTHEAST";#N/A,#N/A,TRUE,"WEST"}</definedName>
    <definedName name="book2a\.xls" hidden="1">{#N/A,#N/A,TRUE,"TOTAL DSBN";#N/A,#N/A,TRUE,"WEST";#N/A,#N/A,TRUE,"SOUTH";#N/A,#N/A,TRUE,"NORTHEAST"}</definedName>
    <definedName name="BottomUDA" localSheetId="4">#REF!</definedName>
    <definedName name="BottomUDA" localSheetId="3">#REF!</definedName>
    <definedName name="BottomUDA" localSheetId="5">#REF!</definedName>
    <definedName name="BottomUDA">#REF!</definedName>
    <definedName name="bra" localSheetId="4">#REF!</definedName>
    <definedName name="bra" localSheetId="3">#REF!</definedName>
    <definedName name="bra" localSheetId="5">#REF!</definedName>
    <definedName name="bra">#REF!</definedName>
    <definedName name="bradtxinc" localSheetId="4">#REF!</definedName>
    <definedName name="bradtxinc" localSheetId="3">#REF!</definedName>
    <definedName name="bradtxinc" localSheetId="5">#REF!</definedName>
    <definedName name="bradtxinc">#REF!</definedName>
    <definedName name="BTL_06Actual_Essbase" localSheetId="4">#REF!</definedName>
    <definedName name="BTL_06Actual_Essbase" localSheetId="3">#REF!</definedName>
    <definedName name="BTL_06Actual_Essbase" localSheetId="5">#REF!</definedName>
    <definedName name="BTL_06Actual_Essbase">#REF!</definedName>
    <definedName name="btwcols" localSheetId="4">#REF!,#REF!,#REF!,#REF!,#REF!,#REF!,#REF!,#REF!,#REF!,#REF!,#REF!,#REF!,#REF!,#REF!,#REF!</definedName>
    <definedName name="btwcols" localSheetId="3">#REF!,#REF!,#REF!,#REF!,#REF!,#REF!,#REF!,#REF!,#REF!,#REF!,#REF!,#REF!,#REF!,#REF!,#REF!</definedName>
    <definedName name="btwcols" localSheetId="5">#REF!,#REF!,#REF!,#REF!,#REF!,#REF!,#REF!,#REF!,#REF!,#REF!,#REF!,#REF!,#REF!,#REF!,#REF!</definedName>
    <definedName name="btwcols">#REF!,#REF!,#REF!,#REF!,#REF!,#REF!,#REF!,#REF!,#REF!,#REF!,#REF!,#REF!,#REF!,#REF!,#REF!</definedName>
    <definedName name="bud" hidden="1">{"summary",#N/A,FALSE,"PCR DIRECTORY"}</definedName>
    <definedName name="BUSelection" localSheetId="4">#REF!</definedName>
    <definedName name="BUSelection" localSheetId="3">#REF!</definedName>
    <definedName name="BUSelection" localSheetId="5">#REF!</definedName>
    <definedName name="BUSelection">#REF!</definedName>
    <definedName name="c_" localSheetId="4">#REF!</definedName>
    <definedName name="c_" localSheetId="3">#REF!</definedName>
    <definedName name="c_" localSheetId="5">#REF!</definedName>
    <definedName name="c_">#REF!</definedName>
    <definedName name="c_1" localSheetId="4">#REF!</definedName>
    <definedName name="c_1" localSheetId="3">#REF!</definedName>
    <definedName name="c_1" localSheetId="5">#REF!</definedName>
    <definedName name="c_1">#REF!</definedName>
    <definedName name="C_5" localSheetId="4">#REF!</definedName>
    <definedName name="C_5" localSheetId="3">#REF!</definedName>
    <definedName name="C_5" localSheetId="5">#REF!</definedName>
    <definedName name="C_5">#REF!</definedName>
    <definedName name="C00_tax_rptBak" localSheetId="4">#REF!</definedName>
    <definedName name="C00_tax_rptBak" localSheetId="3">#REF!</definedName>
    <definedName name="C00_tax_rptBak" localSheetId="5">#REF!</definedName>
    <definedName name="C00_tax_rptBak">#REF!</definedName>
    <definedName name="CALC" localSheetId="4">#REF!</definedName>
    <definedName name="CALC" localSheetId="3">#REF!</definedName>
    <definedName name="CALC" localSheetId="5">#REF!</definedName>
    <definedName name="CALC">#REF!</definedName>
    <definedName name="calitxinc" localSheetId="4">#REF!</definedName>
    <definedName name="calitxinc" localSheetId="3">#REF!</definedName>
    <definedName name="calitxinc" localSheetId="5">#REF!</definedName>
    <definedName name="calitxinc">#REF!</definedName>
    <definedName name="Cap_06Actual_Essbase" localSheetId="4">#REF!</definedName>
    <definedName name="Cap_06Actual_Essbase" localSheetId="3">#REF!</definedName>
    <definedName name="Cap_06Actual_Essbase" localSheetId="5">#REF!</definedName>
    <definedName name="Cap_06Actual_Essbase">#REF!</definedName>
    <definedName name="CapacityRate" localSheetId="4">HLOOKUP(PROJECTYEAR,TBLCAPRATE,SWCAPTBL+1)</definedName>
    <definedName name="CapacityRate" localSheetId="3">HLOOKUP(PROJECTYEAR,TBLCAPRATE,SWCAPTBL+1)</definedName>
    <definedName name="CapacityRate" localSheetId="5">HLOOKUP(PROJECTYEAR,TBLCAPRATE,SWCAPTBL+1)</definedName>
    <definedName name="CapacityRate">HLOOKUP(PROJECTYEAR,TBLCAPRATE,SWCAPTBL+1)</definedName>
    <definedName name="capBig" localSheetId="4">#REF!,#REF!,#REF!,#REF!,#REF!,#REF!,#REF!</definedName>
    <definedName name="capBig" localSheetId="3">#REF!,#REF!,#REF!,#REF!,#REF!,#REF!,#REF!</definedName>
    <definedName name="capBig" localSheetId="5">#REF!,#REF!,#REF!,#REF!,#REF!,#REF!,#REF!</definedName>
    <definedName name="capBig">#REF!,#REF!,#REF!,#REF!,#REF!,#REF!,#REF!</definedName>
    <definedName name="CAPCALC" localSheetId="4">#REF!</definedName>
    <definedName name="CAPCALC" localSheetId="3">#REF!</definedName>
    <definedName name="CAPCALC" localSheetId="5">#REF!</definedName>
    <definedName name="CAPCALC">#REF!</definedName>
    <definedName name="capData" localSheetId="4">#REF!</definedName>
    <definedName name="capData" localSheetId="3">#REF!</definedName>
    <definedName name="capData" localSheetId="5">#REF!</definedName>
    <definedName name="capData">#REF!</definedName>
    <definedName name="CapGL" localSheetId="4">#REF!</definedName>
    <definedName name="CapGL" localSheetId="3">#REF!</definedName>
    <definedName name="CapGL" localSheetId="5">#REF!</definedName>
    <definedName name="CapGL">#REF!</definedName>
    <definedName name="capSmall" localSheetId="4">#REF!,#REF!,#REF!,#REF!,#REF!,#REF!</definedName>
    <definedName name="capSmall" localSheetId="3">#REF!,#REF!,#REF!,#REF!,#REF!,#REF!</definedName>
    <definedName name="capSmall" localSheetId="5">#REF!,#REF!,#REF!,#REF!,#REF!,#REF!</definedName>
    <definedName name="capSmall">#REF!,#REF!,#REF!,#REF!,#REF!,#REF!</definedName>
    <definedName name="CAPTI" localSheetId="4">#REF!</definedName>
    <definedName name="CAPTI" localSheetId="3">#REF!</definedName>
    <definedName name="CAPTI" localSheetId="5">#REF!</definedName>
    <definedName name="CAPTI">#REF!</definedName>
    <definedName name="CASH" localSheetId="4">#REF!</definedName>
    <definedName name="CASH" localSheetId="3">#REF!</definedName>
    <definedName name="CASH" localSheetId="5">#REF!</definedName>
    <definedName name="CASH">#REF!</definedName>
    <definedName name="cashflowstatement" localSheetId="4">#REF!</definedName>
    <definedName name="cashflowstatement" localSheetId="3">#REF!</definedName>
    <definedName name="cashflowstatement" localSheetId="5">#REF!</definedName>
    <definedName name="cashflowstatement">#REF!</definedName>
    <definedName name="CER" localSheetId="4">#REF!</definedName>
    <definedName name="CER" localSheetId="3">#REF!</definedName>
    <definedName name="CER" localSheetId="5">#REF!</definedName>
    <definedName name="CER">#REF!</definedName>
    <definedName name="ChartAccounts" localSheetId="4">#REF!</definedName>
    <definedName name="ChartAccounts" localSheetId="3">#REF!</definedName>
    <definedName name="ChartAccounts" localSheetId="5">#REF!</definedName>
    <definedName name="ChartAccounts">#REF!</definedName>
    <definedName name="CMCY" localSheetId="19">#REF!</definedName>
    <definedName name="CMCY" localSheetId="12">#REF!</definedName>
    <definedName name="CMCY" localSheetId="10">#REF!</definedName>
    <definedName name="CMCY" localSheetId="11">#REF!</definedName>
    <definedName name="CMCY" localSheetId="9">#REF!</definedName>
    <definedName name="CMCY" localSheetId="4">#REF!</definedName>
    <definedName name="CMCY" localSheetId="6">#REF!</definedName>
    <definedName name="CMCY" localSheetId="3">#REF!</definedName>
    <definedName name="CMCY" localSheetId="5">#REF!</definedName>
    <definedName name="CMCY" localSheetId="8">#REF!</definedName>
    <definedName name="CMCY" localSheetId="14">#REF!</definedName>
    <definedName name="CMCY" localSheetId="13">#REF!</definedName>
    <definedName name="CMCY" localSheetId="15">#REF!</definedName>
    <definedName name="CMCY">#REF!</definedName>
    <definedName name="co_name_line1" localSheetId="4">#REF!</definedName>
    <definedName name="co_name_line1" localSheetId="3">#REF!</definedName>
    <definedName name="co_name_line1" localSheetId="5">#REF!</definedName>
    <definedName name="co_name_line1">#REF!</definedName>
    <definedName name="co_name_line2" localSheetId="4">#REF!</definedName>
    <definedName name="co_name_line2" localSheetId="3">#REF!</definedName>
    <definedName name="co_name_line2" localSheetId="5">#REF!</definedName>
    <definedName name="co_name_line2">#REF!</definedName>
    <definedName name="cold" localSheetId="4">#REF!</definedName>
    <definedName name="cold" localSheetId="3">#REF!</definedName>
    <definedName name="cold" localSheetId="5">#REF!</definedName>
    <definedName name="cold">#REF!</definedName>
    <definedName name="cold2" localSheetId="4">#REF!</definedName>
    <definedName name="cold2" localSheetId="3">#REF!</definedName>
    <definedName name="cold2" localSheetId="5">#REF!</definedName>
    <definedName name="cold2">#REF!</definedName>
    <definedName name="COLUMN1" localSheetId="19">#REF!</definedName>
    <definedName name="COLUMN1" localSheetId="12">#REF!</definedName>
    <definedName name="COLUMN1" localSheetId="10">#REF!</definedName>
    <definedName name="COLUMN1" localSheetId="11">#REF!</definedName>
    <definedName name="COLUMN1" localSheetId="9">#REF!</definedName>
    <definedName name="COLUMN1" localSheetId="4">#REF!</definedName>
    <definedName name="COLUMN1" localSheetId="6">#REF!</definedName>
    <definedName name="COLUMN1" localSheetId="3">#REF!</definedName>
    <definedName name="COLUMN1" localSheetId="5">#REF!</definedName>
    <definedName name="COLUMN1" localSheetId="8">#REF!</definedName>
    <definedName name="COLUMN1" localSheetId="14">#REF!</definedName>
    <definedName name="COLUMN1" localSheetId="13">#REF!</definedName>
    <definedName name="COLUMN1" localSheetId="15">#REF!</definedName>
    <definedName name="COLUMN1">#REF!</definedName>
    <definedName name="COLUMN2" localSheetId="19">#REF!</definedName>
    <definedName name="COLUMN2" localSheetId="12">#REF!</definedName>
    <definedName name="COLUMN2" localSheetId="10">#REF!</definedName>
    <definedName name="COLUMN2" localSheetId="11">#REF!</definedName>
    <definedName name="COLUMN2" localSheetId="9">#REF!</definedName>
    <definedName name="COLUMN2" localSheetId="4">#REF!</definedName>
    <definedName name="COLUMN2" localSheetId="6">#REF!</definedName>
    <definedName name="COLUMN2" localSheetId="3">#REF!</definedName>
    <definedName name="COLUMN2" localSheetId="5">#REF!</definedName>
    <definedName name="COLUMN2" localSheetId="8">#REF!</definedName>
    <definedName name="COLUMN2" localSheetId="14">#REF!</definedName>
    <definedName name="COLUMN2" localSheetId="13">#REF!</definedName>
    <definedName name="COLUMN2" localSheetId="15">#REF!</definedName>
    <definedName name="COLUMN2">#REF!</definedName>
    <definedName name="COLUMN3" localSheetId="19">#REF!</definedName>
    <definedName name="COLUMN3" localSheetId="12">#REF!</definedName>
    <definedName name="COLUMN3" localSheetId="10">#REF!</definedName>
    <definedName name="COLUMN3" localSheetId="11">#REF!</definedName>
    <definedName name="COLUMN3" localSheetId="9">#REF!</definedName>
    <definedName name="COLUMN3" localSheetId="4">#REF!</definedName>
    <definedName name="COLUMN3" localSheetId="6">#REF!</definedName>
    <definedName name="COLUMN3" localSheetId="3">#REF!</definedName>
    <definedName name="COLUMN3" localSheetId="5">#REF!</definedName>
    <definedName name="COLUMN3" localSheetId="8">#REF!</definedName>
    <definedName name="COLUMN3" localSheetId="14">#REF!</definedName>
    <definedName name="COLUMN3" localSheetId="13">#REF!</definedName>
    <definedName name="COLUMN3" localSheetId="15">#REF!</definedName>
    <definedName name="COLUMN3">#REF!</definedName>
    <definedName name="COLUMN4" localSheetId="19">#REF!</definedName>
    <definedName name="COLUMN4" localSheetId="12">#REF!</definedName>
    <definedName name="COLUMN4" localSheetId="10">#REF!</definedName>
    <definedName name="COLUMN4" localSheetId="11">#REF!</definedName>
    <definedName name="COLUMN4" localSheetId="9">#REF!</definedName>
    <definedName name="COLUMN4" localSheetId="4">#REF!</definedName>
    <definedName name="COLUMN4" localSheetId="6">#REF!</definedName>
    <definedName name="COLUMN4" localSheetId="3">#REF!</definedName>
    <definedName name="COLUMN4" localSheetId="5">#REF!</definedName>
    <definedName name="COLUMN4" localSheetId="8">#REF!</definedName>
    <definedName name="COLUMN4" localSheetId="14">#REF!</definedName>
    <definedName name="COLUMN4" localSheetId="13">#REF!</definedName>
    <definedName name="COLUMN4" localSheetId="15">#REF!</definedName>
    <definedName name="COLUMN4">#REF!</definedName>
    <definedName name="COLUMN5" localSheetId="19">#REF!</definedName>
    <definedName name="COLUMN5" localSheetId="12">#REF!</definedName>
    <definedName name="COLUMN5" localSheetId="10">#REF!</definedName>
    <definedName name="COLUMN5" localSheetId="11">#REF!</definedName>
    <definedName name="COLUMN5" localSheetId="9">#REF!</definedName>
    <definedName name="COLUMN5" localSheetId="4">#REF!</definedName>
    <definedName name="COLUMN5" localSheetId="6">#REF!</definedName>
    <definedName name="COLUMN5" localSheetId="3">#REF!</definedName>
    <definedName name="COLUMN5" localSheetId="5">#REF!</definedName>
    <definedName name="COLUMN5" localSheetId="8">#REF!</definedName>
    <definedName name="COLUMN5" localSheetId="14">#REF!</definedName>
    <definedName name="COLUMN5" localSheetId="13">#REF!</definedName>
    <definedName name="COLUMN5" localSheetId="15">#REF!</definedName>
    <definedName name="COLUMN5">#REF!</definedName>
    <definedName name="COLUMN6" localSheetId="19">#REF!</definedName>
    <definedName name="COLUMN6" localSheetId="12">#REF!</definedName>
    <definedName name="COLUMN6" localSheetId="10">#REF!</definedName>
    <definedName name="COLUMN6" localSheetId="11">#REF!</definedName>
    <definedName name="COLUMN6" localSheetId="9">#REF!</definedName>
    <definedName name="COLUMN6" localSheetId="4">#REF!</definedName>
    <definedName name="COLUMN6" localSheetId="6">#REF!</definedName>
    <definedName name="COLUMN6" localSheetId="3">#REF!</definedName>
    <definedName name="COLUMN6" localSheetId="5">#REF!</definedName>
    <definedName name="COLUMN6" localSheetId="8">#REF!</definedName>
    <definedName name="COLUMN6" localSheetId="14">#REF!</definedName>
    <definedName name="COLUMN6" localSheetId="13">#REF!</definedName>
    <definedName name="COLUMN6" localSheetId="15">#REF!</definedName>
    <definedName name="COLUMN6">#REF!</definedName>
    <definedName name="COLUMN7" localSheetId="19">#REF!</definedName>
    <definedName name="COLUMN7" localSheetId="12">#REF!</definedName>
    <definedName name="COLUMN7" localSheetId="10">#REF!</definedName>
    <definedName name="COLUMN7" localSheetId="11">#REF!</definedName>
    <definedName name="COLUMN7" localSheetId="9">#REF!</definedName>
    <definedName name="COLUMN7" localSheetId="4">#REF!</definedName>
    <definedName name="COLUMN7" localSheetId="6">#REF!</definedName>
    <definedName name="COLUMN7" localSheetId="3">#REF!</definedName>
    <definedName name="COLUMN7" localSheetId="5">#REF!</definedName>
    <definedName name="COLUMN7" localSheetId="8">#REF!</definedName>
    <definedName name="COLUMN7" localSheetId="14">#REF!</definedName>
    <definedName name="COLUMN7" localSheetId="13">#REF!</definedName>
    <definedName name="COLUMN7" localSheetId="15">#REF!</definedName>
    <definedName name="COLUMN7">#REF!</definedName>
    <definedName name="COLUMN8" localSheetId="19">#REF!</definedName>
    <definedName name="COLUMN8" localSheetId="12">#REF!</definedName>
    <definedName name="COLUMN8" localSheetId="10">#REF!</definedName>
    <definedName name="COLUMN8" localSheetId="11">#REF!</definedName>
    <definedName name="COLUMN8" localSheetId="9">#REF!</definedName>
    <definedName name="COLUMN8" localSheetId="4">#REF!</definedName>
    <definedName name="COLUMN8" localSheetId="6">#REF!</definedName>
    <definedName name="COLUMN8" localSheetId="3">#REF!</definedName>
    <definedName name="COLUMN8" localSheetId="5">#REF!</definedName>
    <definedName name="COLUMN8" localSheetId="8">#REF!</definedName>
    <definedName name="COLUMN8" localSheetId="14">#REF!</definedName>
    <definedName name="COLUMN8" localSheetId="13">#REF!</definedName>
    <definedName name="COLUMN8" localSheetId="15">#REF!</definedName>
    <definedName name="COLUMN8">#REF!</definedName>
    <definedName name="COLUMN9" localSheetId="19">#REF!</definedName>
    <definedName name="COLUMN9" localSheetId="12">#REF!</definedName>
    <definedName name="COLUMN9" localSheetId="10">#REF!</definedName>
    <definedName name="COLUMN9" localSheetId="11">#REF!</definedName>
    <definedName name="COLUMN9" localSheetId="9">#REF!</definedName>
    <definedName name="COLUMN9" localSheetId="4">#REF!</definedName>
    <definedName name="COLUMN9" localSheetId="6">#REF!</definedName>
    <definedName name="COLUMN9" localSheetId="3">#REF!</definedName>
    <definedName name="COLUMN9" localSheetId="5">#REF!</definedName>
    <definedName name="COLUMN9" localSheetId="8">#REF!</definedName>
    <definedName name="COLUMN9" localSheetId="14">#REF!</definedName>
    <definedName name="COLUMN9" localSheetId="13">#REF!</definedName>
    <definedName name="COLUMN9" localSheetId="15">#REF!</definedName>
    <definedName name="COLUMN9">#REF!</definedName>
    <definedName name="COMM" localSheetId="4">#REF!</definedName>
    <definedName name="COMM" localSheetId="3">#REF!</definedName>
    <definedName name="COMM" localSheetId="5">#REF!</definedName>
    <definedName name="COMM">#REF!</definedName>
    <definedName name="COMP1" localSheetId="4">#REF!</definedName>
    <definedName name="COMP1" localSheetId="3">#REF!</definedName>
    <definedName name="COMP1" localSheetId="5">#REF!</definedName>
    <definedName name="COMP1">#REF!</definedName>
    <definedName name="COMP2" localSheetId="4">#REF!</definedName>
    <definedName name="COMP2" localSheetId="3">#REF!</definedName>
    <definedName name="COMP2" localSheetId="5">#REF!</definedName>
    <definedName name="COMP2">#REF!</definedName>
    <definedName name="COMP3" localSheetId="4">#REF!</definedName>
    <definedName name="COMP3" localSheetId="3">#REF!</definedName>
    <definedName name="COMP3" localSheetId="5">#REF!</definedName>
    <definedName name="COMP3">#REF!</definedName>
    <definedName name="COMP4" localSheetId="4">#REF!</definedName>
    <definedName name="COMP4" localSheetId="3">#REF!</definedName>
    <definedName name="COMP4" localSheetId="5">#REF!</definedName>
    <definedName name="COMP4">#REF!</definedName>
    <definedName name="COMP7" localSheetId="4">#REF!</definedName>
    <definedName name="COMP7" localSheetId="3">#REF!</definedName>
    <definedName name="COMP7" localSheetId="5">#REF!</definedName>
    <definedName name="COMP7">#REF!</definedName>
    <definedName name="COMP8" localSheetId="4">#REF!</definedName>
    <definedName name="COMP8" localSheetId="3">#REF!</definedName>
    <definedName name="COMP8" localSheetId="5">#REF!</definedName>
    <definedName name="COMP8">#REF!</definedName>
    <definedName name="COMP9" localSheetId="4">#REF!</definedName>
    <definedName name="COMP9" localSheetId="3">#REF!</definedName>
    <definedName name="COMP9" localSheetId="5">#REF!</definedName>
    <definedName name="COMP9">#REF!</definedName>
    <definedName name="COMPTAX" localSheetId="19">#REF!</definedName>
    <definedName name="COMPTAX" localSheetId="12">#REF!</definedName>
    <definedName name="COMPTAX" localSheetId="10">#REF!</definedName>
    <definedName name="COMPTAX" localSheetId="11">#REF!</definedName>
    <definedName name="COMPTAX" localSheetId="9">#REF!</definedName>
    <definedName name="COMPTAX" localSheetId="4">#REF!</definedName>
    <definedName name="COMPTAX" localSheetId="6">#REF!</definedName>
    <definedName name="COMPTAX" localSheetId="3">#REF!</definedName>
    <definedName name="COMPTAX" localSheetId="5">#REF!</definedName>
    <definedName name="COMPTAX" localSheetId="8">#REF!</definedName>
    <definedName name="COMPTAX" localSheetId="14">#REF!</definedName>
    <definedName name="COMPTAX" localSheetId="13">#REF!</definedName>
    <definedName name="COMPTAX" localSheetId="15">#REF!</definedName>
    <definedName name="COMPTAX">#REF!</definedName>
    <definedName name="Contacts" localSheetId="4">#REF!</definedName>
    <definedName name="Contacts" localSheetId="3">#REF!</definedName>
    <definedName name="Contacts" localSheetId="5">#REF!</definedName>
    <definedName name="Contacts">#REF!</definedName>
    <definedName name="CorpSec_OM_06Actual_Essbase" localSheetId="4">#REF!</definedName>
    <definedName name="CorpSec_OM_06Actual_Essbase" localSheetId="3">#REF!</definedName>
    <definedName name="CorpSec_OM_06Actual_Essbase" localSheetId="5">#REF!</definedName>
    <definedName name="CorpSec_OM_06Actual_Essbase">#REF!</definedName>
    <definedName name="cosotxinc" localSheetId="4">#REF!</definedName>
    <definedName name="cosotxinc" localSheetId="3">#REF!</definedName>
    <definedName name="cosotxinc" localSheetId="5">#REF!</definedName>
    <definedName name="cosotxinc">#REF!</definedName>
    <definedName name="cost" localSheetId="4">#REF!</definedName>
    <definedName name="cost" localSheetId="3">#REF!</definedName>
    <definedName name="cost" localSheetId="5">#REF!</definedName>
    <definedName name="cost">#REF!</definedName>
    <definedName name="cost_1" hidden="1">{#N/A,#N/A,FALSE,"T COST";#N/A,#N/A,FALSE,"COST_FH"}</definedName>
    <definedName name="cost_offpeak" localSheetId="4">#REF!</definedName>
    <definedName name="cost_offpeak" localSheetId="3">#REF!</definedName>
    <definedName name="cost_offpeak" localSheetId="5">#REF!</definedName>
    <definedName name="cost_offpeak">#REF!</definedName>
    <definedName name="cost_onpeak" localSheetId="4">#REF!</definedName>
    <definedName name="cost_onpeak" localSheetId="3">#REF!</definedName>
    <definedName name="cost_onpeak" localSheetId="5">#REF!</definedName>
    <definedName name="cost_onpeak">#REF!</definedName>
    <definedName name="COSTS" localSheetId="4">#REF!</definedName>
    <definedName name="COSTS" localSheetId="3">#REF!</definedName>
    <definedName name="COSTS" localSheetId="5">#REF!</definedName>
    <definedName name="COSTS">#REF!</definedName>
    <definedName name="cover" localSheetId="4">#REF!</definedName>
    <definedName name="cover" localSheetId="3">#REF!</definedName>
    <definedName name="cover" localSheetId="5">#REF!</definedName>
    <definedName name="cover">#REF!</definedName>
    <definedName name="coveragecalcs" localSheetId="4">#REF!</definedName>
    <definedName name="coveragecalcs" localSheetId="3">#REF!</definedName>
    <definedName name="coveragecalcs" localSheetId="5">#REF!</definedName>
    <definedName name="coveragecalcs">#REF!</definedName>
    <definedName name="coverages97" localSheetId="4">#REF!</definedName>
    <definedName name="coverages97" localSheetId="3">#REF!</definedName>
    <definedName name="coverages97" localSheetId="5">#REF!</definedName>
    <definedName name="coverages97">#REF!</definedName>
    <definedName name="coverages98" localSheetId="4">#REF!</definedName>
    <definedName name="coverages98" localSheetId="3">#REF!</definedName>
    <definedName name="coverages98" localSheetId="5">#REF!</definedName>
    <definedName name="coverages98">#REF!</definedName>
    <definedName name="coverages99" localSheetId="4">#REF!</definedName>
    <definedName name="coverages99" localSheetId="3">#REF!</definedName>
    <definedName name="coverages99" localSheetId="5">#REF!</definedName>
    <definedName name="coverages99">#REF!</definedName>
    <definedName name="CPGALTADJ" localSheetId="4">#REF!</definedName>
    <definedName name="CPGALTADJ" localSheetId="3">#REF!</definedName>
    <definedName name="CPGALTADJ" localSheetId="5">#REF!</definedName>
    <definedName name="CPGALTADJ">#REF!</definedName>
    <definedName name="CPGATAX" localSheetId="4">#REF!</definedName>
    <definedName name="CPGATAX" localSheetId="3">#REF!</definedName>
    <definedName name="CPGATAX" localSheetId="5">#REF!</definedName>
    <definedName name="CPGATAX">#REF!</definedName>
    <definedName name="CPGBIADJ" localSheetId="4">#REF!</definedName>
    <definedName name="CPGBIADJ" localSheetId="3">#REF!</definedName>
    <definedName name="CPGBIADJ" localSheetId="5">#REF!</definedName>
    <definedName name="CPGBIADJ">#REF!</definedName>
    <definedName name="CPGRTAX" localSheetId="4">#REF!</definedName>
    <definedName name="CPGRTAX" localSheetId="3">#REF!</definedName>
    <definedName name="CPGRTAX" localSheetId="5">#REF!</definedName>
    <definedName name="CPGRTAX">#REF!</definedName>
    <definedName name="CPGSUM" localSheetId="4">#REF!</definedName>
    <definedName name="CPGSUM" localSheetId="3">#REF!</definedName>
    <definedName name="CPGSUM" localSheetId="5">#REF!</definedName>
    <definedName name="CPGSUM">#REF!</definedName>
    <definedName name="CPGTI" localSheetId="4">#REF!</definedName>
    <definedName name="CPGTI" localSheetId="3">#REF!</definedName>
    <definedName name="CPGTI" localSheetId="5">#REF!</definedName>
    <definedName name="CPGTI">#REF!</definedName>
    <definedName name="Credits" localSheetId="4">#REF!</definedName>
    <definedName name="Credits" localSheetId="3">#REF!</definedName>
    <definedName name="Credits" localSheetId="5">#REF!</definedName>
    <definedName name="Credits">#REF!</definedName>
    <definedName name="CRIT5" localSheetId="19">#REF!</definedName>
    <definedName name="CRIT5" localSheetId="12">#REF!</definedName>
    <definedName name="CRIT5" localSheetId="10">#REF!</definedName>
    <definedName name="CRIT5" localSheetId="11">#REF!</definedName>
    <definedName name="CRIT5" localSheetId="9">#REF!</definedName>
    <definedName name="CRIT5" localSheetId="4">#REF!</definedName>
    <definedName name="CRIT5" localSheetId="6">#REF!</definedName>
    <definedName name="CRIT5" localSheetId="3">#REF!</definedName>
    <definedName name="CRIT5" localSheetId="5">#REF!</definedName>
    <definedName name="CRIT5" localSheetId="8">#REF!</definedName>
    <definedName name="CRIT5" localSheetId="14">#REF!</definedName>
    <definedName name="CRIT5" localSheetId="13">#REF!</definedName>
    <definedName name="CRIT5" localSheetId="15">#REF!</definedName>
    <definedName name="CRIT5">#REF!</definedName>
    <definedName name="Criteria_MI" localSheetId="19">#REF!</definedName>
    <definedName name="Criteria_MI" localSheetId="12">#REF!</definedName>
    <definedName name="Criteria_MI" localSheetId="10">#REF!</definedName>
    <definedName name="Criteria_MI" localSheetId="11">#REF!</definedName>
    <definedName name="Criteria_MI" localSheetId="9">#REF!</definedName>
    <definedName name="Criteria_MI" localSheetId="4">#REF!</definedName>
    <definedName name="Criteria_MI" localSheetId="6">#REF!</definedName>
    <definedName name="Criteria_MI" localSheetId="3">#REF!</definedName>
    <definedName name="Criteria_MI" localSheetId="5">#REF!</definedName>
    <definedName name="Criteria_MI" localSheetId="8">#REF!</definedName>
    <definedName name="Criteria_MI" localSheetId="14">#REF!</definedName>
    <definedName name="Criteria_MI" localSheetId="13">#REF!</definedName>
    <definedName name="Criteria_MI" localSheetId="15">#REF!</definedName>
    <definedName name="Criteria_MI">#REF!</definedName>
    <definedName name="CurrentOptions" localSheetId="4">#REF!</definedName>
    <definedName name="CurrentOptions" localSheetId="3">#REF!</definedName>
    <definedName name="CurrentOptions" localSheetId="5">#REF!</definedName>
    <definedName name="CurrentOptions">#REF!</definedName>
    <definedName name="Customers" localSheetId="4">#REF!</definedName>
    <definedName name="Customers" localSheetId="3">#REF!</definedName>
    <definedName name="Customers" localSheetId="5">#REF!</definedName>
    <definedName name="Customers">#REF!</definedName>
    <definedName name="Cwvu.GREY_ALL." localSheetId="4" hidden="1">#REF!</definedName>
    <definedName name="Cwvu.GREY_ALL." localSheetId="3" hidden="1">#REF!</definedName>
    <definedName name="Cwvu.GREY_ALL." localSheetId="5" hidden="1">#REF!</definedName>
    <definedName name="Cwvu.GREY_ALL." hidden="1">#REF!</definedName>
    <definedName name="D" localSheetId="4">#REF!</definedName>
    <definedName name="D" localSheetId="3">#REF!</definedName>
    <definedName name="D" localSheetId="5">#REF!</definedName>
    <definedName name="D">#REF!</definedName>
    <definedName name="d_" localSheetId="4">#REF!</definedName>
    <definedName name="d_" localSheetId="3">#REF!</definedName>
    <definedName name="d_" localSheetId="5">#REF!</definedName>
    <definedName name="d_">#REF!</definedName>
    <definedName name="D_1" localSheetId="4">#REF!</definedName>
    <definedName name="D_1" localSheetId="3">#REF!</definedName>
    <definedName name="D_1" localSheetId="5">#REF!</definedName>
    <definedName name="D_1">#REF!</definedName>
    <definedName name="DATA1" localSheetId="4">#REF!</definedName>
    <definedName name="DATA1" localSheetId="3">#REF!</definedName>
    <definedName name="DATA1" localSheetId="5">#REF!</definedName>
    <definedName name="DATA1">#REF!</definedName>
    <definedName name="DATA10" localSheetId="4">#REF!</definedName>
    <definedName name="DATA10" localSheetId="3">#REF!</definedName>
    <definedName name="DATA10" localSheetId="5">#REF!</definedName>
    <definedName name="DATA10">#REF!</definedName>
    <definedName name="DATA11" localSheetId="4">#REF!</definedName>
    <definedName name="DATA11" localSheetId="3">#REF!</definedName>
    <definedName name="DATA11" localSheetId="5">#REF!</definedName>
    <definedName name="DATA11">#REF!</definedName>
    <definedName name="DATA12" localSheetId="4">#REF!</definedName>
    <definedName name="DATA12" localSheetId="3">#REF!</definedName>
    <definedName name="DATA12" localSheetId="5">#REF!</definedName>
    <definedName name="DATA12">#REF!</definedName>
    <definedName name="DATA13" localSheetId="4">#REF!</definedName>
    <definedName name="DATA13" localSheetId="3">#REF!</definedName>
    <definedName name="DATA13" localSheetId="5">#REF!</definedName>
    <definedName name="DATA13">#REF!</definedName>
    <definedName name="DATA14" localSheetId="4">#REF!</definedName>
    <definedName name="DATA14" localSheetId="3">#REF!</definedName>
    <definedName name="DATA14" localSheetId="5">#REF!</definedName>
    <definedName name="DATA14">#REF!</definedName>
    <definedName name="DATA15" localSheetId="4">#REF!</definedName>
    <definedName name="DATA15" localSheetId="3">#REF!</definedName>
    <definedName name="DATA15" localSheetId="5">#REF!</definedName>
    <definedName name="DATA15">#REF!</definedName>
    <definedName name="DATA16" localSheetId="4">#REF!</definedName>
    <definedName name="DATA16" localSheetId="3">#REF!</definedName>
    <definedName name="DATA16" localSheetId="5">#REF!</definedName>
    <definedName name="DATA16">#REF!</definedName>
    <definedName name="DATA17" localSheetId="4">#REF!</definedName>
    <definedName name="DATA17" localSheetId="3">#REF!</definedName>
    <definedName name="DATA17" localSheetId="5">#REF!</definedName>
    <definedName name="DATA17">#REF!</definedName>
    <definedName name="DATA2" localSheetId="4">#REF!</definedName>
    <definedName name="DATA2" localSheetId="3">#REF!</definedName>
    <definedName name="DATA2" localSheetId="5">#REF!</definedName>
    <definedName name="DATA2">#REF!</definedName>
    <definedName name="DATA3" localSheetId="4">#REF!</definedName>
    <definedName name="DATA3" localSheetId="3">#REF!</definedName>
    <definedName name="DATA3" localSheetId="5">#REF!</definedName>
    <definedName name="DATA3">#REF!</definedName>
    <definedName name="DATA4" localSheetId="4">#REF!</definedName>
    <definedName name="DATA4" localSheetId="3">#REF!</definedName>
    <definedName name="DATA4" localSheetId="5">#REF!</definedName>
    <definedName name="DATA4">#REF!</definedName>
    <definedName name="DATA5" localSheetId="4">#REF!</definedName>
    <definedName name="DATA5" localSheetId="3">#REF!</definedName>
    <definedName name="DATA5" localSheetId="5">#REF!</definedName>
    <definedName name="DATA5">#REF!</definedName>
    <definedName name="DATA6" localSheetId="4">#REF!</definedName>
    <definedName name="DATA6" localSheetId="3">#REF!</definedName>
    <definedName name="DATA6" localSheetId="5">#REF!</definedName>
    <definedName name="DATA6">#REF!</definedName>
    <definedName name="DATA7" localSheetId="4">#REF!</definedName>
    <definedName name="DATA7" localSheetId="3">#REF!</definedName>
    <definedName name="DATA7" localSheetId="5">#REF!</definedName>
    <definedName name="DATA7">#REF!</definedName>
    <definedName name="DATA8" localSheetId="4">#REF!</definedName>
    <definedName name="DATA8" localSheetId="3">#REF!</definedName>
    <definedName name="DATA8" localSheetId="5">#REF!</definedName>
    <definedName name="DATA8">#REF!</definedName>
    <definedName name="DATA9" localSheetId="4">#REF!</definedName>
    <definedName name="DATA9" localSheetId="3">#REF!</definedName>
    <definedName name="DATA9" localSheetId="5">#REF!</definedName>
    <definedName name="DATA9">#REF!</definedName>
    <definedName name="DataOrigin" localSheetId="4" hidden="1">#REF!</definedName>
    <definedName name="DataOrigin" localSheetId="3" hidden="1">#REF!</definedName>
    <definedName name="DataOrigin" localSheetId="5" hidden="1">#REF!</definedName>
    <definedName name="DataOrigin" hidden="1">#REF!</definedName>
    <definedName name="date" localSheetId="4">#REF!</definedName>
    <definedName name="date" localSheetId="3">#REF!</definedName>
    <definedName name="date" localSheetId="5">#REF!</definedName>
    <definedName name="date">#REF!</definedName>
    <definedName name="DATE1" localSheetId="19">#REF!</definedName>
    <definedName name="DATE1" localSheetId="12">#REF!</definedName>
    <definedName name="DATE1" localSheetId="10">#REF!</definedName>
    <definedName name="DATE1" localSheetId="11">#REF!</definedName>
    <definedName name="DATE1" localSheetId="9">#REF!</definedName>
    <definedName name="DATE1" localSheetId="4">#REF!</definedName>
    <definedName name="DATE1" localSheetId="6">#REF!</definedName>
    <definedName name="DATE1" localSheetId="3">#REF!</definedName>
    <definedName name="DATE1" localSheetId="5">#REF!</definedName>
    <definedName name="DATE1" localSheetId="8">#REF!</definedName>
    <definedName name="DATE1" localSheetId="14">#REF!</definedName>
    <definedName name="DATE1" localSheetId="13">#REF!</definedName>
    <definedName name="DATE1" localSheetId="15">#REF!</definedName>
    <definedName name="DATE1">#REF!</definedName>
    <definedName name="Ddd" localSheetId="4">#REF!,#REF!,#REF!</definedName>
    <definedName name="Ddd" localSheetId="3">#REF!,#REF!,#REF!</definedName>
    <definedName name="Ddd" localSheetId="5">#REF!,#REF!,#REF!</definedName>
    <definedName name="Ddd">#REF!,#REF!,#REF!</definedName>
    <definedName name="ddddd" hidden="1">{"Summary Schedule",#N/A,FALSE,"Sheet1";"Divisional Support",#N/A,FALSE,"Sheet2";"Corporate Support",#N/A,FALSE,"Sheet3"}</definedName>
    <definedName name="ddddd_1" hidden="1">{"Summary Schedule",#N/A,FALSE,"Sheet1";"Divisional Support",#N/A,FALSE,"Sheet2";"Corporate Support",#N/A,FALSE,"Sheet3"}</definedName>
    <definedName name="dddddda" hidden="1">{"Summary Schedule",#N/A,FALSE,"Sheet1";"Divisional Support",#N/A,FALSE,"Sheet2";"Corporate Support",#N/A,FALSE,"Sheet3"}</definedName>
    <definedName name="dddddda_1" hidden="1">{"Summary Schedule",#N/A,FALSE,"Sheet1";"Divisional Support",#N/A,FALSE,"Sheet2";"Corporate Support",#N/A,FALSE,"Sheet3"}</definedName>
    <definedName name="debt" localSheetId="4">#REF!</definedName>
    <definedName name="debt" localSheetId="3">#REF!</definedName>
    <definedName name="debt" localSheetId="5">#REF!</definedName>
    <definedName name="debt">#REF!</definedName>
    <definedName name="debt97" localSheetId="4">#REF!</definedName>
    <definedName name="debt97" localSheetId="3">#REF!</definedName>
    <definedName name="debt97" localSheetId="5">#REF!</definedName>
    <definedName name="debt97">#REF!</definedName>
    <definedName name="debt98" localSheetId="4">#REF!</definedName>
    <definedName name="debt98" localSheetId="3">#REF!</definedName>
    <definedName name="debt98" localSheetId="5">#REF!</definedName>
    <definedName name="debt98">#REF!</definedName>
    <definedName name="debt99" localSheetId="4">#REF!</definedName>
    <definedName name="debt99" localSheetId="3">#REF!</definedName>
    <definedName name="debt99" localSheetId="5">#REF!</definedName>
    <definedName name="debt99">#REF!</definedName>
    <definedName name="debtsenior" localSheetId="4">#REF!</definedName>
    <definedName name="debtsenior" localSheetId="3">#REF!</definedName>
    <definedName name="debtsenior" localSheetId="5">#REF!</definedName>
    <definedName name="debtsenior">#REF!</definedName>
    <definedName name="dec" localSheetId="4">#REF!</definedName>
    <definedName name="dec" localSheetId="3">#REF!</definedName>
    <definedName name="dec" localSheetId="5">#REF!</definedName>
    <definedName name="dec">#REF!</definedName>
    <definedName name="deccwip" localSheetId="4">#REF!</definedName>
    <definedName name="deccwip" localSheetId="3">#REF!</definedName>
    <definedName name="deccwip" localSheetId="5">#REF!</definedName>
    <definedName name="deccwip">#REF!</definedName>
    <definedName name="DefaultPageMember1" localSheetId="4">#REF!</definedName>
    <definedName name="DefaultPageMember1" localSheetId="3">#REF!</definedName>
    <definedName name="DefaultPageMember1" localSheetId="5">#REF!</definedName>
    <definedName name="DefaultPageMember1">#REF!</definedName>
    <definedName name="DefaultTitle" localSheetId="4">#REF!</definedName>
    <definedName name="DefaultTitle" localSheetId="3">#REF!</definedName>
    <definedName name="DefaultTitle" localSheetId="5">#REF!</definedName>
    <definedName name="DefaultTitle">#REF!</definedName>
    <definedName name="DefaultUDA" localSheetId="4">#REF!</definedName>
    <definedName name="DefaultUDA" localSheetId="3">#REF!</definedName>
    <definedName name="DefaultUDA" localSheetId="5">#REF!</definedName>
    <definedName name="DefaultUDA">#REF!</definedName>
    <definedName name="delete" hidden="1">{"summary",#N/A,FALSE,"PCR DIRECTORY"}</definedName>
    <definedName name="depreciation" localSheetId="4">#REF!</definedName>
    <definedName name="depreciation" localSheetId="3">#REF!</definedName>
    <definedName name="depreciation" localSheetId="5">#REF!</definedName>
    <definedName name="depreciation">#REF!</definedName>
    <definedName name="depreciation97" localSheetId="4">#REF!</definedName>
    <definedName name="depreciation97" localSheetId="3">#REF!</definedName>
    <definedName name="depreciation97" localSheetId="5">#REF!</definedName>
    <definedName name="depreciation97">#REF!</definedName>
    <definedName name="depreciation98" localSheetId="4">#REF!</definedName>
    <definedName name="depreciation98" localSheetId="3">#REF!</definedName>
    <definedName name="depreciation98" localSheetId="5">#REF!</definedName>
    <definedName name="depreciation98">#REF!</definedName>
    <definedName name="depreciation99" localSheetId="4">#REF!</definedName>
    <definedName name="depreciation99" localSheetId="3">#REF!</definedName>
    <definedName name="depreciation99" localSheetId="5">#REF!</definedName>
    <definedName name="depreciation99">#REF!</definedName>
    <definedName name="DETAIL_EST" localSheetId="4">#REF!</definedName>
    <definedName name="DETAIL_EST" localSheetId="3">#REF!</definedName>
    <definedName name="DETAIL_EST" localSheetId="5">#REF!</definedName>
    <definedName name="DETAIL_EST">#REF!</definedName>
    <definedName name="DF_NAVPANEL_13" localSheetId="4">#REF!</definedName>
    <definedName name="DF_NAVPANEL_13" localSheetId="3">#REF!</definedName>
    <definedName name="DF_NAVPANEL_13" localSheetId="5">#REF!</definedName>
    <definedName name="DF_NAVPANEL_13">#REF!</definedName>
    <definedName name="DF_NAVPANEL_18" localSheetId="4">#REF!</definedName>
    <definedName name="DF_NAVPANEL_18" localSheetId="3">#REF!</definedName>
    <definedName name="DF_NAVPANEL_18" localSheetId="5">#REF!</definedName>
    <definedName name="DF_NAVPANEL_18">#REF!</definedName>
    <definedName name="DF_Sheet4_GRID_1" localSheetId="4">#REF!</definedName>
    <definedName name="DF_Sheet4_GRID_1" localSheetId="3">#REF!</definedName>
    <definedName name="DF_Sheet4_GRID_1" localSheetId="5">#REF!</definedName>
    <definedName name="DF_Sheet4_GRID_1">#REF!</definedName>
    <definedName name="DIF_DETAIL" localSheetId="4">#REF!</definedName>
    <definedName name="DIF_DETAIL" localSheetId="3">#REF!</definedName>
    <definedName name="DIF_DETAIL" localSheetId="5">#REF!</definedName>
    <definedName name="DIF_DETAIL">#REF!</definedName>
    <definedName name="DIF_SUM" localSheetId="4">#REF!</definedName>
    <definedName name="DIF_SUM" localSheetId="3">#REF!</definedName>
    <definedName name="DIF_SUM" localSheetId="5">#REF!</definedName>
    <definedName name="DIF_SUM">#REF!</definedName>
    <definedName name="DIF_SUM_SUM" localSheetId="4">#REF!</definedName>
    <definedName name="DIF_SUM_SUM" localSheetId="3">#REF!</definedName>
    <definedName name="DIF_SUM_SUM" localSheetId="5">#REF!</definedName>
    <definedName name="DIF_SUM_SUM">#REF!</definedName>
    <definedName name="diffexpl" localSheetId="4">#REF!</definedName>
    <definedName name="diffexpl" localSheetId="3">#REF!</definedName>
    <definedName name="diffexpl" localSheetId="5">#REF!</definedName>
    <definedName name="diffexpl">#REF!</definedName>
    <definedName name="DISTR" localSheetId="4">#REF!</definedName>
    <definedName name="DISTR" localSheetId="3">#REF!</definedName>
    <definedName name="DISTR" localSheetId="5">#REF!</definedName>
    <definedName name="DISTR">#REF!</definedName>
    <definedName name="DOC1" localSheetId="4">#REF!</definedName>
    <definedName name="DOC1" localSheetId="3">#REF!</definedName>
    <definedName name="DOC1" localSheetId="5">#REF!</definedName>
    <definedName name="DOC1">#REF!</definedName>
    <definedName name="DOC1A" localSheetId="19">#REF!</definedName>
    <definedName name="DOC1A" localSheetId="12">#REF!</definedName>
    <definedName name="DOC1A" localSheetId="10">#REF!</definedName>
    <definedName name="DOC1A" localSheetId="11">#REF!</definedName>
    <definedName name="DOC1A" localSheetId="9">#REF!</definedName>
    <definedName name="DOC1A" localSheetId="4">#REF!</definedName>
    <definedName name="DOC1A" localSheetId="6">#REF!</definedName>
    <definedName name="DOC1A" localSheetId="3">#REF!</definedName>
    <definedName name="DOC1A" localSheetId="5">#REF!</definedName>
    <definedName name="DOC1A" localSheetId="8">#REF!</definedName>
    <definedName name="DOC1A" localSheetId="14">#REF!</definedName>
    <definedName name="DOC1A" localSheetId="13">#REF!</definedName>
    <definedName name="DOC1A" localSheetId="15">#REF!</definedName>
    <definedName name="DOC1A">#REF!</definedName>
    <definedName name="DOC2" localSheetId="4">#REF!</definedName>
    <definedName name="DOC2" localSheetId="3">#REF!</definedName>
    <definedName name="DOC2" localSheetId="5">#REF!</definedName>
    <definedName name="DOC2">#REF!</definedName>
    <definedName name="docket_no" localSheetId="4">#REF!</definedName>
    <definedName name="docket_no" localSheetId="3">#REF!</definedName>
    <definedName name="docket_no" localSheetId="5">#REF!</definedName>
    <definedName name="docket_no">#REF!</definedName>
    <definedName name="docket_num" localSheetId="4">#REF!</definedName>
    <definedName name="docket_num" localSheetId="3">#REF!</definedName>
    <definedName name="docket_num" localSheetId="5">#REF!</definedName>
    <definedName name="docket_num">#REF!</definedName>
    <definedName name="done" hidden="1">{"summary",#N/A,FALSE,"PCR DIRECTORY"}</definedName>
    <definedName name="doswtxinc" localSheetId="4">#REF!</definedName>
    <definedName name="doswtxinc" localSheetId="3">#REF!</definedName>
    <definedName name="doswtxinc" localSheetId="5">#REF!</definedName>
    <definedName name="doswtxinc">#REF!</definedName>
    <definedName name="doubtxinc" localSheetId="4">#REF!</definedName>
    <definedName name="doubtxinc" localSheetId="3">#REF!</definedName>
    <definedName name="doubtxinc" localSheetId="5">#REF!</definedName>
    <definedName name="doubtxinc">#REF!</definedName>
    <definedName name="DRI_Mnemonics" localSheetId="4">#REF!</definedName>
    <definedName name="DRI_Mnemonics" localSheetId="3">#REF!</definedName>
    <definedName name="DRI_Mnemonics" localSheetId="5">#REF!</definedName>
    <definedName name="DRI_Mnemonics">#REF!</definedName>
    <definedName name="e" localSheetId="4">#REF!</definedName>
    <definedName name="e" localSheetId="3">#REF!</definedName>
    <definedName name="e" localSheetId="5">#REF!</definedName>
    <definedName name="e">#REF!</definedName>
    <definedName name="E_1" localSheetId="4">#REF!</definedName>
    <definedName name="E_1" localSheetId="3">#REF!</definedName>
    <definedName name="E_1" localSheetId="5">#REF!</definedName>
    <definedName name="E_1">#REF!</definedName>
    <definedName name="E4Sys1" localSheetId="4">#REF!</definedName>
    <definedName name="E4Sys1" localSheetId="3">#REF!</definedName>
    <definedName name="E4Sys1" localSheetId="5">#REF!</definedName>
    <definedName name="E4Sys1">#REF!</definedName>
    <definedName name="E4Sys2" localSheetId="4">#REF!</definedName>
    <definedName name="E4Sys2" localSheetId="3">#REF!</definedName>
    <definedName name="E4Sys2" localSheetId="5">#REF!</definedName>
    <definedName name="E4Sys2">#REF!</definedName>
    <definedName name="E4sys3" localSheetId="4">#REF!</definedName>
    <definedName name="E4sys3" localSheetId="3">#REF!</definedName>
    <definedName name="E4sys3" localSheetId="5">#REF!</definedName>
    <definedName name="E4sys3">#REF!</definedName>
    <definedName name="E6Sys1" localSheetId="4">#REF!</definedName>
    <definedName name="E6Sys1" localSheetId="3">#REF!</definedName>
    <definedName name="E6Sys1" localSheetId="5">#REF!</definedName>
    <definedName name="E6Sys1">#REF!</definedName>
    <definedName name="ebentxinc" localSheetId="4">#REF!</definedName>
    <definedName name="ebentxinc" localSheetId="3">#REF!</definedName>
    <definedName name="ebentxinc" localSheetId="5">#REF!</definedName>
    <definedName name="ebentxinc">#REF!</definedName>
    <definedName name="Energy" localSheetId="4">HLOOKUP(PROJECTYEAR,TBLENERGYRATE,SWENERGYTBL+1)</definedName>
    <definedName name="Energy" localSheetId="3">HLOOKUP(PROJECTYEAR,TBLENERGYRATE,SWENERGYTBL+1)</definedName>
    <definedName name="Energy" localSheetId="5">HLOOKUP(PROJECTYEAR,TBLENERGYRATE,SWENERGYTBL+1)</definedName>
    <definedName name="Energy">HLOOKUP(PROJECTYEAR,TBLENERGYRATE,SWENERGYTBL+1)</definedName>
    <definedName name="Energy_Sales" localSheetId="4">#REF!</definedName>
    <definedName name="Energy_Sales" localSheetId="3">#REF!</definedName>
    <definedName name="Energy_Sales" localSheetId="5">#REF!</definedName>
    <definedName name="Energy_Sales">#REF!</definedName>
    <definedName name="EnergyRate" localSheetId="4">HLOOKUP(PROJECTYEAR,TBLENERGYRATE,SWENERGYTBL+1)</definedName>
    <definedName name="EnergyRate" localSheetId="3">HLOOKUP(PROJECTYEAR,TBLENERGYRATE,SWENERGYTBL+1)</definedName>
    <definedName name="EnergyRate" localSheetId="5">HLOOKUP(PROJECTYEAR,TBLENERGYRATE,SWENERGYTBL+1)</definedName>
    <definedName name="EnergyRate">HLOOKUP(PROJECTYEAR,TBLENERGYRATE,SWENERGYTBL+1)</definedName>
    <definedName name="EPMWorkbookOptions_1" hidden="1">"nToAAB|LCAAAAAAABADsvQdgHEmWJSYvbcp7f0r1StfgdKEIgGATJNiQQBDswYjN5pLsHWlHIymrKoHKZVZlXWYWQMztnbz33nvvvffee||997o7nU4n99//P1xmZAFs9s5K2smeIYCqyB8/fnwfPyIe/x7vFmV6mddNUS0/|2h3vPNRmi|n1axYXnz20bo939799KPf4|g3Th5/t6rfTqrq7Zerlpo2Kb23bB69a4rPPpq37erR3btXV1fjq3v"</definedName>
    <definedName name="EPMWorkbookOptions_2" hidden="1">"jqr64u7ezs3v39/7i|evpPF9k28WyabPlNP/IvjW7|a2PqNc0fXxSLZf5FH2|qU7WdZ0v258s8iv|Mvj6adZm|il9/iJb5NKb7anNF6t1XXBXXzV5/bLOz3OCN83HhNBHR7//s5df/P5PXp68|O7uzu//PX2pyVYXs93x|aocT6vFowOgSJ/dnaymd7//|3|Pmu/Sj5MvX7ymH|dZ2eTff3wXnTtUjlersphmHtlujZKBEULxPtaRHgGBTr9Cnh"</definedName>
    <definedName name="EPMWorkbookOptions_3" hidden="1">"7FbvEVfflFvpjk9VfL4hetc4b6veOTkzffH3/v5fGr0xdvvr1Lvx5/e/f16cm3aby91j143y7yOqun82vXKCXeebQsys8|aus1scbd/ltPi0W|BGfe/q3Hd7/BIX/19OzN2dNw1GdPf/83X745fv7/32GffPnFy3DMJy||fHH6/|cBv/j8pDPiz///PeQ3Z1|chiPe29m9N/7/OWe/efP7vOwM||HDh///He8Xp8evv3p1|prGSf97cXr66vd/e"</definedName>
    <definedName name="EPMWorkbookOptions_4" hidden="1">"frq/yvj3fCN98W3i9ksX9qOmw0ks41|smiKSVEW7fWthnAE2/f4buybCN2AzhHG|viu/rFhwDej9M0MQCzZ/6fHALP0//EBkJn5//QIYDX|Pz2Anzx99XODf9B4o8ryx|nCgZ5aez2vXKcnVVnVimvki02v8ugjb0aowi9SvNXm79pn2WVVFy3hxTGPvNz77hbvPyvqpvUQiH/fAWSxHCbQbVt9sMb3AQi5KWS|T87Uwa4HIDYR/O6X9Syvj3Ye"</definedName>
    <definedName name="EPMWorkbookOptions_5" hidden="1">"35VfotCbVZldv6yrVV4TW|3e//T|eT45377/6Wx/e3/v/OH2wf08397J8r392eTB/oPJPfQcvhUB/Dxr2td5SdFzPhOHIEaekCOjDdJvPF5UqF/LCdF3I3N3u3c3OWDa4hsgyB4TZA8|2f/XCfL47m04yROGnz2pfR83Jya4Ozv7lOG5vdzu/v9Qbr/6wKSHQv4Rq/bbfS1vNsKn9|7dv7|/v397Pt37/x|ffkCWSmH|v5JDvxlywLqc/P/Dunz"</definedName>
    <definedName name="EPMWorkbookOptions_6" hidden="1">"jBHnz89gHGSTKd89ePP0RUSxR9nd2dv6/To7/d9m6l29uGXn7MNTcffpgd|fg4MHtzd29/3|aO6Jhx|K9/JFX9g1z6q1TdBE|pfDh00/v3XuP|GH/55pRfzYY9QMW0xTq/yu59JskyPFTLNj/iCKWIs9e/kiLBc1u1WpIi3319W3t||cu7///UId9BUNL//vq9c9fr9jQgJTV/9dp8P8e0bz9Cto3Ipuf/v9PNkHB0HbsEVHG/79whL9Jmuwc/P"</definedName>
    <definedName name="EPMWorkbookOptions_7" hidden="1">"|DJv8vkt03v8/LH6bwPvj/ofCChCGnPnz48P/rLPoNUuPNmx8ttHyzUvuTpz9MZ/jg/38ySwQMefQn3/z|x8f/X2fQb44aP0oUB81u1WpAVr84PX791avT1z9EgX34/z|BNVSU8A2rO7//y9Oft|uAEWr8Pm/|Px/RfjPU|BEhlBAkHy9|RAmlxNmXT89O/r9OjW/QqN2iUYBNvNHju8erVVlMs5bg2M|DT01zglYtl4Q4ffY0azP|2P/wTdUd/"</definedName>
    <definedName name="EPMWorkbookOptions_8" hidden="1">"ONX|XmdN/Mvl1|u8uXReVY2|eO74Yfc7qTMsxpAv1y|zi5z07L7Mbf9blW/nVTVWzJlLZPRtO5/Eba/mumsPT5rfjKri2xS5l/k9YWD0Pv8N04c2C9XQo3/JwAA//8YpGS7nToAAA=="</definedName>
    <definedName name="erase" hidden="1">{#N/A,#N/A,TRUE,"TOTAL DISTRIBUTION";#N/A,#N/A,TRUE,"SOUTH";#N/A,#N/A,TRUE,"NORTHEAST";#N/A,#N/A,TRUE,"WEST"}</definedName>
    <definedName name="ert4e" hidden="1">{#N/A,#N/A,TRUE,"TOTAL DISTRIBUTION";#N/A,#N/A,TRUE,"SOUTH";#N/A,#N/A,TRUE,"NORTHEAST";#N/A,#N/A,TRUE,"WEST"}</definedName>
    <definedName name="ESI" localSheetId="4">#REF!</definedName>
    <definedName name="ESI" localSheetId="3">#REF!</definedName>
    <definedName name="ESI" localSheetId="5">#REF!</definedName>
    <definedName name="ESI">#REF!</definedName>
    <definedName name="Ess_300" localSheetId="4">#REF!</definedName>
    <definedName name="Ess_300" localSheetId="3">#REF!</definedName>
    <definedName name="Ess_300" localSheetId="5">#REF!</definedName>
    <definedName name="Ess_300">#REF!</definedName>
    <definedName name="Ess_304" localSheetId="4">#REF!</definedName>
    <definedName name="Ess_304" localSheetId="3">#REF!</definedName>
    <definedName name="Ess_304" localSheetId="5">#REF!</definedName>
    <definedName name="Ess_304">#REF!</definedName>
    <definedName name="Ess_Database" localSheetId="4">#REF!</definedName>
    <definedName name="Ess_Database" localSheetId="3">#REF!</definedName>
    <definedName name="Ess_Database" localSheetId="5">#REF!</definedName>
    <definedName name="Ess_Database">#REF!</definedName>
    <definedName name="ESY12" localSheetId="4">#REF!</definedName>
    <definedName name="ESY12" localSheetId="3">#REF!</definedName>
    <definedName name="ESY12" localSheetId="5">#REF!</definedName>
    <definedName name="ESY12">#REF!</definedName>
    <definedName name="ESYA" localSheetId="19">#REF!</definedName>
    <definedName name="ESYA" localSheetId="12">#REF!</definedName>
    <definedName name="ESYA" localSheetId="10">#REF!</definedName>
    <definedName name="ESYA" localSheetId="11">#REF!</definedName>
    <definedName name="ESYA" localSheetId="9">#REF!</definedName>
    <definedName name="ESYA" localSheetId="4">#REF!</definedName>
    <definedName name="ESYA" localSheetId="6">#REF!</definedName>
    <definedName name="ESYA" localSheetId="3">#REF!</definedName>
    <definedName name="ESYA" localSheetId="5">#REF!</definedName>
    <definedName name="ESYA" localSheetId="8">#REF!</definedName>
    <definedName name="ESYA" localSheetId="14">#REF!</definedName>
    <definedName name="ESYA" localSheetId="13">#REF!</definedName>
    <definedName name="ESYA" localSheetId="15">#REF!</definedName>
    <definedName name="ESYA">#REF!</definedName>
    <definedName name="ESYTD" localSheetId="19">#REF!</definedName>
    <definedName name="ESYTD" localSheetId="12">#REF!</definedName>
    <definedName name="ESYTD" localSheetId="10">#REF!</definedName>
    <definedName name="ESYTD" localSheetId="11">#REF!</definedName>
    <definedName name="ESYTD" localSheetId="9">#REF!</definedName>
    <definedName name="ESYTD" localSheetId="4">#REF!</definedName>
    <definedName name="ESYTD" localSheetId="6">#REF!</definedName>
    <definedName name="ESYTD" localSheetId="3">#REF!</definedName>
    <definedName name="ESYTD" localSheetId="5">#REF!</definedName>
    <definedName name="ESYTD" localSheetId="8">#REF!</definedName>
    <definedName name="ESYTD" localSheetId="14">#REF!</definedName>
    <definedName name="ESYTD" localSheetId="13">#REF!</definedName>
    <definedName name="ESYTD" localSheetId="15">#REF!</definedName>
    <definedName name="ESYTD">#REF!</definedName>
    <definedName name="ESYY" localSheetId="19">#REF!</definedName>
    <definedName name="ESYY" localSheetId="12">#REF!</definedName>
    <definedName name="ESYY" localSheetId="10">#REF!</definedName>
    <definedName name="ESYY" localSheetId="11">#REF!</definedName>
    <definedName name="ESYY" localSheetId="9">#REF!</definedName>
    <definedName name="ESYY" localSheetId="4">#REF!</definedName>
    <definedName name="ESYY" localSheetId="6">#REF!</definedName>
    <definedName name="ESYY" localSheetId="3">#REF!</definedName>
    <definedName name="ESYY" localSheetId="5">#REF!</definedName>
    <definedName name="ESYY" localSheetId="8">#REF!</definedName>
    <definedName name="ESYY" localSheetId="14">#REF!</definedName>
    <definedName name="ESYY" localSheetId="13">#REF!</definedName>
    <definedName name="ESYY" localSheetId="15">#REF!</definedName>
    <definedName name="ESYY">#REF!</definedName>
    <definedName name="EXAMP" localSheetId="4">#REF!</definedName>
    <definedName name="EXAMP" localSheetId="3">#REF!</definedName>
    <definedName name="EXAMP" localSheetId="5">#REF!</definedName>
    <definedName name="EXAMP">#REF!</definedName>
    <definedName name="exc" localSheetId="4">#REF!</definedName>
    <definedName name="exc" localSheetId="3">#REF!</definedName>
    <definedName name="exc" localSheetId="5">#REF!</definedName>
    <definedName name="exc">#REF!</definedName>
    <definedName name="exp" localSheetId="4">#REF!</definedName>
    <definedName name="exp" localSheetId="3">#REF!</definedName>
    <definedName name="exp" localSheetId="5">#REF!</definedName>
    <definedName name="exp">#REF!</definedName>
    <definedName name="EXP_OFFSET" localSheetId="4">#REF!</definedName>
    <definedName name="EXP_OFFSET" localSheetId="3">#REF!</definedName>
    <definedName name="EXP_OFFSET" localSheetId="5">#REF!</definedName>
    <definedName name="EXP_OFFSET">#REF!</definedName>
    <definedName name="Extract_MI" localSheetId="19">#REF!</definedName>
    <definedName name="Extract_MI" localSheetId="12">#REF!</definedName>
    <definedName name="Extract_MI" localSheetId="10">#REF!</definedName>
    <definedName name="Extract_MI" localSheetId="11">#REF!</definedName>
    <definedName name="Extract_MI" localSheetId="9">#REF!</definedName>
    <definedName name="Extract_MI" localSheetId="4">#REF!</definedName>
    <definedName name="Extract_MI" localSheetId="6">#REF!</definedName>
    <definedName name="Extract_MI" localSheetId="3">#REF!</definedName>
    <definedName name="Extract_MI" localSheetId="5">#REF!</definedName>
    <definedName name="Extract_MI" localSheetId="8">#REF!</definedName>
    <definedName name="Extract_MI" localSheetId="14">#REF!</definedName>
    <definedName name="Extract_MI" localSheetId="13">#REF!</definedName>
    <definedName name="Extract_MI" localSheetId="15">#REF!</definedName>
    <definedName name="Extract_MI">#REF!</definedName>
    <definedName name="f" hidden="1">{#N/A,#N/A,TRUE,"TOTAL DISTRIBUTION";#N/A,#N/A,TRUE,"SOUTH";#N/A,#N/A,TRUE,"NORTHEAST";#N/A,#N/A,TRUE,"WEST"}</definedName>
    <definedName name="f_acct_top" localSheetId="19">#REF!</definedName>
    <definedName name="f_acct_top" localSheetId="12">#REF!</definedName>
    <definedName name="f_acct_top" localSheetId="10">#REF!</definedName>
    <definedName name="f_acct_top" localSheetId="11">#REF!</definedName>
    <definedName name="f_acct_top" localSheetId="9">#REF!</definedName>
    <definedName name="f_acct_top" localSheetId="4">#REF!</definedName>
    <definedName name="f_acct_top" localSheetId="6">#REF!</definedName>
    <definedName name="f_acct_top" localSheetId="3">#REF!</definedName>
    <definedName name="f_acct_top" localSheetId="5">#REF!</definedName>
    <definedName name="f_acct_top" localSheetId="8">#REF!</definedName>
    <definedName name="f_acct_top" localSheetId="14">#REF!</definedName>
    <definedName name="f_acct_top" localSheetId="13">#REF!</definedName>
    <definedName name="f_acct_top" localSheetId="15">#REF!</definedName>
    <definedName name="f_acct_top">#REF!</definedName>
    <definedName name="f_roi" localSheetId="19">#REF!</definedName>
    <definedName name="f_roi" localSheetId="12">#REF!</definedName>
    <definedName name="f_roi" localSheetId="10">#REF!</definedName>
    <definedName name="f_roi" localSheetId="11">#REF!</definedName>
    <definedName name="f_roi" localSheetId="9">#REF!</definedName>
    <definedName name="f_roi" localSheetId="4">#REF!</definedName>
    <definedName name="f_roi" localSheetId="6">#REF!</definedName>
    <definedName name="f_roi" localSheetId="3">#REF!</definedName>
    <definedName name="f_roi" localSheetId="5">#REF!</definedName>
    <definedName name="f_roi" localSheetId="8">#REF!</definedName>
    <definedName name="f_roi" localSheetId="14">#REF!</definedName>
    <definedName name="f_roi" localSheetId="13">#REF!</definedName>
    <definedName name="f_roi" localSheetId="15">#REF!</definedName>
    <definedName name="f_roi">#REF!</definedName>
    <definedName name="feb" localSheetId="4">#REF!</definedName>
    <definedName name="feb" localSheetId="3">#REF!</definedName>
    <definedName name="feb" localSheetId="5">#REF!</definedName>
    <definedName name="feb">#REF!</definedName>
    <definedName name="fed_other" localSheetId="4">#REF!</definedName>
    <definedName name="fed_other" localSheetId="3">#REF!</definedName>
    <definedName name="fed_other" localSheetId="5">#REF!</definedName>
    <definedName name="fed_other">#REF!</definedName>
    <definedName name="FERC" localSheetId="19">#REF!</definedName>
    <definedName name="FERC" localSheetId="12">#REF!</definedName>
    <definedName name="FERC" localSheetId="10">#REF!</definedName>
    <definedName name="FERC" localSheetId="11">#REF!</definedName>
    <definedName name="FERC" localSheetId="9">#REF!</definedName>
    <definedName name="FERC" localSheetId="4">#REF!</definedName>
    <definedName name="FERC" localSheetId="6">#REF!</definedName>
    <definedName name="FERC" localSheetId="3">#REF!</definedName>
    <definedName name="FERC" localSheetId="5">#REF!</definedName>
    <definedName name="FERC" localSheetId="8">#REF!</definedName>
    <definedName name="FERC" localSheetId="14">#REF!</definedName>
    <definedName name="FERC" localSheetId="13">#REF!</definedName>
    <definedName name="FERC" localSheetId="15">#REF!</definedName>
    <definedName name="FERC">#REF!</definedName>
    <definedName name="FERCTAX" localSheetId="19">#REF!</definedName>
    <definedName name="FERCTAX" localSheetId="12">#REF!</definedName>
    <definedName name="FERCTAX" localSheetId="10">#REF!</definedName>
    <definedName name="FERCTAX" localSheetId="11">#REF!</definedName>
    <definedName name="FERCTAX" localSheetId="9">#REF!</definedName>
    <definedName name="FERCTAX" localSheetId="4">#REF!</definedName>
    <definedName name="FERCTAX" localSheetId="6">#REF!</definedName>
    <definedName name="FERCTAX" localSheetId="3">#REF!</definedName>
    <definedName name="FERCTAX" localSheetId="5">#REF!</definedName>
    <definedName name="FERCTAX" localSheetId="8">#REF!</definedName>
    <definedName name="FERCTAX" localSheetId="14">#REF!</definedName>
    <definedName name="FERCTAX" localSheetId="13">#REF!</definedName>
    <definedName name="FERCTAX" localSheetId="15">#REF!</definedName>
    <definedName name="FERCTAX">#REF!</definedName>
    <definedName name="fg" hidden="1">{#N/A,#N/A,FALSE,"T COST";#N/A,#N/A,FALSE,"COST_FH"}</definedName>
    <definedName name="financials" localSheetId="4">#REF!</definedName>
    <definedName name="financials" localSheetId="3">#REF!</definedName>
    <definedName name="financials" localSheetId="5">#REF!</definedName>
    <definedName name="financials">#REF!</definedName>
    <definedName name="financials97" localSheetId="4">#REF!</definedName>
    <definedName name="financials97" localSheetId="3">#REF!</definedName>
    <definedName name="financials97" localSheetId="5">#REF!</definedName>
    <definedName name="financials97">#REF!</definedName>
    <definedName name="financials98" localSheetId="4">#REF!</definedName>
    <definedName name="financials98" localSheetId="3">#REF!</definedName>
    <definedName name="financials98" localSheetId="5">#REF!</definedName>
    <definedName name="financials98">#REF!</definedName>
    <definedName name="financials99" localSheetId="4">#REF!</definedName>
    <definedName name="financials99" localSheetId="3">#REF!</definedName>
    <definedName name="financials99" localSheetId="5">#REF!</definedName>
    <definedName name="financials99">#REF!</definedName>
    <definedName name="findwrn" hidden="1">{#N/A,#N/A,TRUE,"TOTAL DISTRIBUTION";#N/A,#N/A,TRUE,"SOUTH";#N/A,#N/A,TRUE,"NORTHEAST";#N/A,#N/A,TRUE,"WEST"}</definedName>
    <definedName name="findwrnor" hidden="1">{#N/A,#N/A,TRUE,"TOTAL DSBN";#N/A,#N/A,TRUE,"WEST";#N/A,#N/A,TRUE,"SOUTH";#N/A,#N/A,TRUE,"NORTHEAST"}</definedName>
    <definedName name="FINISH" hidden="1">{#N/A,#N/A,TRUE,"TOTAL DISTRIBUTION";#N/A,#N/A,TRUE,"SOUTH";#N/A,#N/A,TRUE,"NORTHEAST";#N/A,#N/A,TRUE,"WEST"}</definedName>
    <definedName name="FIVE" localSheetId="4">#REF!</definedName>
    <definedName name="FIVE" localSheetId="3">#REF!</definedName>
    <definedName name="FIVE" localSheetId="5">#REF!</definedName>
    <definedName name="FIVE">#REF!</definedName>
    <definedName name="fixedcost" localSheetId="4">#REF!</definedName>
    <definedName name="fixedcost" localSheetId="3">#REF!</definedName>
    <definedName name="fixedcost" localSheetId="5">#REF!</definedName>
    <definedName name="fixedcost">#REF!</definedName>
    <definedName name="FormatSelection" localSheetId="4">#REF!</definedName>
    <definedName name="FormatSelection" localSheetId="3">#REF!</definedName>
    <definedName name="FormatSelection" localSheetId="5">#REF!</definedName>
    <definedName name="FormatSelection">#REF!</definedName>
    <definedName name="fpc_pur" localSheetId="4">#REF!</definedName>
    <definedName name="fpc_pur" localSheetId="3">#REF!</definedName>
    <definedName name="fpc_pur" localSheetId="5">#REF!</definedName>
    <definedName name="fpc_pur">#REF!</definedName>
    <definedName name="fpl" localSheetId="4">#REF!</definedName>
    <definedName name="fpl" localSheetId="3">#REF!</definedName>
    <definedName name="fpl" localSheetId="5">#REF!</definedName>
    <definedName name="fpl">#REF!</definedName>
    <definedName name="fplds" localSheetId="4">#REF!</definedName>
    <definedName name="fplds" localSheetId="3">#REF!</definedName>
    <definedName name="fplds" localSheetId="5">#REF!</definedName>
    <definedName name="fplds">#REF!</definedName>
    <definedName name="fplitxinc" localSheetId="4">#REF!</definedName>
    <definedName name="fplitxinc" localSheetId="3">#REF!</definedName>
    <definedName name="fplitxinc" localSheetId="5">#REF!</definedName>
    <definedName name="fplitxinc">#REF!</definedName>
    <definedName name="FPLPAIDS" localSheetId="4">#REF!</definedName>
    <definedName name="FPLPAIDS" localSheetId="3">#REF!</definedName>
    <definedName name="FPLPAIDS" localSheetId="5">#REF!</definedName>
    <definedName name="FPLPAIDS">#REF!</definedName>
    <definedName name="FPSC" localSheetId="19">#REF!</definedName>
    <definedName name="FPSC" localSheetId="12">#REF!</definedName>
    <definedName name="FPSC" localSheetId="10">#REF!</definedName>
    <definedName name="FPSC" localSheetId="11">#REF!</definedName>
    <definedName name="FPSC" localSheetId="9">#REF!</definedName>
    <definedName name="FPSC" localSheetId="4">#REF!</definedName>
    <definedName name="FPSC" localSheetId="6">#REF!</definedName>
    <definedName name="FPSC" localSheetId="3">#REF!</definedName>
    <definedName name="FPSC" localSheetId="5">#REF!</definedName>
    <definedName name="FPSC" localSheetId="8">#REF!</definedName>
    <definedName name="FPSC" localSheetId="14">#REF!</definedName>
    <definedName name="FPSC" localSheetId="13">#REF!</definedName>
    <definedName name="FPSC" localSheetId="15">#REF!</definedName>
    <definedName name="FPSC">#REF!</definedName>
    <definedName name="FPSCTAX" localSheetId="19">#REF!</definedName>
    <definedName name="FPSCTAX" localSheetId="12">#REF!</definedName>
    <definedName name="FPSCTAX" localSheetId="10">#REF!</definedName>
    <definedName name="FPSCTAX" localSheetId="11">#REF!</definedName>
    <definedName name="FPSCTAX" localSheetId="9">#REF!</definedName>
    <definedName name="FPSCTAX" localSheetId="4">#REF!</definedName>
    <definedName name="FPSCTAX" localSheetId="6">#REF!</definedName>
    <definedName name="FPSCTAX" localSheetId="3">#REF!</definedName>
    <definedName name="FPSCTAX" localSheetId="5">#REF!</definedName>
    <definedName name="FPSCTAX" localSheetId="8">#REF!</definedName>
    <definedName name="FPSCTAX" localSheetId="14">#REF!</definedName>
    <definedName name="FPSCTAX" localSheetId="13">#REF!</definedName>
    <definedName name="FPSCTAX" localSheetId="15">#REF!</definedName>
    <definedName name="FPSCTAX">#REF!</definedName>
    <definedName name="FUND" localSheetId="4">#REF!</definedName>
    <definedName name="FUND" localSheetId="3">#REF!</definedName>
    <definedName name="FUND" localSheetId="5">#REF!</definedName>
    <definedName name="FUND">#REF!</definedName>
    <definedName name="G" localSheetId="4">#REF!</definedName>
    <definedName name="G" localSheetId="3">#REF!</definedName>
    <definedName name="G" localSheetId="5">#REF!</definedName>
    <definedName name="G">#REF!</definedName>
    <definedName name="GAAP_Other" localSheetId="4">#REF!</definedName>
    <definedName name="GAAP_Other" localSheetId="3">#REF!</definedName>
    <definedName name="GAAP_Other" localSheetId="5">#REF!</definedName>
    <definedName name="GAAP_Other">#REF!</definedName>
    <definedName name="gas_offpeak" localSheetId="4">#REF!</definedName>
    <definedName name="gas_offpeak" localSheetId="3">#REF!</definedName>
    <definedName name="gas_offpeak" localSheetId="5">#REF!</definedName>
    <definedName name="gas_offpeak">#REF!</definedName>
    <definedName name="gas_onpeak" localSheetId="4">#REF!</definedName>
    <definedName name="gas_onpeak" localSheetId="3">#REF!</definedName>
    <definedName name="gas_onpeak" localSheetId="5">#REF!</definedName>
    <definedName name="gas_onpeak">#REF!</definedName>
    <definedName name="GASADD" localSheetId="4">#REF!</definedName>
    <definedName name="GASADD" localSheetId="3">#REF!</definedName>
    <definedName name="GASADD" localSheetId="5">#REF!</definedName>
    <definedName name="GASADD">#REF!</definedName>
    <definedName name="gh" hidden="1">{"view1",#N/A,FALSE,"ON AIR"}</definedName>
    <definedName name="gh_1" hidden="1">{"view1",#N/A,FALSE,"ON AIR"}</definedName>
    <definedName name="GP_COMPSTUD_Sheet" localSheetId="4">#REF!</definedName>
    <definedName name="GP_COMPSTUD_Sheet" localSheetId="3">#REF!</definedName>
    <definedName name="GP_COMPSTUD_Sheet" localSheetId="5">#REF!</definedName>
    <definedName name="GP_COMPSTUD_Sheet">#REF!</definedName>
    <definedName name="GP_Cost_of_Capital" localSheetId="4">#REF!</definedName>
    <definedName name="GP_Cost_of_Capital" localSheetId="3">#REF!</definedName>
    <definedName name="GP_Cost_of_Capital" localSheetId="5">#REF!</definedName>
    <definedName name="GP_Cost_of_Capital">#REF!</definedName>
    <definedName name="GP_Sheet1" localSheetId="4">#REF!</definedName>
    <definedName name="GP_Sheet1" localSheetId="3">#REF!</definedName>
    <definedName name="GP_Sheet1" localSheetId="5">#REF!</definedName>
    <definedName name="GP_Sheet1">#REF!</definedName>
    <definedName name="group" localSheetId="4">#REF!</definedName>
    <definedName name="group" localSheetId="3">#REF!</definedName>
    <definedName name="group" localSheetId="5">#REF!</definedName>
    <definedName name="group">#REF!</definedName>
    <definedName name="GRPCALC" localSheetId="4">#REF!</definedName>
    <definedName name="GRPCALC" localSheetId="3">#REF!</definedName>
    <definedName name="GRPCALC" localSheetId="5">#REF!</definedName>
    <definedName name="GRPCALC">#REF!</definedName>
    <definedName name="GRPTI" localSheetId="4">#REF!</definedName>
    <definedName name="GRPTI" localSheetId="3">#REF!</definedName>
    <definedName name="GRPTI" localSheetId="5">#REF!</definedName>
    <definedName name="GRPTI">#REF!</definedName>
    <definedName name="GUY" localSheetId="19">#REF!</definedName>
    <definedName name="GUY" localSheetId="12">#REF!</definedName>
    <definedName name="GUY" localSheetId="10">#REF!</definedName>
    <definedName name="GUY" localSheetId="11">#REF!</definedName>
    <definedName name="GUY" localSheetId="9">#REF!</definedName>
    <definedName name="GUY" localSheetId="4">#REF!</definedName>
    <definedName name="GUY" localSheetId="6">#REF!</definedName>
    <definedName name="GUY" localSheetId="3">#REF!</definedName>
    <definedName name="GUY" localSheetId="5">#REF!</definedName>
    <definedName name="GUY" localSheetId="8">#REF!</definedName>
    <definedName name="GUY" localSheetId="14">#REF!</definedName>
    <definedName name="GUY" localSheetId="13">#REF!</definedName>
    <definedName name="GUY" localSheetId="15">#REF!</definedName>
    <definedName name="GUY">#REF!</definedName>
    <definedName name="H" localSheetId="4">#REF!</definedName>
    <definedName name="H" localSheetId="3">#REF!</definedName>
    <definedName name="H" localSheetId="5">#REF!</definedName>
    <definedName name="H">#REF!</definedName>
    <definedName name="HDLGSTI" localSheetId="4">#REF!</definedName>
    <definedName name="HDLGSTI" localSheetId="3">#REF!</definedName>
    <definedName name="HDLGSTI" localSheetId="5">#REF!</definedName>
    <definedName name="HDLGSTI">#REF!</definedName>
    <definedName name="HELD" localSheetId="4">#REF!</definedName>
    <definedName name="HELD" localSheetId="3">#REF!</definedName>
    <definedName name="HELD" localSheetId="5">#REF!</definedName>
    <definedName name="HELD">#REF!</definedName>
    <definedName name="hg" hidden="1">{#N/A,#N/A,FALSE,"MARKET"}</definedName>
    <definedName name="hg_1" hidden="1">{#N/A,#N/A,FALSE,"MARKET"}</definedName>
    <definedName name="high" hidden="1">{#N/A,#N/A,TRUE,"TOTAL DSBN";#N/A,#N/A,TRUE,"WEST";#N/A,#N/A,TRUE,"SOUTH";#N/A,#N/A,TRUE,"NORTHEAST"}</definedName>
    <definedName name="HighSum" hidden="1">{#N/A,#N/A,TRUE,"TOTAL DISTRIBUTION";#N/A,#N/A,TRUE,"SOUTH";#N/A,#N/A,TRUE,"NORTHEAST";#N/A,#N/A,TRUE,"WEST"}</definedName>
    <definedName name="HISTORICAL_YEAR_DATE" localSheetId="4">#REF!</definedName>
    <definedName name="HISTORICAL_YEAR_DATE" localSheetId="3">#REF!</definedName>
    <definedName name="HISTORICAL_YEAR_DATE" localSheetId="5">#REF!</definedName>
    <definedName name="HISTORICAL_YEAR_DATE">#REF!</definedName>
    <definedName name="HISTORICAL_YEAR_X" localSheetId="4">#REF!</definedName>
    <definedName name="HISTORICAL_YEAR_X" localSheetId="3">#REF!</definedName>
    <definedName name="HISTORICAL_YEAR_X" localSheetId="5">#REF!</definedName>
    <definedName name="HISTORICAL_YEAR_X">#REF!</definedName>
    <definedName name="HISTORY" localSheetId="19">#REF!</definedName>
    <definedName name="HISTORY" localSheetId="12">#REF!</definedName>
    <definedName name="HISTORY" localSheetId="10">#REF!</definedName>
    <definedName name="HISTORY" localSheetId="11">#REF!</definedName>
    <definedName name="HISTORY" localSheetId="9">#REF!</definedName>
    <definedName name="HISTORY" localSheetId="4">#REF!</definedName>
    <definedName name="HISTORY" localSheetId="6">#REF!</definedName>
    <definedName name="HISTORY" localSheetId="3">#REF!</definedName>
    <definedName name="HISTORY" localSheetId="5">#REF!</definedName>
    <definedName name="HISTORY" localSheetId="8">#REF!</definedName>
    <definedName name="HISTORY" localSheetId="14">#REF!</definedName>
    <definedName name="HISTORY" localSheetId="13">#REF!</definedName>
    <definedName name="HISTORY" localSheetId="15">#REF!</definedName>
    <definedName name="HISTORY">#REF!</definedName>
    <definedName name="HLDGSCALC" localSheetId="4">#REF!</definedName>
    <definedName name="HLDGSCALC" localSheetId="3">#REF!</definedName>
    <definedName name="HLDGSCALC" localSheetId="5">#REF!</definedName>
    <definedName name="HLDGSCALC">#REF!</definedName>
    <definedName name="howToChange" localSheetId="4">#REF!</definedName>
    <definedName name="howToChange" localSheetId="3">#REF!</definedName>
    <definedName name="howToChange" localSheetId="5">#REF!</definedName>
    <definedName name="howToChange">#REF!</definedName>
    <definedName name="howToCheck" localSheetId="4">#REF!</definedName>
    <definedName name="howToCheck" localSheetId="3">#REF!</definedName>
    <definedName name="howToCheck" localSheetId="5">#REF!</definedName>
    <definedName name="howToCheck">#REF!</definedName>
    <definedName name="hwpcoc" localSheetId="4">#REF!</definedName>
    <definedName name="hwpcoc" localSheetId="3">#REF!</definedName>
    <definedName name="hwpcoc" localSheetId="5">#REF!</definedName>
    <definedName name="hwpcoc">#REF!</definedName>
    <definedName name="hwpcoc2" localSheetId="4">#REF!</definedName>
    <definedName name="hwpcoc2" localSheetId="3">#REF!</definedName>
    <definedName name="hwpcoc2" localSheetId="5">#REF!</definedName>
    <definedName name="hwpcoc2">#REF!</definedName>
    <definedName name="hyp8txinc" localSheetId="4">#REF!</definedName>
    <definedName name="hyp8txinc" localSheetId="3">#REF!</definedName>
    <definedName name="hyp8txinc" localSheetId="5">#REF!</definedName>
    <definedName name="hyp8txinc">#REF!</definedName>
    <definedName name="hyp9txinc" localSheetId="4">#REF!</definedName>
    <definedName name="hyp9txinc" localSheetId="3">#REF!</definedName>
    <definedName name="hyp9txinc" localSheetId="5">#REF!</definedName>
    <definedName name="hyp9txinc">#REF!</definedName>
    <definedName name="impetxinc" localSheetId="4">#REF!</definedName>
    <definedName name="impetxinc" localSheetId="3">#REF!</definedName>
    <definedName name="impetxinc" localSheetId="5">#REF!</definedName>
    <definedName name="impetxinc">#REF!</definedName>
    <definedName name="incomestatement" localSheetId="4">#REF!</definedName>
    <definedName name="incomestatement" localSheetId="3">#REF!</definedName>
    <definedName name="incomestatement" localSheetId="5">#REF!</definedName>
    <definedName name="incomestatement">#REF!</definedName>
    <definedName name="INCSTA" localSheetId="19">#REF!</definedName>
    <definedName name="INCSTA" localSheetId="12">#REF!</definedName>
    <definedName name="INCSTA" localSheetId="10">#REF!</definedName>
    <definedName name="INCSTA" localSheetId="11">#REF!</definedName>
    <definedName name="INCSTA" localSheetId="9">#REF!</definedName>
    <definedName name="INCSTA" localSheetId="21">#REF!</definedName>
    <definedName name="INCSTA" localSheetId="4">#REF!</definedName>
    <definedName name="INCSTA" localSheetId="6">#REF!</definedName>
    <definedName name="INCSTA" localSheetId="3">#REF!</definedName>
    <definedName name="INCSTA" localSheetId="5">#REF!</definedName>
    <definedName name="INCSTA" localSheetId="8">#REF!</definedName>
    <definedName name="INCSTA" localSheetId="14">#REF!</definedName>
    <definedName name="INCSTA" localSheetId="13">#REF!</definedName>
    <definedName name="INCSTA" localSheetId="15">#REF!</definedName>
    <definedName name="INCSTA">#REF!</definedName>
    <definedName name="IND" localSheetId="4">#REF!</definedName>
    <definedName name="IND" localSheetId="3">#REF!</definedName>
    <definedName name="IND" localSheetId="5">#REF!</definedName>
    <definedName name="IND">#REF!</definedName>
    <definedName name="index" localSheetId="4">#REF!</definedName>
    <definedName name="index" localSheetId="3">#REF!</definedName>
    <definedName name="index" localSheetId="5">#REF!</definedName>
    <definedName name="index">#REF!</definedName>
    <definedName name="InfoPane" localSheetId="4">#REF!</definedName>
    <definedName name="InfoPane" localSheetId="3">#REF!</definedName>
    <definedName name="InfoPane" localSheetId="5">#REF!</definedName>
    <definedName name="InfoPane">#REF!</definedName>
    <definedName name="InformationPane" localSheetId="4">#REF!</definedName>
    <definedName name="InformationPane" localSheetId="3">#REF!</definedName>
    <definedName name="InformationPane" localSheetId="5">#REF!</definedName>
    <definedName name="InformationPane">#REF!</definedName>
    <definedName name="InfpPane" localSheetId="4">#REF!</definedName>
    <definedName name="InfpPane" localSheetId="3">#REF!</definedName>
    <definedName name="InfpPane" localSheetId="5">#REF!</definedName>
    <definedName name="InfpPane">#REF!</definedName>
    <definedName name="INP5" localSheetId="4">#REF!</definedName>
    <definedName name="INP5" localSheetId="3">#REF!</definedName>
    <definedName name="INP5" localSheetId="5">#REF!</definedName>
    <definedName name="INP5">#REF!</definedName>
    <definedName name="INPUT5" localSheetId="19">#REF!</definedName>
    <definedName name="INPUT5" localSheetId="12">#REF!</definedName>
    <definedName name="INPUT5" localSheetId="10">#REF!</definedName>
    <definedName name="INPUT5" localSheetId="11">#REF!</definedName>
    <definedName name="INPUT5" localSheetId="9">#REF!</definedName>
    <definedName name="INPUT5" localSheetId="21">#REF!</definedName>
    <definedName name="INPUT5" localSheetId="4">#REF!</definedName>
    <definedName name="INPUT5" localSheetId="6">#REF!</definedName>
    <definedName name="INPUT5" localSheetId="3">#REF!</definedName>
    <definedName name="INPUT5" localSheetId="5">#REF!</definedName>
    <definedName name="INPUT5" localSheetId="8">#REF!</definedName>
    <definedName name="INPUT5" localSheetId="14">#REF!</definedName>
    <definedName name="INPUT5" localSheetId="13">#REF!</definedName>
    <definedName name="INPUT5" localSheetId="15">#REF!</definedName>
    <definedName name="INPUT5">#REF!</definedName>
    <definedName name="INPUTS" localSheetId="19">#REF!</definedName>
    <definedName name="INPUTS" localSheetId="12">#REF!</definedName>
    <definedName name="INPUTS" localSheetId="10">#REF!</definedName>
    <definedName name="INPUTS" localSheetId="11">#REF!</definedName>
    <definedName name="INPUTS" localSheetId="9">#REF!</definedName>
    <definedName name="INPUTS" localSheetId="4">#REF!</definedName>
    <definedName name="INPUTS" localSheetId="6">#REF!</definedName>
    <definedName name="INPUTS" localSheetId="3">#REF!</definedName>
    <definedName name="INPUTS" localSheetId="5">#REF!</definedName>
    <definedName name="INPUTS" localSheetId="8">#REF!</definedName>
    <definedName name="INPUTS" localSheetId="14">#REF!</definedName>
    <definedName name="INPUTS" localSheetId="13">#REF!</definedName>
    <definedName name="INPUTS" localSheetId="15">#REF!</definedName>
    <definedName name="INPUTS">#REF!</definedName>
    <definedName name="INTCALC" localSheetId="19">#REF!</definedName>
    <definedName name="INTCALC" localSheetId="12">#REF!</definedName>
    <definedName name="INTCALC" localSheetId="10">#REF!</definedName>
    <definedName name="INTCALC" localSheetId="11">#REF!</definedName>
    <definedName name="INTCALC" localSheetId="9">#REF!</definedName>
    <definedName name="INTCALC" localSheetId="4">#REF!</definedName>
    <definedName name="INTCALC" localSheetId="6">#REF!</definedName>
    <definedName name="INTCALC" localSheetId="3">#REF!</definedName>
    <definedName name="INTCALC" localSheetId="5">#REF!</definedName>
    <definedName name="INTCALC" localSheetId="8">#REF!</definedName>
    <definedName name="INTCALC" localSheetId="14">#REF!</definedName>
    <definedName name="INTCALC" localSheetId="13">#REF!</definedName>
    <definedName name="INTCALC" localSheetId="15">#REF!</definedName>
    <definedName name="INTCALC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jan" localSheetId="4">#REF!</definedName>
    <definedName name="jan" localSheetId="3">#REF!</definedName>
    <definedName name="jan" localSheetId="5">#REF!</definedName>
    <definedName name="jan">#REF!</definedName>
    <definedName name="JE_S" localSheetId="4">#REF!</definedName>
    <definedName name="JE_S" localSheetId="3">#REF!</definedName>
    <definedName name="JE_S" localSheetId="5">#REF!</definedName>
    <definedName name="JE_S">#REF!</definedName>
    <definedName name="jonetxinc" localSheetId="4">#REF!</definedName>
    <definedName name="jonetxinc" localSheetId="3">#REF!</definedName>
    <definedName name="jonetxinc" localSheetId="5">#REF!</definedName>
    <definedName name="jonetxinc">#REF!</definedName>
    <definedName name="jpg" hidden="1">{"detail305",#N/A,FALSE,"BI-305"}</definedName>
    <definedName name="july" localSheetId="4">#REF!</definedName>
    <definedName name="july" localSheetId="3">#REF!</definedName>
    <definedName name="july" localSheetId="5">#REF!</definedName>
    <definedName name="july">#REF!</definedName>
    <definedName name="Jun2K4K7200" localSheetId="4">#REF!</definedName>
    <definedName name="Jun2K4K7200" localSheetId="3">#REF!</definedName>
    <definedName name="Jun2K4K7200" localSheetId="5">#REF!</definedName>
    <definedName name="Jun2K4K7200">#REF!</definedName>
    <definedName name="june" localSheetId="4">#REF!</definedName>
    <definedName name="june" localSheetId="3">#REF!</definedName>
    <definedName name="june" localSheetId="5">#REF!</definedName>
    <definedName name="june">#REF!</definedName>
    <definedName name="JV1_38_90" localSheetId="4">#REF!</definedName>
    <definedName name="JV1_38_90" localSheetId="3">#REF!</definedName>
    <definedName name="JV1_38_90" localSheetId="5">#REF!</definedName>
    <definedName name="JV1_38_90">#REF!</definedName>
    <definedName name="kerntxinc" localSheetId="4">#REF!</definedName>
    <definedName name="kerntxinc" localSheetId="3">#REF!</definedName>
    <definedName name="kerntxinc" localSheetId="5">#REF!</definedName>
    <definedName name="kerntxinc">#REF!</definedName>
    <definedName name="keys" localSheetId="4">#REF!</definedName>
    <definedName name="keys" localSheetId="3">#REF!</definedName>
    <definedName name="keys" localSheetId="5">#REF!</definedName>
    <definedName name="keys">#REF!</definedName>
    <definedName name="KL" hidden="1">{"summary",#N/A,FALSE,"PCR DIRECTORY"}</definedName>
    <definedName name="KWH_Data" localSheetId="4">#REF!</definedName>
    <definedName name="KWH_Data" localSheetId="3">#REF!</definedName>
    <definedName name="KWH_Data" localSheetId="5">#REF!</definedName>
    <definedName name="KWH_Data">#REF!</definedName>
    <definedName name="labor2001" localSheetId="4">#REF!</definedName>
    <definedName name="labor2001" localSheetId="3">#REF!</definedName>
    <definedName name="labor2001" localSheetId="5">#REF!</definedName>
    <definedName name="labor2001">#REF!</definedName>
    <definedName name="labor2002" localSheetId="4">#REF!</definedName>
    <definedName name="labor2002" localSheetId="3">#REF!</definedName>
    <definedName name="labor2002" localSheetId="5">#REF!</definedName>
    <definedName name="labor2002">#REF!</definedName>
    <definedName name="labor2003" localSheetId="4">#REF!</definedName>
    <definedName name="labor2003" localSheetId="3">#REF!</definedName>
    <definedName name="labor2003" localSheetId="5">#REF!</definedName>
    <definedName name="labor2003">#REF!</definedName>
    <definedName name="labor2004" localSheetId="4">#REF!</definedName>
    <definedName name="labor2004" localSheetId="3">#REF!</definedName>
    <definedName name="labor2004" localSheetId="5">#REF!</definedName>
    <definedName name="labor2004">#REF!</definedName>
    <definedName name="labor2005" localSheetId="4">#REF!</definedName>
    <definedName name="labor2005" localSheetId="3">#REF!</definedName>
    <definedName name="labor2005" localSheetId="5">#REF!</definedName>
    <definedName name="labor2005">#REF!</definedName>
    <definedName name="LFKWH" localSheetId="4">#REF!</definedName>
    <definedName name="LFKWH" localSheetId="3">#REF!</definedName>
    <definedName name="LFKWH" localSheetId="5">#REF!</definedName>
    <definedName name="LFKWH">#REF!</definedName>
    <definedName name="LIST" localSheetId="4">#REF!</definedName>
    <definedName name="LIST" localSheetId="3">#REF!</definedName>
    <definedName name="LIST" localSheetId="5">#REF!</definedName>
    <definedName name="LIST">#REF!</definedName>
    <definedName name="loads" localSheetId="4">#REF!</definedName>
    <definedName name="loads" localSheetId="3">#REF!</definedName>
    <definedName name="loads" localSheetId="5">#REF!</definedName>
    <definedName name="loads">#REF!</definedName>
    <definedName name="LOLD">1</definedName>
    <definedName name="LOLD_Table">7</definedName>
    <definedName name="LRIC12" localSheetId="19">#REF!</definedName>
    <definedName name="LRIC12" localSheetId="12">#REF!</definedName>
    <definedName name="LRIC12" localSheetId="10">#REF!</definedName>
    <definedName name="LRIC12" localSheetId="11">#REF!</definedName>
    <definedName name="LRIC12" localSheetId="9">#REF!</definedName>
    <definedName name="LRIC12" localSheetId="21">#REF!</definedName>
    <definedName name="LRIC12" localSheetId="4">#REF!</definedName>
    <definedName name="LRIC12" localSheetId="6">#REF!</definedName>
    <definedName name="LRIC12" localSheetId="3">#REF!</definedName>
    <definedName name="LRIC12" localSheetId="5">#REF!</definedName>
    <definedName name="LRIC12" localSheetId="8">#REF!</definedName>
    <definedName name="LRIC12" localSheetId="14">#REF!</definedName>
    <definedName name="LRIC12" localSheetId="13">#REF!</definedName>
    <definedName name="LRIC12" localSheetId="15">#REF!</definedName>
    <definedName name="LRIC12">#REF!</definedName>
    <definedName name="LRICA" localSheetId="19">#REF!</definedName>
    <definedName name="LRICA" localSheetId="12">#REF!</definedName>
    <definedName name="LRICA" localSheetId="10">#REF!</definedName>
    <definedName name="LRICA" localSheetId="11">#REF!</definedName>
    <definedName name="LRICA" localSheetId="9">#REF!</definedName>
    <definedName name="LRICA" localSheetId="21">#REF!</definedName>
    <definedName name="LRICA" localSheetId="4">#REF!</definedName>
    <definedName name="LRICA" localSheetId="6">#REF!</definedName>
    <definedName name="LRICA" localSheetId="3">#REF!</definedName>
    <definedName name="LRICA" localSheetId="5">#REF!</definedName>
    <definedName name="LRICA" localSheetId="8">#REF!</definedName>
    <definedName name="LRICA" localSheetId="14">#REF!</definedName>
    <definedName name="LRICA" localSheetId="13">#REF!</definedName>
    <definedName name="LRICA" localSheetId="15">#REF!</definedName>
    <definedName name="LRICA">#REF!</definedName>
    <definedName name="LRICY" localSheetId="19">#REF!</definedName>
    <definedName name="LRICY" localSheetId="12">#REF!</definedName>
    <definedName name="LRICY" localSheetId="10">#REF!</definedName>
    <definedName name="LRICY" localSheetId="11">#REF!</definedName>
    <definedName name="LRICY" localSheetId="9">#REF!</definedName>
    <definedName name="LRICY" localSheetId="21">#REF!</definedName>
    <definedName name="LRICY" localSheetId="4">#REF!</definedName>
    <definedName name="LRICY" localSheetId="6">#REF!</definedName>
    <definedName name="LRICY" localSheetId="3">#REF!</definedName>
    <definedName name="LRICY" localSheetId="5">#REF!</definedName>
    <definedName name="LRICY" localSheetId="8">#REF!</definedName>
    <definedName name="LRICY" localSheetId="14">#REF!</definedName>
    <definedName name="LRICY" localSheetId="13">#REF!</definedName>
    <definedName name="LRICY" localSheetId="15">#REF!</definedName>
    <definedName name="LRICY">#REF!</definedName>
    <definedName name="LRICYTD" localSheetId="19">#REF!</definedName>
    <definedName name="LRICYTD" localSheetId="12">#REF!</definedName>
    <definedName name="LRICYTD" localSheetId="10">#REF!</definedName>
    <definedName name="LRICYTD" localSheetId="11">#REF!</definedName>
    <definedName name="LRICYTD" localSheetId="9">#REF!</definedName>
    <definedName name="LRICYTD" localSheetId="21">#REF!</definedName>
    <definedName name="LRICYTD" localSheetId="4">#REF!</definedName>
    <definedName name="LRICYTD" localSheetId="6">#REF!</definedName>
    <definedName name="LRICYTD" localSheetId="3">#REF!</definedName>
    <definedName name="LRICYTD" localSheetId="5">#REF!</definedName>
    <definedName name="LRICYTD" localSheetId="8">#REF!</definedName>
    <definedName name="LRICYTD" localSheetId="14">#REF!</definedName>
    <definedName name="LRICYTD" localSheetId="13">#REF!</definedName>
    <definedName name="LRICYTD" localSheetId="15">#REF!</definedName>
    <definedName name="LRICYTD">#REF!</definedName>
    <definedName name="MACROS" localSheetId="19">#REF!</definedName>
    <definedName name="MACROS" localSheetId="12">#REF!</definedName>
    <definedName name="MACROS" localSheetId="10">#REF!</definedName>
    <definedName name="MACROS" localSheetId="11">#REF!</definedName>
    <definedName name="MACROS" localSheetId="9">#REF!</definedName>
    <definedName name="MACROS" localSheetId="21">#REF!</definedName>
    <definedName name="MACROS" localSheetId="4">#REF!</definedName>
    <definedName name="MACROS" localSheetId="6">#REF!</definedName>
    <definedName name="MACROS" localSheetId="3">#REF!</definedName>
    <definedName name="MACROS" localSheetId="5">#REF!</definedName>
    <definedName name="MACROS" localSheetId="8">#REF!</definedName>
    <definedName name="MACROS" localSheetId="14">#REF!</definedName>
    <definedName name="MACROS" localSheetId="13">#REF!</definedName>
    <definedName name="MACROS" localSheetId="15">#REF!</definedName>
    <definedName name="MACROS">#REF!</definedName>
    <definedName name="mar" localSheetId="4">#REF!</definedName>
    <definedName name="mar" localSheetId="3">#REF!</definedName>
    <definedName name="mar" localSheetId="5">#REF!</definedName>
    <definedName name="mar">#REF!</definedName>
    <definedName name="MARY" hidden="1">{#N/A,#N/A,TRUE,"TOTAL DISTRIBUTION";#N/A,#N/A,TRUE,"SOUTH";#N/A,#N/A,TRUE,"NORTHEAST";#N/A,#N/A,TRUE,"WEST"}</definedName>
    <definedName name="may" localSheetId="4">#REF!</definedName>
    <definedName name="may" localSheetId="3">#REF!</definedName>
    <definedName name="may" localSheetId="5">#REF!</definedName>
    <definedName name="may">#REF!</definedName>
    <definedName name="midcols" localSheetId="4">#REF!,#REF!,#REF!,#REF!,#REF!,#REF!,#REF!,#REF!,#REF!,#REF!,#REF!,#REF!,#REF!,#REF!,#REF!,#REF!</definedName>
    <definedName name="midcols" localSheetId="3">#REF!,#REF!,#REF!,#REF!,#REF!,#REF!,#REF!,#REF!,#REF!,#REF!,#REF!,#REF!,#REF!,#REF!,#REF!,#REF!</definedName>
    <definedName name="midcols" localSheetId="5">#REF!,#REF!,#REF!,#REF!,#REF!,#REF!,#REF!,#REF!,#REF!,#REF!,#REF!,#REF!,#REF!,#REF!,#REF!,#REF!</definedName>
    <definedName name="midcols">#REF!,#REF!,#REF!,#REF!,#REF!,#REF!,#REF!,#REF!,#REF!,#REF!,#REF!,#REF!,#REF!,#REF!,#REF!,#REF!</definedName>
    <definedName name="MIKE" hidden="1">{"detail305",#N/A,FALSE,"BI-305"}</definedName>
    <definedName name="mkwh_stats1" localSheetId="4">#REF!</definedName>
    <definedName name="mkwh_stats1" localSheetId="3">#REF!</definedName>
    <definedName name="mkwh_stats1" localSheetId="5">#REF!</definedName>
    <definedName name="mkwh_stats1">#REF!</definedName>
    <definedName name="mkwh_stats2" localSheetId="4">#REF!</definedName>
    <definedName name="mkwh_stats2" localSheetId="3">#REF!</definedName>
    <definedName name="mkwh_stats2" localSheetId="5">#REF!</definedName>
    <definedName name="mkwh_stats2">#REF!</definedName>
    <definedName name="mnth_range" localSheetId="4">#REF!</definedName>
    <definedName name="mnth_range" localSheetId="3">#REF!</definedName>
    <definedName name="mnth_range" localSheetId="5">#REF!</definedName>
    <definedName name="mnth_range">#REF!</definedName>
    <definedName name="MONTH" localSheetId="19">#REF!</definedName>
    <definedName name="MONTH" localSheetId="12">#REF!</definedName>
    <definedName name="MONTH" localSheetId="10">#REF!</definedName>
    <definedName name="MONTH" localSheetId="11">#REF!</definedName>
    <definedName name="MONTH" localSheetId="9">#REF!</definedName>
    <definedName name="MONTH" localSheetId="4">#REF!</definedName>
    <definedName name="MONTH" localSheetId="6">#REF!</definedName>
    <definedName name="MONTH" localSheetId="3">#REF!</definedName>
    <definedName name="MONTH" localSheetId="5">#REF!</definedName>
    <definedName name="MONTH" localSheetId="8">#REF!</definedName>
    <definedName name="MONTH" localSheetId="14">#REF!</definedName>
    <definedName name="MONTH" localSheetId="13">#REF!</definedName>
    <definedName name="MONTH" localSheetId="15">#REF!</definedName>
    <definedName name="MONTH">#REF!</definedName>
    <definedName name="Month2" localSheetId="4">#REF!</definedName>
    <definedName name="Month2" localSheetId="3">#REF!</definedName>
    <definedName name="Month2" localSheetId="5">#REF!</definedName>
    <definedName name="Month2">#REF!</definedName>
    <definedName name="MONTHS">#N/A</definedName>
    <definedName name="Monthy2" localSheetId="4">#REF!</definedName>
    <definedName name="Monthy2" localSheetId="3">#REF!</definedName>
    <definedName name="Monthy2" localSheetId="5">#REF!</definedName>
    <definedName name="Monthy2">#REF!</definedName>
    <definedName name="monttxinc" localSheetId="4">#REF!</definedName>
    <definedName name="monttxinc" localSheetId="3">#REF!</definedName>
    <definedName name="monttxinc" localSheetId="5">#REF!</definedName>
    <definedName name="monttxinc">#REF!</definedName>
    <definedName name="mthincst2003" localSheetId="4">#REF!</definedName>
    <definedName name="mthincst2003" localSheetId="3">#REF!</definedName>
    <definedName name="mthincst2003" localSheetId="5">#REF!</definedName>
    <definedName name="mthincst2003">#REF!</definedName>
    <definedName name="mthincstmt2002" localSheetId="4">#REF!</definedName>
    <definedName name="mthincstmt2002" localSheetId="3">#REF!</definedName>
    <definedName name="mthincstmt2002" localSheetId="5">#REF!</definedName>
    <definedName name="mthincstmt2002">#REF!</definedName>
    <definedName name="NA" hidden="1">{#N/A,#N/A,FALSE,"Expenses";#N/A,#N/A,FALSE,"Revenue"}</definedName>
    <definedName name="nada" hidden="1">{2;#N/A;"R13C16:R17C16";#N/A;"R13C14:R17C15";FALSE;FALSE;FALSE;95;#N/A;#N/A;"R13C19";#N/A;FALSE;FALSE;FALSE;FALSE;#N/A;"";#N/A;FALSE;"";"";#N/A;#N/A;#N/A}</definedName>
    <definedName name="nada_1" hidden="1">{2;#N/A;"R13C16:R17C16";#N/A;"R13C14:R17C15";FALSE;FALSE;FALSE;95;#N/A;#N/A;"R13C19";#N/A;FALSE;FALSE;FALSE;FALSE;#N/A;"";#N/A;FALSE;"";"";#N/A;#N/A;#N/A}</definedName>
    <definedName name="naec1" localSheetId="4">#REF!</definedName>
    <definedName name="naec1" localSheetId="3">#REF!</definedName>
    <definedName name="naec1" localSheetId="5">#REF!</definedName>
    <definedName name="naec1">#REF!</definedName>
    <definedName name="naec2" localSheetId="4">#REF!</definedName>
    <definedName name="naec2" localSheetId="3">#REF!</definedName>
    <definedName name="naec2" localSheetId="5">#REF!</definedName>
    <definedName name="naec2">#REF!</definedName>
    <definedName name="naeccoc" localSheetId="4">#REF!</definedName>
    <definedName name="naeccoc" localSheetId="3">#REF!</definedName>
    <definedName name="naeccoc" localSheetId="5">#REF!</definedName>
    <definedName name="naeccoc">#REF!</definedName>
    <definedName name="NAECCOC2" localSheetId="4">#REF!</definedName>
    <definedName name="NAECCOC2" localSheetId="3">#REF!</definedName>
    <definedName name="NAECCOC2" localSheetId="5">#REF!</definedName>
    <definedName name="NAECCOC2">#REF!</definedName>
    <definedName name="Name" localSheetId="4">#REF!</definedName>
    <definedName name="Name" localSheetId="3">#REF!</definedName>
    <definedName name="Name" localSheetId="5">#REF!</definedName>
    <definedName name="Name">#REF!</definedName>
    <definedName name="NAMES" localSheetId="4">#REF!</definedName>
    <definedName name="NAMES" localSheetId="3">#REF!</definedName>
    <definedName name="NAMES" localSheetId="5">#REF!</definedName>
    <definedName name="NAMES">#REF!</definedName>
    <definedName name="NavPane" localSheetId="4">#REF!</definedName>
    <definedName name="NavPane" localSheetId="3">#REF!</definedName>
    <definedName name="NavPane" localSheetId="5">#REF!</definedName>
    <definedName name="NavPane">#REF!</definedName>
    <definedName name="Net_Generation" localSheetId="4">#REF!</definedName>
    <definedName name="Net_Generation" localSheetId="3">#REF!</definedName>
    <definedName name="Net_Generation" localSheetId="5">#REF!</definedName>
    <definedName name="Net_Generation">#REF!</definedName>
    <definedName name="Net_Income" localSheetId="4">#REF!</definedName>
    <definedName name="Net_Income" localSheetId="3">#REF!</definedName>
    <definedName name="Net_Income" localSheetId="5">#REF!</definedName>
    <definedName name="Net_Income">#REF!</definedName>
    <definedName name="NewName" hidden="1">{"Assumptions",#N/A,FALSE,"Sheet1";"Main Report",#N/A,FALSE,"Sheet1";"Results",#N/A,FALSE,"Sheet1";"Advances",#N/A,FALSE,"Sheet1"}</definedName>
    <definedName name="NewName_1" hidden="1">{"Assumptions",#N/A,FALSE,"Sheet1";"Main Report",#N/A,FALSE,"Sheet1";"Results",#N/A,FALSE,"Sheet1";"Advances",#N/A,FALSE,"Sheet1"}</definedName>
    <definedName name="none" hidden="1">{#N/A,#N/A,TRUE,"TOTAL DISTRIBUTION";#N/A,#N/A,TRUE,"SOUTH";#N/A,#N/A,TRUE,"NORTHEAST";#N/A,#N/A,TRUE,"WEST"}</definedName>
    <definedName name="NonUtil_06Actual_Essbase" localSheetId="4">#REF!</definedName>
    <definedName name="NonUtil_06Actual_Essbase" localSheetId="3">#REF!</definedName>
    <definedName name="NonUtil_06Actual_Essbase" localSheetId="5">#REF!</definedName>
    <definedName name="NonUtil_06Actual_Essbase">#REF!</definedName>
    <definedName name="nov" localSheetId="4">#REF!</definedName>
    <definedName name="nov" localSheetId="3">#REF!</definedName>
    <definedName name="nov" localSheetId="5">#REF!</definedName>
    <definedName name="nov">#REF!</definedName>
    <definedName name="numqtrs" localSheetId="4">#REF!</definedName>
    <definedName name="numqtrs" localSheetId="3">#REF!</definedName>
    <definedName name="numqtrs" localSheetId="5">#REF!</definedName>
    <definedName name="numqtrs">#REF!</definedName>
    <definedName name="OBC" localSheetId="4">#REF!</definedName>
    <definedName name="OBC" localSheetId="3">#REF!</definedName>
    <definedName name="OBC" localSheetId="5">#REF!</definedName>
    <definedName name="OBC">#REF!</definedName>
    <definedName name="OBO" localSheetId="19">#REF!</definedName>
    <definedName name="OBO" localSheetId="12">#REF!</definedName>
    <definedName name="OBO" localSheetId="10">#REF!</definedName>
    <definedName name="OBO" localSheetId="11">#REF!</definedName>
    <definedName name="OBO" localSheetId="9">#REF!</definedName>
    <definedName name="OBO" localSheetId="21">#REF!</definedName>
    <definedName name="OBO" localSheetId="4">#REF!</definedName>
    <definedName name="OBO" localSheetId="6">#REF!</definedName>
    <definedName name="OBO" localSheetId="3">#REF!</definedName>
    <definedName name="OBO" localSheetId="5">#REF!</definedName>
    <definedName name="OBO" localSheetId="8">#REF!</definedName>
    <definedName name="OBO" localSheetId="14">#REF!</definedName>
    <definedName name="OBO" localSheetId="13">#REF!</definedName>
    <definedName name="OBO" localSheetId="15">#REF!</definedName>
    <definedName name="OBO">#REF!</definedName>
    <definedName name="OBODEFTX" localSheetId="19">#REF!</definedName>
    <definedName name="OBODEFTX" localSheetId="12">#REF!</definedName>
    <definedName name="OBODEFTX" localSheetId="10">#REF!</definedName>
    <definedName name="OBODEFTX" localSheetId="11">#REF!</definedName>
    <definedName name="OBODEFTX" localSheetId="9">#REF!</definedName>
    <definedName name="OBODEFTX" localSheetId="21">#REF!</definedName>
    <definedName name="OBODEFTX" localSheetId="4">#REF!</definedName>
    <definedName name="OBODEFTX" localSheetId="6">#REF!</definedName>
    <definedName name="OBODEFTX" localSheetId="3">#REF!</definedName>
    <definedName name="OBODEFTX" localSheetId="5">#REF!</definedName>
    <definedName name="OBODEFTX" localSheetId="8">#REF!</definedName>
    <definedName name="OBODEFTX" localSheetId="14">#REF!</definedName>
    <definedName name="OBODEFTX" localSheetId="13">#REF!</definedName>
    <definedName name="OBODEFTX" localSheetId="15">#REF!</definedName>
    <definedName name="OBODEFTX">#REF!</definedName>
    <definedName name="off_peak_days" localSheetId="4">#REF!</definedName>
    <definedName name="off_peak_days" localSheetId="3">#REF!</definedName>
    <definedName name="off_peak_days" localSheetId="5">#REF!</definedName>
    <definedName name="off_peak_days">#REF!</definedName>
    <definedName name="offpeak_days" localSheetId="4">#REF!</definedName>
    <definedName name="offpeak_days" localSheetId="3">#REF!</definedName>
    <definedName name="offpeak_days" localSheetId="5">#REF!</definedName>
    <definedName name="offpeak_days">#REF!</definedName>
    <definedName name="oiladd" localSheetId="4">#REF!</definedName>
    <definedName name="oiladd" localSheetId="3">#REF!</definedName>
    <definedName name="oiladd" localSheetId="5">#REF!</definedName>
    <definedName name="oiladd">#REF!</definedName>
    <definedName name="OldDblClickSetting" localSheetId="4">#REF!</definedName>
    <definedName name="OldDblClickSetting" localSheetId="3">#REF!</definedName>
    <definedName name="OldDblClickSetting" localSheetId="5">#REF!</definedName>
    <definedName name="OldDblClickSetting">#REF!</definedName>
    <definedName name="OldOptions" localSheetId="4">#REF!</definedName>
    <definedName name="OldOptions" localSheetId="3">#REF!</definedName>
    <definedName name="OldOptions" localSheetId="5">#REF!</definedName>
    <definedName name="OldOptions">#REF!</definedName>
    <definedName name="OldRMouseSetting" localSheetId="4">#REF!</definedName>
    <definedName name="OldRMouseSetting" localSheetId="3">#REF!</definedName>
    <definedName name="OldRMouseSetting" localSheetId="5">#REF!</definedName>
    <definedName name="OldRMouseSetting">#REF!</definedName>
    <definedName name="OM_06Actual_Essbase" localSheetId="4">#REF!</definedName>
    <definedName name="OM_06Actual_Essbase" localSheetId="3">#REF!</definedName>
    <definedName name="OM_06Actual_Essbase" localSheetId="5">#REF!</definedName>
    <definedName name="OM_06Actual_Essbase">#REF!</definedName>
    <definedName name="ON" localSheetId="4">#REF!</definedName>
    <definedName name="ON" localSheetId="3">#REF!</definedName>
    <definedName name="ON" localSheetId="5">#REF!</definedName>
    <definedName name="ON">#REF!</definedName>
    <definedName name="on_peak_days" localSheetId="4">#REF!</definedName>
    <definedName name="on_peak_days" localSheetId="3">#REF!</definedName>
    <definedName name="on_peak_days" localSheetId="5">#REF!</definedName>
    <definedName name="on_peak_days">#REF!</definedName>
    <definedName name="ONE" localSheetId="4">#REF!</definedName>
    <definedName name="ONE" localSheetId="3">#REF!</definedName>
    <definedName name="ONE" localSheetId="5">#REF!</definedName>
    <definedName name="ONE">#REF!</definedName>
    <definedName name="operatingrevenue" localSheetId="4">#REF!</definedName>
    <definedName name="operatingrevenue" localSheetId="3">#REF!</definedName>
    <definedName name="operatingrevenue" localSheetId="5">#REF!</definedName>
    <definedName name="operatingrevenue">#REF!</definedName>
    <definedName name="operexp" localSheetId="4">#REF!</definedName>
    <definedName name="operexp" localSheetId="3">#REF!</definedName>
    <definedName name="operexp" localSheetId="5">#REF!</definedName>
    <definedName name="operexp">#REF!</definedName>
    <definedName name="operexp97" localSheetId="4">#REF!</definedName>
    <definedName name="operexp97" localSheetId="3">#REF!</definedName>
    <definedName name="operexp97" localSheetId="5">#REF!</definedName>
    <definedName name="operexp97">#REF!</definedName>
    <definedName name="operexp98" localSheetId="4">#REF!</definedName>
    <definedName name="operexp98" localSheetId="3">#REF!</definedName>
    <definedName name="operexp98" localSheetId="5">#REF!</definedName>
    <definedName name="operexp98">#REF!</definedName>
    <definedName name="operexp99" localSheetId="4">#REF!</definedName>
    <definedName name="operexp99" localSheetId="3">#REF!</definedName>
    <definedName name="operexp99" localSheetId="5">#REF!</definedName>
    <definedName name="operexp99">#REF!</definedName>
    <definedName name="operrev97" localSheetId="4">#REF!</definedName>
    <definedName name="operrev97" localSheetId="3">#REF!</definedName>
    <definedName name="operrev97" localSheetId="5">#REF!</definedName>
    <definedName name="operrev97">#REF!</definedName>
    <definedName name="operrev98" localSheetId="4">#REF!</definedName>
    <definedName name="operrev98" localSheetId="3">#REF!</definedName>
    <definedName name="operrev98" localSheetId="5">#REF!</definedName>
    <definedName name="operrev98">#REF!</definedName>
    <definedName name="operrev99" localSheetId="4">#REF!</definedName>
    <definedName name="operrev99" localSheetId="3">#REF!</definedName>
    <definedName name="operrev99" localSheetId="5">#REF!</definedName>
    <definedName name="operrev99">#REF!</definedName>
    <definedName name="ormetxinc" localSheetId="4">#REF!</definedName>
    <definedName name="ormetxinc" localSheetId="3">#REF!</definedName>
    <definedName name="ormetxinc" localSheetId="5">#REF!</definedName>
    <definedName name="ormetxinc">#REF!</definedName>
    <definedName name="OTHER" localSheetId="4">#REF!</definedName>
    <definedName name="OTHER" localSheetId="3">#REF!</definedName>
    <definedName name="OTHER" localSheetId="5">#REF!</definedName>
    <definedName name="OTHER">#REF!</definedName>
    <definedName name="OTHINC" localSheetId="19">#REF!</definedName>
    <definedName name="OTHINC" localSheetId="12">#REF!</definedName>
    <definedName name="OTHINC" localSheetId="10">#REF!</definedName>
    <definedName name="OTHINC" localSheetId="11">#REF!</definedName>
    <definedName name="OTHINC" localSheetId="9">#REF!</definedName>
    <definedName name="OTHINC" localSheetId="4">#REF!</definedName>
    <definedName name="OTHINC" localSheetId="6">#REF!</definedName>
    <definedName name="OTHINC" localSheetId="3">#REF!</definedName>
    <definedName name="OTHINC" localSheetId="5">#REF!</definedName>
    <definedName name="OTHINC" localSheetId="8">#REF!</definedName>
    <definedName name="OTHINC" localSheetId="14">#REF!</definedName>
    <definedName name="OTHINC" localSheetId="13">#REF!</definedName>
    <definedName name="OTHINC" localSheetId="15">#REF!</definedName>
    <definedName name="OTHINC">#REF!</definedName>
    <definedName name="Otl_Dims" localSheetId="4">#REF!</definedName>
    <definedName name="Otl_Dims" localSheetId="3">#REF!</definedName>
    <definedName name="Otl_Dims" localSheetId="5">#REF!</definedName>
    <definedName name="Otl_Dims">#REF!</definedName>
    <definedName name="outbasis_esi" localSheetId="4">#REF!</definedName>
    <definedName name="outbasis_esi" localSheetId="3">#REF!</definedName>
    <definedName name="outbasis_esi" localSheetId="5">#REF!</definedName>
    <definedName name="outbasis_esi">#REF!</definedName>
    <definedName name="outbasis_other" localSheetId="4">#REF!</definedName>
    <definedName name="outbasis_other" localSheetId="3">#REF!</definedName>
    <definedName name="outbasis_other" localSheetId="5">#REF!</definedName>
    <definedName name="outbasis_other">#REF!</definedName>
    <definedName name="OUTPUT5" localSheetId="19">#REF!</definedName>
    <definedName name="OUTPUT5" localSheetId="12">#REF!</definedName>
    <definedName name="OUTPUT5" localSheetId="10">#REF!</definedName>
    <definedName name="OUTPUT5" localSheetId="11">#REF!</definedName>
    <definedName name="OUTPUT5" localSheetId="9">#REF!</definedName>
    <definedName name="OUTPUT5" localSheetId="4">#REF!</definedName>
    <definedName name="OUTPUT5" localSheetId="6">#REF!</definedName>
    <definedName name="OUTPUT5" localSheetId="3">#REF!</definedName>
    <definedName name="OUTPUT5" localSheetId="5">#REF!</definedName>
    <definedName name="OUTPUT5" localSheetId="8">#REF!</definedName>
    <definedName name="OUTPUT5" localSheetId="14">#REF!</definedName>
    <definedName name="OUTPUT5" localSheetId="13">#REF!</definedName>
    <definedName name="OUTPUT5" localSheetId="15">#REF!</definedName>
    <definedName name="OUTPUT5">#REF!</definedName>
    <definedName name="Own" localSheetId="4">#REF!</definedName>
    <definedName name="Own" localSheetId="3">#REF!</definedName>
    <definedName name="Own" localSheetId="5">#REF!</definedName>
    <definedName name="Own">#REF!</definedName>
    <definedName name="P1_" localSheetId="4">#REF!</definedName>
    <definedName name="P1_" localSheetId="3">#REF!</definedName>
    <definedName name="P1_" localSheetId="5">#REF!</definedName>
    <definedName name="P1_">#REF!</definedName>
    <definedName name="P10_" localSheetId="4">#REF!</definedName>
    <definedName name="P10_" localSheetId="3">#REF!</definedName>
    <definedName name="P10_" localSheetId="5">#REF!</definedName>
    <definedName name="P10_">#REF!</definedName>
    <definedName name="P11_" localSheetId="4">#REF!</definedName>
    <definedName name="P11_" localSheetId="3">#REF!</definedName>
    <definedName name="P11_" localSheetId="5">#REF!</definedName>
    <definedName name="P11_">#REF!</definedName>
    <definedName name="P12_" localSheetId="4">#REF!</definedName>
    <definedName name="P12_" localSheetId="3">#REF!</definedName>
    <definedName name="P12_" localSheetId="5">#REF!</definedName>
    <definedName name="P12_">#REF!</definedName>
    <definedName name="P2_" localSheetId="4">#REF!</definedName>
    <definedName name="P2_" localSheetId="3">#REF!</definedName>
    <definedName name="P2_" localSheetId="5">#REF!</definedName>
    <definedName name="P2_">#REF!</definedName>
    <definedName name="P3_" localSheetId="4">#REF!</definedName>
    <definedName name="P3_" localSheetId="3">#REF!</definedName>
    <definedName name="P3_" localSheetId="5">#REF!</definedName>
    <definedName name="P3_">#REF!</definedName>
    <definedName name="P4_" localSheetId="4">#REF!</definedName>
    <definedName name="P4_" localSheetId="3">#REF!</definedName>
    <definedName name="P4_" localSheetId="5">#REF!</definedName>
    <definedName name="P4_">#REF!</definedName>
    <definedName name="P5_" localSheetId="4">#REF!</definedName>
    <definedName name="P5_" localSheetId="3">#REF!</definedName>
    <definedName name="P5_" localSheetId="5">#REF!</definedName>
    <definedName name="P5_">#REF!</definedName>
    <definedName name="P6_" localSheetId="4">#REF!</definedName>
    <definedName name="P6_" localSheetId="3">#REF!</definedName>
    <definedName name="P6_" localSheetId="5">#REF!</definedName>
    <definedName name="P6_">#REF!</definedName>
    <definedName name="P7_" localSheetId="4">#REF!</definedName>
    <definedName name="P7_" localSheetId="3">#REF!</definedName>
    <definedName name="P7_" localSheetId="5">#REF!</definedName>
    <definedName name="P7_">#REF!</definedName>
    <definedName name="P8_" localSheetId="4">#REF!</definedName>
    <definedName name="P8_" localSheetId="3">#REF!</definedName>
    <definedName name="P8_" localSheetId="5">#REF!</definedName>
    <definedName name="P8_">#REF!</definedName>
    <definedName name="P9_" localSheetId="4">#REF!</definedName>
    <definedName name="P9_" localSheetId="3">#REF!</definedName>
    <definedName name="P9_" localSheetId="5">#REF!</definedName>
    <definedName name="P9_">#REF!</definedName>
    <definedName name="PAGE_1_END" localSheetId="4">#REF!</definedName>
    <definedName name="PAGE_1_END" localSheetId="3">#REF!</definedName>
    <definedName name="PAGE_1_END" localSheetId="5">#REF!</definedName>
    <definedName name="PAGE_1_END">#REF!</definedName>
    <definedName name="PAGE_1_START" localSheetId="4">#REF!</definedName>
    <definedName name="PAGE_1_START" localSheetId="3">#REF!</definedName>
    <definedName name="PAGE_1_START" localSheetId="5">#REF!</definedName>
    <definedName name="PAGE_1_START">#REF!</definedName>
    <definedName name="PAGE_10_END" localSheetId="4">#REF!</definedName>
    <definedName name="PAGE_10_END" localSheetId="3">#REF!</definedName>
    <definedName name="PAGE_10_END" localSheetId="5">#REF!</definedName>
    <definedName name="PAGE_10_END">#REF!</definedName>
    <definedName name="PAGE_10_START" localSheetId="4">#REF!</definedName>
    <definedName name="PAGE_10_START" localSheetId="3">#REF!</definedName>
    <definedName name="PAGE_10_START" localSheetId="5">#REF!</definedName>
    <definedName name="PAGE_10_START">#REF!</definedName>
    <definedName name="PAGE_11_END" localSheetId="4">#REF!</definedName>
    <definedName name="PAGE_11_END" localSheetId="3">#REF!</definedName>
    <definedName name="PAGE_11_END" localSheetId="5">#REF!</definedName>
    <definedName name="PAGE_11_END">#REF!</definedName>
    <definedName name="PAGE_11_START" localSheetId="4">#REF!</definedName>
    <definedName name="PAGE_11_START" localSheetId="3">#REF!</definedName>
    <definedName name="PAGE_11_START" localSheetId="5">#REF!</definedName>
    <definedName name="PAGE_11_START">#REF!</definedName>
    <definedName name="PAGE_12_END" localSheetId="4">#REF!</definedName>
    <definedName name="PAGE_12_END" localSheetId="3">#REF!</definedName>
    <definedName name="PAGE_12_END" localSheetId="5">#REF!</definedName>
    <definedName name="PAGE_12_END">#REF!</definedName>
    <definedName name="PAGE_12_START" localSheetId="4">#REF!</definedName>
    <definedName name="PAGE_12_START" localSheetId="3">#REF!</definedName>
    <definedName name="PAGE_12_START" localSheetId="5">#REF!</definedName>
    <definedName name="PAGE_12_START">#REF!</definedName>
    <definedName name="PAGE_13_END" localSheetId="4">#REF!</definedName>
    <definedName name="PAGE_13_END" localSheetId="3">#REF!</definedName>
    <definedName name="PAGE_13_END" localSheetId="5">#REF!</definedName>
    <definedName name="PAGE_13_END">#REF!</definedName>
    <definedName name="PAGE_13_START" localSheetId="4">#REF!</definedName>
    <definedName name="PAGE_13_START" localSheetId="3">#REF!</definedName>
    <definedName name="PAGE_13_START" localSheetId="5">#REF!</definedName>
    <definedName name="PAGE_13_START">#REF!</definedName>
    <definedName name="PAGE_14_END" localSheetId="4">#REF!</definedName>
    <definedName name="PAGE_14_END" localSheetId="3">#REF!</definedName>
    <definedName name="PAGE_14_END" localSheetId="5">#REF!</definedName>
    <definedName name="PAGE_14_END">#REF!</definedName>
    <definedName name="PAGE_14_START" localSheetId="4">#REF!</definedName>
    <definedName name="PAGE_14_START" localSheetId="3">#REF!</definedName>
    <definedName name="PAGE_14_START" localSheetId="5">#REF!</definedName>
    <definedName name="PAGE_14_START">#REF!</definedName>
    <definedName name="PAGE_15_END" localSheetId="4">#REF!</definedName>
    <definedName name="PAGE_15_END" localSheetId="3">#REF!</definedName>
    <definedName name="PAGE_15_END" localSheetId="5">#REF!</definedName>
    <definedName name="PAGE_15_END">#REF!</definedName>
    <definedName name="PAGE_15_START" localSheetId="4">#REF!</definedName>
    <definedName name="PAGE_15_START" localSheetId="3">#REF!</definedName>
    <definedName name="PAGE_15_START" localSheetId="5">#REF!</definedName>
    <definedName name="PAGE_15_START">#REF!</definedName>
    <definedName name="PAGE_2_END" localSheetId="4">#REF!</definedName>
    <definedName name="PAGE_2_END" localSheetId="3">#REF!</definedName>
    <definedName name="PAGE_2_END" localSheetId="5">#REF!</definedName>
    <definedName name="PAGE_2_END">#REF!</definedName>
    <definedName name="PAGE_2_START" localSheetId="4">#REF!</definedName>
    <definedName name="PAGE_2_START" localSheetId="3">#REF!</definedName>
    <definedName name="PAGE_2_START" localSheetId="5">#REF!</definedName>
    <definedName name="PAGE_2_START">#REF!</definedName>
    <definedName name="PAGE_3_END" localSheetId="4">#REF!</definedName>
    <definedName name="PAGE_3_END" localSheetId="3">#REF!</definedName>
    <definedName name="PAGE_3_END" localSheetId="5">#REF!</definedName>
    <definedName name="PAGE_3_END">#REF!</definedName>
    <definedName name="PAGE_3_START" localSheetId="4">#REF!</definedName>
    <definedName name="PAGE_3_START" localSheetId="3">#REF!</definedName>
    <definedName name="PAGE_3_START" localSheetId="5">#REF!</definedName>
    <definedName name="PAGE_3_START">#REF!</definedName>
    <definedName name="PAGE_4_END" localSheetId="4">#REF!</definedName>
    <definedName name="PAGE_4_END" localSheetId="3">#REF!</definedName>
    <definedName name="PAGE_4_END" localSheetId="5">#REF!</definedName>
    <definedName name="PAGE_4_END">#REF!</definedName>
    <definedName name="PAGE_4_START" localSheetId="4">#REF!</definedName>
    <definedName name="PAGE_4_START" localSheetId="3">#REF!</definedName>
    <definedName name="PAGE_4_START" localSheetId="5">#REF!</definedName>
    <definedName name="PAGE_4_START">#REF!</definedName>
    <definedName name="PAGE_5_END" localSheetId="4">#REF!</definedName>
    <definedName name="PAGE_5_END" localSheetId="3">#REF!</definedName>
    <definedName name="PAGE_5_END" localSheetId="5">#REF!</definedName>
    <definedName name="PAGE_5_END">#REF!</definedName>
    <definedName name="PAGE_5_START" localSheetId="4">#REF!</definedName>
    <definedName name="PAGE_5_START" localSheetId="3">#REF!</definedName>
    <definedName name="PAGE_5_START" localSheetId="5">#REF!</definedName>
    <definedName name="PAGE_5_START">#REF!</definedName>
    <definedName name="PAGE_6_END" localSheetId="4">#REF!</definedName>
    <definedName name="PAGE_6_END" localSheetId="3">#REF!</definedName>
    <definedName name="PAGE_6_END" localSheetId="5">#REF!</definedName>
    <definedName name="PAGE_6_END">#REF!</definedName>
    <definedName name="PAGE_6_START" localSheetId="4">#REF!</definedName>
    <definedName name="PAGE_6_START" localSheetId="3">#REF!</definedName>
    <definedName name="PAGE_6_START" localSheetId="5">#REF!</definedName>
    <definedName name="PAGE_6_START">#REF!</definedName>
    <definedName name="PAGE_7_END" localSheetId="4">#REF!</definedName>
    <definedName name="PAGE_7_END" localSheetId="3">#REF!</definedName>
    <definedName name="PAGE_7_END" localSheetId="5">#REF!</definedName>
    <definedName name="PAGE_7_END">#REF!</definedName>
    <definedName name="PAGE_7_START" localSheetId="4">#REF!</definedName>
    <definedName name="PAGE_7_START" localSheetId="3">#REF!</definedName>
    <definedName name="PAGE_7_START" localSheetId="5">#REF!</definedName>
    <definedName name="PAGE_7_START">#REF!</definedName>
    <definedName name="PAGE_8_END" localSheetId="4">#REF!</definedName>
    <definedName name="PAGE_8_END" localSheetId="3">#REF!</definedName>
    <definedName name="PAGE_8_END" localSheetId="5">#REF!</definedName>
    <definedName name="PAGE_8_END">#REF!</definedName>
    <definedName name="PAGE_8_START" localSheetId="4">#REF!</definedName>
    <definedName name="PAGE_8_START" localSheetId="3">#REF!</definedName>
    <definedName name="PAGE_8_START" localSheetId="5">#REF!</definedName>
    <definedName name="PAGE_8_START">#REF!</definedName>
    <definedName name="PAGE_9_END" localSheetId="4">#REF!</definedName>
    <definedName name="PAGE_9_END" localSheetId="3">#REF!</definedName>
    <definedName name="PAGE_9_END" localSheetId="5">#REF!</definedName>
    <definedName name="PAGE_9_END">#REF!</definedName>
    <definedName name="PAGE_9_START" localSheetId="4">#REF!</definedName>
    <definedName name="PAGE_9_START" localSheetId="3">#REF!</definedName>
    <definedName name="PAGE_9_START" localSheetId="5">#REF!</definedName>
    <definedName name="PAGE_9_START">#REF!</definedName>
    <definedName name="PAGE1" localSheetId="19">#REF!</definedName>
    <definedName name="PAGE1" localSheetId="12">#REF!</definedName>
    <definedName name="PAGE1" localSheetId="10">#REF!</definedName>
    <definedName name="PAGE1" localSheetId="11">#REF!</definedName>
    <definedName name="PAGE1" localSheetId="9">#REF!</definedName>
    <definedName name="PAGE1" localSheetId="4">#REF!</definedName>
    <definedName name="PAGE1" localSheetId="6">#REF!</definedName>
    <definedName name="PAGE1" localSheetId="3">#REF!</definedName>
    <definedName name="PAGE1" localSheetId="5">#REF!</definedName>
    <definedName name="PAGE1" localSheetId="8">#REF!</definedName>
    <definedName name="PAGE1" localSheetId="14">#REF!</definedName>
    <definedName name="PAGE1" localSheetId="13">#REF!</definedName>
    <definedName name="PAGE1" localSheetId="15">#REF!</definedName>
    <definedName name="PAGE1">#REF!</definedName>
    <definedName name="PAGE10" localSheetId="4">#REF!</definedName>
    <definedName name="PAGE10" localSheetId="3">#REF!</definedName>
    <definedName name="PAGE10" localSheetId="5">#REF!</definedName>
    <definedName name="PAGE10">#REF!</definedName>
    <definedName name="PAGE11" localSheetId="4">#REF!</definedName>
    <definedName name="PAGE11" localSheetId="3">#REF!</definedName>
    <definedName name="PAGE11" localSheetId="5">#REF!</definedName>
    <definedName name="PAGE11">#REF!</definedName>
    <definedName name="PAGE12" localSheetId="4">#REF!</definedName>
    <definedName name="PAGE12" localSheetId="3">#REF!</definedName>
    <definedName name="PAGE12" localSheetId="5">#REF!</definedName>
    <definedName name="PAGE12">#REF!</definedName>
    <definedName name="page1a" localSheetId="4">#REF!</definedName>
    <definedName name="page1a" localSheetId="3">#REF!</definedName>
    <definedName name="page1a" localSheetId="5">#REF!</definedName>
    <definedName name="page1a">#REF!</definedName>
    <definedName name="PAGE2" localSheetId="19">#REF!</definedName>
    <definedName name="PAGE2" localSheetId="12">#REF!</definedName>
    <definedName name="PAGE2" localSheetId="10">#REF!</definedName>
    <definedName name="PAGE2" localSheetId="11">#REF!</definedName>
    <definedName name="PAGE2" localSheetId="9">#REF!</definedName>
    <definedName name="PAGE2" localSheetId="4">#REF!</definedName>
    <definedName name="PAGE2" localSheetId="6">#REF!</definedName>
    <definedName name="PAGE2" localSheetId="3">#REF!</definedName>
    <definedName name="PAGE2" localSheetId="5">#REF!</definedName>
    <definedName name="PAGE2" localSheetId="8">#REF!</definedName>
    <definedName name="PAGE2" localSheetId="14">#REF!</definedName>
    <definedName name="PAGE2" localSheetId="13">#REF!</definedName>
    <definedName name="PAGE2" localSheetId="15">#REF!</definedName>
    <definedName name="PAGE2">#REF!</definedName>
    <definedName name="PAGE21" localSheetId="19">#REF!</definedName>
    <definedName name="PAGE21" localSheetId="12">#REF!</definedName>
    <definedName name="PAGE21" localSheetId="10">#REF!</definedName>
    <definedName name="PAGE21" localSheetId="11">#REF!</definedName>
    <definedName name="PAGE21" localSheetId="9">#REF!</definedName>
    <definedName name="PAGE21" localSheetId="4">#REF!</definedName>
    <definedName name="PAGE21" localSheetId="6">#REF!</definedName>
    <definedName name="PAGE21" localSheetId="3">#REF!</definedName>
    <definedName name="PAGE21" localSheetId="5">#REF!</definedName>
    <definedName name="PAGE21" localSheetId="8">#REF!</definedName>
    <definedName name="PAGE21" localSheetId="14">#REF!</definedName>
    <definedName name="PAGE21" localSheetId="13">#REF!</definedName>
    <definedName name="PAGE21" localSheetId="15">#REF!</definedName>
    <definedName name="PAGE21">#REF!</definedName>
    <definedName name="PAGE2VIEWS" localSheetId="4">#REF!</definedName>
    <definedName name="PAGE2VIEWS" localSheetId="3">#REF!</definedName>
    <definedName name="PAGE2VIEWS" localSheetId="5">#REF!</definedName>
    <definedName name="PAGE2VIEWS">#REF!</definedName>
    <definedName name="PAGE3" localSheetId="19">#REF!</definedName>
    <definedName name="PAGE3" localSheetId="12">#REF!</definedName>
    <definedName name="PAGE3" localSheetId="10">#REF!</definedName>
    <definedName name="PAGE3" localSheetId="11">#REF!</definedName>
    <definedName name="PAGE3" localSheetId="9">#REF!</definedName>
    <definedName name="PAGE3" localSheetId="4">#REF!</definedName>
    <definedName name="PAGE3" localSheetId="6">#REF!</definedName>
    <definedName name="PAGE3" localSheetId="3">#REF!</definedName>
    <definedName name="PAGE3" localSheetId="5">#REF!</definedName>
    <definedName name="PAGE3" localSheetId="8">#REF!</definedName>
    <definedName name="PAGE3" localSheetId="14">#REF!</definedName>
    <definedName name="PAGE3" localSheetId="13">#REF!</definedName>
    <definedName name="PAGE3" localSheetId="15">#REF!</definedName>
    <definedName name="PAGE3">#REF!</definedName>
    <definedName name="PAGE4" localSheetId="4">#REF!</definedName>
    <definedName name="PAGE4" localSheetId="3">#REF!</definedName>
    <definedName name="PAGE4" localSheetId="5">#REF!</definedName>
    <definedName name="PAGE4">#REF!</definedName>
    <definedName name="PAGE5" localSheetId="4">#REF!</definedName>
    <definedName name="PAGE5" localSheetId="3">#REF!</definedName>
    <definedName name="PAGE5" localSheetId="5">#REF!</definedName>
    <definedName name="PAGE5">#REF!</definedName>
    <definedName name="PAGE6" localSheetId="4">#REF!</definedName>
    <definedName name="PAGE6" localSheetId="3">#REF!</definedName>
    <definedName name="PAGE6" localSheetId="5">#REF!</definedName>
    <definedName name="PAGE6">#REF!</definedName>
    <definedName name="PAGE7" localSheetId="4">#REF!</definedName>
    <definedName name="PAGE7" localSheetId="3">#REF!</definedName>
    <definedName name="PAGE7" localSheetId="5">#REF!</definedName>
    <definedName name="PAGE7">#REF!</definedName>
    <definedName name="PAGE8" localSheetId="4">#REF!</definedName>
    <definedName name="PAGE8" localSheetId="3">#REF!</definedName>
    <definedName name="PAGE8" localSheetId="5">#REF!</definedName>
    <definedName name="PAGE8">#REF!</definedName>
    <definedName name="PAGE9" localSheetId="4">#REF!</definedName>
    <definedName name="PAGE9" localSheetId="3">#REF!</definedName>
    <definedName name="PAGE9" localSheetId="5">#REF!</definedName>
    <definedName name="PAGE9">#REF!</definedName>
    <definedName name="PageDim1" localSheetId="4">#REF!</definedName>
    <definedName name="PageDim1" localSheetId="3">#REF!</definedName>
    <definedName name="PageDim1" localSheetId="5">#REF!</definedName>
    <definedName name="PageDim1">#REF!</definedName>
    <definedName name="Pal_Workbook_GUID" hidden="1">"8JHMH9DXSMHNF44G668W66ZD"</definedName>
    <definedName name="panel" localSheetId="4">#REF!</definedName>
    <definedName name="panel" localSheetId="3">#REF!</definedName>
    <definedName name="panel" localSheetId="5">#REF!</definedName>
    <definedName name="panel">#REF!</definedName>
    <definedName name="Password" localSheetId="4">#REF!</definedName>
    <definedName name="Password" localSheetId="3">#REF!</definedName>
    <definedName name="Password" localSheetId="5">#REF!</definedName>
    <definedName name="Password">#REF!</definedName>
    <definedName name="PEAK" localSheetId="4">#REF!</definedName>
    <definedName name="PEAK" localSheetId="3">#REF!</definedName>
    <definedName name="PEAK" localSheetId="5">#REF!</definedName>
    <definedName name="PEAK">#REF!</definedName>
    <definedName name="peaks" localSheetId="4">#REF!</definedName>
    <definedName name="peaks" localSheetId="3">#REF!</definedName>
    <definedName name="peaks" localSheetId="5">#REF!</definedName>
    <definedName name="peaks">#REF!</definedName>
    <definedName name="PERIOD" localSheetId="19">#REF!</definedName>
    <definedName name="PERIOD" localSheetId="12">#REF!</definedName>
    <definedName name="PERIOD" localSheetId="10">#REF!</definedName>
    <definedName name="PERIOD" localSheetId="11">#REF!</definedName>
    <definedName name="PERIOD" localSheetId="9">#REF!</definedName>
    <definedName name="PERIOD" localSheetId="4">#REF!</definedName>
    <definedName name="PERIOD" localSheetId="6">#REF!</definedName>
    <definedName name="PERIOD" localSheetId="3">#REF!</definedName>
    <definedName name="PERIOD" localSheetId="5">#REF!</definedName>
    <definedName name="PERIOD" localSheetId="8">#REF!</definedName>
    <definedName name="PERIOD" localSheetId="14">#REF!</definedName>
    <definedName name="PERIOD" localSheetId="13">#REF!</definedName>
    <definedName name="PERIOD" localSheetId="15">#REF!</definedName>
    <definedName name="PERIOD">#REF!</definedName>
    <definedName name="PG1">#N/A</definedName>
    <definedName name="PG2">#N/A</definedName>
    <definedName name="PG3">#N/A</definedName>
    <definedName name="PGD" hidden="1">{"detail305",#N/A,FALSE,"BI-305"}</definedName>
    <definedName name="pig_dig5" hidden="1">{#N/A,#N/A,FALSE,"T COST";#N/A,#N/A,FALSE,"COST_FH"}</definedName>
    <definedName name="pig_dog" hidden="1">{2;#N/A;"R13C16:R17C16";#N/A;"R13C14:R17C15";FALSE;FALSE;FALSE;95;#N/A;#N/A;"R13C19";#N/A;FALSE;FALSE;FALSE;FALSE;#N/A;"";#N/A;FALSE;"";"";#N/A;#N/A;#N/A}</definedName>
    <definedName name="pig_dog\" hidden="1">{"EXCELHLP.HLP!1802";5;10;5;10;13;13;13;8;5;5;10;14;13;13;13;13;5;10;14;13;5;10;1;2;24}</definedName>
    <definedName name="pig_dog2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3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4" hidden="1">{#N/A,#N/A,FALSE,"SUMMARY";#N/A,#N/A,FALSE,"INPUTDATA";#N/A,#N/A,FALSE,"Condenser Performance"}</definedName>
    <definedName name="pig_dog6" hidden="1">{#N/A,#N/A,FALSE,"INPUTDATA";#N/A,#N/A,FALSE,"SUMMARY";#N/A,#N/A,FALSE,"CTAREP";#N/A,#N/A,FALSE,"CTBREP";#N/A,#N/A,FALSE,"TURBEFF";#N/A,#N/A,FALSE,"Condenser Performance"}</definedName>
    <definedName name="pig_dog7" hidden="1">{#N/A,#N/A,FALSE,"INPUTDATA";#N/A,#N/A,FALSE,"SUMMARY"}</definedName>
    <definedName name="pig_dog8" hidden="1">{#N/A,#N/A,FALSE,"INPUTDATA";#N/A,#N/A,FALSE,"SUMMARY";#N/A,#N/A,FALSE,"CTAREP";#N/A,#N/A,FALSE,"CTBREP";#N/A,#N/A,FALSE,"PMG4ST86";#N/A,#N/A,FALSE,"TURBEFF";#N/A,#N/A,FALSE,"Condenser Performance"}</definedName>
    <definedName name="pm" localSheetId="4">#REF!</definedName>
    <definedName name="pm" localSheetId="3">#REF!</definedName>
    <definedName name="pm" localSheetId="5">#REF!</definedName>
    <definedName name="pm">#REF!</definedName>
    <definedName name="pmm" hidden="1">{"summary",#N/A,FALSE,"PCR DIRECTORY"}</definedName>
    <definedName name="PMT" hidden="1">{"detail305",#N/A,FALSE,"BI-305"}</definedName>
    <definedName name="PMX" hidden="1">{"detail305",#N/A,FALSE,"BI-305"}</definedName>
    <definedName name="posdtxinc" localSheetId="4">#REF!</definedName>
    <definedName name="posdtxinc" localSheetId="3">#REF!</definedName>
    <definedName name="posdtxinc" localSheetId="5">#REF!</definedName>
    <definedName name="posdtxinc">#REF!</definedName>
    <definedName name="PPage" localSheetId="4">#REF!</definedName>
    <definedName name="PPage" localSheetId="3">#REF!</definedName>
    <definedName name="PPage" localSheetId="5">#REF!</definedName>
    <definedName name="PPage">#REF!</definedName>
    <definedName name="PPage1" localSheetId="4">#REF!</definedName>
    <definedName name="PPage1" localSheetId="3">#REF!</definedName>
    <definedName name="PPage1" localSheetId="5">#REF!</definedName>
    <definedName name="PPage1">#REF!</definedName>
    <definedName name="PPage2" localSheetId="4">#REF!</definedName>
    <definedName name="PPage2" localSheetId="3">#REF!</definedName>
    <definedName name="PPage2" localSheetId="5">#REF!</definedName>
    <definedName name="PPage2">#REF!</definedName>
    <definedName name="Ppas" localSheetId="4">#REF!</definedName>
    <definedName name="Ppas" localSheetId="3">#REF!</definedName>
    <definedName name="Ppas" localSheetId="5">#REF!</definedName>
    <definedName name="Ppas">#REF!</definedName>
    <definedName name="PRAXIS" localSheetId="4">#REF!</definedName>
    <definedName name="PRAXIS" localSheetId="3">#REF!</definedName>
    <definedName name="PRAXIS" localSheetId="5">#REF!</definedName>
    <definedName name="PRAXIS">#REF!</definedName>
    <definedName name="Prel_Estimate_for_Final" localSheetId="4">#REF!</definedName>
    <definedName name="Prel_Estimate_for_Final" localSheetId="3">#REF!</definedName>
    <definedName name="Prel_Estimate_for_Final" localSheetId="5">#REF!</definedName>
    <definedName name="Prel_Estimate_for_Final">#REF!</definedName>
    <definedName name="PRELIMINARY_DETAIL_on_Summary_data" localSheetId="4">#REF!</definedName>
    <definedName name="PRELIMINARY_DETAIL_on_Summary_data" localSheetId="3">#REF!</definedName>
    <definedName name="PRELIMINARY_DETAIL_on_Summary_data" localSheetId="5">#REF!</definedName>
    <definedName name="PRELIMINARY_DETAIL_on_Summary_data">#REF!</definedName>
    <definedName name="Preliminary_Estimate" localSheetId="4">#REF!</definedName>
    <definedName name="Preliminary_Estimate" localSheetId="3">#REF!</definedName>
    <definedName name="Preliminary_Estimate" localSheetId="5">#REF!</definedName>
    <definedName name="Preliminary_Estimate">#REF!</definedName>
    <definedName name="PRhandicap" localSheetId="4">#REF!</definedName>
    <definedName name="PRhandicap" localSheetId="3">#REF!</definedName>
    <definedName name="PRhandicap" localSheetId="5">#REF!</definedName>
    <definedName name="PRhandicap">#REF!</definedName>
    <definedName name="PRINT" localSheetId="19">#REF!</definedName>
    <definedName name="PRINT" localSheetId="12">#REF!</definedName>
    <definedName name="PRINT" localSheetId="10">#REF!</definedName>
    <definedName name="PRINT" localSheetId="11">#REF!</definedName>
    <definedName name="PRINT" localSheetId="9">#REF!</definedName>
    <definedName name="PRINT" localSheetId="4">#REF!</definedName>
    <definedName name="PRINT" localSheetId="6">#REF!</definedName>
    <definedName name="PRINT" localSheetId="3">#REF!</definedName>
    <definedName name="PRINT" localSheetId="5">#REF!</definedName>
    <definedName name="PRINT" localSheetId="8">#REF!</definedName>
    <definedName name="PRINT" localSheetId="14">#REF!</definedName>
    <definedName name="PRINT" localSheetId="13">#REF!</definedName>
    <definedName name="PRINT" localSheetId="15">#REF!</definedName>
    <definedName name="PRINT">#REF!</definedName>
    <definedName name="_xlnm.Print_Area" localSheetId="0">'Cost Allocation '!$A$2:$O$38,'Cost Allocation '!$A$44:$O$86,'Cost Allocation '!$A$91:$O$131</definedName>
    <definedName name="_xlnm.Print_Area" localSheetId="12">'Distribution - Veg Mgmt'!$A$3:$O$52</definedName>
    <definedName name="_xlnm.Print_Area" localSheetId="10">'Distribution -Feeder Harden'!$A$3:$O$52</definedName>
    <definedName name="_xlnm.Print_Area" localSheetId="11">'Distribution -Lateral Hardening'!$A$3:$O$52</definedName>
    <definedName name="_xlnm.Print_Area" localSheetId="9">'Distribution -Pole Inspection'!$A$3:$O$52</definedName>
    <definedName name="_xlnm.Print_Area" localSheetId="1">'Factor Calculation'!$A$2:$L$37,'Factor Calculation'!$A$42:$L$80,'Factor Calculation'!$A$85:$L$122</definedName>
    <definedName name="_xlnm.Print_Area" localSheetId="16">'PD Exec Summary High Lev'!$B$3:$N$41</definedName>
    <definedName name="_xlnm.Print_Area" localSheetId="7">'Rev Req - Distribution'!$A$3:$O$52</definedName>
    <definedName name="_xlnm.Print_Area" localSheetId="4">'Rev Req - Distribution Rounded'!$A$3:$O$55</definedName>
    <definedName name="_xlnm.Print_Area" localSheetId="6">'Rev Req - Total'!$A$3:$R$56</definedName>
    <definedName name="_xlnm.Print_Area" localSheetId="3">'Rev Req - Total Rounded'!$A$3:$P$56</definedName>
    <definedName name="_xlnm.Print_Area" localSheetId="5">'Rev Req - Trans Rounded'!$A$3:$O$55</definedName>
    <definedName name="_xlnm.Print_Area" localSheetId="8">'Rev Req - Transmission'!$A$3:$O$52</definedName>
    <definedName name="_xlnm.Print_Area" localSheetId="14">'Transmission - Hardening'!$A$3:$O$52</definedName>
    <definedName name="_xlnm.Print_Area" localSheetId="13">'Transmission - Inspections'!$A$3:$O$52</definedName>
    <definedName name="_xlnm.Print_Area" localSheetId="15">'Transmission - Veg Mgmt'!$A$3:$O$52</definedName>
    <definedName name="PRINT_AREA_MI" localSheetId="4">#REF!</definedName>
    <definedName name="PRINT_AREA_MI" localSheetId="3">#REF!</definedName>
    <definedName name="PRINT_AREA_MI" localSheetId="5">#REF!</definedName>
    <definedName name="PRINT_AREA_MI">#REF!</definedName>
    <definedName name="print_sheet" localSheetId="19">#REF!</definedName>
    <definedName name="print_sheet" localSheetId="12">#REF!</definedName>
    <definedName name="print_sheet" localSheetId="10">#REF!</definedName>
    <definedName name="print_sheet" localSheetId="11">#REF!</definedName>
    <definedName name="print_sheet" localSheetId="9">#REF!</definedName>
    <definedName name="print_sheet" localSheetId="4">#REF!</definedName>
    <definedName name="print_sheet" localSheetId="6">#REF!</definedName>
    <definedName name="print_sheet" localSheetId="3">#REF!</definedName>
    <definedName name="print_sheet" localSheetId="5">#REF!</definedName>
    <definedName name="print_sheet" localSheetId="8">#REF!</definedName>
    <definedName name="print_sheet" localSheetId="14">#REF!</definedName>
    <definedName name="print_sheet" localSheetId="13">#REF!</definedName>
    <definedName name="print_sheet" localSheetId="15">#REF!</definedName>
    <definedName name="print_sheet">#REF!</definedName>
    <definedName name="PrintArea" localSheetId="4">#REF!</definedName>
    <definedName name="PrintArea" localSheetId="3">#REF!</definedName>
    <definedName name="PrintArea" localSheetId="5">#REF!</definedName>
    <definedName name="PrintArea">#REF!</definedName>
    <definedName name="PRIOR" localSheetId="19">#REF!</definedName>
    <definedName name="PRIOR" localSheetId="12">#REF!</definedName>
    <definedName name="PRIOR" localSheetId="10">#REF!</definedName>
    <definedName name="PRIOR" localSheetId="11">#REF!</definedName>
    <definedName name="PRIOR" localSheetId="9">#REF!</definedName>
    <definedName name="PRIOR" localSheetId="4">#REF!</definedName>
    <definedName name="PRIOR" localSheetId="6">#REF!</definedName>
    <definedName name="PRIOR" localSheetId="3">#REF!</definedName>
    <definedName name="PRIOR" localSheetId="5">#REF!</definedName>
    <definedName name="PRIOR" localSheetId="8">#REF!</definedName>
    <definedName name="PRIOR" localSheetId="14">#REF!</definedName>
    <definedName name="PRIOR" localSheetId="13">#REF!</definedName>
    <definedName name="PRIOR" localSheetId="15">#REF!</definedName>
    <definedName name="PRIOR">#REF!</definedName>
    <definedName name="PRIOR_YEAR_DATE" localSheetId="4">#REF!</definedName>
    <definedName name="PRIOR_YEAR_DATE" localSheetId="3">#REF!</definedName>
    <definedName name="PRIOR_YEAR_DATE" localSheetId="5">#REF!</definedName>
    <definedName name="PRIOR_YEAR_DATE">#REF!</definedName>
    <definedName name="PRIOR_YEAR_X" localSheetId="4">#REF!</definedName>
    <definedName name="PRIOR_YEAR_X" localSheetId="3">#REF!</definedName>
    <definedName name="PRIOR_YEAR_X" localSheetId="5">#REF!</definedName>
    <definedName name="PRIOR_YEAR_X">#REF!</definedName>
    <definedName name="project_top" localSheetId="19">#REF!</definedName>
    <definedName name="project_top" localSheetId="12">#REF!</definedName>
    <definedName name="project_top" localSheetId="10">#REF!</definedName>
    <definedName name="project_top" localSheetId="11">#REF!</definedName>
    <definedName name="project_top" localSheetId="9">#REF!</definedName>
    <definedName name="project_top" localSheetId="21">#REF!</definedName>
    <definedName name="project_top" localSheetId="4">#REF!</definedName>
    <definedName name="project_top" localSheetId="6">#REF!</definedName>
    <definedName name="project_top" localSheetId="3">#REF!</definedName>
    <definedName name="project_top" localSheetId="5">#REF!</definedName>
    <definedName name="project_top" localSheetId="8">#REF!</definedName>
    <definedName name="project_top" localSheetId="14">#REF!</definedName>
    <definedName name="project_top" localSheetId="13">#REF!</definedName>
    <definedName name="project_top" localSheetId="15">#REF!</definedName>
    <definedName name="project_top">#REF!</definedName>
    <definedName name="Proposed" hidden="1">{#N/A,#N/A,TRUE,"TOTAL DISTRIBUTION";#N/A,#N/A,TRUE,"SOUTH";#N/A,#N/A,TRUE,"NORTHEAST";#N/A,#N/A,TRUE,"WEST"}</definedName>
    <definedName name="prtrecon" localSheetId="4">#REF!,#REF!,#REF!,#REF!</definedName>
    <definedName name="prtrecon" localSheetId="3">#REF!,#REF!,#REF!,#REF!</definedName>
    <definedName name="prtrecon" localSheetId="5">#REF!,#REF!,#REF!,#REF!</definedName>
    <definedName name="prtrecon">#REF!,#REF!,#REF!,#REF!</definedName>
    <definedName name="psnh1" localSheetId="4">#REF!</definedName>
    <definedName name="psnh1" localSheetId="3">#REF!</definedName>
    <definedName name="psnh1" localSheetId="5">#REF!</definedName>
    <definedName name="psnh1">#REF!</definedName>
    <definedName name="psnh2" localSheetId="4">#REF!</definedName>
    <definedName name="psnh2" localSheetId="3">#REF!</definedName>
    <definedName name="psnh2" localSheetId="5">#REF!</definedName>
    <definedName name="psnh2">#REF!</definedName>
    <definedName name="psnhcoc" localSheetId="4">#REF!</definedName>
    <definedName name="psnhcoc" localSheetId="3">#REF!</definedName>
    <definedName name="psnhcoc" localSheetId="5">#REF!</definedName>
    <definedName name="psnhcoc">#REF!</definedName>
    <definedName name="PSNHCOC2" localSheetId="4">#REF!</definedName>
    <definedName name="PSNHCOC2" localSheetId="3">#REF!</definedName>
    <definedName name="PSNHCOC2" localSheetId="5">#REF!</definedName>
    <definedName name="PSNHCOC2">#REF!</definedName>
    <definedName name="PURCHASE" localSheetId="19">#REF!</definedName>
    <definedName name="PURCHASE" localSheetId="12">#REF!</definedName>
    <definedName name="PURCHASE" localSheetId="10">#REF!</definedName>
    <definedName name="PURCHASE" localSheetId="11">#REF!</definedName>
    <definedName name="PURCHASE" localSheetId="9">#REF!</definedName>
    <definedName name="PURCHASE" localSheetId="4">#REF!</definedName>
    <definedName name="PURCHASE" localSheetId="6">#REF!</definedName>
    <definedName name="PURCHASE" localSheetId="3">#REF!</definedName>
    <definedName name="PURCHASE" localSheetId="5">#REF!</definedName>
    <definedName name="PURCHASE" localSheetId="8">#REF!</definedName>
    <definedName name="PURCHASE" localSheetId="14">#REF!</definedName>
    <definedName name="PURCHASE" localSheetId="13">#REF!</definedName>
    <definedName name="PURCHASE" localSheetId="15">#REF!</definedName>
    <definedName name="PURCHASE">#REF!</definedName>
    <definedName name="PURE" localSheetId="19">#REF!</definedName>
    <definedName name="PURE" localSheetId="12">#REF!</definedName>
    <definedName name="PURE" localSheetId="10">#REF!</definedName>
    <definedName name="PURE" localSheetId="11">#REF!</definedName>
    <definedName name="PURE" localSheetId="9">#REF!</definedName>
    <definedName name="PURE" localSheetId="21">#REF!</definedName>
    <definedName name="PURE" localSheetId="4">#REF!</definedName>
    <definedName name="PURE" localSheetId="6">#REF!</definedName>
    <definedName name="PURE" localSheetId="3">#REF!</definedName>
    <definedName name="PURE" localSheetId="5">#REF!</definedName>
    <definedName name="PURE" localSheetId="8">#REF!</definedName>
    <definedName name="PURE" localSheetId="14">#REF!</definedName>
    <definedName name="PURE" localSheetId="13">#REF!</definedName>
    <definedName name="PURE" localSheetId="15">#REF!</definedName>
    <definedName name="PURE">#REF!</definedName>
    <definedName name="PUREC" localSheetId="19">#REF!</definedName>
    <definedName name="PUREC" localSheetId="12">#REF!</definedName>
    <definedName name="PUREC" localSheetId="10">#REF!</definedName>
    <definedName name="PUREC" localSheetId="11">#REF!</definedName>
    <definedName name="PUREC" localSheetId="9">#REF!</definedName>
    <definedName name="PUREC" localSheetId="21">#REF!</definedName>
    <definedName name="PUREC" localSheetId="4">#REF!</definedName>
    <definedName name="PUREC" localSheetId="6">#REF!</definedName>
    <definedName name="PUREC" localSheetId="3">#REF!</definedName>
    <definedName name="PUREC" localSheetId="5">#REF!</definedName>
    <definedName name="PUREC" localSheetId="8">#REF!</definedName>
    <definedName name="PUREC" localSheetId="14">#REF!</definedName>
    <definedName name="PUREC" localSheetId="13">#REF!</definedName>
    <definedName name="PUREC" localSheetId="15">#REF!</definedName>
    <definedName name="PUREC">#REF!</definedName>
    <definedName name="Purpose" localSheetId="4">#REF!</definedName>
    <definedName name="Purpose" localSheetId="3">#REF!</definedName>
    <definedName name="Purpose" localSheetId="5">#REF!</definedName>
    <definedName name="Purpose">#REF!</definedName>
    <definedName name="qqq" localSheetId="21" hidden="1">{"Martin Oct94_Mar95",#N/A,FALSE,"Martin Oct94 - Mar95"}</definedName>
    <definedName name="qqq" hidden="1">{"Martin Oct94_Mar95",#N/A,FALSE,"Martin Oct94 - Mar95"}</definedName>
    <definedName name="QUALTEC" localSheetId="4">#REF!</definedName>
    <definedName name="QUALTEC" localSheetId="3">#REF!</definedName>
    <definedName name="QUALTEC" localSheetId="5">#REF!</definedName>
    <definedName name="QUALTEC">#REF!</definedName>
    <definedName name="QUALTEC_QUALITY_SERVICES__INC." localSheetId="4">#REF!</definedName>
    <definedName name="QUALTEC_QUALITY_SERVICES__INC." localSheetId="3">#REF!</definedName>
    <definedName name="QUALTEC_QUALITY_SERVICES__INC." localSheetId="5">#REF!</definedName>
    <definedName name="QUALTEC_QUALITY_SERVICES__INC.">#REF!</definedName>
    <definedName name="RAIL" localSheetId="4">#REF!</definedName>
    <definedName name="RAIL" localSheetId="3">#REF!</definedName>
    <definedName name="RAIL" localSheetId="5">#REF!</definedName>
    <definedName name="RAIL">#REF!</definedName>
    <definedName name="rate_schedule" localSheetId="4">#REF!</definedName>
    <definedName name="rate_schedule" localSheetId="3">#REF!</definedName>
    <definedName name="rate_schedule" localSheetId="5">#REF!</definedName>
    <definedName name="rate_schedule">#REF!</definedName>
    <definedName name="RATES" localSheetId="4">#REF!</definedName>
    <definedName name="RATES" localSheetId="3">#REF!</definedName>
    <definedName name="RATES" localSheetId="5">#REF!</definedName>
    <definedName name="RATES">#REF!</definedName>
    <definedName name="RECON" localSheetId="19">#REF!</definedName>
    <definedName name="RECON" localSheetId="12">#REF!</definedName>
    <definedName name="RECON" localSheetId="10">#REF!</definedName>
    <definedName name="RECON" localSheetId="11">#REF!</definedName>
    <definedName name="RECON" localSheetId="9">#REF!</definedName>
    <definedName name="RECON" localSheetId="4">#REF!</definedName>
    <definedName name="RECON" localSheetId="6">#REF!</definedName>
    <definedName name="RECON" localSheetId="3">#REF!</definedName>
    <definedName name="RECON" localSheetId="5">#REF!</definedName>
    <definedName name="RECON" localSheetId="8">#REF!</definedName>
    <definedName name="RECON" localSheetId="14">#REF!</definedName>
    <definedName name="RECON" localSheetId="13">#REF!</definedName>
    <definedName name="RECON" localSheetId="15">#REF!</definedName>
    <definedName name="RECON">#REF!</definedName>
    <definedName name="Reconciliation" localSheetId="4">#REF!</definedName>
    <definedName name="Reconciliation" localSheetId="3">#REF!</definedName>
    <definedName name="Reconciliation" localSheetId="5">#REF!</definedName>
    <definedName name="Reconciliation">#REF!</definedName>
    <definedName name="RepAllFormat" localSheetId="4">#REF!</definedName>
    <definedName name="RepAllFormat" localSheetId="3">#REF!</definedName>
    <definedName name="RepAllFormat" localSheetId="5">#REF!</definedName>
    <definedName name="RepAllFormat">#REF!</definedName>
    <definedName name="RepAllHead" localSheetId="4">#REF!</definedName>
    <definedName name="RepAllHead" localSheetId="3">#REF!</definedName>
    <definedName name="RepAllHead" localSheetId="5">#REF!</definedName>
    <definedName name="RepAllHead">#REF!</definedName>
    <definedName name="RepDataFormat" localSheetId="4">#REF!</definedName>
    <definedName name="RepDataFormat" localSheetId="3">#REF!</definedName>
    <definedName name="RepDataFormat" localSheetId="5">#REF!</definedName>
    <definedName name="RepDataFormat">#REF!</definedName>
    <definedName name="RepDataMoney" localSheetId="4">#REF!</definedName>
    <definedName name="RepDataMoney" localSheetId="3">#REF!</definedName>
    <definedName name="RepDataMoney" localSheetId="5">#REF!</definedName>
    <definedName name="RepDataMoney">#REF!</definedName>
    <definedName name="RepDataMoney1" localSheetId="4">#REF!</definedName>
    <definedName name="RepDataMoney1" localSheetId="3">#REF!</definedName>
    <definedName name="RepDataMoney1" localSheetId="5">#REF!</definedName>
    <definedName name="RepDataMoney1">#REF!</definedName>
    <definedName name="RepDataMoney2" localSheetId="4">#REF!</definedName>
    <definedName name="RepDataMoney2" localSheetId="3">#REF!</definedName>
    <definedName name="RepDataMoney2" localSheetId="5">#REF!</definedName>
    <definedName name="RepDataMoney2">#REF!</definedName>
    <definedName name="RepDataMoney3" localSheetId="4">#REF!</definedName>
    <definedName name="RepDataMoney3" localSheetId="3">#REF!</definedName>
    <definedName name="RepDataMoney3" localSheetId="5">#REF!</definedName>
    <definedName name="RepDataMoney3">#REF!</definedName>
    <definedName name="RepDataMoney4" localSheetId="4">#REF!</definedName>
    <definedName name="RepDataMoney4" localSheetId="3">#REF!</definedName>
    <definedName name="RepDataMoney4" localSheetId="5">#REF!</definedName>
    <definedName name="RepDataMoney4">#REF!</definedName>
    <definedName name="RepDataPercent" localSheetId="4">#REF!</definedName>
    <definedName name="RepDataPercent" localSheetId="3">#REF!</definedName>
    <definedName name="RepDataPercent" localSheetId="5">#REF!</definedName>
    <definedName name="RepDataPercent">#REF!</definedName>
    <definedName name="RepDataPercent1" localSheetId="4">#REF!</definedName>
    <definedName name="RepDataPercent1" localSheetId="3">#REF!</definedName>
    <definedName name="RepDataPercent1" localSheetId="5">#REF!</definedName>
    <definedName name="RepDataPercent1">#REF!</definedName>
    <definedName name="RepDataPercent2" localSheetId="4">#REF!</definedName>
    <definedName name="RepDataPercent2" localSheetId="3">#REF!</definedName>
    <definedName name="RepDataPercent2" localSheetId="5">#REF!</definedName>
    <definedName name="RepDataPercent2">#REF!</definedName>
    <definedName name="RepDataPercent3" localSheetId="4">#REF!</definedName>
    <definedName name="RepDataPercent3" localSheetId="3">#REF!</definedName>
    <definedName name="RepDataPercent3" localSheetId="5">#REF!</definedName>
    <definedName name="RepDataPercent3">#REF!</definedName>
    <definedName name="RepDelete" localSheetId="4">#REF!</definedName>
    <definedName name="RepDelete" localSheetId="3">#REF!</definedName>
    <definedName name="RepDelete" localSheetId="5">#REF!</definedName>
    <definedName name="RepDelete">#REF!</definedName>
    <definedName name="REPORT" localSheetId="4">#REF!</definedName>
    <definedName name="REPORT" localSheetId="3">#REF!</definedName>
    <definedName name="REPORT" localSheetId="5">#REF!</definedName>
    <definedName name="REPORT">#REF!</definedName>
    <definedName name="Report1Layout" localSheetId="4">#REF!</definedName>
    <definedName name="Report1Layout" localSheetId="3">#REF!</definedName>
    <definedName name="Report1Layout" localSheetId="5">#REF!</definedName>
    <definedName name="Report1Layout">#REF!</definedName>
    <definedName name="Report1Title" localSheetId="4">#REF!</definedName>
    <definedName name="Report1Title" localSheetId="3">#REF!</definedName>
    <definedName name="Report1Title" localSheetId="5">#REF!</definedName>
    <definedName name="Report1Title">#REF!</definedName>
    <definedName name="Report2Layout" localSheetId="4">#REF!</definedName>
    <definedName name="Report2Layout" localSheetId="3">#REF!</definedName>
    <definedName name="Report2Layout" localSheetId="5">#REF!</definedName>
    <definedName name="Report2Layout">#REF!</definedName>
    <definedName name="Report2Title" localSheetId="4">#REF!</definedName>
    <definedName name="Report2Title" localSheetId="3">#REF!</definedName>
    <definedName name="Report2Title" localSheetId="5">#REF!</definedName>
    <definedName name="Report2Title">#REF!</definedName>
    <definedName name="Report3Layout" localSheetId="4">#REF!</definedName>
    <definedName name="Report3Layout" localSheetId="3">#REF!</definedName>
    <definedName name="Report3Layout" localSheetId="5">#REF!</definedName>
    <definedName name="Report3Layout">#REF!</definedName>
    <definedName name="Report3Title" localSheetId="4">#REF!</definedName>
    <definedName name="Report3Title" localSheetId="3">#REF!</definedName>
    <definedName name="Report3Title" localSheetId="5">#REF!</definedName>
    <definedName name="Report3Title">#REF!</definedName>
    <definedName name="Report4Layout" localSheetId="4">#REF!</definedName>
    <definedName name="Report4Layout" localSheetId="3">#REF!</definedName>
    <definedName name="Report4Layout" localSheetId="5">#REF!</definedName>
    <definedName name="Report4Layout">#REF!</definedName>
    <definedName name="Report4Title" localSheetId="4">#REF!</definedName>
    <definedName name="Report4Title" localSheetId="3">#REF!</definedName>
    <definedName name="Report4Title" localSheetId="5">#REF!</definedName>
    <definedName name="Report4Title">#REF!</definedName>
    <definedName name="ReportRange" localSheetId="4">#REF!</definedName>
    <definedName name="ReportRange" localSheetId="3">#REF!</definedName>
    <definedName name="ReportRange" localSheetId="5">#REF!</definedName>
    <definedName name="ReportRange">#REF!</definedName>
    <definedName name="ReportSelection" localSheetId="4">#REF!</definedName>
    <definedName name="ReportSelection" localSheetId="3">#REF!</definedName>
    <definedName name="ReportSelection" localSheetId="5">#REF!</definedName>
    <definedName name="ReportSelection">#REF!</definedName>
    <definedName name="RepPercent" localSheetId="4">#REF!</definedName>
    <definedName name="RepPercent" localSheetId="3">#REF!</definedName>
    <definedName name="RepPercent" localSheetId="5">#REF!</definedName>
    <definedName name="RepPercent">#REF!</definedName>
    <definedName name="RES" localSheetId="4">#REF!</definedName>
    <definedName name="RES" localSheetId="3">#REF!</definedName>
    <definedName name="RES" localSheetId="5">#REF!</definedName>
    <definedName name="RES">#REF!</definedName>
    <definedName name="reserves" localSheetId="4">#REF!</definedName>
    <definedName name="reserves" localSheetId="3">#REF!</definedName>
    <definedName name="reserves" localSheetId="5">#REF!</definedName>
    <definedName name="reserves">#REF!</definedName>
    <definedName name="RESP1" localSheetId="4">#REF!</definedName>
    <definedName name="RESP1" localSheetId="3">#REF!</definedName>
    <definedName name="RESP1" localSheetId="5">#REF!</definedName>
    <definedName name="RESP1">#REF!</definedName>
    <definedName name="rev" hidden="1">{#N/A,#N/A,TRUE,"TOTAL DISTRIBUTION";#N/A,#N/A,TRUE,"SOUTH";#N/A,#N/A,TRUE,"NORTHEAST";#N/A,#N/A,TRUE,"WEST"}</definedName>
    <definedName name="REVENUERPT" localSheetId="19">#REF!</definedName>
    <definedName name="REVENUERPT" localSheetId="12">#REF!</definedName>
    <definedName name="REVENUERPT" localSheetId="10">#REF!</definedName>
    <definedName name="REVENUERPT" localSheetId="11">#REF!</definedName>
    <definedName name="REVENUERPT" localSheetId="9">#REF!</definedName>
    <definedName name="REVENUERPT" localSheetId="4">#REF!</definedName>
    <definedName name="REVENUERPT" localSheetId="6">#REF!</definedName>
    <definedName name="REVENUERPT" localSheetId="3">#REF!</definedName>
    <definedName name="REVENUERPT" localSheetId="5">#REF!</definedName>
    <definedName name="REVENUERPT" localSheetId="8">#REF!</definedName>
    <definedName name="REVENUERPT" localSheetId="14">#REF!</definedName>
    <definedName name="REVENUERPT" localSheetId="13">#REF!</definedName>
    <definedName name="REVENUERPT" localSheetId="15">#REF!</definedName>
    <definedName name="REVENUERPT">#REF!</definedName>
    <definedName name="revised" hidden="1">{#N/A,#N/A,TRUE,"TOTAL DSBN";#N/A,#N/A,TRUE,"WEST";#N/A,#N/A,TRUE,"SOUTH";#N/A,#N/A,TRUE,"NORTHEAST"}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ita" hidden="1">{#N/A,#N/A,TRUE,"TOTAL DISTRIBUTION";#N/A,#N/A,TRUE,"SOUTH";#N/A,#N/A,TRUE,"NORTHEAST";#N/A,#N/A,TRUE,"WEST"}</definedName>
    <definedName name="RoundingOption" localSheetId="4">#REF!</definedName>
    <definedName name="RoundingOption" localSheetId="3">#REF!</definedName>
    <definedName name="RoundingOption" localSheetId="5">#REF!</definedName>
    <definedName name="RoundingOption">#REF!</definedName>
    <definedName name="rp_efoh_puf_yrs_rp_efoh_puf_yrs_List" localSheetId="4">#REF!</definedName>
    <definedName name="rp_efoh_puf_yrs_rp_efoh_puf_yrs_List" localSheetId="3">#REF!</definedName>
    <definedName name="rp_efoh_puf_yrs_rp_efoh_puf_yrs_List" localSheetId="5">#REF!</definedName>
    <definedName name="rp_efoh_puf_yrs_rp_efoh_puf_yrs_List">#REF!</definedName>
    <definedName name="Rpt1_RequiredRev" localSheetId="4">#REF!</definedName>
    <definedName name="Rpt1_RequiredRev" localSheetId="3">#REF!</definedName>
    <definedName name="Rpt1_RequiredRev" localSheetId="5">#REF!</definedName>
    <definedName name="Rpt1_RequiredRev">#REF!</definedName>
    <definedName name="RTAX" localSheetId="4">#REF!</definedName>
    <definedName name="RTAX" localSheetId="3">#REF!</definedName>
    <definedName name="RTAX" localSheetId="5">#REF!</definedName>
    <definedName name="RTAX">#REF!</definedName>
    <definedName name="RTSLABEL" localSheetId="4">#REF!</definedName>
    <definedName name="RTSLABEL" localSheetId="3">#REF!</definedName>
    <definedName name="RTSLABEL" localSheetId="5">#REF!</definedName>
    <definedName name="RTSLABEL">#REF!</definedName>
    <definedName name="S" localSheetId="19">#REF!</definedName>
    <definedName name="S" localSheetId="12">#REF!</definedName>
    <definedName name="S" localSheetId="10">#REF!</definedName>
    <definedName name="S" localSheetId="11">#REF!</definedName>
    <definedName name="S" localSheetId="9">#REF!</definedName>
    <definedName name="S" localSheetId="4">#REF!</definedName>
    <definedName name="S" localSheetId="6">#REF!</definedName>
    <definedName name="S" localSheetId="3">#REF!</definedName>
    <definedName name="S" localSheetId="5">#REF!</definedName>
    <definedName name="S" localSheetId="8">#REF!</definedName>
    <definedName name="S" localSheetId="14">#REF!</definedName>
    <definedName name="S" localSheetId="13">#REF!</definedName>
    <definedName name="S" localSheetId="15">#REF!</definedName>
    <definedName name="S">#REF!</definedName>
    <definedName name="S1V76" localSheetId="4">#REF!</definedName>
    <definedName name="S1V76" localSheetId="3">#REF!</definedName>
    <definedName name="S1V76" localSheetId="5">#REF!</definedName>
    <definedName name="S1V76">#REF!</definedName>
    <definedName name="sada" hidden="1">{"summary",#N/A,FALSE,"PCR DIRECTORY"}</definedName>
    <definedName name="SALES" localSheetId="19">#REF!</definedName>
    <definedName name="SALES" localSheetId="12">#REF!</definedName>
    <definedName name="SALES" localSheetId="10">#REF!</definedName>
    <definedName name="SALES" localSheetId="11">#REF!</definedName>
    <definedName name="SALES" localSheetId="9">#REF!</definedName>
    <definedName name="SALES" localSheetId="4">#REF!</definedName>
    <definedName name="SALES" localSheetId="6">#REF!</definedName>
    <definedName name="SALES" localSheetId="3">#REF!</definedName>
    <definedName name="SALES" localSheetId="5">#REF!</definedName>
    <definedName name="SALES" localSheetId="8">#REF!</definedName>
    <definedName name="SALES" localSheetId="14">#REF!</definedName>
    <definedName name="SALES" localSheetId="13">#REF!</definedName>
    <definedName name="SALES" localSheetId="15">#REF!</definedName>
    <definedName name="SALES">#REF!</definedName>
    <definedName name="SAPBEXdnldView" hidden="1">"4EH01FY13RS12ZA68YZQEBXE6"</definedName>
    <definedName name="SAPBEXhrIndnt" hidden="1">1</definedName>
    <definedName name="SAPBEXrevision" hidden="1">0</definedName>
    <definedName name="SAPBEXrevision_1" hidden="1">0</definedName>
    <definedName name="SAPBEXsysID" hidden="1">"GP1"</definedName>
    <definedName name="SAPBEXwbID" hidden="1">"4AFKCASG4W23WCCEKVGAHCKQ9"</definedName>
    <definedName name="SAPCrosstab1" localSheetId="4">#REF!</definedName>
    <definedName name="SAPCrosstab1" localSheetId="3">#REF!</definedName>
    <definedName name="SAPCrosstab1" localSheetId="5">#REF!</definedName>
    <definedName name="SAPCrosstab1">#REF!</definedName>
    <definedName name="SAPsysID" hidden="1">"708C5W7SBKP804JT78WJ0JNKI"</definedName>
    <definedName name="SAPwbID" hidden="1">"ARS"</definedName>
    <definedName name="SCALC" localSheetId="4">#REF!</definedName>
    <definedName name="SCALC" localSheetId="3">#REF!</definedName>
    <definedName name="SCALC" localSheetId="5">#REF!</definedName>
    <definedName name="SCALC">#REF!</definedName>
    <definedName name="SCH" localSheetId="19">#REF!</definedName>
    <definedName name="SCH" localSheetId="12">#REF!</definedName>
    <definedName name="SCH" localSheetId="10">#REF!</definedName>
    <definedName name="SCH" localSheetId="11">#REF!</definedName>
    <definedName name="SCH" localSheetId="9">#REF!</definedName>
    <definedName name="SCH" localSheetId="4">#REF!</definedName>
    <definedName name="SCH" localSheetId="6">#REF!</definedName>
    <definedName name="SCH" localSheetId="3">#REF!</definedName>
    <definedName name="SCH" localSheetId="5">#REF!</definedName>
    <definedName name="SCH" localSheetId="8">#REF!</definedName>
    <definedName name="SCH" localSheetId="14">#REF!</definedName>
    <definedName name="SCH" localSheetId="13">#REF!</definedName>
    <definedName name="SCH" localSheetId="15">#REF!</definedName>
    <definedName name="SCH">#REF!</definedName>
    <definedName name="SCH1" localSheetId="4">#REF!</definedName>
    <definedName name="SCH1" localSheetId="3">#REF!</definedName>
    <definedName name="SCH1" localSheetId="5">#REF!</definedName>
    <definedName name="SCH1">#REF!</definedName>
    <definedName name="SCH2" localSheetId="4">#REF!</definedName>
    <definedName name="SCH2" localSheetId="3">#REF!</definedName>
    <definedName name="SCH2" localSheetId="5">#REF!</definedName>
    <definedName name="SCH2">#REF!</definedName>
    <definedName name="SCHC22P1" localSheetId="4">#REF!</definedName>
    <definedName name="SCHC22P1" localSheetId="3">#REF!</definedName>
    <definedName name="SCHC22P1" localSheetId="5">#REF!</definedName>
    <definedName name="SCHC22P1">#REF!</definedName>
    <definedName name="SCHC22P2" localSheetId="4">#REF!</definedName>
    <definedName name="SCHC22P2" localSheetId="3">#REF!</definedName>
    <definedName name="SCHC22P2" localSheetId="5">#REF!</definedName>
    <definedName name="SCHC22P2">#REF!</definedName>
    <definedName name="Scherer" localSheetId="4">#REF!</definedName>
    <definedName name="Scherer" localSheetId="3">#REF!</definedName>
    <definedName name="Scherer" localSheetId="5">#REF!</definedName>
    <definedName name="Scherer">#REF!</definedName>
    <definedName name="SecOps_OM_06Actual_Essbase" localSheetId="4">#REF!</definedName>
    <definedName name="SecOps_OM_06Actual_Essbase" localSheetId="3">#REF!</definedName>
    <definedName name="SecOps_OM_06Actual_Essbase" localSheetId="5">#REF!</definedName>
    <definedName name="SecOps_OM_06Actual_Essbase">#REF!</definedName>
    <definedName name="sematxinc" localSheetId="4">#REF!</definedName>
    <definedName name="sematxinc" localSheetId="3">#REF!</definedName>
    <definedName name="sematxinc" localSheetId="5">#REF!</definedName>
    <definedName name="sematxinc">#REF!</definedName>
    <definedName name="sencount" hidden="1">1</definedName>
    <definedName name="sep" localSheetId="4">#REF!</definedName>
    <definedName name="sep" localSheetId="3">#REF!</definedName>
    <definedName name="sep" localSheetId="5">#REF!</definedName>
    <definedName name="sep">#REF!</definedName>
    <definedName name="serp" localSheetId="4">#REF!</definedName>
    <definedName name="serp" localSheetId="3">#REF!</definedName>
    <definedName name="serp" localSheetId="5">#REF!</definedName>
    <definedName name="serp">#REF!</definedName>
    <definedName name="Server" localSheetId="4">#REF!</definedName>
    <definedName name="Server" localSheetId="3">#REF!</definedName>
    <definedName name="Server" localSheetId="5">#REF!</definedName>
    <definedName name="Server">#REF!</definedName>
    <definedName name="siertxinc" localSheetId="4">#REF!</definedName>
    <definedName name="siertxinc" localSheetId="3">#REF!</definedName>
    <definedName name="siertxinc" localSheetId="5">#REF!</definedName>
    <definedName name="siertxinc">#REF!</definedName>
    <definedName name="sign_date" localSheetId="4">#REF!</definedName>
    <definedName name="sign_date" localSheetId="3">#REF!</definedName>
    <definedName name="sign_date" localSheetId="5">#REF!</definedName>
    <definedName name="sign_date">#REF!</definedName>
    <definedName name="Sites" hidden="1">{#N/A,#N/A,TRUE,"TOTAL DISTRIBUTION";#N/A,#N/A,TRUE,"SOUTH";#N/A,#N/A,TRUE,"NORTHEAST";#N/A,#N/A,TRUE,"WEST"}</definedName>
    <definedName name="Sitesdate" hidden="1">{#N/A,#N/A,TRUE,"TOTAL DSBN";#N/A,#N/A,TRUE,"WEST";#N/A,#N/A,TRUE,"SOUTH";#N/A,#N/A,TRUE,"NORTHEAST"}</definedName>
    <definedName name="skyrtxinc" localSheetId="4">#REF!</definedName>
    <definedName name="skyrtxinc" localSheetId="3">#REF!</definedName>
    <definedName name="skyrtxinc" localSheetId="5">#REF!</definedName>
    <definedName name="skyrtxinc">#REF!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2</definedName>
    <definedName name="solver_neg" hidden="1">2</definedName>
    <definedName name="solver_num" hidden="1">1</definedName>
    <definedName name="solver_nwt" hidden="1">1</definedName>
    <definedName name="solver_pre" hidden="1">0.000001</definedName>
    <definedName name="solver_rel1" hidden="1">2</definedName>
    <definedName name="solver_rhs1" hidden="1">17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1</definedName>
    <definedName name="solver_val" hidden="1">0</definedName>
    <definedName name="Source" localSheetId="4">#REF!</definedName>
    <definedName name="Source" localSheetId="3">#REF!</definedName>
    <definedName name="Source" localSheetId="5">#REF!</definedName>
    <definedName name="Source">#REF!</definedName>
    <definedName name="spec" localSheetId="4">#REF!</definedName>
    <definedName name="spec" localSheetId="3">#REF!</definedName>
    <definedName name="spec" localSheetId="5">#REF!</definedName>
    <definedName name="spec">#REF!</definedName>
    <definedName name="SRCA" localSheetId="4">#REF!</definedName>
    <definedName name="SRCA" localSheetId="3">#REF!</definedName>
    <definedName name="SRCA" localSheetId="5">#REF!</definedName>
    <definedName name="SRCA">#REF!</definedName>
    <definedName name="SRCM" localSheetId="4">#REF!</definedName>
    <definedName name="SRCM" localSheetId="3">#REF!</definedName>
    <definedName name="SRCM" localSheetId="5">#REF!</definedName>
    <definedName name="SRCM">#REF!</definedName>
    <definedName name="startupgas" localSheetId="4">#REF!</definedName>
    <definedName name="startupgas" localSheetId="3">#REF!</definedName>
    <definedName name="startupgas" localSheetId="5">#REF!</definedName>
    <definedName name="startupgas">#REF!</definedName>
    <definedName name="state_other" localSheetId="4">#REF!</definedName>
    <definedName name="state_other" localSheetId="3">#REF!</definedName>
    <definedName name="state_other" localSheetId="5">#REF!</definedName>
    <definedName name="state_other">#REF!</definedName>
    <definedName name="Stats_App" localSheetId="4">#REF!</definedName>
    <definedName name="Stats_App" localSheetId="3">#REF!</definedName>
    <definedName name="Stats_App" localSheetId="5">#REF!</definedName>
    <definedName name="Stats_App">#REF!</definedName>
    <definedName name="Stats_Data" localSheetId="4">#REF!</definedName>
    <definedName name="Stats_Data" localSheetId="3">#REF!</definedName>
    <definedName name="Stats_Data" localSheetId="5">#REF!</definedName>
    <definedName name="Stats_Data">#REF!</definedName>
    <definedName name="Stats_DB" localSheetId="4">#REF!</definedName>
    <definedName name="Stats_DB" localSheetId="3">#REF!</definedName>
    <definedName name="Stats_DB" localSheetId="5">#REF!</definedName>
    <definedName name="Stats_DB">#REF!</definedName>
    <definedName name="Stats_EAC" localSheetId="4">#REF!</definedName>
    <definedName name="Stats_EAC" localSheetId="3">#REF!</definedName>
    <definedName name="Stats_EAC" localSheetId="5">#REF!</definedName>
    <definedName name="Stats_EAC">#REF!</definedName>
    <definedName name="Stats_Rpt" localSheetId="4">#REF!</definedName>
    <definedName name="Stats_Rpt" localSheetId="3">#REF!</definedName>
    <definedName name="Stats_Rpt" localSheetId="5">#REF!</definedName>
    <definedName name="Stats_Rpt">#REF!</definedName>
    <definedName name="Stats_Title1" localSheetId="4">#REF!</definedName>
    <definedName name="Stats_Title1" localSheetId="3">#REF!</definedName>
    <definedName name="Stats_Title1" localSheetId="5">#REF!</definedName>
    <definedName name="Stats_Title1">#REF!</definedName>
    <definedName name="Stats_Title2" localSheetId="4">#REF!</definedName>
    <definedName name="Stats_Title2" localSheetId="3">#REF!</definedName>
    <definedName name="Stats_Title2" localSheetId="5">#REF!</definedName>
    <definedName name="Stats_Title2">#REF!</definedName>
    <definedName name="STI" localSheetId="4">#REF!</definedName>
    <definedName name="STI" localSheetId="3">#REF!</definedName>
    <definedName name="STI" localSheetId="5">#REF!</definedName>
    <definedName name="STI">#REF!</definedName>
    <definedName name="Stratification_of_Cost" localSheetId="4">#REF!</definedName>
    <definedName name="Stratification_of_Cost" localSheetId="3">#REF!</definedName>
    <definedName name="Stratification_of_Cost" localSheetId="5">#REF!</definedName>
    <definedName name="Stratification_of_Cost">#REF!</definedName>
    <definedName name="SUBSEQUENT_YEAR_DATE" localSheetId="4">#REF!</definedName>
    <definedName name="SUBSEQUENT_YEAR_DATE" localSheetId="3">#REF!</definedName>
    <definedName name="SUBSEQUENT_YEAR_DATE" localSheetId="5">#REF!</definedName>
    <definedName name="SUBSEQUENT_YEAR_DATE">#REF!</definedName>
    <definedName name="SUBSEQUENT_YEAR_X" localSheetId="4">#REF!</definedName>
    <definedName name="SUBSEQUENT_YEAR_X" localSheetId="3">#REF!</definedName>
    <definedName name="SUBSEQUENT_YEAR_X" localSheetId="5">#REF!</definedName>
    <definedName name="SUBSEQUENT_YEAR_X">#REF!</definedName>
    <definedName name="SUE" hidden="1">{#N/A,#N/A,TRUE,"TOTAL DISTRIBUTION";#N/A,#N/A,TRUE,"SOUTH";#N/A,#N/A,TRUE,"NORTHEAST";#N/A,#N/A,TRUE,"WEST"}</definedName>
    <definedName name="sum" localSheetId="4">#REF!</definedName>
    <definedName name="sum" localSheetId="3">#REF!</definedName>
    <definedName name="sum" localSheetId="5">#REF!</definedName>
    <definedName name="sum">#REF!</definedName>
    <definedName name="SUMM" localSheetId="4">#REF!</definedName>
    <definedName name="SUMM" localSheetId="3">#REF!</definedName>
    <definedName name="SUMM" localSheetId="5">#REF!</definedName>
    <definedName name="SUMM">#REF!</definedName>
    <definedName name="SUMMARY" localSheetId="4">#REF!</definedName>
    <definedName name="SUMMARY" localSheetId="3">#REF!</definedName>
    <definedName name="SUMMARY" localSheetId="5">#REF!</definedName>
    <definedName name="SUMMARY">#REF!</definedName>
    <definedName name="sumtran2" localSheetId="4">#REF!</definedName>
    <definedName name="sumtran2" localSheetId="3">#REF!</definedName>
    <definedName name="sumtran2" localSheetId="5">#REF!</definedName>
    <definedName name="sumtran2">#REF!</definedName>
    <definedName name="sumtrans" localSheetId="4">#REF!</definedName>
    <definedName name="sumtrans" localSheetId="3">#REF!</definedName>
    <definedName name="sumtrans" localSheetId="5">#REF!</definedName>
    <definedName name="sumtrans">#REF!</definedName>
    <definedName name="SumUDA" localSheetId="4">#REF!</definedName>
    <definedName name="SumUDA" localSheetId="3">#REF!</definedName>
    <definedName name="SumUDA" localSheetId="5">#REF!</definedName>
    <definedName name="SumUDA">#REF!</definedName>
    <definedName name="T" localSheetId="19">#REF!</definedName>
    <definedName name="T" localSheetId="12">#REF!</definedName>
    <definedName name="T" localSheetId="10">#REF!</definedName>
    <definedName name="T" localSheetId="11">#REF!</definedName>
    <definedName name="T" localSheetId="9">#REF!</definedName>
    <definedName name="T" localSheetId="4">#REF!</definedName>
    <definedName name="T" localSheetId="6">#REF!</definedName>
    <definedName name="T" localSheetId="3">#REF!</definedName>
    <definedName name="T" localSheetId="5">#REF!</definedName>
    <definedName name="T" localSheetId="8">#REF!</definedName>
    <definedName name="T" localSheetId="14">#REF!</definedName>
    <definedName name="T" localSheetId="13">#REF!</definedName>
    <definedName name="T" localSheetId="15">#REF!</definedName>
    <definedName name="T">#REF!</definedName>
    <definedName name="TAMI" hidden="1">{"summary",#N/A,FALSE,"PCR DIRECTORY"}</definedName>
    <definedName name="tbl_festub_ack" localSheetId="4">#REF!</definedName>
    <definedName name="tbl_festub_ack" localSheetId="3">#REF!</definedName>
    <definedName name="tbl_festub_ack" localSheetId="5">#REF!</definedName>
    <definedName name="tbl_festub_ack">#REF!</definedName>
    <definedName name="tbl_festub_details" localSheetId="4">#REF!</definedName>
    <definedName name="tbl_festub_details" localSheetId="3">#REF!</definedName>
    <definedName name="tbl_festub_details" localSheetId="5">#REF!</definedName>
    <definedName name="tbl_festub_details">#REF!</definedName>
    <definedName name="teast" hidden="1">{#N/A,#N/A,TRUE,"TOTAL DSBN";#N/A,#N/A,TRUE,"WEST";#N/A,#N/A,TRUE,"SOUTH";#N/A,#N/A,TRUE,"NORTHEAST"}</definedName>
    <definedName name="TEN" localSheetId="19">#REF!</definedName>
    <definedName name="TEN" localSheetId="12">#REF!</definedName>
    <definedName name="TEN" localSheetId="10">#REF!</definedName>
    <definedName name="TEN" localSheetId="11">#REF!</definedName>
    <definedName name="TEN" localSheetId="9">#REF!</definedName>
    <definedName name="TEN" localSheetId="4">#REF!</definedName>
    <definedName name="TEN" localSheetId="6">#REF!</definedName>
    <definedName name="TEN" localSheetId="3">#REF!</definedName>
    <definedName name="TEN" localSheetId="5">#REF!</definedName>
    <definedName name="TEN" localSheetId="8">#REF!</definedName>
    <definedName name="TEN" localSheetId="14">#REF!</definedName>
    <definedName name="TEN" localSheetId="13">#REF!</definedName>
    <definedName name="TEN" localSheetId="15">#REF!</definedName>
    <definedName name="TEN">#REF!</definedName>
    <definedName name="test" hidden="1">{"detail305",#N/A,FALSE,"BI-305"}</definedName>
    <definedName name="test." hidden="1">{#N/A,#N/A,TRUE,"TOTAL DISTRIBUTION";#N/A,#N/A,TRUE,"SOUTH";#N/A,#N/A,TRUE,"NORTHEAST";#N/A,#N/A,TRUE,"WEST"}</definedName>
    <definedName name="TEST_YEAR_DATE" localSheetId="4">#REF!</definedName>
    <definedName name="TEST_YEAR_DATE" localSheetId="3">#REF!</definedName>
    <definedName name="TEST_YEAR_DATE" localSheetId="5">#REF!</definedName>
    <definedName name="TEST_YEAR_DATE">#REF!</definedName>
    <definedName name="TEST_YEAR_X" localSheetId="4">#REF!</definedName>
    <definedName name="TEST_YEAR_X" localSheetId="3">#REF!</definedName>
    <definedName name="TEST_YEAR_X" localSheetId="5">#REF!</definedName>
    <definedName name="TEST_YEAR_X">#REF!</definedName>
    <definedName name="TEST0" localSheetId="4">#REF!</definedName>
    <definedName name="TEST0" localSheetId="3">#REF!</definedName>
    <definedName name="TEST0" localSheetId="5">#REF!</definedName>
    <definedName name="TEST0">#REF!</definedName>
    <definedName name="TEST1" localSheetId="4">#REF!</definedName>
    <definedName name="TEST1" localSheetId="3">#REF!</definedName>
    <definedName name="TEST1" localSheetId="5">#REF!</definedName>
    <definedName name="TEST1">#REF!</definedName>
    <definedName name="TEST10" localSheetId="4">#REF!</definedName>
    <definedName name="TEST10" localSheetId="3">#REF!</definedName>
    <definedName name="TEST10" localSheetId="5">#REF!</definedName>
    <definedName name="TEST10">#REF!</definedName>
    <definedName name="TEST11" localSheetId="4">#REF!</definedName>
    <definedName name="TEST11" localSheetId="3">#REF!</definedName>
    <definedName name="TEST11" localSheetId="5">#REF!</definedName>
    <definedName name="TEST11">#REF!</definedName>
    <definedName name="TEST12" localSheetId="4">#REF!</definedName>
    <definedName name="TEST12" localSheetId="3">#REF!</definedName>
    <definedName name="TEST12" localSheetId="5">#REF!</definedName>
    <definedName name="TEST12">#REF!</definedName>
    <definedName name="TEST13" localSheetId="4">#REF!</definedName>
    <definedName name="TEST13" localSheetId="3">#REF!</definedName>
    <definedName name="TEST13" localSheetId="5">#REF!</definedName>
    <definedName name="TEST13">#REF!</definedName>
    <definedName name="TEST14" localSheetId="4">#REF!</definedName>
    <definedName name="TEST14" localSheetId="3">#REF!</definedName>
    <definedName name="TEST14" localSheetId="5">#REF!</definedName>
    <definedName name="TEST14">#REF!</definedName>
    <definedName name="TEST15" localSheetId="4">#REF!</definedName>
    <definedName name="TEST15" localSheetId="3">#REF!</definedName>
    <definedName name="TEST15" localSheetId="5">#REF!</definedName>
    <definedName name="TEST15">#REF!</definedName>
    <definedName name="TEST16" localSheetId="4">#REF!</definedName>
    <definedName name="TEST16" localSheetId="3">#REF!</definedName>
    <definedName name="TEST16" localSheetId="5">#REF!</definedName>
    <definedName name="TEST16">#REF!</definedName>
    <definedName name="TEST17" localSheetId="4">#REF!</definedName>
    <definedName name="TEST17" localSheetId="3">#REF!</definedName>
    <definedName name="TEST17" localSheetId="5">#REF!</definedName>
    <definedName name="TEST17">#REF!</definedName>
    <definedName name="TEST18" localSheetId="4">#REF!</definedName>
    <definedName name="TEST18" localSheetId="3">#REF!</definedName>
    <definedName name="TEST18" localSheetId="5">#REF!</definedName>
    <definedName name="TEST18">#REF!</definedName>
    <definedName name="TEST19" localSheetId="4">#REF!</definedName>
    <definedName name="TEST19" localSheetId="3">#REF!</definedName>
    <definedName name="TEST19" localSheetId="5">#REF!</definedName>
    <definedName name="TEST19">#REF!</definedName>
    <definedName name="TEST2" localSheetId="4">#REF!</definedName>
    <definedName name="TEST2" localSheetId="3">#REF!</definedName>
    <definedName name="TEST2" localSheetId="5">#REF!</definedName>
    <definedName name="TEST2">#REF!</definedName>
    <definedName name="TEST20" localSheetId="4">#REF!</definedName>
    <definedName name="TEST20" localSheetId="3">#REF!</definedName>
    <definedName name="TEST20" localSheetId="5">#REF!</definedName>
    <definedName name="TEST20">#REF!</definedName>
    <definedName name="TEST21" localSheetId="4">#REF!</definedName>
    <definedName name="TEST21" localSheetId="3">#REF!</definedName>
    <definedName name="TEST21" localSheetId="5">#REF!</definedName>
    <definedName name="TEST21">#REF!</definedName>
    <definedName name="TEST22" localSheetId="4">#REF!</definedName>
    <definedName name="TEST22" localSheetId="3">#REF!</definedName>
    <definedName name="TEST22" localSheetId="5">#REF!</definedName>
    <definedName name="TEST22">#REF!</definedName>
    <definedName name="TEST23" localSheetId="4">#REF!</definedName>
    <definedName name="TEST23" localSheetId="3">#REF!</definedName>
    <definedName name="TEST23" localSheetId="5">#REF!</definedName>
    <definedName name="TEST23">#REF!</definedName>
    <definedName name="TEST24" localSheetId="4">#REF!</definedName>
    <definedName name="TEST24" localSheetId="3">#REF!</definedName>
    <definedName name="TEST24" localSheetId="5">#REF!</definedName>
    <definedName name="TEST24">#REF!</definedName>
    <definedName name="TEST25" localSheetId="4">#REF!</definedName>
    <definedName name="TEST25" localSheetId="3">#REF!</definedName>
    <definedName name="TEST25" localSheetId="5">#REF!</definedName>
    <definedName name="TEST25">#REF!</definedName>
    <definedName name="TEST26" localSheetId="4">#REF!</definedName>
    <definedName name="TEST26" localSheetId="3">#REF!</definedName>
    <definedName name="TEST26" localSheetId="5">#REF!</definedName>
    <definedName name="TEST26">#REF!</definedName>
    <definedName name="TEST27" localSheetId="4">#REF!</definedName>
    <definedName name="TEST27" localSheetId="3">#REF!</definedName>
    <definedName name="TEST27" localSheetId="5">#REF!</definedName>
    <definedName name="TEST27">#REF!</definedName>
    <definedName name="TEST28" localSheetId="4">#REF!</definedName>
    <definedName name="TEST28" localSheetId="3">#REF!</definedName>
    <definedName name="TEST28" localSheetId="5">#REF!</definedName>
    <definedName name="TEST28">#REF!</definedName>
    <definedName name="TEST29" localSheetId="4">#REF!</definedName>
    <definedName name="TEST29" localSheetId="3">#REF!</definedName>
    <definedName name="TEST29" localSheetId="5">#REF!</definedName>
    <definedName name="TEST29">#REF!</definedName>
    <definedName name="TEST3" localSheetId="4">#REF!</definedName>
    <definedName name="TEST3" localSheetId="3">#REF!</definedName>
    <definedName name="TEST3" localSheetId="5">#REF!</definedName>
    <definedName name="TEST3">#REF!</definedName>
    <definedName name="TEST30" localSheetId="4">#REF!</definedName>
    <definedName name="TEST30" localSheetId="3">#REF!</definedName>
    <definedName name="TEST30" localSheetId="5">#REF!</definedName>
    <definedName name="TEST30">#REF!</definedName>
    <definedName name="TEST31" localSheetId="4">#REF!</definedName>
    <definedName name="TEST31" localSheetId="3">#REF!</definedName>
    <definedName name="TEST31" localSheetId="5">#REF!</definedName>
    <definedName name="TEST31">#REF!</definedName>
    <definedName name="TEST4" localSheetId="4">#REF!</definedName>
    <definedName name="TEST4" localSheetId="3">#REF!</definedName>
    <definedName name="TEST4" localSheetId="5">#REF!</definedName>
    <definedName name="TEST4">#REF!</definedName>
    <definedName name="TEST5" localSheetId="4">#REF!</definedName>
    <definedName name="TEST5" localSheetId="3">#REF!</definedName>
    <definedName name="TEST5" localSheetId="5">#REF!</definedName>
    <definedName name="TEST5">#REF!</definedName>
    <definedName name="TEST6" localSheetId="4">#REF!</definedName>
    <definedName name="TEST6" localSheetId="3">#REF!</definedName>
    <definedName name="TEST6" localSheetId="5">#REF!</definedName>
    <definedName name="TEST6">#REF!</definedName>
    <definedName name="TEST7" localSheetId="4">#REF!</definedName>
    <definedName name="TEST7" localSheetId="3">#REF!</definedName>
    <definedName name="TEST7" localSheetId="5">#REF!</definedName>
    <definedName name="TEST7">#REF!</definedName>
    <definedName name="TEST8" localSheetId="4">#REF!</definedName>
    <definedName name="TEST8" localSheetId="3">#REF!</definedName>
    <definedName name="TEST8" localSheetId="5">#REF!</definedName>
    <definedName name="TEST8">#REF!</definedName>
    <definedName name="TEST9" localSheetId="4">#REF!</definedName>
    <definedName name="TEST9" localSheetId="3">#REF!</definedName>
    <definedName name="TEST9" localSheetId="5">#REF!</definedName>
    <definedName name="TEST9">#REF!</definedName>
    <definedName name="TESTHKEY" localSheetId="4">#REF!</definedName>
    <definedName name="TESTHKEY" localSheetId="3">#REF!</definedName>
    <definedName name="TESTHKEY" localSheetId="5">#REF!</definedName>
    <definedName name="TESTHKEY">#REF!</definedName>
    <definedName name="testing" hidden="1">{"detail305",#N/A,FALSE,"BI-305"}</definedName>
    <definedName name="testing2" hidden="1">{"detail305",#N/A,FALSE,"BI-305"}</definedName>
    <definedName name="TESTKEYS" localSheetId="4">#REF!</definedName>
    <definedName name="TESTKEYS" localSheetId="3">#REF!</definedName>
    <definedName name="TESTKEYS" localSheetId="5">#REF!</definedName>
    <definedName name="TESTKEYS">#REF!</definedName>
    <definedName name="TESTVKEY" localSheetId="4">#REF!</definedName>
    <definedName name="TESTVKEY" localSheetId="3">#REF!</definedName>
    <definedName name="TESTVKEY" localSheetId="5">#REF!</definedName>
    <definedName name="TESTVKEY">#REF!</definedName>
    <definedName name="testwe" hidden="1">{#N/A,#N/A,TRUE,"TOTAL DSBN";#N/A,#N/A,TRUE,"WEST";#N/A,#N/A,TRUE,"SOUTH";#N/A,#N/A,TRUE,"NORTHEAST"}</definedName>
    <definedName name="th" localSheetId="4">#REF!</definedName>
    <definedName name="th" localSheetId="3">#REF!</definedName>
    <definedName name="th" localSheetId="5">#REF!</definedName>
    <definedName name="th">#REF!</definedName>
    <definedName name="thjty" hidden="1">{#N/A,#N/A,TRUE,"TOTAL DSBN";#N/A,#N/A,TRUE,"WEST";#N/A,#N/A,TRUE,"SOUTH";#N/A,#N/A,TRUE,"NORTHEAST"}</definedName>
    <definedName name="THREE" localSheetId="4">#REF!</definedName>
    <definedName name="THREE" localSheetId="3">#REF!</definedName>
    <definedName name="THREE" localSheetId="5">#REF!</definedName>
    <definedName name="THREE">#REF!</definedName>
    <definedName name="TI" localSheetId="4">#REF!</definedName>
    <definedName name="TI" localSheetId="3">#REF!</definedName>
    <definedName name="TI" localSheetId="5">#REF!</definedName>
    <definedName name="TI">#REF!</definedName>
    <definedName name="TOP" localSheetId="4">#REF!</definedName>
    <definedName name="TOP" localSheetId="3">#REF!</definedName>
    <definedName name="TOP" localSheetId="5">#REF!</definedName>
    <definedName name="TOP">#REF!</definedName>
    <definedName name="tot_cost" localSheetId="4">#REF!</definedName>
    <definedName name="tot_cost" localSheetId="3">#REF!</definedName>
    <definedName name="tot_cost" localSheetId="5">#REF!</definedName>
    <definedName name="tot_cost">#REF!</definedName>
    <definedName name="Total_Co" localSheetId="4">#REF!</definedName>
    <definedName name="Total_Co" localSheetId="3">#REF!</definedName>
    <definedName name="Total_Co" localSheetId="5">#REF!</definedName>
    <definedName name="Total_Co">#REF!</definedName>
    <definedName name="totaltrans" localSheetId="4">#REF!</definedName>
    <definedName name="totaltrans" localSheetId="3">#REF!</definedName>
    <definedName name="totaltrans" localSheetId="5">#REF!</definedName>
    <definedName name="totaltrans">#REF!</definedName>
    <definedName name="TRUPCALC" localSheetId="19">#REF!</definedName>
    <definedName name="TRUPCALC" localSheetId="12">#REF!</definedName>
    <definedName name="TRUPCALC" localSheetId="10">#REF!</definedName>
    <definedName name="TRUPCALC" localSheetId="11">#REF!</definedName>
    <definedName name="TRUPCALC" localSheetId="9">#REF!</definedName>
    <definedName name="TRUPCALC" localSheetId="4">#REF!</definedName>
    <definedName name="TRUPCALC" localSheetId="6">#REF!</definedName>
    <definedName name="TRUPCALC" localSheetId="3">#REF!</definedName>
    <definedName name="TRUPCALC" localSheetId="5">#REF!</definedName>
    <definedName name="TRUPCALC" localSheetId="8">#REF!</definedName>
    <definedName name="TRUPCALC" localSheetId="14">#REF!</definedName>
    <definedName name="TRUPCALC" localSheetId="13">#REF!</definedName>
    <definedName name="TRUPCALC" localSheetId="15">#REF!</definedName>
    <definedName name="TRUPCALC">#REF!</definedName>
    <definedName name="TRUPVAR" localSheetId="19">#REF!</definedName>
    <definedName name="TRUPVAR" localSheetId="12">#REF!</definedName>
    <definedName name="TRUPVAR" localSheetId="10">#REF!</definedName>
    <definedName name="TRUPVAR" localSheetId="11">#REF!</definedName>
    <definedName name="TRUPVAR" localSheetId="9">#REF!</definedName>
    <definedName name="TRUPVAR" localSheetId="4">#REF!</definedName>
    <definedName name="TRUPVAR" localSheetId="6">#REF!</definedName>
    <definedName name="TRUPVAR" localSheetId="3">#REF!</definedName>
    <definedName name="TRUPVAR" localSheetId="5">#REF!</definedName>
    <definedName name="TRUPVAR" localSheetId="8">#REF!</definedName>
    <definedName name="TRUPVAR" localSheetId="14">#REF!</definedName>
    <definedName name="TRUPVAR" localSheetId="13">#REF!</definedName>
    <definedName name="TRUPVAR" localSheetId="15">#REF!</definedName>
    <definedName name="TRUPVAR">#REF!</definedName>
    <definedName name="Ttt" localSheetId="4">#REF!,#REF!,#REF!</definedName>
    <definedName name="Ttt" localSheetId="3">#REF!,#REF!,#REF!</definedName>
    <definedName name="Ttt" localSheetId="5">#REF!,#REF!,#REF!</definedName>
    <definedName name="Ttt">#REF!,#REF!,#REF!</definedName>
    <definedName name="TURNER" localSheetId="4">#REF!</definedName>
    <definedName name="TURNER" localSheetId="3">#REF!</definedName>
    <definedName name="TURNER" localSheetId="5">#REF!</definedName>
    <definedName name="TURNER">#REF!</definedName>
    <definedName name="Turner2" localSheetId="4">#REF!</definedName>
    <definedName name="Turner2" localSheetId="3">#REF!</definedName>
    <definedName name="Turner2" localSheetId="5">#REF!</definedName>
    <definedName name="Turner2">#REF!</definedName>
    <definedName name="TWO" localSheetId="19">#REF!</definedName>
    <definedName name="TWO" localSheetId="12">#REF!</definedName>
    <definedName name="TWO" localSheetId="10">#REF!</definedName>
    <definedName name="TWO" localSheetId="11">#REF!</definedName>
    <definedName name="TWO" localSheetId="9">#REF!</definedName>
    <definedName name="TWO" localSheetId="4">#REF!</definedName>
    <definedName name="TWO" localSheetId="6">#REF!</definedName>
    <definedName name="TWO" localSheetId="3">#REF!</definedName>
    <definedName name="TWO" localSheetId="5">#REF!</definedName>
    <definedName name="TWO" localSheetId="8">#REF!</definedName>
    <definedName name="TWO" localSheetId="14">#REF!</definedName>
    <definedName name="TWO" localSheetId="13">#REF!</definedName>
    <definedName name="TWO" localSheetId="15">#REF!</definedName>
    <definedName name="TWO">#REF!</definedName>
    <definedName name="TYPE" localSheetId="4">#REF!</definedName>
    <definedName name="TYPE" localSheetId="3">#REF!</definedName>
    <definedName name="TYPE" localSheetId="5">#REF!</definedName>
    <definedName name="TYPE">#REF!</definedName>
    <definedName name="User" localSheetId="4">#REF!</definedName>
    <definedName name="User" localSheetId="3">#REF!</definedName>
    <definedName name="User" localSheetId="5">#REF!</definedName>
    <definedName name="User">#REF!</definedName>
    <definedName name="UserPageMember1" localSheetId="4">#REF!</definedName>
    <definedName name="UserPageMember1" localSheetId="3">#REF!</definedName>
    <definedName name="UserPageMember1" localSheetId="5">#REF!</definedName>
    <definedName name="UserPageMember1">#REF!</definedName>
    <definedName name="UserParameters" localSheetId="4">#REF!</definedName>
    <definedName name="UserParameters" localSheetId="3">#REF!</definedName>
    <definedName name="UserParameters" localSheetId="5">#REF!</definedName>
    <definedName name="UserParameters">#REF!</definedName>
    <definedName name="Variance" localSheetId="4">#REF!</definedName>
    <definedName name="Variance" localSheetId="3">#REF!</definedName>
    <definedName name="Variance" localSheetId="5">#REF!</definedName>
    <definedName name="Variance">#REF!</definedName>
    <definedName name="victtxinc" localSheetId="4">#REF!</definedName>
    <definedName name="victtxinc" localSheetId="3">#REF!</definedName>
    <definedName name="victtxinc" localSheetId="5">#REF!</definedName>
    <definedName name="victtxinc">#REF!</definedName>
    <definedName name="votingshare" localSheetId="4">#REF!</definedName>
    <definedName name="votingshare" localSheetId="3">#REF!</definedName>
    <definedName name="votingshare" localSheetId="5">#REF!</definedName>
    <definedName name="votingshare">#REF!</definedName>
    <definedName name="W1X42" localSheetId="4">#REF!</definedName>
    <definedName name="W1X42" localSheetId="3">#REF!</definedName>
    <definedName name="W1X42" localSheetId="5">#REF!</definedName>
    <definedName name="W1X42">#REF!</definedName>
    <definedName name="waterfall" localSheetId="4">#REF!</definedName>
    <definedName name="waterfall" localSheetId="3">#REF!</definedName>
    <definedName name="waterfall" localSheetId="5">#REF!</definedName>
    <definedName name="waterfall">#REF!</definedName>
    <definedName name="wavylws" hidden="1">{#N/A,#N/A,FALSE,"CONS-LIN";#N/A,#N/A,FALSE,"CONS-Analog";#N/A,#N/A,FALSE,"KXAN";#N/A,#N/A,FALSE,"WANE";#N/A,#N/A,FALSE,"WAVY";#N/A,#N/A,FALSE,"WISH";#N/A,#N/A,FALSE,"WNLO";#N/A,#N/A,FALSE,"WIVB";#N/A,#N/A,FALSE,"WLFI";#N/A,#N/A,FALSE,"WOOD";#N/A,#N/A,FALSE,"WTNH";#N/A,#N/A,FALSE,"WWLP";#N/A,#N/A,FALSE,"WWLP";#N/A,#N/A,FALSE,"WAPA";#N/A,#N/A,FALSE,"KNVA";#N/A,#N/A,FALSE,"WCTX";#N/A,#N/A,FALSE,"WXSP";#N/A,#N/A,FALSE,"WOTV";#N/A,#N/A,FALSE,"WVBT";#N/A,#N/A,FALSE,"WAND"}</definedName>
    <definedName name="wavylws_1" hidden="1">{#N/A,#N/A,FALSE,"CONS-LIN";#N/A,#N/A,FALSE,"CONS-Analog";#N/A,#N/A,FALSE,"KXAN";#N/A,#N/A,FALSE,"WANE";#N/A,#N/A,FALSE,"WAVY";#N/A,#N/A,FALSE,"WISH";#N/A,#N/A,FALSE,"WNLO";#N/A,#N/A,FALSE,"WIVB";#N/A,#N/A,FALSE,"WLFI";#N/A,#N/A,FALSE,"WOOD";#N/A,#N/A,FALSE,"WTNH";#N/A,#N/A,FALSE,"WWLP";#N/A,#N/A,FALSE,"WWLP";#N/A,#N/A,FALSE,"WAPA";#N/A,#N/A,FALSE,"KNVA";#N/A,#N/A,FALSE,"WCTX";#N/A,#N/A,FALSE,"WXSP";#N/A,#N/A,FALSE,"WOTV";#N/A,#N/A,FALSE,"WVBT";#N/A,#N/A,FALSE,"WAND"}</definedName>
    <definedName name="westtxinc" localSheetId="4">#REF!</definedName>
    <definedName name="westtxinc" localSheetId="3">#REF!</definedName>
    <definedName name="westtxinc" localSheetId="5">#REF!</definedName>
    <definedName name="westtxinc">#REF!</definedName>
    <definedName name="what" hidden="1">{#N/A,#N/A,TRUE,"TOTAL DISTRIBUTION";#N/A,#N/A,TRUE,"SOUTH";#N/A,#N/A,TRUE,"NORTHEAST";#N/A,#N/A,TRUE,"WEST"}</definedName>
    <definedName name="whnos" hidden="1">{#N/A,#N/A,TRUE,"TOTAL DSBN";#N/A,#N/A,TRUE,"WEST";#N/A,#N/A,TRUE,"SOUTH";#N/A,#N/A,TRUE,"NORTHEAST"}</definedName>
    <definedName name="why" hidden="1">{#N/A,#N/A,TRUE,"TOTAL DSBN";#N/A,#N/A,TRUE,"WEST";#N/A,#N/A,TRUE,"SOUTH";#N/A,#N/A,TRUE,"NORTHEAST"}</definedName>
    <definedName name="why?" hidden="1">{#N/A,#N/A,TRUE,"TOTAL DSBN";#N/A,#N/A,TRUE,"WEST";#N/A,#N/A,TRUE,"SOUTH";#N/A,#N/A,TRUE,"NORTHEAST"}</definedName>
    <definedName name="wishlws" hidden="1">{#N/A,#N/A,FALSE,"CONS-LIN";#N/A,#N/A,FALSE,"CONS-Analog";#N/A,#N/A,FALSE,"KXAN";#N/A,#N/A,FALSE,"WANE";#N/A,#N/A,FALSE,"WAVY";#N/A,#N/A,FALSE,"WISH";#N/A,#N/A,FALSE,"WNLO";#N/A,#N/A,FALSE,"WIVB";#N/A,#N/A,FALSE,"WLFI";#N/A,#N/A,FALSE,"WOOD";#N/A,#N/A,FALSE,"WTNH";#N/A,#N/A,FALSE,"WWLP";#N/A,#N/A,FALSE,"WWLP";#N/A,#N/A,FALSE,"WAPA";#N/A,#N/A,FALSE,"KNVA";#N/A,#N/A,FALSE,"WCTX";#N/A,#N/A,FALSE,"WXSP";#N/A,#N/A,FALSE,"WOTV";#N/A,#N/A,FALSE,"WVBT";#N/A,#N/A,FALSE,"WAND"}</definedName>
    <definedName name="wishlws_1" hidden="1">{#N/A,#N/A,FALSE,"CONS-LIN";#N/A,#N/A,FALSE,"CONS-Analog";#N/A,#N/A,FALSE,"KXAN";#N/A,#N/A,FALSE,"WANE";#N/A,#N/A,FALSE,"WAVY";#N/A,#N/A,FALSE,"WISH";#N/A,#N/A,FALSE,"WNLO";#N/A,#N/A,FALSE,"WIVB";#N/A,#N/A,FALSE,"WLFI";#N/A,#N/A,FALSE,"WOOD";#N/A,#N/A,FALSE,"WTNH";#N/A,#N/A,FALSE,"WWLP";#N/A,#N/A,FALSE,"WWLP";#N/A,#N/A,FALSE,"WAPA";#N/A,#N/A,FALSE,"KNVA";#N/A,#N/A,FALSE,"WCTX";#N/A,#N/A,FALSE,"WXSP";#N/A,#N/A,FALSE,"WOTV";#N/A,#N/A,FALSE,"WVBT";#N/A,#N/A,FALSE,"WAND"}</definedName>
    <definedName name="WKSH" localSheetId="19">#REF!</definedName>
    <definedName name="WKSH" localSheetId="12">#REF!</definedName>
    <definedName name="WKSH" localSheetId="10">#REF!</definedName>
    <definedName name="WKSH" localSheetId="11">#REF!</definedName>
    <definedName name="WKSH" localSheetId="9">#REF!</definedName>
    <definedName name="WKSH" localSheetId="4">#REF!</definedName>
    <definedName name="WKSH" localSheetId="6">#REF!</definedName>
    <definedName name="WKSH" localSheetId="3">#REF!</definedName>
    <definedName name="WKSH" localSheetId="5">#REF!</definedName>
    <definedName name="WKSH" localSheetId="8">#REF!</definedName>
    <definedName name="WKSH" localSheetId="14">#REF!</definedName>
    <definedName name="WKSH" localSheetId="13">#REF!</definedName>
    <definedName name="WKSH" localSheetId="15">#REF!</definedName>
    <definedName name="WKSH">#REF!</definedName>
    <definedName name="wmeco1" localSheetId="4">#REF!</definedName>
    <definedName name="wmeco1" localSheetId="3">#REF!</definedName>
    <definedName name="wmeco1" localSheetId="5">#REF!</definedName>
    <definedName name="wmeco1">#REF!</definedName>
    <definedName name="wmeco2" localSheetId="4">#REF!</definedName>
    <definedName name="wmeco2" localSheetId="3">#REF!</definedName>
    <definedName name="wmeco2" localSheetId="5">#REF!</definedName>
    <definedName name="wmeco2">#REF!</definedName>
    <definedName name="wmecococ" localSheetId="4">#REF!</definedName>
    <definedName name="wmecococ" localSheetId="3">#REF!</definedName>
    <definedName name="wmecococ" localSheetId="5">#REF!</definedName>
    <definedName name="wmecococ">#REF!</definedName>
    <definedName name="WMECOCOC2" localSheetId="4">#REF!</definedName>
    <definedName name="WMECOCOC2" localSheetId="3">#REF!</definedName>
    <definedName name="WMECOCOC2" localSheetId="5">#REF!</definedName>
    <definedName name="WMECOCOC2">#REF!</definedName>
    <definedName name="wo" localSheetId="4">#REF!</definedName>
    <definedName name="wo" localSheetId="3">#REF!</definedName>
    <definedName name="wo" localSheetId="5">#REF!</definedName>
    <definedName name="wo">#REF!</definedName>
    <definedName name="woorder" localSheetId="4">#REF!</definedName>
    <definedName name="woorder" localSheetId="3">#REF!</definedName>
    <definedName name="woorder" localSheetId="5">#REF!</definedName>
    <definedName name="woorder">#REF!</definedName>
    <definedName name="workingcapitalloan" localSheetId="4">#REF!</definedName>
    <definedName name="workingcapitalloan" localSheetId="3">#REF!</definedName>
    <definedName name="workingcapitalloan" localSheetId="5">#REF!</definedName>
    <definedName name="workingcapitalloan">#REF!</definedName>
    <definedName name="WorkOrders" localSheetId="4">#REF!</definedName>
    <definedName name="WorkOrders" localSheetId="3">#REF!</definedName>
    <definedName name="WorkOrders" localSheetId="5">#REF!</definedName>
    <definedName name="WorkOrders">#REF!</definedName>
    <definedName name="wpdesc" localSheetId="4">#REF!</definedName>
    <definedName name="wpdesc" localSheetId="3">#REF!</definedName>
    <definedName name="wpdesc" localSheetId="5">#REF!</definedName>
    <definedName name="wpdesc">#REF!</definedName>
    <definedName name="wrn.3cases." hidden="1">{#N/A,"Base",FALSE,"Dividend";#N/A,"Conservative",FALSE,"Dividend";#N/A,"Downside",FALSE,"Dividend"}</definedName>
    <definedName name="wrn.3cases._1" hidden="1">{#N/A,"Base",FALSE,"Dividend";#N/A,"Conservative",FALSE,"Dividend";#N/A,"Downside",FALSE,"Dividend"}</definedName>
    <definedName name="wrn.96._.ju._.forecat." hidden="1">{#N/A,#N/A,FALSE,"Expenses";#N/A,#N/A,FALSE,"Revenue"}</definedName>
    <definedName name="wrn.97maint.xls." hidden="1">{#N/A,#N/A,TRUE,"TOTAL DISTRIBUTION";#N/A,#N/A,TRUE,"SOUTH";#N/A,#N/A,TRUE,"NORTHEAST";#N/A,#N/A,TRUE,"WEST"}</definedName>
    <definedName name="wrn.97OR.XLs." hidden="1">{#N/A,#N/A,TRUE,"TOTAL DSBN";#N/A,#N/A,TRUE,"WEST";#N/A,#N/A,TRUE,"SOUTH";#N/A,#N/A,TRUE,"NORTHEAST"}</definedName>
    <definedName name="wrn.Accretion." hidden="1">{"Accretion",#N/A,FALSE,"Assum"}</definedName>
    <definedName name="wrn.Accretion._1" hidden="1">{"Accretion",#N/A,FALSE,"Assum"}</definedName>
    <definedName name="wrn.ACTUAL._.ALL._.PAGES." localSheetId="21" hidden="1">{"ACTUAL",#N/A,FALSE,"OVER_UND"}</definedName>
    <definedName name="wrn.ACTUAL._.ALL._.PAGES." hidden="1">{"ACTUAL",#N/A,FALSE,"OVER_UND"}</definedName>
    <definedName name="wrn.Ad._.Sales._.Op._.Exp." hidden="1">{#N/A,#N/A,FALSE,"ADSALES"}</definedName>
    <definedName name="wrn.Ad._.Sales._.Op._.Exp._1" hidden="1">{#N/A,#N/A,FALSE,"ADSALES"}</definedName>
    <definedName name="wrn.Aff._.Sales._.Oper._.Exp." hidden="1">{#N/A,#N/A,FALSE,"AFFSALES"}</definedName>
    <definedName name="wrn.Aff._.Sales._.Oper._.Exp._1" hidden="1">{#N/A,#N/A,FALSE,"AFFSALES"}</definedName>
    <definedName name="wrn.AFUDC." hidden="1">{#N/A,#N/A,FALSE,"AFDC"}</definedName>
    <definedName name="wrn.ALL.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_.Periods." localSheetId="21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._.Periods.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._1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_PERIODS." localSheetId="21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LL_PERIODS.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PAGE1." localSheetId="21" hidden="1">{"APAGE1",#N/A,FALSE,"JAN95_OU"}</definedName>
    <definedName name="wrn.APAGE1." hidden="1">{"APAGE1",#N/A,FALSE,"JAN95_OU"}</definedName>
    <definedName name="wrn.APAGE2." localSheetId="21" hidden="1">{"APAGE2",#N/A,FALSE,"JAN95_OU"}</definedName>
    <definedName name="wrn.APAGE2." hidden="1">{"APAGE2",#N/A,FALSE,"JAN95_OU"}</definedName>
    <definedName name="wrn.APAGE3." localSheetId="21" hidden="1">{"APAGE3",#N/A,FALSE,"JAN95_OU"}</definedName>
    <definedName name="wrn.APAGE3." hidden="1">{"APAGE3",#N/A,FALSE,"JAN95_OU"}</definedName>
    <definedName name="wrn.Apr94_Sep95." localSheetId="21" hidden="1">{"Apr95_Sep95",#N/A,FALSE,"Actual Estimt (Apr 95 - Sep 95)"}</definedName>
    <definedName name="wrn.Apr94_Sep95." hidden="1">{"Apr95_Sep95",#N/A,FALSE,"Actual Estimt (Apr 95 - Sep 95)"}</definedName>
    <definedName name="wrn.Apr95_Sep95." localSheetId="21" hidden="1">{"Apr95_Sep95",#N/A,FALSE,"Actual~Estimt (Apr 95 - Sep 95)";"Apr95_Sep95",#N/A,FALSE,#N/A;"Apr95_Sep95",#N/A,FALSE,#N/A;"Apr95_Sep95",#N/A,FALSE,#N/A;"Apr95_Sep95",#N/A,FALSE,#N/A}</definedName>
    <definedName name="wrn.Apr95_Sep95." hidden="1">{"Apr95_Sep95",#N/A,FALSE,"Actual~Estimt (Apr 95 - Sep 95)";"Apr95_Sep95",#N/A,FALSE,#N/A;"Apr95_Sep95",#N/A,FALSE,#N/A;"Apr95_Sep95",#N/A,FALSE,#N/A;"Apr95_Sep95",#N/A,FALSE,#N/A}</definedName>
    <definedName name="wrn.Assumptions." hidden="1">{"Assumptions",#N/A,FALSE,"Assum"}</definedName>
    <definedName name="wrn.Assumptions._1" hidden="1">{"Assumptions",#N/A,FALSE,"Assum"}</definedName>
    <definedName name="wrn.Board._.Forecast." hidden="1">{#N/A,#N/A,FALSE,"CONS";#N/A,#N/A,FALSE,"CONS-AN";#N/A,#N/A,FALSE,"CONS-INT";#N/A,#N/A,FALSE,"CONS-LWS";#N/A,#N/A,FALSE,"CONS-AFF";#N/A,#N/A,FALSE,"CONS-LMA";#N/A,#N/A,FALSE,"CONS-LP";#N/A,#N/A,FALSE,"KXAN";#N/A,#N/A,FALSE,"WANE";#N/A,#N/A,FALSE,"WAVY";#N/A,#N/A,FALSE,"WISH";#N/A,#N/A,FALSE,"WIVB";#N/A,#N/A,FALSE,"WLFI";#N/A,#N/A,FALSE,"WNLO";#N/A,#N/A,FALSE,"WOOD";#N/A,#N/A,FALSE,"WTNH";#N/A,#N/A,FALSE,"WWLP";#N/A,#N/A,FALSE,"WAPA";#N/A,#N/A,FALSE,"KNVA";#N/A,#N/A,FALSE,"WCTX";#N/A,#N/A,FALSE,"WOTV";#N/A,#N/A,FALSE,"WVBT";#N/A,#N/A,FALSE,"WXSP";#N/A,#N/A,FALSE,"WAND";#N/A,#N/A,FALSE,"iKXAN";#N/A,#N/A,FALSE,"iWANE";#N/A,#N/A,FALSE,"iWAPA";#N/A,#N/A,FALSE,"iWAVY";#N/A,#N/A,FALSE,"iWISH";#N/A,#N/A,FALSE,"iWIVB";#N/A,#N/A,FALSE,"iWOOD";#N/A,#N/A,FALSE,"iWTNH";#N/A,#N/A,FALSE,"iWWLP";#N/A,#N/A,FALSE,"iWCTX";#N/A,#N/A,FALSE,"WANE-LW";#N/A,#N/A,FALSE,"WAVY-LW";#N/A,#N/A,FALSE,"WISH-LW";#N/A,#N/A,FALSE,"CORP"}</definedName>
    <definedName name="wrn.Board._.Forecast._1" hidden="1">{#N/A,#N/A,FALSE,"CONS";#N/A,#N/A,FALSE,"CONS-AN";#N/A,#N/A,FALSE,"CONS-INT";#N/A,#N/A,FALSE,"CONS-LWS";#N/A,#N/A,FALSE,"CONS-AFF";#N/A,#N/A,FALSE,"CONS-LMA";#N/A,#N/A,FALSE,"CONS-LP";#N/A,#N/A,FALSE,"KXAN";#N/A,#N/A,FALSE,"WANE";#N/A,#N/A,FALSE,"WAVY";#N/A,#N/A,FALSE,"WISH";#N/A,#N/A,FALSE,"WIVB";#N/A,#N/A,FALSE,"WLFI";#N/A,#N/A,FALSE,"WNLO";#N/A,#N/A,FALSE,"WOOD";#N/A,#N/A,FALSE,"WTNH";#N/A,#N/A,FALSE,"WWLP";#N/A,#N/A,FALSE,"WAPA";#N/A,#N/A,FALSE,"KNVA";#N/A,#N/A,FALSE,"WCTX";#N/A,#N/A,FALSE,"WOTV";#N/A,#N/A,FALSE,"WVBT";#N/A,#N/A,FALSE,"WXSP";#N/A,#N/A,FALSE,"WAND";#N/A,#N/A,FALSE,"iKXAN";#N/A,#N/A,FALSE,"iWANE";#N/A,#N/A,FALSE,"iWAPA";#N/A,#N/A,FALSE,"iWAVY";#N/A,#N/A,FALSE,"iWISH";#N/A,#N/A,FALSE,"iWIVB";#N/A,#N/A,FALSE,"iWOOD";#N/A,#N/A,FALSE,"iWTNH";#N/A,#N/A,FALSE,"iWWLP";#N/A,#N/A,FALSE,"iWCTX";#N/A,#N/A,FALSE,"WANE-LW";#N/A,#N/A,FALSE,"WAVY-LW";#N/A,#N/A,FALSE,"WISH-LW";#N/A,#N/A,FALSE,"CORP"}</definedName>
    <definedName name="wrn.BOOKS." localSheetId="12" hidden="1">{#N/A,#N/A,FALSE,"Low NOx_Bks";#N/A,#N/A,FALSE,"ContEmis_Bks ";#N/A,#N/A,FALSE,"ClnClos_B";#N/A,#N/A,FALSE,"StorTks_B";#N/A,#N/A,FALSE,"RelPip_B";#N/A,#N/A,FALSE,"OilSpill_B";#N/A,#N/A,FALSE,"RelStorm_B";#N/A,#N/A,FALSE,"Scherer_B"}</definedName>
    <definedName name="wrn.BOOKS." localSheetId="10" hidden="1">{#N/A,#N/A,FALSE,"Low NOx_Bks";#N/A,#N/A,FALSE,"ContEmis_Bks ";#N/A,#N/A,FALSE,"ClnClos_B";#N/A,#N/A,FALSE,"StorTks_B";#N/A,#N/A,FALSE,"RelPip_B";#N/A,#N/A,FALSE,"OilSpill_B";#N/A,#N/A,FALSE,"RelStorm_B";#N/A,#N/A,FALSE,"Scherer_B"}</definedName>
    <definedName name="wrn.BOOKS." localSheetId="11" hidden="1">{#N/A,#N/A,FALSE,"Low NOx_Bks";#N/A,#N/A,FALSE,"ContEmis_Bks ";#N/A,#N/A,FALSE,"ClnClos_B";#N/A,#N/A,FALSE,"StorTks_B";#N/A,#N/A,FALSE,"RelPip_B";#N/A,#N/A,FALSE,"OilSpill_B";#N/A,#N/A,FALSE,"RelStorm_B";#N/A,#N/A,FALSE,"Scherer_B"}</definedName>
    <definedName name="wrn.BOOKS." localSheetId="9" hidden="1">{#N/A,#N/A,FALSE,"Low NOx_Bks";#N/A,#N/A,FALSE,"ContEmis_Bks ";#N/A,#N/A,FALSE,"ClnClos_B";#N/A,#N/A,FALSE,"StorTks_B";#N/A,#N/A,FALSE,"RelPip_B";#N/A,#N/A,FALSE,"OilSpill_B";#N/A,#N/A,FALSE,"RelStorm_B";#N/A,#N/A,FALSE,"Scherer_B"}</definedName>
    <definedName name="wrn.BOOKS." localSheetId="21" hidden="1">{#N/A,#N/A,FALSE,"Low NOx_Bks";#N/A,#N/A,FALSE,"ContEmis_Bks ";#N/A,#N/A,FALSE,"ClnClos_B";#N/A,#N/A,FALSE,"StorTks_B";#N/A,#N/A,FALSE,"RelPip_B";#N/A,#N/A,FALSE,"OilSpill_B";#N/A,#N/A,FALSE,"RelStorm_B";#N/A,#N/A,FALSE,"Scherer_B"}</definedName>
    <definedName name="wrn.BOOKS." localSheetId="7" hidden="1">{#N/A,#N/A,FALSE,"Low NOx_Bks";#N/A,#N/A,FALSE,"ContEmis_Bks ";#N/A,#N/A,FALSE,"ClnClos_B";#N/A,#N/A,FALSE,"StorTks_B";#N/A,#N/A,FALSE,"RelPip_B";#N/A,#N/A,FALSE,"OilSpill_B";#N/A,#N/A,FALSE,"RelStorm_B";#N/A,#N/A,FALSE,"Scherer_B"}</definedName>
    <definedName name="wrn.BOOKS." localSheetId="4" hidden="1">{#N/A,#N/A,FALSE,"Low NOx_Bks";#N/A,#N/A,FALSE,"ContEmis_Bks ";#N/A,#N/A,FALSE,"ClnClos_B";#N/A,#N/A,FALSE,"StorTks_B";#N/A,#N/A,FALSE,"RelPip_B";#N/A,#N/A,FALSE,"OilSpill_B";#N/A,#N/A,FALSE,"RelStorm_B";#N/A,#N/A,FALSE,"Scherer_B"}</definedName>
    <definedName name="wrn.BOOKS." localSheetId="6" hidden="1">{#N/A,#N/A,FALSE,"Low NOx_Bks";#N/A,#N/A,FALSE,"ContEmis_Bks ";#N/A,#N/A,FALSE,"ClnClos_B";#N/A,#N/A,FALSE,"StorTks_B";#N/A,#N/A,FALSE,"RelPip_B";#N/A,#N/A,FALSE,"OilSpill_B";#N/A,#N/A,FALSE,"RelStorm_B";#N/A,#N/A,FALSE,"Scherer_B"}</definedName>
    <definedName name="wrn.BOOKS." localSheetId="3" hidden="1">{#N/A,#N/A,FALSE,"Low NOx_Bks";#N/A,#N/A,FALSE,"ContEmis_Bks ";#N/A,#N/A,FALSE,"ClnClos_B";#N/A,#N/A,FALSE,"StorTks_B";#N/A,#N/A,FALSE,"RelPip_B";#N/A,#N/A,FALSE,"OilSpill_B";#N/A,#N/A,FALSE,"RelStorm_B";#N/A,#N/A,FALSE,"Scherer_B"}</definedName>
    <definedName name="wrn.BOOKS." localSheetId="5" hidden="1">{#N/A,#N/A,FALSE,"Low NOx_Bks";#N/A,#N/A,FALSE,"ContEmis_Bks ";#N/A,#N/A,FALSE,"ClnClos_B";#N/A,#N/A,FALSE,"StorTks_B";#N/A,#N/A,FALSE,"RelPip_B";#N/A,#N/A,FALSE,"OilSpill_B";#N/A,#N/A,FALSE,"RelStorm_B";#N/A,#N/A,FALSE,"Scherer_B"}</definedName>
    <definedName name="wrn.BOOKS." localSheetId="8" hidden="1">{#N/A,#N/A,FALSE,"Low NOx_Bks";#N/A,#N/A,FALSE,"ContEmis_Bks ";#N/A,#N/A,FALSE,"ClnClos_B";#N/A,#N/A,FALSE,"StorTks_B";#N/A,#N/A,FALSE,"RelPip_B";#N/A,#N/A,FALSE,"OilSpill_B";#N/A,#N/A,FALSE,"RelStorm_B";#N/A,#N/A,FALSE,"Scherer_B"}</definedName>
    <definedName name="wrn.BOOKS." localSheetId="14" hidden="1">{#N/A,#N/A,FALSE,"Low NOx_Bks";#N/A,#N/A,FALSE,"ContEmis_Bks ";#N/A,#N/A,FALSE,"ClnClos_B";#N/A,#N/A,FALSE,"StorTks_B";#N/A,#N/A,FALSE,"RelPip_B";#N/A,#N/A,FALSE,"OilSpill_B";#N/A,#N/A,FALSE,"RelStorm_B";#N/A,#N/A,FALSE,"Scherer_B"}</definedName>
    <definedName name="wrn.BOOKS." localSheetId="13" hidden="1">{#N/A,#N/A,FALSE,"Low NOx_Bks";#N/A,#N/A,FALSE,"ContEmis_Bks ";#N/A,#N/A,FALSE,"ClnClos_B";#N/A,#N/A,FALSE,"StorTks_B";#N/A,#N/A,FALSE,"RelPip_B";#N/A,#N/A,FALSE,"OilSpill_B";#N/A,#N/A,FALSE,"RelStorm_B";#N/A,#N/A,FALSE,"Scherer_B"}</definedName>
    <definedName name="wrn.BOOKS." localSheetId="15" hidden="1">{#N/A,#N/A,FALSE,"Low NOx_Bks";#N/A,#N/A,FALSE,"ContEmis_Bks ";#N/A,#N/A,FALSE,"ClnClos_B";#N/A,#N/A,FALSE,"StorTks_B";#N/A,#N/A,FALSE,"RelPip_B";#N/A,#N/A,FALSE,"OilSpill_B";#N/A,#N/A,FALSE,"RelStorm_B";#N/A,#N/A,FALSE,"Scherer_B"}</definedName>
    <definedName name="wrn.BOOKS." hidden="1">{#N/A,#N/A,FALSE,"Low NOx_Bks";#N/A,#N/A,FALSE,"ContEmis_Bks ";#N/A,#N/A,FALSE,"ClnClos_B";#N/A,#N/A,FALSE,"StorTks_B";#N/A,#N/A,FALSE,"RelPip_B";#N/A,#N/A,FALSE,"OilSpill_B";#N/A,#N/A,FALSE,"RelStorm_B";#N/A,#N/A,FALSE,"Scherer_B"}</definedName>
    <definedName name="wrn.Component._.Analy.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_1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ndenser._.Summary." hidden="1">{#N/A,#N/A,FALSE,"SUMMARY";#N/A,#N/A,FALSE,"INPUTDATA";#N/A,#N/A,FALSE,"Condenser Performance"}</definedName>
    <definedName name="wrn.Condenser._.Summary._1" hidden="1">{#N/A,#N/A,FALSE,"SUMMARY";#N/A,#N/A,FALSE,"INPUTDATA";#N/A,#N/A,FALSE,"Condenser Performance"}</definedName>
    <definedName name="wrn.COST." hidden="1">{#N/A,#N/A,FALSE,"T COST";#N/A,#N/A,FALSE,"COST_FH"}</definedName>
    <definedName name="wrn.COST._1" hidden="1">{#N/A,#N/A,FALSE,"T COST";#N/A,#N/A,FALSE,"COST_FH"}</definedName>
    <definedName name="wrn.Detail._.Support._.and._.Summary." hidden="1">{"Alloc Book Depr and Tax Depr",#N/A,FALSE,"OBO DEF TAX";"Ssh Ms Clo to PIS in Cur Mo",#N/A,FALSE,"OBO DEF TAX";"FPSC Book Depreciation",#N/A,FALSE,"OBO DEF TAX";"Ferc Book Depreciation",#N/A,FALSE,"OBO DEF TAX";"OBO Deferred Tax Sum",#N/A,FALSE,"OBO DEF TAX";"Tax Depr Tables",#N/A,FALSE,"OBO DEF TAX"}</definedName>
    <definedName name="wrn.EFRT." hidden="1">{"EFRT Pg 1",#N/A,FALSE,"EFRT (2)";"EFRT Pg 2",#N/A,FALSE,"EFRT (2)"}</definedName>
    <definedName name="wrn.Engr._.Summary." hidden="1">{#N/A,#N/A,FALSE,"INPUTDATA";#N/A,#N/A,FALSE,"SUMMARY";#N/A,#N/A,FALSE,"CTAREP";#N/A,#N/A,FALSE,"CTBREP";#N/A,#N/A,FALSE,"TURBEFF";#N/A,#N/A,FALSE,"Condenser Performance"}</definedName>
    <definedName name="wrn.Engr._.Summary._1" hidden="1">{#N/A,#N/A,FALSE,"INPUTDATA";#N/A,#N/A,FALSE,"SUMMARY";#N/A,#N/A,FALSE,"CTAREP";#N/A,#N/A,FALSE,"CTBREP";#N/A,#N/A,FALSE,"TURBEFF";#N/A,#N/A,FALSE,"Condenser Performance"}</definedName>
    <definedName name="wrn.Exec._.Summary." hidden="1">{#N/A,#N/A,FALSE,"INPUTDATA";#N/A,#N/A,FALSE,"SUMMARY"}</definedName>
    <definedName name="wrn.Exec._.Summary._1" hidden="1">{#N/A,#N/A,FALSE,"INPUTDATA";#N/A,#N/A,FALSE,"SUMMARY"}</definedName>
    <definedName name="wrn.Exec1._.Summary" hidden="1">{#N/A,#N/A,FALSE,"INPUTDATA";#N/A,#N/A,FALSE,"SUMMARY"}</definedName>
    <definedName name="wrn.FCB." hidden="1">{"FCB_ALL",#N/A,FALSE,"FCB"}</definedName>
    <definedName name="wrn.FCB._1" hidden="1">{"FCB_ALL",#N/A,FALSE,"FCB"}</definedName>
    <definedName name="wrn.fcb2" hidden="1">{"FCB_ALL",#N/A,FALSE,"FCB"}</definedName>
    <definedName name="wrn.fcb2_1" hidden="1">{"FCB_ALL",#N/A,FALSE,"FCB"}</definedName>
    <definedName name="wrn.FILING." localSheetId="12" hidden="1">{#N/A,#N/A,FALSE,"Low NOx_F";#N/A,#N/A,FALSE,"ContEmis_F";#N/A,#N/A,FALSE,"ClnClos_F";#N/A,#N/A,FALSE,"StorTks_F";#N/A,#N/A,FALSE,"RelPip_F";#N/A,#N/A,FALSE,"OilSpill_F";#N/A,#N/A,FALSE,"RelStorm_F";#N/A,#N/A,FALSE,"Scherer_F"}</definedName>
    <definedName name="wrn.FILING." localSheetId="10" hidden="1">{#N/A,#N/A,FALSE,"Low NOx_F";#N/A,#N/A,FALSE,"ContEmis_F";#N/A,#N/A,FALSE,"ClnClos_F";#N/A,#N/A,FALSE,"StorTks_F";#N/A,#N/A,FALSE,"RelPip_F";#N/A,#N/A,FALSE,"OilSpill_F";#N/A,#N/A,FALSE,"RelStorm_F";#N/A,#N/A,FALSE,"Scherer_F"}</definedName>
    <definedName name="wrn.FILING." localSheetId="11" hidden="1">{#N/A,#N/A,FALSE,"Low NOx_F";#N/A,#N/A,FALSE,"ContEmis_F";#N/A,#N/A,FALSE,"ClnClos_F";#N/A,#N/A,FALSE,"StorTks_F";#N/A,#N/A,FALSE,"RelPip_F";#N/A,#N/A,FALSE,"OilSpill_F";#N/A,#N/A,FALSE,"RelStorm_F";#N/A,#N/A,FALSE,"Scherer_F"}</definedName>
    <definedName name="wrn.FILING." localSheetId="9" hidden="1">{#N/A,#N/A,FALSE,"Low NOx_F";#N/A,#N/A,FALSE,"ContEmis_F";#N/A,#N/A,FALSE,"ClnClos_F";#N/A,#N/A,FALSE,"StorTks_F";#N/A,#N/A,FALSE,"RelPip_F";#N/A,#N/A,FALSE,"OilSpill_F";#N/A,#N/A,FALSE,"RelStorm_F";#N/A,#N/A,FALSE,"Scherer_F"}</definedName>
    <definedName name="wrn.FILING." localSheetId="21" hidden="1">{#N/A,#N/A,FALSE,"Low NOx_F";#N/A,#N/A,FALSE,"ContEmis_F";#N/A,#N/A,FALSE,"ClnClos_F";#N/A,#N/A,FALSE,"StorTks_F";#N/A,#N/A,FALSE,"RelPip_F";#N/A,#N/A,FALSE,"OilSpill_F";#N/A,#N/A,FALSE,"RelStorm_F";#N/A,#N/A,FALSE,"Scherer_F"}</definedName>
    <definedName name="wrn.FILING." localSheetId="7" hidden="1">{#N/A,#N/A,FALSE,"Low NOx_F";#N/A,#N/A,FALSE,"ContEmis_F";#N/A,#N/A,FALSE,"ClnClos_F";#N/A,#N/A,FALSE,"StorTks_F";#N/A,#N/A,FALSE,"RelPip_F";#N/A,#N/A,FALSE,"OilSpill_F";#N/A,#N/A,FALSE,"RelStorm_F";#N/A,#N/A,FALSE,"Scherer_F"}</definedName>
    <definedName name="wrn.FILING." localSheetId="4" hidden="1">{#N/A,#N/A,FALSE,"Low NOx_F";#N/A,#N/A,FALSE,"ContEmis_F";#N/A,#N/A,FALSE,"ClnClos_F";#N/A,#N/A,FALSE,"StorTks_F";#N/A,#N/A,FALSE,"RelPip_F";#N/A,#N/A,FALSE,"OilSpill_F";#N/A,#N/A,FALSE,"RelStorm_F";#N/A,#N/A,FALSE,"Scherer_F"}</definedName>
    <definedName name="wrn.FILING." localSheetId="6" hidden="1">{#N/A,#N/A,FALSE,"Low NOx_F";#N/A,#N/A,FALSE,"ContEmis_F";#N/A,#N/A,FALSE,"ClnClos_F";#N/A,#N/A,FALSE,"StorTks_F";#N/A,#N/A,FALSE,"RelPip_F";#N/A,#N/A,FALSE,"OilSpill_F";#N/A,#N/A,FALSE,"RelStorm_F";#N/A,#N/A,FALSE,"Scherer_F"}</definedName>
    <definedName name="wrn.FILING." localSheetId="3" hidden="1">{#N/A,#N/A,FALSE,"Low NOx_F";#N/A,#N/A,FALSE,"ContEmis_F";#N/A,#N/A,FALSE,"ClnClos_F";#N/A,#N/A,FALSE,"StorTks_F";#N/A,#N/A,FALSE,"RelPip_F";#N/A,#N/A,FALSE,"OilSpill_F";#N/A,#N/A,FALSE,"RelStorm_F";#N/A,#N/A,FALSE,"Scherer_F"}</definedName>
    <definedName name="wrn.FILING." localSheetId="5" hidden="1">{#N/A,#N/A,FALSE,"Low NOx_F";#N/A,#N/A,FALSE,"ContEmis_F";#N/A,#N/A,FALSE,"ClnClos_F";#N/A,#N/A,FALSE,"StorTks_F";#N/A,#N/A,FALSE,"RelPip_F";#N/A,#N/A,FALSE,"OilSpill_F";#N/A,#N/A,FALSE,"RelStorm_F";#N/A,#N/A,FALSE,"Scherer_F"}</definedName>
    <definedName name="wrn.FILING." localSheetId="8" hidden="1">{#N/A,#N/A,FALSE,"Low NOx_F";#N/A,#N/A,FALSE,"ContEmis_F";#N/A,#N/A,FALSE,"ClnClos_F";#N/A,#N/A,FALSE,"StorTks_F";#N/A,#N/A,FALSE,"RelPip_F";#N/A,#N/A,FALSE,"OilSpill_F";#N/A,#N/A,FALSE,"RelStorm_F";#N/A,#N/A,FALSE,"Scherer_F"}</definedName>
    <definedName name="wrn.FILING." localSheetId="14" hidden="1">{#N/A,#N/A,FALSE,"Low NOx_F";#N/A,#N/A,FALSE,"ContEmis_F";#N/A,#N/A,FALSE,"ClnClos_F";#N/A,#N/A,FALSE,"StorTks_F";#N/A,#N/A,FALSE,"RelPip_F";#N/A,#N/A,FALSE,"OilSpill_F";#N/A,#N/A,FALSE,"RelStorm_F";#N/A,#N/A,FALSE,"Scherer_F"}</definedName>
    <definedName name="wrn.FILING." localSheetId="13" hidden="1">{#N/A,#N/A,FALSE,"Low NOx_F";#N/A,#N/A,FALSE,"ContEmis_F";#N/A,#N/A,FALSE,"ClnClos_F";#N/A,#N/A,FALSE,"StorTks_F";#N/A,#N/A,FALSE,"RelPip_F";#N/A,#N/A,FALSE,"OilSpill_F";#N/A,#N/A,FALSE,"RelStorm_F";#N/A,#N/A,FALSE,"Scherer_F"}</definedName>
    <definedName name="wrn.FILING." localSheetId="15" hidden="1">{#N/A,#N/A,FALSE,"Low NOx_F";#N/A,#N/A,FALSE,"ContEmis_F";#N/A,#N/A,FALSE,"ClnClos_F";#N/A,#N/A,FALSE,"StorTks_F";#N/A,#N/A,FALSE,"RelPip_F";#N/A,#N/A,FALSE,"OilSpill_F";#N/A,#N/A,FALSE,"RelStorm_F";#N/A,#N/A,FALSE,"Scherer_F"}</definedName>
    <definedName name="wrn.FILING." hidden="1">{#N/A,#N/A,FALSE,"Low NOx_F";#N/A,#N/A,FALSE,"ContEmis_F";#N/A,#N/A,FALSE,"ClnClos_F";#N/A,#N/A,FALSE,"StorTks_F";#N/A,#N/A,FALSE,"RelPip_F";#N/A,#N/A,FALSE,"OilSpill_F";#N/A,#N/A,FALSE,"RelStorm_F";#N/A,#N/A,FALSE,"Scherer_F"}</definedName>
    <definedName name="wrn.FPL._.Cnsl._.Inc._.State._.Pg._.3A." hidden="1">{"FPL Consol Inc State Pg 3A",#N/A,FALSE,"ISFPLSUB"}</definedName>
    <definedName name="wrn.FPL._.Cnsl._.Inc._.State._.Pg._.3M." hidden="1">{"FPL Consol Inc State Pg 3M",#N/A,FALSE,"ISFPLSUB"}</definedName>
    <definedName name="wrn.FPL._.Cnsl._.Inc._.State._.Pg._.3Y." hidden="1">{"FPL Consol Inc State Pg 3Y",#N/A,FALSE,"ISFPLSUB"}</definedName>
    <definedName name="wrn.FPL._.Consolidated." hidden="1">{"Fpl Consol Pg 1",#N/A,FALSE,"FPL Consolidated";"FPL Consol Pg 2",#N/A,FALSE,"FPL Consolidated"}</definedName>
    <definedName name="wrn.Full._.Report." hidden="1">{"Assumptions",#N/A,FALSE,"Sheet1";"Main Report",#N/A,FALSE,"Sheet1";"Results",#N/A,FALSE,"Sheet1";"Advances",#N/A,FALSE,"Sheet1"}</definedName>
    <definedName name="wrn.Full._.Report._1" hidden="1">{"Assumptions",#N/A,FALSE,"Sheet1";"Main Report",#N/A,FALSE,"Sheet1";"Results",#N/A,FALSE,"Sheet1";"Advances",#N/A,FALSE,"Sheet1"}</definedName>
    <definedName name="wrn.input._.and._.output." hidden="1">{"EBITDA",#N/A,TRUE,"P&amp;L Net of Disc Ops";"output net of disc ops",#N/A,TRUE,"Revenue";"input",#N/A,TRUE,"Revenue";"output",#N/A,TRUE,"DC";"Input",#N/A,TRUE,"DC";"MTN and MCN",#N/A,TRUE,"Margin";"output detail line items",#N/A,TRUE,"SGA";"personnel by year",#N/A,TRUE,"Payroll";#N/A,#N/A,TRUE,"CapEx"}</definedName>
    <definedName name="wrn.input._.and._.output._1" hidden="1">{"EBITDA",#N/A,TRUE,"P&amp;L Net of Disc Ops";"output net of disc ops",#N/A,TRUE,"Revenue";"input",#N/A,TRUE,"Revenue";"output",#N/A,TRUE,"DC";"Input",#N/A,TRUE,"DC";"MTN and MCN",#N/A,TRUE,"Margin";"output detail line items",#N/A,TRUE,"SGA";"personnel by year",#N/A,TRUE,"Payroll";#N/A,#N/A,TRUE,"CapEx"}</definedName>
    <definedName name="wrn.LANDMGMT." hidden="1">{#N/A,#N/A,FALSE,"CAP 1998";#N/A,#N/A,FALSE,"CAP 1999";#N/A,#N/A,FALSE,"CAP 2000";#N/A,#N/A,FALSE,"CAP_2001";#N/A,#N/A,FALSE,"CAP_2002";#N/A,#N/A,FALSE,"MAINT_1998";#N/A,#N/A,FALSE,"MAINT_1999";#N/A,#N/A,FALSE,"MAINT_2000";#N/A,#N/A,FALSE,"MAINT_2001";#N/A,#N/A,FALSE,"MAINT_2002"}</definedName>
    <definedName name="wrn.Laud._.Apr94._.Sep94." localSheetId="21" hidden="1">{"Apr94_Sep94",#N/A,FALSE,"Apr 94 - Sep 94"}</definedName>
    <definedName name="wrn.Laud._.Apr94._.Sep94." hidden="1">{"Apr94_Sep94",#N/A,FALSE,"Apr 94 - Sep 94"}</definedName>
    <definedName name="wrn.Laud._.Apr95._.Sep95." localSheetId="21" hidden="1">{"Apr95_Sep95",#N/A,FALSE,"Apr 95 - Sep 95"}</definedName>
    <definedName name="wrn.Laud._.Apr95._.Sep95." hidden="1">{"Apr95_Sep95",#N/A,FALSE,"Apr 95 - Sep 95"}</definedName>
    <definedName name="wrn.Laud._.Oct93._.Mar94." localSheetId="21" hidden="1">{"Oct93_Mar94",#N/A,FALSE,"Oct 93 - Mar 94"}</definedName>
    <definedName name="wrn.Laud._.Oct93._.Mar94." hidden="1">{"Oct93_Mar94",#N/A,FALSE,"Oct 93 - Mar 94"}</definedName>
    <definedName name="wrn.Laud._.Oct94._.Mar95." localSheetId="21" hidden="1">{"Oct94_Mar95",#N/A,FALSE,"Oct 94 - Mar 95"}</definedName>
    <definedName name="wrn.Laud._.Oct94._.Mar95." hidden="1">{"Oct94_Mar95",#N/A,FALSE,"Oct 94 - Mar 95"}</definedName>
    <definedName name="wrn.Laud._.Oct95._.Mar96." localSheetId="21" hidden="1">{"Oct95_Mar96",#N/A,FALSE,"Oct 95 - Mar 96"}</definedName>
    <definedName name="wrn.Laud._.Oct95._.Mar96." hidden="1">{"Oct95_Mar96",#N/A,FALSE,"Oct 95 - Mar 96"}</definedName>
    <definedName name="wrn.LITIGATION." hidden="1">{"LI AFUDC DEBT 10282",#N/A,FALSE,"TXFORCST.XLS";"LIT AFUDC 10280",#N/A,FALSE,"TXFORCST.XLS";"LIT DEPR EXP 10281",#N/A,FALSE,"TXFORCST.XLS"}</definedName>
    <definedName name="wrn.Market._.Op._.Exp." hidden="1">{#N/A,#N/A,FALSE,"MARKET"}</definedName>
    <definedName name="wrn.Market._.Op._.Exp._1" hidden="1">{#N/A,#N/A,FALSE,"MARKET"}</definedName>
    <definedName name="wrn.Market._.Share._.Report." hidden="1">{#N/A,#N/A,FALSE,"Summary";#N/A,#N/A,FALSE,"CONS";#N/A,#N/A,FALSE,"Aff";#N/A,#N/A,FALSE,"LMA";#N/A,#N/A,FALSE,"WAPA";#N/A,#N/A,FALSE,"WISH";#N/A,#N/A,FALSE,"Hartford";#N/A,#N/A,FALSE,"WTNH";#N/A,#N/A,FALSE,"WCTX";#N/A,#N/A,FALSE,"Battle Creek";#N/A,#N/A,FALSE,"WOOD";#N/A,#N/A,FALSE,"WOTV";#N/A,#N/A,FALSE,"WXSP";#N/A,#N/A,FALSE,"Norfolk";#N/A,#N/A,FALSE,"WAVY";#N/A,#N/A,FALSE,"WVBT";#N/A,#N/A,FALSE,"Buffalo";#N/A,#N/A,FALSE,"WIVB";#N/A,#N/A,FALSE,"WNLO";#N/A,#N/A,FALSE,"Austin";#N/A,#N/A,FALSE,"KXAN";#N/A,#N/A,FALSE,"KNVA";#N/A,#N/A,FALSE,"WANE";#N/A,#N/A,FALSE,"WWLP";#N/A,#N/A,FALSE,"WLFI"}</definedName>
    <definedName name="wrn.Market._.Share._.Report._1" hidden="1">{#N/A,#N/A,FALSE,"Summary";#N/A,#N/A,FALSE,"CONS";#N/A,#N/A,FALSE,"Aff";#N/A,#N/A,FALSE,"LMA";#N/A,#N/A,FALSE,"WAPA";#N/A,#N/A,FALSE,"WISH";#N/A,#N/A,FALSE,"Hartford";#N/A,#N/A,FALSE,"WTNH";#N/A,#N/A,FALSE,"WCTX";#N/A,#N/A,FALSE,"Battle Creek";#N/A,#N/A,FALSE,"WOOD";#N/A,#N/A,FALSE,"WOTV";#N/A,#N/A,FALSE,"WXSP";#N/A,#N/A,FALSE,"Norfolk";#N/A,#N/A,FALSE,"WAVY";#N/A,#N/A,FALSE,"WVBT";#N/A,#N/A,FALSE,"Buffalo";#N/A,#N/A,FALSE,"WIVB";#N/A,#N/A,FALSE,"WNLO";#N/A,#N/A,FALSE,"Austin";#N/A,#N/A,FALSE,"KXAN";#N/A,#N/A,FALSE,"KNVA";#N/A,#N/A,FALSE,"WANE";#N/A,#N/A,FALSE,"WWLP";#N/A,#N/A,FALSE,"WLFI"}</definedName>
    <definedName name="wrn.Martin._.Apr94_Sep94." localSheetId="21" hidden="1">{"Martin Apr94_Sep94",#N/A,FALSE,"Martin Apr94 - Sep94"}</definedName>
    <definedName name="wrn.Martin._.Apr94_Sep94." hidden="1">{"Martin Apr94_Sep94",#N/A,FALSE,"Martin Apr94 - Sep94"}</definedName>
    <definedName name="wrn.Martin._.Apr95_Sep95." localSheetId="21" hidden="1">{"Martin Apr95_Sep95",#N/A,FALSE,"Martin Apr95 - Sep95"}</definedName>
    <definedName name="wrn.Martin._.Apr95_Sep95." hidden="1">{"Martin Apr95_Sep95",#N/A,FALSE,"Martin Apr95 - Sep95"}</definedName>
    <definedName name="wrn.Martin._.Oct93_Mar94." localSheetId="21" hidden="1">{"Martin Oct93_Mar94",#N/A,FALSE,"Martin Oct93 - Mar94"}</definedName>
    <definedName name="wrn.Martin._.Oct93_Mar94." hidden="1">{"Martin Oct93_Mar94",#N/A,FALSE,"Martin Oct93 - Mar94"}</definedName>
    <definedName name="wrn.Martin._.Oct94_Mar95." localSheetId="21" hidden="1">{"Martin Oct94_Mar95",#N/A,FALSE,"Martin Oct94 - Mar95"}</definedName>
    <definedName name="wrn.Martin._.Oct94_Mar95." hidden="1">{"Martin Oct94_Mar95",#N/A,FALSE,"Martin Oct94 - Mar95"}</definedName>
    <definedName name="wrn.Martin._.Oct95_Mar96." localSheetId="21" hidden="1">{"Martin Oct95_Mar96",#N/A,FALSE,"Martin Oct95 - Mar96"}</definedName>
    <definedName name="wrn.Martin._.Oct95_Mar96." hidden="1">{"Martin Oct95_Mar96",#N/A,FALSE,"Martin Oct95 - Mar96"}</definedName>
    <definedName name="wrn.MONTH_QTR_YTD." hidden="1">{"MTH_QTR_YTD",#N/A,FALSE,"Summary";"VAR_MTH_QTR_YTD",#N/A,FALSE,"Summary"}</definedName>
    <definedName name="wrn.MONTH_YTD." hidden="1">{"MTH_YTD",#N/A,FALSE,"Summary";"VAR_MTH_YTD",#N/A,FALSE,"Summary"}</definedName>
    <definedName name="wrn.OBO._.12._.MO._.ENDED." hidden="1">{"OBO 12 Month Ended",#N/A,FALSE,"OBO 12 Months"}</definedName>
    <definedName name="wrn.OBO._.MONTHLY." hidden="1">{"obo monthly",#N/A,FALSE,"OBO Monthly"}</definedName>
    <definedName name="wrn.OBO._.Summary." hidden="1">{"OBO Deferred Tax Sum",#N/A,FALSE,"OBO DEF TAX"}</definedName>
    <definedName name="wrn.Oct93_Mar94." localSheetId="21" hidden="1">{"Oct93_Mar94",#N/A,FALSE,"Actuals (Oct 93 - Mar 94)"}</definedName>
    <definedName name="wrn.Oct93_Mar94." hidden="1">{"Oct93_Mar94",#N/A,FALSE,"Actuals (Oct 93 - Mar 94)"}</definedName>
    <definedName name="wrn.Oct94_Mar95." localSheetId="21" hidden="1">{"Oct94_Mar95",#N/A,FALSE,"Actuals (Oct 94 - Mar 95)"}</definedName>
    <definedName name="wrn.Oct94_Mar95." hidden="1">{"Oct94_Mar95",#N/A,FALSE,"Actuals (Oct 94 - Mar 95)"}</definedName>
    <definedName name="wrn.Oct95_Mar96." localSheetId="21" hidden="1">{"Oct95_Mar96",#N/A,FALSE,"Estimates (Oct 95 - Mar 96)"}</definedName>
    <definedName name="wrn.Oct95_Mar96." hidden="1">{"Oct95_Mar96",#N/A,FALSE,"Estimates (Oct 95 - Mar 96)"}</definedName>
    <definedName name="wrn.On._.Air._.Op._.Exp." hidden="1">{"view1",#N/A,FALSE,"ON AIR"}</definedName>
    <definedName name="wrn.On._.Air._.Op._.Exp._1" hidden="1">{"view1",#N/A,FALSE,"ON AIR"}</definedName>
    <definedName name="wrn.Out._.of._.Period." hidden="1">{"Out of Period",#N/A,FALSE,"Out of Period"}</definedName>
    <definedName name="wrn.PPAGE2." localSheetId="21" hidden="1">{"PPAGE2",#N/A,FALSE,"JAN95_OU"}</definedName>
    <definedName name="wrn.PPAGE2." hidden="1">{"PPAGE2",#N/A,FALSE,"JAN95_OU"}</definedName>
    <definedName name="wrn.PPAGE3." localSheetId="21" hidden="1">{"PPAGE3",#N/A,FALSE,"JAN95_OU"}</definedName>
    <definedName name="wrn.PPAGE3." hidden="1">{"PPAGE3",#N/A,FALSE,"JAN95_OU"}</definedName>
    <definedName name="wrn.PRELIMINARY._.ALL._.PAGES." localSheetId="21" hidden="1">{"PRELIMINARY",#N/A,FALSE,"MAR95_OU"}</definedName>
    <definedName name="wrn.PRELIMINARY._.ALL._.PAGES." hidden="1">{"PRELIMINARY",#N/A,FALSE,"MAR95_OU"}</definedName>
    <definedName name="wrn.print._.graphs." hidden="1">{"cap_structure",#N/A,FALSE,"Graph-Mkt Cap";"price",#N/A,FALSE,"Graph-Price";"ebit",#N/A,FALSE,"Graph-EBITDA";"ebitda",#N/A,FALSE,"Graph-EBITDA"}</definedName>
    <definedName name="wrn.print._.graphs._1" hidden="1">{"cap_structure",#N/A,FALSE,"Graph-Mkt Cap";"price",#N/A,FALSE,"Graph-Price";"ebit",#N/A,FALSE,"Graph-EBITDA";"ebitda",#N/A,FALSE,"Graph-EBITDA"}</definedName>
    <definedName name="wrn.print._.raw._.data._.entry." hidden="1">{"inputs raw data",#N/A,TRUE,"INPUT"}</definedName>
    <definedName name="wrn.print._.raw._.data._.entry._1" hidden="1">{"inputs raw data",#N/A,TRUE,"INPUT"}</definedName>
    <definedName name="wrn.print._.summary._.sheets." hidden="1">{"summary1",#N/A,TRUE,"Comps";"summary2",#N/A,TRUE,"Comps";"summary3",#N/A,TRUE,"Comps"}</definedName>
    <definedName name="wrn.print._.summary._.sheets._1" hidden="1">{"summary1",#N/A,TRUE,"Comps";"summary2",#N/A,TRUE,"Comps";"summary3",#N/A,TRUE,"Comps"}</definedName>
    <definedName name="wrn.print._.summary._.sheets.2" hidden="1">{"summary1",#N/A,TRUE,"Comps";"summary2",#N/A,TRUE,"Comps";"summary3",#N/A,TRUE,"Comps"}</definedName>
    <definedName name="wrn.print._.summary._.sheets.2_1" hidden="1">{"summary1",#N/A,TRUE,"Comps";"summary2",#N/A,TRUE,"Comps";"summary3",#N/A,TRUE,"Comps"}</definedName>
    <definedName name="wrn.Print_Buyer." hidden="1">{#N/A,"DR",FALSE,"increm pf";#N/A,"MAMSI",FALSE,"increm pf";#N/A,"MAXI",FALSE,"increm pf";#N/A,"PCAM",FALSE,"increm pf";#N/A,"PHSV",FALSE,"increm pf";#N/A,"SIE",FALSE,"increm pf"}</definedName>
    <definedName name="wrn.Print_Buyer._1" hidden="1">{#N/A,"DR",FALSE,"increm pf";#N/A,"MAMSI",FALSE,"increm pf";#N/A,"MAXI",FALSE,"increm pf";#N/A,"PCAM",FALSE,"increm pf";#N/A,"PHSV",FALSE,"increm pf";#N/A,"SIE",FALSE,"increm pf"}</definedName>
    <definedName name="wrn.Print_Target.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_1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Reconcil._.Bk._.Depr._.to._.47G." hidden="1">{"By Account",#N/A,FALSE,"Reconcil Deprec Book to Tax   ";"Correction of JV 47G",#N/A,FALSE,"Reconcil Deprec Book to Tax   ";"Recalculation of JV 47G",#N/A,FALSE,"Reconcil Deprec Book to Tax   "}</definedName>
    <definedName name="wrn.Research._.Op._.Exp." hidden="1">{#N/A,#N/A,FALSE,"RESEARCH"}</definedName>
    <definedName name="wrn.Research._.Op._.Exp._1" hidden="1">{#N/A,#N/A,FALSE,"RESEARCH"}</definedName>
    <definedName name="wrn.Return._.on._.Capital." hidden="1">{"Summary Schedule",#N/A,FALSE,"Sheet1";"Divisional Support",#N/A,FALSE,"Sheet2";"Corporate Support",#N/A,FALSE,"Sheet3"}</definedName>
    <definedName name="wrn.Return._.on._.Capital._1" hidden="1">{"Summary Schedule",#N/A,FALSE,"Sheet1";"Divisional Support",#N/A,FALSE,"Sheet2";"Corporate Support",#N/A,FALSE,"Sheet3"}</definedName>
    <definedName name="wrn.Scherer._.Apr95_Sep95." localSheetId="21" hidden="1">{"Schr Apr95_Oct95",#N/A,FALSE,"Scherer Apr95-Sep95"}</definedName>
    <definedName name="wrn.Scherer._.Apr95_Sep95." hidden="1">{"Schr Apr95_Oct95",#N/A,FALSE,"Scherer Apr95-Sep95"}</definedName>
    <definedName name="wrn.Scherer._.Oct94_Mar95." localSheetId="21" hidden="1">{"Schr Oct94_Mar95",#N/A,FALSE,"Scherer Oct94-Mar95"}</definedName>
    <definedName name="wrn.Scherer._.Oct94_Mar95." hidden="1">{"Schr Oct94_Mar95",#N/A,FALSE,"Scherer Oct94-Mar95"}</definedName>
    <definedName name="wrn.Scherer._.Oct95_Mar96." localSheetId="21" hidden="1">{"Schr Oct95_Mar96",#N/A,FALSE,"Scherer Oct95-Mar96"}</definedName>
    <definedName name="wrn.Scherer._.Oct95_Mar96." hidden="1">{"Schr Oct95_Mar96",#N/A,FALSE,"Scherer Oct95-Mar96"}</definedName>
    <definedName name="wrn.STAND_ALONE_BOTH." hidden="1">{"FCB_ALL",#N/A,FALSE,"FCB";"GREY_ALL",#N/A,FALSE,"GREY"}</definedName>
    <definedName name="wrn.STAND_ALONE_BOTH._1" hidden="1">{"FCB_ALL",#N/A,FALSE,"FCB";"GREY_ALL",#N/A,FALSE,"GREY"}</definedName>
    <definedName name="wrn.Statement._.of._.Income._.Taxes." hidden="1">{"Consolidated",#N/A,FALSE,"SITRP";"FPL Pure",#N/A,FALSE,"SITRP";"FPL Subsidiaries Consol",#N/A,FALSE,"SITRP"}</definedName>
    <definedName name="wrn.SUM._.OF._.UNIT._.3." hidden="1">{#N/A,#N/A,FALSE,"INPUTDATA";#N/A,#N/A,FALSE,"SUMMARY";#N/A,#N/A,FALSE,"CTAREP";#N/A,#N/A,FALSE,"CTBREP";#N/A,#N/A,FALSE,"PMG4ST86";#N/A,#N/A,FALSE,"TURBEFF";#N/A,#N/A,FALSE,"Condenser Performance"}</definedName>
    <definedName name="wrn.SUM._.OF._.UNIT._.3._1" hidden="1">{#N/A,#N/A,FALSE,"INPUTDATA";#N/A,#N/A,FALSE,"SUMMARY";#N/A,#N/A,FALSE,"CTAREP";#N/A,#N/A,FALSE,"CTBREP";#N/A,#N/A,FALSE,"PMG4ST86";#N/A,#N/A,FALSE,"TURBEFF";#N/A,#N/A,FALSE,"Condenser Performance"}</definedName>
    <definedName name="wrn.Trans._.Op._.Exp." hidden="1">{#N/A,#N/A,FALSE,"TRANS"}</definedName>
    <definedName name="wrn.Trans._.Op._.Exp._1" hidden="1">{#N/A,#N/A,FALSE,"TRANS"}</definedName>
    <definedName name="wrn.UTIL." hidden="1">{"Twelve Mo Ended Pg 2",#N/A,TRUE,"Utility";"YTD Adj _ Pg 1",#N/A,TRUE,"Utility"}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_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_1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_1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_1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xpg" hidden="1">{"detail305",#N/A,FALSE,"BI-305"}</definedName>
    <definedName name="xx" hidden="1">{2;#N/A;"R13C16:R17C16";#N/A;"R13C14:R17C15";FALSE;FALSE;FALSE;95;#N/A;#N/A;"R13C19";#N/A;FALSE;FALSE;FALSE;FALSE;#N/A;"";#N/A;FALSE;"";"";#N/A;#N/A;#N/A}</definedName>
    <definedName name="xxx.detail" hidden="1">{"detail305",#N/A,FALSE,"BI-305"}</definedName>
    <definedName name="xxx.detail_1" hidden="1">{"detail305",#N/A,FALSE,"BI-305"}</definedName>
    <definedName name="xxx.directory" hidden="1">{"summary",#N/A,FALSE,"PCR DIRECTORY"}</definedName>
    <definedName name="xxx.directory_1" hidden="1">{"summary",#N/A,FALSE,"PCR DIRECTORY"}</definedName>
    <definedName name="xxxxx" hidden="1">{2;#N/A;"R13C16:R17C16";#N/A;"R13C14:R17C15";FALSE;FALSE;FALSE;95;#N/A;#N/A;"R13C19";#N/A;FALSE;FALSE;FALSE;FALSE;#N/A;"";#N/A;FALSE;"";"";#N/A;#N/A;#N/A}</definedName>
    <definedName name="xxxxxx" hidden="1">{#N/A,#N/A,TRUE,"TOTAL DSBN";#N/A,#N/A,TRUE,"WEST";#N/A,#N/A,TRUE,"SOUTH";#N/A,#N/A,TRUE,"NORTHEAST"}</definedName>
    <definedName name="YEAR" localSheetId="19">#REF!</definedName>
    <definedName name="YEAR" localSheetId="12">#REF!</definedName>
    <definedName name="YEAR" localSheetId="10">#REF!</definedName>
    <definedName name="YEAR" localSheetId="11">#REF!</definedName>
    <definedName name="YEAR" localSheetId="9">#REF!</definedName>
    <definedName name="YEAR" localSheetId="4">#REF!</definedName>
    <definedName name="YEAR" localSheetId="6">#REF!</definedName>
    <definedName name="YEAR" localSheetId="3">#REF!</definedName>
    <definedName name="YEAR" localSheetId="5">#REF!</definedName>
    <definedName name="YEAR" localSheetId="8">#REF!</definedName>
    <definedName name="YEAR" localSheetId="14">#REF!</definedName>
    <definedName name="YEAR" localSheetId="13">#REF!</definedName>
    <definedName name="YEAR" localSheetId="15">#REF!</definedName>
    <definedName name="YEAR">#REF!</definedName>
    <definedName name="Year2" localSheetId="4">#REF!</definedName>
    <definedName name="Year2" localSheetId="3">#REF!</definedName>
    <definedName name="Year2" localSheetId="5">#REF!</definedName>
    <definedName name="Year2">#REF!</definedName>
    <definedName name="ytd" localSheetId="4">#REF!</definedName>
    <definedName name="ytd" localSheetId="3">#REF!</definedName>
    <definedName name="ytd" localSheetId="5">#REF!</definedName>
    <definedName name="ytd">#REF!</definedName>
    <definedName name="YTDA" localSheetId="19">#REF!</definedName>
    <definedName name="YTDA" localSheetId="12">#REF!</definedName>
    <definedName name="YTDA" localSheetId="10">#REF!</definedName>
    <definedName name="YTDA" localSheetId="11">#REF!</definedName>
    <definedName name="YTDA" localSheetId="9">#REF!</definedName>
    <definedName name="YTDA" localSheetId="4">#REF!</definedName>
    <definedName name="YTDA" localSheetId="6">#REF!</definedName>
    <definedName name="YTDA" localSheetId="3">#REF!</definedName>
    <definedName name="YTDA" localSheetId="5">#REF!</definedName>
    <definedName name="YTDA" localSheetId="8">#REF!</definedName>
    <definedName name="YTDA" localSheetId="14">#REF!</definedName>
    <definedName name="YTDA" localSheetId="13">#REF!</definedName>
    <definedName name="YTDA" localSheetId="15">#REF!</definedName>
    <definedName name="YTDA">#REF!</definedName>
    <definedName name="Yyyy" localSheetId="4">#REF!,#REF!,#REF!,#REF!</definedName>
    <definedName name="Yyyy" localSheetId="3">#REF!,#REF!,#REF!,#REF!</definedName>
    <definedName name="Yyyy" localSheetId="5">#REF!,#REF!,#REF!,#REF!</definedName>
    <definedName name="Yyyy">#REF!,#REF!,#REF!,#REF!</definedName>
    <definedName name="zzz" localSheetId="4">#REF!</definedName>
    <definedName name="zzz" localSheetId="3">#REF!</definedName>
    <definedName name="zzz" localSheetId="5">#REF!</definedName>
    <definedName name="zzz">#REF!</definedName>
  </definedNames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<sst xmlns="http://schemas.openxmlformats.org/spreadsheetml/2006/main" count="1828" uniqueCount="373">
  <si>
    <t xml:space="preserve"> </t>
  </si>
  <si>
    <t>Investment Expenses</t>
  </si>
  <si>
    <t xml:space="preserve">Investments </t>
  </si>
  <si>
    <t>a.</t>
  </si>
  <si>
    <t>b.</t>
  </si>
  <si>
    <t>c.</t>
  </si>
  <si>
    <t xml:space="preserve">Other </t>
  </si>
  <si>
    <t>CWIP - Non Interest Bearing</t>
  </si>
  <si>
    <t>Net Investment  (Lines 2 - 3 + 4)</t>
  </si>
  <si>
    <t>Average Net Investment</t>
  </si>
  <si>
    <t xml:space="preserve">Return on Average Net Investment </t>
  </si>
  <si>
    <t>Line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</si>
  <si>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</si>
  <si>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</si>
  <si>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</si>
  <si>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</si>
  <si>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</si>
  <si>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</si>
  <si>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</si>
  <si>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</si>
  <si>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</si>
  <si>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</si>
  <si>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</si>
  <si>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</si>
  <si>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Jurisdictional Revenue Requirements (Line 10 x Line 11)</t>
  </si>
  <si>
    <t>Annual Rate of Return for Debt</t>
  </si>
  <si>
    <t>Annual Rate of Return for Equity</t>
  </si>
  <si>
    <t>Federal Tax Rate</t>
  </si>
  <si>
    <t>State Tax Rate</t>
  </si>
  <si>
    <t>Annual Composite Distribution Depreciation Rate</t>
  </si>
  <si>
    <t>Estimated Annual Revenue Requirements for the 10-Year Reporting Period 2020 - 2029</t>
  </si>
  <si>
    <t>Operation and Maintenance Expenses</t>
  </si>
  <si>
    <t>(in Dollars)</t>
  </si>
  <si>
    <t>Total System Recoverable Expenses (Lines 7 + 8 + 9)</t>
  </si>
  <si>
    <t xml:space="preserve">Total </t>
  </si>
  <si>
    <t xml:space="preserve">Annual Property Tax </t>
  </si>
  <si>
    <t>Storm Protection Plan - Distribution Pole Inspection</t>
  </si>
  <si>
    <t>Storm Protection Plan - Distribution Feeder Hardening</t>
  </si>
  <si>
    <t>Check</t>
  </si>
  <si>
    <t>Rev Req</t>
  </si>
  <si>
    <t>Total Rec Costs</t>
  </si>
  <si>
    <t>Total Jurisdictional Revenue Requirements</t>
  </si>
  <si>
    <t>Storm Protection Plan - Distribution Vegetation Management</t>
  </si>
  <si>
    <t>Storm Protection Plan - Transmission Vegetation Management</t>
  </si>
  <si>
    <t>Distribution</t>
  </si>
  <si>
    <t>Transmission</t>
  </si>
  <si>
    <t>Annual Composite Transmission Depreciation Rate</t>
  </si>
  <si>
    <t>Storm Protection Plan - Total</t>
  </si>
  <si>
    <t>DRAFT FOR DISCUSSION PURPOSES ONLY</t>
  </si>
  <si>
    <t>Gulf Power Company</t>
  </si>
  <si>
    <t>Comments</t>
  </si>
  <si>
    <t xml:space="preserve">Assumes 50% of expenditures are placed in-service in the current year and the remaining 50% in the subsequent year. </t>
  </si>
  <si>
    <t>Based on an estimated property tax rate of 1.4%.</t>
  </si>
  <si>
    <t>Based on GPC's 2020 Forecasted Earnings Surveillance Report and reflects a 10.25% return on equity.</t>
  </si>
  <si>
    <t>Based on GPC's 2020 Forecasted Earnings Surveillance Report.</t>
  </si>
  <si>
    <t xml:space="preserve">Calculated using the composite depreciation rates for distribution and transmission plant reflected in GPC's 2016 retail base rate settlement agreement (Order No. PSC-17-0178-S-EI).  </t>
  </si>
  <si>
    <t xml:space="preserve">Calculated using the composite depreciation rate for distribution plant reflected in GPC's 2016 retail base rate settlement agreement(Order No. PSC-17-0178-S-EI).  </t>
  </si>
  <si>
    <t xml:space="preserve">Calculated using the composite depreciation rates for transmission plant reflected in GPC's 2016 retail base rate settlement agreement (Order No. PSC-17-0178-S-EI).  </t>
  </si>
  <si>
    <t>Represents weighted factor of transmission separation factor from  approved in Order No. PSC-2019-0500-FOF-EI.</t>
  </si>
  <si>
    <r>
      <t xml:space="preserve">Expenditures/Additions </t>
    </r>
    <r>
      <rPr>
        <vertAlign val="superscript"/>
        <sz val="10"/>
        <rFont val="Times New Roman"/>
        <family val="1"/>
      </rPr>
      <t>(a)</t>
    </r>
  </si>
  <si>
    <r>
      <t xml:space="preserve">Clearings to Plant  </t>
    </r>
    <r>
      <rPr>
        <vertAlign val="superscript"/>
        <sz val="10"/>
        <rFont val="Times New Roman"/>
        <family val="1"/>
      </rPr>
      <t>(b)</t>
    </r>
  </si>
  <si>
    <r>
      <t>Plant-In-Service/Depreciation Base</t>
    </r>
    <r>
      <rPr>
        <vertAlign val="superscript"/>
        <sz val="10"/>
        <rFont val="Times New Roman"/>
        <family val="1"/>
      </rPr>
      <t xml:space="preserve"> (c)</t>
    </r>
  </si>
  <si>
    <r>
      <t xml:space="preserve">Less: Accumulated Depreciation </t>
    </r>
    <r>
      <rPr>
        <vertAlign val="superscript"/>
        <sz val="10"/>
        <rFont val="Times New Roman"/>
        <family val="1"/>
      </rPr>
      <t xml:space="preserve"> (c)</t>
    </r>
  </si>
  <si>
    <r>
      <t xml:space="preserve">Equity Component grossed up for taxes </t>
    </r>
    <r>
      <rPr>
        <vertAlign val="superscript"/>
        <sz val="10"/>
        <rFont val="Times New Roman"/>
        <family val="1"/>
      </rPr>
      <t>(d)</t>
    </r>
  </si>
  <si>
    <r>
      <t>Depreciation</t>
    </r>
    <r>
      <rPr>
        <vertAlign val="superscript"/>
        <sz val="10"/>
        <rFont val="Times New Roman"/>
        <family val="1"/>
      </rPr>
      <t xml:space="preserve"> (f)</t>
    </r>
  </si>
  <si>
    <r>
      <t xml:space="preserve">Property Taxes </t>
    </r>
    <r>
      <rPr>
        <vertAlign val="superscript"/>
        <sz val="10"/>
        <rFont val="Times New Roman"/>
        <family val="1"/>
      </rPr>
      <t>(g)</t>
    </r>
  </si>
  <si>
    <t>(a)</t>
  </si>
  <si>
    <t>(b)</t>
  </si>
  <si>
    <t>(c)</t>
  </si>
  <si>
    <t xml:space="preserve">(d) </t>
  </si>
  <si>
    <t>( e)</t>
  </si>
  <si>
    <t>(f)</t>
  </si>
  <si>
    <t>(g)</t>
  </si>
  <si>
    <t>(h)</t>
  </si>
  <si>
    <r>
      <t xml:space="preserve">Jurisdictional Factor </t>
    </r>
    <r>
      <rPr>
        <vertAlign val="superscript"/>
        <sz val="10"/>
        <rFont val="Times New Roman"/>
        <family val="1"/>
      </rPr>
      <t>(h)</t>
    </r>
  </si>
  <si>
    <t>Calculated based on the sum of detailed functional program revenue requirements using separation factors approved in Order No. PSC-2019-0500-FOF-EI as a percentage of total.</t>
  </si>
  <si>
    <t>Includes Cost of Removal on the retirement of existing plant.</t>
  </si>
  <si>
    <t xml:space="preserve">Gulf did not reflect retirement of existing plant in either Plant-In-Service or Accumulated Depreciation since there is no impact to Net Investment. </t>
  </si>
  <si>
    <t xml:space="preserve">Assumes distribution costs are recoverable from retail customers only. </t>
  </si>
  <si>
    <t>Notes:</t>
  </si>
  <si>
    <t>Beginning</t>
  </si>
  <si>
    <t xml:space="preserve">  of Period </t>
  </si>
  <si>
    <t>Amount</t>
  </si>
  <si>
    <r>
      <t xml:space="preserve">Debt Component (Line 6 x debt rate) </t>
    </r>
    <r>
      <rPr>
        <vertAlign val="superscript"/>
        <sz val="10"/>
        <rFont val="Times New Roman"/>
        <family val="1"/>
      </rPr>
      <t xml:space="preserve"> (e)</t>
    </r>
  </si>
  <si>
    <t>2020-2029 Storm Protection Plan 'SPP' Program Cost</t>
  </si>
  <si>
    <t>($ in Millions)</t>
  </si>
  <si>
    <t xml:space="preserve">                    SPP Programs  (1)(2)</t>
  </si>
  <si>
    <t>Total SPP
Cost</t>
  </si>
  <si>
    <t>Annual
Average
Cost</t>
  </si>
  <si>
    <t>Distribution Inspection</t>
  </si>
  <si>
    <t>Operating Expenses</t>
  </si>
  <si>
    <t>Capital Expenditures</t>
  </si>
  <si>
    <t>Total</t>
  </si>
  <si>
    <t>Transmission Inspection</t>
  </si>
  <si>
    <t>Distribution Feeder Hardening</t>
  </si>
  <si>
    <t>Distribution Hardening - Lateral Undergrounding</t>
  </si>
  <si>
    <t>Transmission Hardening</t>
  </si>
  <si>
    <t>Distribution - Vegetation Management (Cyclic)</t>
  </si>
  <si>
    <t>Transmission - Vegetation Management</t>
  </si>
  <si>
    <t>Total SPP Cost</t>
  </si>
  <si>
    <t>(1) See also 2020 - 2022 project level details provided in Appendix</t>
  </si>
  <si>
    <t>(2) Costs Include previous year(s) projects carried over to current year, current year's project costs and future year's preliminary project costs (e.g., engineering)</t>
  </si>
  <si>
    <t>Storm Protection Plan - Distribution Hardening - Lateral Undergrounding</t>
  </si>
  <si>
    <t>Storm Protection Plan - Transmission Inspection</t>
  </si>
  <si>
    <t>Storm Protection Plan - Transmission Hardening</t>
  </si>
  <si>
    <t>DRAFT</t>
  </si>
  <si>
    <t>(e)</t>
  </si>
  <si>
    <t xml:space="preserve">Check only </t>
  </si>
  <si>
    <t xml:space="preserve">Remove </t>
  </si>
  <si>
    <t>Storm Hardening Plan (YE 2019 CWIP)</t>
  </si>
  <si>
    <t>Distribution Feeder Hardening (Year End 2019)</t>
  </si>
  <si>
    <t>Storm Hardening Plan Programs</t>
  </si>
  <si>
    <t>2019 Actuals</t>
  </si>
  <si>
    <t>SAP WBS L1 of WBS L4</t>
  </si>
  <si>
    <t>Project Description</t>
  </si>
  <si>
    <t>IM Program Position of WBS L4</t>
  </si>
  <si>
    <t>District</t>
  </si>
  <si>
    <t>Internal Order</t>
  </si>
  <si>
    <t>(Cap/COR/O&amp;M)</t>
  </si>
  <si>
    <t>CAP/COR
YE 2019</t>
  </si>
  <si>
    <t>In-Service
Date</t>
  </si>
  <si>
    <t>CAPITAL</t>
  </si>
  <si>
    <t>CWIP</t>
  </si>
  <si>
    <t>UDST.00022060: Pole Program</t>
  </si>
  <si>
    <t>2019 SH GREENWOOD 8472 PH#1</t>
  </si>
  <si>
    <t>PD06B-1A: 60A Insp, Treat, Reinfrc</t>
  </si>
  <si>
    <t>Panama City Management Area-PC</t>
  </si>
  <si>
    <t>ED100015A4XX</t>
  </si>
  <si>
    <t>2019 SH GREENWOOD 8472 PH#2</t>
  </si>
  <si>
    <t>ED100015A4XY</t>
  </si>
  <si>
    <t>UDST.00022091: Pole Program</t>
  </si>
  <si>
    <t>2019-SH 5512 MOBILE HWY &amp; BLUE ANGE</t>
  </si>
  <si>
    <t>Pensacola Management Area-PN</t>
  </si>
  <si>
    <t>ED100055AEH3</t>
  </si>
  <si>
    <t>ED100055AEPE</t>
  </si>
  <si>
    <t>ST 4 - STORM HARDENING - OH (C.R. 97 Reconductor)</t>
  </si>
  <si>
    <t>ED100055AFCA</t>
  </si>
  <si>
    <t>UDST.00022026: Feeder Hardening</t>
  </si>
  <si>
    <t>9130' U/B RECONDUCTOR 9242 VALPARAI</t>
  </si>
  <si>
    <t>PD06B-2E: 62H Windzone Feeders</t>
  </si>
  <si>
    <t>Central Management Area-FW</t>
  </si>
  <si>
    <t>ED1009193581</t>
  </si>
  <si>
    <t>PD04B-3B: 84C Priority Feeders</t>
  </si>
  <si>
    <t>2019 SH GREENWOOD 8472 PH3</t>
  </si>
  <si>
    <t>UDST.00022040: Planned Maintenance</t>
  </si>
  <si>
    <t>ED100015A5H4</t>
  </si>
  <si>
    <t>2019 SH GREENWOOD 8472 PH4</t>
  </si>
  <si>
    <t>ED100015A5J4</t>
  </si>
  <si>
    <t>2019 SH 5512 MOBILE HWY</t>
  </si>
  <si>
    <t>UDST.00022088: Planned Maintenance</t>
  </si>
  <si>
    <t>ED100055AEPN</t>
  </si>
  <si>
    <t>DEVINE FARM ROAD AT I-10</t>
  </si>
  <si>
    <t>ED100055AFPF</t>
  </si>
  <si>
    <t>2019 Total =</t>
  </si>
  <si>
    <t>Distribution - Pole Inspections (Cyclic)</t>
  </si>
  <si>
    <t>Responsible Cost Center of WBS L4</t>
  </si>
  <si>
    <t>WBS L4</t>
  </si>
  <si>
    <t>MOPR
YE 2019</t>
  </si>
  <si>
    <t>0000682026: Fort Walton Management Area-FW</t>
  </si>
  <si>
    <t>PD06B-1B: 61A Replacement</t>
  </si>
  <si>
    <t>UDST.00022074: Pole Program</t>
  </si>
  <si>
    <t>UDST.00022074.02.01.01: Install</t>
  </si>
  <si>
    <t>560 Internal Orders
Use MOPR</t>
  </si>
  <si>
    <t>0000682309: Pensacola Management Area-PN</t>
  </si>
  <si>
    <t>UDST.00022091.02.01.01: Install</t>
  </si>
  <si>
    <t>Wood Structure Replacement</t>
  </si>
  <si>
    <t>0000682212: Trans Line-Panama City Dist</t>
  </si>
  <si>
    <t>PD06A-3: TL Harden Rebuilds</t>
  </si>
  <si>
    <t>UTRN.00022048: Hardening Rebuilds</t>
  </si>
  <si>
    <t>UTRN.00022048.01.01.01: Install</t>
  </si>
  <si>
    <t>14  Internal Orders
Use MOPR</t>
  </si>
  <si>
    <t>0000682213: Trans Line-PNS &amp; FW Dist</t>
  </si>
  <si>
    <t>UTRN.00022048.02.01.01: Install</t>
  </si>
  <si>
    <t>Substation Resiliency</t>
  </si>
  <si>
    <t>0000682203: Substation-Panama City District</t>
  </si>
  <si>
    <t>PD06A-5: SU Hardening</t>
  </si>
  <si>
    <t>UTRN.00022120: Hardening Dsbn Facilities Station</t>
  </si>
  <si>
    <t>UTRN.00022120.01.01.01: Install</t>
  </si>
  <si>
    <t>7  Internal Orders
Use MOPR</t>
  </si>
  <si>
    <t>0000682205: Substation-Pensacola District</t>
  </si>
  <si>
    <t>UTRN.00022121: Hardening Trmn Facilities Station</t>
  </si>
  <si>
    <t>UTRN.00022121.04.01.01: Install</t>
  </si>
  <si>
    <t>Equity @ 10.25%</t>
  </si>
  <si>
    <t>CAPITAL STRUCTURE AND COST RATES PER
DEC 2020 FORECAST EARNINGS SURVEILLANCE REPORT</t>
  </si>
  <si>
    <t>PRE-TAX</t>
  </si>
  <si>
    <t>ADJUSTED</t>
  </si>
  <si>
    <t>MIDPOINT</t>
  </si>
  <si>
    <t>WEIGHTED</t>
  </si>
  <si>
    <t>RETAIL</t>
  </si>
  <si>
    <t>RATIO</t>
  </si>
  <si>
    <t>COST RATES</t>
  </si>
  <si>
    <t>COST</t>
  </si>
  <si>
    <t>LONG_TERM_DEBT</t>
  </si>
  <si>
    <t>SHORT_TERM_DEBT</t>
  </si>
  <si>
    <t>PREFERRED_STOCK</t>
  </si>
  <si>
    <t>CUSTOMER_DEPOSITS</t>
  </si>
  <si>
    <t>COMMON_EQUITY</t>
  </si>
  <si>
    <t>DEFERRED_INCOME_TAX</t>
  </si>
  <si>
    <t>INVESTMENT_TAX_CREDITS</t>
  </si>
  <si>
    <t xml:space="preserve">   ZERO COST</t>
  </si>
  <si>
    <t xml:space="preserve">   WEIGHTED COST</t>
  </si>
  <si>
    <t>TOTAL</t>
  </si>
  <si>
    <t>CALCULATION OF THE WEIGHTED COST FOR CONVERTIBLE INVESTMENT TAX CREDITS (C-ITC) (a)</t>
  </si>
  <si>
    <t>PRE TAX</t>
  </si>
  <si>
    <t>RATE</t>
  </si>
  <si>
    <t>LONG TERM DEBT</t>
  </si>
  <si>
    <t>PREFERRED STOCK</t>
  </si>
  <si>
    <t>COMMON EQUITY</t>
  </si>
  <si>
    <t>DEBT COMPONENTS:</t>
  </si>
  <si>
    <t>SHORT TERM DEBT</t>
  </si>
  <si>
    <t>CUSTOMER DEPOSITS</t>
  </si>
  <si>
    <t>TAX CREDITS -WEIGHTED</t>
  </si>
  <si>
    <t>TOTAL DEBT</t>
  </si>
  <si>
    <t>EQUITY COMPONENTS:</t>
  </si>
  <si>
    <t>TOTAL EQUITY</t>
  </si>
  <si>
    <t xml:space="preserve">TOTAL </t>
  </si>
  <si>
    <t>PRE-TAX EQUITY</t>
  </si>
  <si>
    <t>PRE-TAX TOTAL</t>
  </si>
  <si>
    <t xml:space="preserve">       </t>
  </si>
  <si>
    <t>Note:</t>
  </si>
  <si>
    <t>(a) This capital structure applies only to Convertible Investment Tax Credit (C-ITC)</t>
  </si>
  <si>
    <t xml:space="preserve">     </t>
  </si>
  <si>
    <t xml:space="preserve">    </t>
  </si>
  <si>
    <t>GULF POWER COMPANY</t>
  </si>
  <si>
    <t>Calculated using an after-tax rate of 4.4423% from Gulf's 2020 Forecasted Earnings Surveillance Report and reflects a 10.25% return on equity.</t>
  </si>
  <si>
    <t>Calculated using a rate of 1.2035% from Gulf's 2020 Forecasted Earnings Surveillance Report.</t>
  </si>
  <si>
    <t>(in millions)</t>
  </si>
  <si>
    <t>Jurisdictional Energy Allocation Factor</t>
  </si>
  <si>
    <t>Jurisdictional Demand Allocation Factor</t>
  </si>
  <si>
    <t>Monthly Jurisdictional factor from 2020 ECRC Projection filing</t>
  </si>
  <si>
    <t>Average Jurisdictional factor</t>
  </si>
  <si>
    <t xml:space="preserve">c. </t>
  </si>
  <si>
    <t>Storm Protection Plan - Distribution</t>
  </si>
  <si>
    <t>Storm Protection Plan - Transmission</t>
  </si>
  <si>
    <t>Recoverable Costs Allocated to Energy (1/13th)</t>
  </si>
  <si>
    <t>Recoverable Costs Allocated to Demand (Line 10 - Line 10a)</t>
  </si>
  <si>
    <t>Jurisdictional Revenue Requirements Allocated to Energy (Line 10a x Line 11a)</t>
  </si>
  <si>
    <t>Jurisdictional Revenue Requirements</t>
  </si>
  <si>
    <t>Jurisdictional Revenue Requirements Allocated to Demand  (Line 10b x Line 11b)</t>
  </si>
  <si>
    <t>(i)</t>
  </si>
  <si>
    <t>Split between energy and demand is based on detailed functional program revenue requirements.</t>
  </si>
  <si>
    <t>Represents average energy factor and weighted demand factor for the transmission separation factor approved in Order No. PSC-2019-0500-FOF-EI.</t>
  </si>
  <si>
    <r>
      <t xml:space="preserve">Recoverable Costs Allocated to Energy </t>
    </r>
    <r>
      <rPr>
        <vertAlign val="superscript"/>
        <sz val="10"/>
        <rFont val="Times New Roman"/>
        <family val="1"/>
      </rPr>
      <t>(h)</t>
    </r>
  </si>
  <si>
    <r>
      <t xml:space="preserve">Recoverable Costs Allocated to Demand </t>
    </r>
    <r>
      <rPr>
        <vertAlign val="superscript"/>
        <sz val="10"/>
        <rFont val="Times New Roman"/>
        <family val="1"/>
      </rPr>
      <t>(h)</t>
    </r>
  </si>
  <si>
    <r>
      <t xml:space="preserve">Jurisdictional Factor </t>
    </r>
    <r>
      <rPr>
        <vertAlign val="superscript"/>
        <sz val="10"/>
        <rFont val="Times New Roman"/>
        <family val="1"/>
      </rPr>
      <t>(i)</t>
    </r>
  </si>
  <si>
    <t xml:space="preserve">CWIP </t>
  </si>
  <si>
    <t>As of 4.2.20</t>
  </si>
  <si>
    <t>Distribution Inspection Program</t>
  </si>
  <si>
    <t>Transmission Inspection Program</t>
  </si>
  <si>
    <t>Distribution Feeder Hardening Program</t>
  </si>
  <si>
    <t>Distribution Hardening - Lateral Undergrounding Program</t>
  </si>
  <si>
    <t>Transmission Hardening Program</t>
  </si>
  <si>
    <t>Vegetation Management - Distribution Program</t>
  </si>
  <si>
    <t>Vegetation Management - Transmission Program</t>
  </si>
  <si>
    <t>O&amp;M</t>
  </si>
  <si>
    <t>Capital</t>
  </si>
  <si>
    <t xml:space="preserve">Storm Protection Plan (SPP) </t>
  </si>
  <si>
    <t>Calculation of the Energy &amp; Demand Allocation % By Rate Class</t>
  </si>
  <si>
    <t>January 2020 - December 2020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</si>
  <si>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</si>
  <si>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</si>
  <si>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</si>
  <si>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</si>
  <si>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</si>
  <si>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</si>
  <si>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</si>
  <si>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</si>
  <si>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</si>
  <si>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</si>
  <si>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</si>
  <si>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</si>
  <si>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</si>
  <si>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RATE CLASS</t>
  </si>
  <si>
    <t>Jan - Dec. 2020</t>
  </si>
  <si>
    <t>Average 12 CP</t>
  </si>
  <si>
    <t>Average NCP</t>
  </si>
  <si>
    <t>Projected</t>
  </si>
  <si>
    <t>Demand</t>
  </si>
  <si>
    <t>Energy</t>
  </si>
  <si>
    <t>Percentage of</t>
  </si>
  <si>
    <t>Load Factor</t>
  </si>
  <si>
    <t>Sales</t>
  </si>
  <si>
    <t>Avg 12 CP</t>
  </si>
  <si>
    <t>Avg NCP</t>
  </si>
  <si>
    <t>Loss</t>
  </si>
  <si>
    <t>Sales at</t>
  </si>
  <si>
    <t>Avg 12 CP at</t>
  </si>
  <si>
    <t>Avg NCP at</t>
  </si>
  <si>
    <t>kWh Sales</t>
  </si>
  <si>
    <t>12 CP Demand</t>
  </si>
  <si>
    <t>NCP Demand</t>
  </si>
  <si>
    <t xml:space="preserve">   at Meter   </t>
  </si>
  <si>
    <t>at Meter</t>
  </si>
  <si>
    <t>Expansion</t>
  </si>
  <si>
    <t>Generation</t>
  </si>
  <si>
    <t>at Generation</t>
  </si>
  <si>
    <t xml:space="preserve">          (%)          </t>
  </si>
  <si>
    <t xml:space="preserve">     (kWh)     </t>
  </si>
  <si>
    <t xml:space="preserve">      (kW)      </t>
  </si>
  <si>
    <t xml:space="preserve">   Factor   </t>
  </si>
  <si>
    <t>RS, RSVP, RSTOU</t>
  </si>
  <si>
    <t>GS</t>
  </si>
  <si>
    <t>GSD, GSDT, GSTOU</t>
  </si>
  <si>
    <t>LP, LPT</t>
  </si>
  <si>
    <t>PX, PXT, RTP, SBS</t>
  </si>
  <si>
    <t>OS-I/II</t>
  </si>
  <si>
    <t>OS-III</t>
  </si>
  <si>
    <t>Average 12 CP load factor based on actual 2018 load research data</t>
  </si>
  <si>
    <t>Average NCP load factor based on actual load research data</t>
  </si>
  <si>
    <t>Projected kWh sales for the period January 2020 - December 2020</t>
  </si>
  <si>
    <t>Calculated:  (Col A) / (8,784 x Col C), (8,784 hours = the # of hours in 1 year)</t>
  </si>
  <si>
    <t>Column C x Column G</t>
  </si>
  <si>
    <t>Column D x Column F</t>
  </si>
  <si>
    <t>Column E x Column F</t>
  </si>
  <si>
    <t>Column H/ total for Column H</t>
  </si>
  <si>
    <t>Column I / total for Column I</t>
  </si>
  <si>
    <t>Column J / total for Column J</t>
  </si>
  <si>
    <t>hrs. in 12 months</t>
  </si>
  <si>
    <t>January 2021 - December 2021</t>
  </si>
  <si>
    <t>Jan - Dec. 2021</t>
  </si>
  <si>
    <t>January 2022 - December 2022</t>
  </si>
  <si>
    <t>Jan - Dec. 2022</t>
  </si>
  <si>
    <t xml:space="preserve">Storm Protection Plan </t>
  </si>
  <si>
    <t xml:space="preserve">Transmission </t>
  </si>
  <si>
    <t>Energy-</t>
  </si>
  <si>
    <t>Demand-</t>
  </si>
  <si>
    <t>SPP</t>
  </si>
  <si>
    <t>Related</t>
  </si>
  <si>
    <t>Storm Protection</t>
  </si>
  <si>
    <t>Factors</t>
  </si>
  <si>
    <t xml:space="preserve"> Costs </t>
  </si>
  <si>
    <t xml:space="preserve">     Costs     </t>
  </si>
  <si>
    <t>(¢/kWh)</t>
  </si>
  <si>
    <t>($/kWh)</t>
  </si>
  <si>
    <t>RS, RSVP,  RSTOU</t>
  </si>
  <si>
    <t>From Schedule 6P, Col K</t>
  </si>
  <si>
    <t>From Schedule 6P, Col L</t>
  </si>
  <si>
    <t>From Schedule 6P, Col M</t>
  </si>
  <si>
    <t>Column A x Total Energy  $ from Rev Req - Transmission, line 13</t>
  </si>
  <si>
    <t>Column B x Total Demand $ from Rev Req - Transmission, line 14</t>
  </si>
  <si>
    <t>Column F x Total Demand $ from Rev Req - Distribution, line 12</t>
  </si>
  <si>
    <t>Column D + Column E</t>
  </si>
  <si>
    <t>Column G x 100 / Column H</t>
  </si>
  <si>
    <t>Projected kWh sales for the period January 2021 - December 2021</t>
  </si>
  <si>
    <t>Allocation</t>
  </si>
  <si>
    <t>Revenue Requirements - Distribution</t>
  </si>
  <si>
    <t>12 GCP Demand</t>
  </si>
  <si>
    <t>Revenue Requirements - Transmission</t>
  </si>
  <si>
    <t>Total Revenue Requirements</t>
  </si>
  <si>
    <r>
      <t xml:space="preserve">Source:  File:  </t>
    </r>
    <r>
      <rPr>
        <u val="single"/>
        <sz val="10"/>
        <color indexed="8"/>
        <rFont val="Arial"/>
        <family val="2"/>
      </rPr>
      <t>SPP - Annual Rev Req Calc (DRAFT) 4.2.20xlsx</t>
    </r>
    <r>
      <rPr>
        <sz val="10"/>
        <color indexed="8"/>
        <rFont val="Arial"/>
        <family val="2"/>
      </rPr>
      <t xml:space="preserve"> from Regulatory accounting received 4.2.20</t>
    </r>
  </si>
  <si>
    <t>GULF 000173</t>
  </si>
  <si>
    <t>20200070-EI</t>
  </si>
  <si>
    <t>GULF 000180</t>
  </si>
  <si>
    <t>GULF 000190</t>
  </si>
  <si>
    <t>GULF 000174</t>
  </si>
  <si>
    <t>GULF 000175</t>
  </si>
  <si>
    <t>GULF 000176</t>
  </si>
  <si>
    <t>GULF 000177</t>
  </si>
  <si>
    <t>GULF 000178</t>
  </si>
  <si>
    <t>GULF 000179</t>
  </si>
  <si>
    <t>GULF 000181</t>
  </si>
  <si>
    <t>GULF 000182</t>
  </si>
  <si>
    <t>GULF 000183</t>
  </si>
  <si>
    <t>GULF 000184</t>
  </si>
  <si>
    <t>GULF 000185</t>
  </si>
  <si>
    <t>GULF 000186</t>
  </si>
  <si>
    <t>GULF 000187</t>
  </si>
  <si>
    <t>GULF 000188</t>
  </si>
  <si>
    <t>GULF 000189</t>
  </si>
  <si>
    <t>GULF 000191</t>
  </si>
  <si>
    <t>GULF 000192</t>
  </si>
  <si>
    <t>GULF 000193</t>
  </si>
  <si>
    <t>GULF 000194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</si>
</sst>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8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0.000000"/>
    <numFmt numFmtId="166" formatCode="0.00000%"/>
    <numFmt numFmtId="167" formatCode="###,000"/>
    <numFmt numFmtId="168" formatCode="m/d/yy;@"/>
    <numFmt numFmtId="169" formatCode="General_)"/>
    <numFmt numFmtId="170" formatCode="0.000%"/>
    <numFmt numFmtId="171" formatCode="_(* #,##0.0000000000000000000000_);_(* \(#,##0.0000000000000000000000\);_(* &quot;-&quot;??_);_(@_)"/>
    <numFmt numFmtId="172" formatCode="_(* #,##0.00000000000000000_);_(* \(#,##0.00000000000000000\);_(* &quot;-&quot;??_);_(@_)"/>
    <numFmt numFmtId="173" formatCode="_(* #,##0.00000000000000_);_(* \(#,##0.00000000000000\);_(* &quot;-&quot;??_);_(@_)"/>
    <numFmt numFmtId="174" formatCode="_(* #,##0.000000000000_);_(* \(#,##0.000000000000\);_(* &quot;-&quot;??_);_(@_)"/>
    <numFmt numFmtId="175" formatCode="&quot;$&quot;#,##0.0_);[Red]\(&quot;$&quot;#,##0.0\)"/>
    <numFmt numFmtId="176" formatCode="0.0%"/>
    <numFmt numFmtId="177" formatCode="0_)"/>
    <numFmt numFmtId="178" formatCode="mm/dd/yy_)"/>
    <numFmt numFmtId="179" formatCode="0.00000000_)"/>
    <numFmt numFmtId="180" formatCode="0.000000%"/>
    <numFmt numFmtId="181" formatCode="0.0000000_)"/>
    <numFmt numFmtId="182" formatCode="0.0000000000_)"/>
    <numFmt numFmtId="183" formatCode="hh:mm\ AM/PM_)"/>
    <numFmt numFmtId="184" formatCode="#,##0.000_);\(#,##0.000\)"/>
    <numFmt numFmtId="185" formatCode="#,##0.00000_);\(#,##0.00000\)"/>
  </numFmts>
  <fonts count="3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12"/>
      <name val="Times New Roman"/>
      <family val="1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0000"/>
      <name val="Times New Roman"/>
      <family val="1"/>
    </font>
    <font>
      <b/>
      <sz val="18"/>
      <color theme="1"/>
      <name val="Calibri"/>
      <family val="2"/>
      <scheme val="minor"/>
    </font>
    <font>
      <vertAlign val="superscript"/>
      <sz val="10"/>
      <name val="Times New Roman"/>
      <family val="1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u val="single"/>
      <sz val="16"/>
      <color theme="1"/>
      <name val="Calibri"/>
      <family val="2"/>
      <scheme val="minor"/>
    </font>
    <font>
      <u val="doubleAccounting"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 val="single"/>
      <sz val="15"/>
      <color theme="1"/>
      <name val="Calibri"/>
      <family val="2"/>
      <scheme val="minor"/>
    </font>
    <font>
      <b/>
      <sz val="8"/>
      <color rgb="FF1F497D"/>
      <name val="Verdana"/>
      <family val="2"/>
    </font>
    <font>
      <b/>
      <sz val="15"/>
      <color theme="1"/>
      <name val="Calibri"/>
      <family val="2"/>
      <scheme val="minor"/>
    </font>
    <font>
      <sz val="8"/>
      <color rgb="FF1F497D"/>
      <name val="Verdana"/>
      <family val="2"/>
    </font>
    <font>
      <sz val="15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ourier"/>
      <family val="3"/>
    </font>
    <font>
      <b/>
      <sz val="8"/>
      <name val="Times New Roman"/>
      <family val="1"/>
    </font>
    <font>
      <sz val="8"/>
      <name val="Times New Roman"/>
      <family val="1"/>
    </font>
    <font>
      <b/>
      <sz val="8"/>
      <name val="Courier"/>
      <family val="3"/>
    </font>
    <font>
      <sz val="8"/>
      <name val="Arial"/>
      <family val="2"/>
    </font>
    <font>
      <sz val="9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u val="double"/>
      <sz val="10"/>
      <name val="Arial"/>
      <family val="2"/>
    </font>
    <font>
      <u val="single"/>
      <sz val="10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u val="single"/>
      <sz val="10"/>
      <color indexed="8"/>
      <name val="Arial"/>
      <family val="2"/>
    </font>
  </fonts>
  <fills count="12">
    <fill>
      <patternFill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5" tint="0.79998"/>
        <bgColor indexed="64"/>
      </patternFill>
    </fill>
  </fills>
  <borders count="51">
    <border>
      <left/>
      <right/>
      <top/>
      <bottom/>
      <diagonal/>
    </border>
    <border>
      <left style="thin">
        <color theme="3" tint="-0.24994"/>
      </left>
      <right style="thin">
        <color theme="3" tint="-0.24994"/>
      </right>
      <top style="thin">
        <color theme="3" tint="-0.24994"/>
      </top>
      <bottom style="thin">
        <color theme="3" tint="-0.24994"/>
      </bottom>
    </border>
    <border>
      <left style="thin">
        <color theme="3" tint="0.59996"/>
      </left>
      <right style="thin">
        <color theme="3" tint="0.59996"/>
      </right>
      <top style="thin">
        <color theme="3" tint="0.59996"/>
      </top>
      <bottom style="thin">
        <color theme="3" tint="0.59996"/>
      </bottom>
    </border>
    <border>
      <left/>
      <right/>
      <top/>
      <bottom style="medium">
        <color auto="1"/>
      </bottom>
    </border>
    <border>
      <left/>
      <right/>
      <top/>
      <bottom style="thin">
        <color auto="1"/>
      </bottom>
    </border>
    <border>
      <left/>
      <right/>
      <top/>
      <bottom style="double">
        <color auto="1"/>
      </bottom>
    </border>
    <border>
      <left/>
      <right/>
      <top style="thin">
        <color auto="1"/>
      </top>
      <bottom style="double">
        <color auto="1"/>
      </bottom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</border>
    <border>
      <left style="thin">
        <color auto="1"/>
      </left>
      <right style="hair">
        <color auto="1"/>
      </right>
      <top/>
      <bottom style="hair">
        <color auto="1"/>
      </bottom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</border>
    <border>
      <left style="thin">
        <color auto="1"/>
      </left>
      <right style="hair">
        <color auto="1"/>
      </right>
      <top/>
      <bottom style="thin">
        <color auto="1"/>
      </bottom>
    </border>
    <border>
      <left style="hair">
        <color auto="1"/>
      </left>
      <right style="hair">
        <color auto="1"/>
      </right>
      <top/>
      <bottom style="thin">
        <color auto="1"/>
      </bottom>
    </border>
    <border>
      <left style="hair">
        <color auto="1"/>
      </left>
      <right style="thin">
        <color auto="1"/>
      </right>
      <top/>
      <bottom style="thin">
        <color auto="1"/>
      </bottom>
    </border>
    <border>
      <left style="hair">
        <color auto="1"/>
      </left>
      <right style="hair">
        <color auto="1"/>
      </right>
      <top/>
      <bottom style="hair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/>
      <right/>
      <top style="mediumDashDot">
        <color auto="1"/>
      </top>
      <bottom/>
    </border>
    <border>
      <left/>
      <right style="mediumDashDot">
        <color auto="1"/>
      </right>
      <top style="mediumDashDot">
        <color auto="1"/>
      </top>
      <bottom/>
    </border>
    <border>
      <left style="mediumDashDot">
        <color auto="1"/>
      </left>
      <right/>
      <top/>
      <bottom/>
    </border>
    <border>
      <left/>
      <right style="mediumDashDot">
        <color auto="1"/>
      </right>
      <top/>
      <bottom/>
    </border>
    <border>
      <left/>
      <right style="mediumDashDot">
        <color auto="1"/>
      </right>
      <top/>
      <bottom style="thin">
        <color auto="1"/>
      </bottom>
    </border>
    <border>
      <left/>
      <right/>
      <top style="thin">
        <color auto="1"/>
      </top>
      <bottom/>
    </border>
    <border>
      <left/>
      <right style="mediumDashDot">
        <color auto="1"/>
      </right>
      <top style="thin">
        <color auto="1"/>
      </top>
      <bottom/>
    </border>
    <border>
      <left style="mediumDashDot">
        <color auto="1"/>
      </left>
      <right/>
      <top/>
      <bottom style="mediumDashDot">
        <color auto="1"/>
      </bottom>
    </border>
    <border>
      <left/>
      <right/>
      <top/>
      <bottom style="mediumDashDot">
        <color auto="1"/>
      </bottom>
    </border>
    <border>
      <left/>
      <right style="mediumDashDot">
        <color auto="1"/>
      </right>
      <top/>
      <bottom style="mediumDashDot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 style="thin">
        <color auto="1"/>
      </left>
      <right/>
      <top/>
      <bottom/>
    </border>
    <border>
      <left/>
      <right style="thin">
        <color auto="1"/>
      </right>
      <top/>
      <bottom/>
    </border>
    <border>
      <left/>
      <right style="thin">
        <color auto="1"/>
      </right>
      <top/>
      <bottom style="thin">
        <color auto="1"/>
      </bottom>
    </border>
    <border>
      <left style="thin">
        <color auto="1"/>
      </left>
      <right/>
      <top/>
      <bottom style="thin">
        <color auto="1"/>
      </bottom>
    </border>
    <border>
      <left style="hair">
        <color auto="1"/>
      </left>
      <right/>
      <top style="thin">
        <color auto="1"/>
      </top>
      <bottom style="hair">
        <color auto="1"/>
      </bottom>
    </border>
    <border>
      <left style="hair">
        <color auto="1"/>
      </left>
      <right/>
      <top/>
      <bottom style="hair">
        <color auto="1"/>
      </bottom>
    </border>
    <border>
      <left style="hair">
        <color auto="1"/>
      </left>
      <right/>
      <top style="hair">
        <color auto="1"/>
      </top>
      <bottom style="hair">
        <color auto="1"/>
      </bottom>
    </border>
    <border>
      <left style="hair">
        <color auto="1"/>
      </left>
      <right/>
      <top/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 style="mediumDashDot">
        <color auto="1"/>
      </left>
      <right/>
      <top style="mediumDashDot">
        <color auto="1"/>
      </top>
      <bottom/>
    </border>
    <border>
      <left style="medium">
        <color auto="1"/>
      </left>
      <right style="medium">
        <color auto="1"/>
      </right>
      <top/>
      <bottom/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 style="medium">
        <color auto="1"/>
      </left>
      <right/>
      <top style="medium">
        <color auto="1"/>
      </top>
      <bottom/>
    </border>
    <border>
      <left/>
      <right style="medium">
        <color auto="1"/>
      </right>
      <top style="medium">
        <color auto="1"/>
      </top>
      <bottom/>
    </border>
    <border>
      <left style="medium">
        <color auto="1"/>
      </left>
      <right/>
      <top/>
      <bottom/>
    </border>
    <border>
      <left/>
      <right style="medium">
        <color auto="1"/>
      </right>
      <top/>
      <bottom/>
    </border>
    <border>
      <left style="medium">
        <color auto="1"/>
      </left>
      <right/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</borders>
  <cellStyleXfs count="44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2" fillId="0" borderId="0">
      <alignment/>
      <protection/>
    </xf>
    <xf numFmtId="6" fontId="2" fillId="0" borderId="0" applyFont="0" applyFill="0" applyBorder="0" applyAlignment="0" applyProtection="0"/>
    <xf numFmtId="0" fontId="7" fillId="0" borderId="0">
      <alignment/>
      <protection/>
    </xf>
    <xf numFmtId="0" fontId="1" fillId="0" borderId="0">
      <alignment/>
      <protection/>
    </xf>
    <xf numFmtId="44" fontId="1" fillId="0" borderId="0" applyFont="0" applyFill="0" applyBorder="0" applyAlignment="0" applyProtection="0"/>
    <xf numFmtId="0" fontId="1" fillId="0" borderId="0">
      <alignment/>
      <protection/>
    </xf>
    <xf numFmtId="0" fontId="1" fillId="0" borderId="0">
      <alignment/>
      <protection/>
    </xf>
    <xf numFmtId="0" fontId="21" fillId="2" borderId="1" applyNumberFormat="0" applyProtection="0">
      <alignment/>
    </xf>
    <xf numFmtId="0" fontId="23" fillId="3" borderId="1" applyNumberFormat="0" applyProtection="0">
      <alignment/>
    </xf>
    <xf numFmtId="0" fontId="23" fillId="0" borderId="2" applyNumberFormat="0" applyProtection="0">
      <alignment horizontal="right" vertical="center"/>
    </xf>
    <xf numFmtId="169" fontId="26" fillId="0" borderId="0">
      <alignment/>
      <protection/>
    </xf>
    <xf numFmtId="40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>
      <alignment/>
      <protection/>
    </xf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37" fontId="33" fillId="0" borderId="0">
      <alignment/>
      <protection/>
    </xf>
    <xf numFmtId="37" fontId="33" fillId="0" borderId="0">
      <alignment/>
      <protection/>
    </xf>
    <xf numFmtId="37" fontId="33" fillId="0" borderId="0">
      <alignment/>
      <protection/>
    </xf>
    <xf numFmtId="9" fontId="0" fillId="0" borderId="0" applyFont="0" applyFill="0" applyBorder="0" applyAlignment="0" applyProtection="0"/>
    <xf numFmtId="37" fontId="33" fillId="0" borderId="0">
      <alignment/>
      <protection/>
    </xf>
  </cellStyleXfs>
  <cellXfs count="375">
    <xf numFmtId="0" fontId="0" fillId="0" borderId="0" xfId="0"/>
    <xf numFmtId="0" fontId="5" fillId="0" borderId="0" xfId="20" applyFont="1">
      <alignment/>
      <protection/>
    </xf>
    <xf numFmtId="0" fontId="5" fillId="0" borderId="0" xfId="20" applyFont="1" quotePrefix="1">
      <alignment/>
      <protection/>
    </xf>
    <xf numFmtId="0" fontId="6" fillId="0" borderId="0" xfId="20" applyFont="1" applyProtection="1">
      <alignment/>
      <protection locked="0"/>
    </xf>
    <xf numFmtId="0" fontId="5" fillId="0" borderId="0" xfId="20" applyFont="1" applyAlignment="1" applyProtection="1">
      <alignment horizontal="center"/>
      <protection/>
    </xf>
    <xf numFmtId="0" fontId="6" fillId="0" borderId="0" xfId="20" applyFont="1" applyBorder="1" applyProtection="1">
      <alignment/>
      <protection locked="0"/>
    </xf>
    <xf numFmtId="0" fontId="5" fillId="0" borderId="3" xfId="20" applyFont="1" applyBorder="1" applyAlignment="1" applyProtection="1">
      <alignment horizontal="center"/>
      <protection/>
    </xf>
    <xf numFmtId="0" fontId="5" fillId="0" borderId="3" xfId="20" applyFont="1" applyBorder="1" applyAlignment="1">
      <alignment horizontal="center"/>
      <protection/>
    </xf>
    <xf numFmtId="0" fontId="5" fillId="0" borderId="0" xfId="20" applyFont="1" applyAlignment="1" applyProtection="1">
      <alignment horizontal="left"/>
      <protection/>
    </xf>
    <xf numFmtId="0" fontId="5" fillId="0" borderId="0" xfId="20" applyFont="1" applyFill="1" applyBorder="1" applyAlignment="1" applyProtection="1">
      <alignment horizontal="center"/>
      <protection/>
    </xf>
    <xf numFmtId="37" fontId="5" fillId="0" borderId="0" xfId="0" applyNumberFormat="1" applyFont="1" applyProtection="1">
      <protection/>
    </xf>
    <xf numFmtId="6" fontId="5" fillId="0" borderId="0" xfId="16" applyNumberFormat="1" applyFont="1"/>
    <xf numFmtId="6" fontId="5" fillId="0" borderId="0" xfId="16" applyNumberFormat="1" applyFont="1" applyProtection="1">
      <protection/>
    </xf>
    <xf numFmtId="0" fontId="5" fillId="0" borderId="0" xfId="20" applyFont="1" applyAlignment="1">
      <alignment horizontal="center"/>
      <protection/>
    </xf>
    <xf numFmtId="0" fontId="5" fillId="0" borderId="0" xfId="20" applyFont="1" applyFill="1">
      <alignment/>
      <protection/>
    </xf>
    <xf numFmtId="37" fontId="5" fillId="0" borderId="0" xfId="0" applyNumberFormat="1" applyFont="1" applyFill="1" applyBorder="1" applyProtection="1">
      <protection/>
    </xf>
    <xf numFmtId="0" fontId="5" fillId="0" borderId="0" xfId="20" applyFont="1" applyAlignment="1" applyProtection="1" quotePrefix="1">
      <alignment horizontal="center"/>
      <protection/>
    </xf>
    <xf numFmtId="6" fontId="5" fillId="0" borderId="0" xfId="0" applyNumberFormat="1" applyFont="1" applyProtection="1">
      <protection/>
    </xf>
    <xf numFmtId="6" fontId="5" fillId="0" borderId="4" xfId="0" applyNumberFormat="1" applyFont="1" applyBorder="1" applyProtection="1">
      <protection/>
    </xf>
    <xf numFmtId="0" fontId="5" fillId="0" borderId="0" xfId="0" applyFont="1" applyProtection="1">
      <protection/>
    </xf>
    <xf numFmtId="0" fontId="5" fillId="0" borderId="0" xfId="0" applyFont="1" applyFill="1" applyBorder="1" applyProtection="1">
      <protection/>
    </xf>
    <xf numFmtId="6" fontId="5" fillId="0" borderId="5" xfId="17" applyNumberFormat="1" applyFont="1" applyBorder="1" applyProtection="1">
      <protection/>
    </xf>
    <xf numFmtId="5" fontId="5" fillId="0" borderId="0" xfId="20" applyNumberFormat="1" applyFont="1" applyProtection="1">
      <alignment/>
      <protection/>
    </xf>
    <xf numFmtId="6" fontId="5" fillId="0" borderId="6" xfId="0" applyNumberFormat="1" applyFont="1" applyFill="1" applyBorder="1" applyProtection="1">
      <protection/>
    </xf>
    <xf numFmtId="37" fontId="5" fillId="0" borderId="0" xfId="20" applyNumberFormat="1" applyFont="1" applyProtection="1">
      <alignment/>
      <protection/>
    </xf>
    <xf numFmtId="0" fontId="5" fillId="0" borderId="0" xfId="20" applyFont="1" applyFill="1" applyBorder="1">
      <alignment/>
      <protection/>
    </xf>
    <xf numFmtId="0" fontId="4" fillId="0" borderId="0" xfId="20" applyFont="1" applyAlignment="1" applyProtection="1" quotePrefix="1">
      <alignment horizontal="left"/>
      <protection/>
    </xf>
    <xf numFmtId="6" fontId="5" fillId="0" borderId="0" xfId="21" applyFont="1" applyFill="1" applyBorder="1" applyProtection="1">
      <protection/>
    </xf>
    <xf numFmtId="6" fontId="5" fillId="0" borderId="0" xfId="21" applyFont="1" applyBorder="1" applyProtection="1">
      <protection/>
    </xf>
    <xf numFmtId="0" fontId="5" fillId="0" borderId="0" xfId="20" applyFont="1" applyAlignment="1">
      <alignment horizontal="left"/>
      <protection/>
    </xf>
    <xf numFmtId="0" fontId="5" fillId="0" borderId="0" xfId="20" applyFont="1" applyAlignment="1">
      <alignment horizontal="left" wrapText="1"/>
      <protection/>
    </xf>
    <xf numFmtId="0" fontId="5" fillId="0" borderId="0" xfId="20" applyFont="1" applyFill="1" applyAlignment="1" applyProtection="1">
      <alignment horizontal="left"/>
      <protection/>
    </xf>
    <xf numFmtId="37" fontId="5" fillId="0" borderId="0" xfId="20" applyNumberFormat="1" applyFont="1" applyFill="1" applyProtection="1">
      <alignment/>
      <protection/>
    </xf>
    <xf numFmtId="0" fontId="5" fillId="0" borderId="0" xfId="0" applyFont="1" applyAlignment="1">
      <alignment vertical="center"/>
    </xf>
    <xf numFmtId="164" fontId="5" fillId="0" borderId="7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4" fontId="5" fillId="0" borderId="10" xfId="0" applyNumberFormat="1" applyFont="1" applyBorder="1" applyAlignment="1">
      <alignment horizontal="center" vertical="center"/>
    </xf>
    <xf numFmtId="164" fontId="5" fillId="0" borderId="11" xfId="0" applyNumberFormat="1" applyFont="1" applyBorder="1" applyAlignment="1">
      <alignment horizontal="center" vertical="center"/>
    </xf>
    <xf numFmtId="10" fontId="5" fillId="0" borderId="10" xfId="0" applyNumberFormat="1" applyFont="1" applyBorder="1" applyAlignment="1">
      <alignment horizontal="center" vertical="center"/>
    </xf>
    <xf numFmtId="10" fontId="5" fillId="0" borderId="12" xfId="0" applyNumberFormat="1" applyFont="1" applyBorder="1" applyAlignment="1">
      <alignment horizontal="center" vertical="center"/>
    </xf>
    <xf numFmtId="10" fontId="5" fillId="0" borderId="13" xfId="0" applyNumberFormat="1" applyFont="1" applyBorder="1" applyAlignment="1">
      <alignment horizontal="center" vertical="center"/>
    </xf>
    <xf numFmtId="10" fontId="5" fillId="0" borderId="11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164" fontId="5" fillId="4" borderId="17" xfId="0" applyNumberFormat="1" applyFont="1" applyFill="1" applyBorder="1" applyAlignment="1">
      <alignment horizontal="center" vertical="center"/>
    </xf>
    <xf numFmtId="164" fontId="5" fillId="4" borderId="12" xfId="0" applyNumberFormat="1" applyFont="1" applyFill="1" applyBorder="1" applyAlignment="1">
      <alignment horizontal="center" vertical="center"/>
    </xf>
    <xf numFmtId="164" fontId="5" fillId="0" borderId="17" xfId="0" applyNumberFormat="1" applyFont="1" applyFill="1" applyBorder="1" applyAlignment="1">
      <alignment horizontal="center" vertical="center"/>
    </xf>
    <xf numFmtId="164" fontId="5" fillId="0" borderId="12" xfId="0" applyNumberFormat="1" applyFont="1" applyFill="1" applyBorder="1" applyAlignment="1">
      <alignment horizontal="center" vertical="center"/>
    </xf>
    <xf numFmtId="6" fontId="5" fillId="0" borderId="0" xfId="20" applyNumberFormat="1" applyFont="1">
      <alignment/>
      <protection/>
    </xf>
    <xf numFmtId="0" fontId="5" fillId="0" borderId="0" xfId="20" applyFont="1" applyAlignment="1">
      <alignment horizontal="center"/>
      <protection/>
    </xf>
    <xf numFmtId="37" fontId="5" fillId="0" borderId="0" xfId="0" applyNumberFormat="1" applyFont="1" applyFill="1" applyProtection="1">
      <protection/>
    </xf>
    <xf numFmtId="6" fontId="5" fillId="0" borderId="0" xfId="16" applyNumberFormat="1" applyFont="1" applyFill="1" applyProtection="1">
      <protection/>
    </xf>
    <xf numFmtId="6" fontId="5" fillId="0" borderId="0" xfId="20" applyNumberFormat="1" applyFont="1" applyFill="1">
      <alignment/>
      <protection/>
    </xf>
    <xf numFmtId="0" fontId="5" fillId="0" borderId="0" xfId="20" applyFont="1" applyFill="1" applyAlignment="1" quotePrefix="1">
      <alignment horizontal="center"/>
      <protection/>
    </xf>
    <xf numFmtId="9" fontId="5" fillId="0" borderId="0" xfId="15" applyFont="1" applyFill="1" applyBorder="1"/>
    <xf numFmtId="0" fontId="5" fillId="0" borderId="3" xfId="20" applyFont="1" applyFill="1" applyBorder="1" applyAlignment="1">
      <alignment horizontal="center"/>
      <protection/>
    </xf>
    <xf numFmtId="8" fontId="5" fillId="0" borderId="0" xfId="20" applyNumberFormat="1" applyFont="1">
      <alignment/>
      <protection/>
    </xf>
    <xf numFmtId="164" fontId="5" fillId="0" borderId="17" xfId="0" applyNumberFormat="1" applyFont="1" applyBorder="1" applyAlignment="1">
      <alignment horizontal="center" vertical="center"/>
    </xf>
    <xf numFmtId="0" fontId="5" fillId="0" borderId="0" xfId="20" applyFont="1" applyAlignment="1">
      <alignment horizontal="center"/>
      <protection/>
    </xf>
    <xf numFmtId="0" fontId="5" fillId="0" borderId="0" xfId="20" applyFont="1" applyAlignment="1">
      <alignment horizontal="center"/>
      <protection/>
    </xf>
    <xf numFmtId="164" fontId="5" fillId="0" borderId="0" xfId="15" applyNumberFormat="1" applyFont="1" applyFill="1" applyBorder="1"/>
    <xf numFmtId="164" fontId="5" fillId="5" borderId="8" xfId="0" applyNumberFormat="1" applyFont="1" applyFill="1" applyBorder="1" applyAlignment="1">
      <alignment horizontal="center" vertical="center"/>
    </xf>
    <xf numFmtId="6" fontId="5" fillId="0" borderId="0" xfId="0" applyNumberFormat="1" applyFont="1" applyFill="1" applyBorder="1" applyProtection="1">
      <protection/>
    </xf>
    <xf numFmtId="0" fontId="5" fillId="0" borderId="0" xfId="20" applyFont="1" applyBorder="1" applyAlignment="1" applyProtection="1">
      <alignment horizontal="center"/>
      <protection/>
    </xf>
    <xf numFmtId="0" fontId="5" fillId="0" borderId="0" xfId="20" applyFont="1" applyBorder="1" applyAlignment="1">
      <alignment horizontal="center"/>
      <protection/>
    </xf>
    <xf numFmtId="0" fontId="5" fillId="0" borderId="0" xfId="20" applyFont="1" applyFill="1" applyBorder="1" applyAlignment="1">
      <alignment horizontal="center"/>
      <protection/>
    </xf>
    <xf numFmtId="6" fontId="5" fillId="0" borderId="0" xfId="20" applyNumberFormat="1" applyFont="1" applyFill="1" applyBorder="1">
      <alignment/>
      <protection/>
    </xf>
    <xf numFmtId="6" fontId="5" fillId="0" borderId="0" xfId="16" applyNumberFormat="1" applyFont="1" applyFill="1"/>
    <xf numFmtId="6" fontId="5" fillId="0" borderId="0" xfId="0" applyNumberFormat="1" applyFont="1" applyFill="1" applyProtection="1">
      <protection/>
    </xf>
    <xf numFmtId="6" fontId="5" fillId="0" borderId="4" xfId="0" applyNumberFormat="1" applyFont="1" applyFill="1" applyBorder="1" applyProtection="1">
      <protection/>
    </xf>
    <xf numFmtId="0" fontId="5" fillId="0" borderId="0" xfId="0" applyFont="1" applyFill="1" applyProtection="1">
      <protection/>
    </xf>
    <xf numFmtId="6" fontId="5" fillId="0" borderId="5" xfId="17" applyNumberFormat="1" applyFont="1" applyFill="1" applyBorder="1" applyProtection="1">
      <protection/>
    </xf>
    <xf numFmtId="10" fontId="5" fillId="0" borderId="12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166" fontId="5" fillId="0" borderId="0" xfId="15" applyNumberFormat="1" applyFont="1" applyFill="1" applyBorder="1"/>
    <xf numFmtId="0" fontId="5" fillId="4" borderId="0" xfId="20" applyFont="1" applyFill="1">
      <alignment/>
      <protection/>
    </xf>
    <xf numFmtId="0" fontId="9" fillId="4" borderId="0" xfId="20" applyFont="1" applyFill="1">
      <alignment/>
      <protection/>
    </xf>
    <xf numFmtId="164" fontId="5" fillId="0" borderId="7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0" fontId="5" fillId="0" borderId="0" xfId="20" applyFont="1" applyAlignment="1">
      <alignment horizontal="center"/>
      <protection/>
    </xf>
    <xf numFmtId="0" fontId="5" fillId="0" borderId="0" xfId="20" applyFont="1" applyAlignment="1" quotePrefix="1">
      <alignment horizontal="center"/>
      <protection/>
    </xf>
    <xf numFmtId="0" fontId="5" fillId="0" borderId="0" xfId="20" applyFont="1" applyAlignment="1">
      <alignment horizontal="center"/>
      <protection/>
    </xf>
    <xf numFmtId="0" fontId="5" fillId="0" borderId="0" xfId="20" applyFont="1" applyAlignment="1" quotePrefix="1">
      <alignment horizontal="center"/>
      <protection/>
    </xf>
    <xf numFmtId="0" fontId="5" fillId="0" borderId="0" xfId="20" applyFont="1" applyAlignment="1">
      <alignment horizontal="center"/>
      <protection/>
    </xf>
    <xf numFmtId="0" fontId="5" fillId="0" borderId="0" xfId="20" applyFont="1" applyAlignment="1">
      <alignment horizontal="center"/>
      <protection/>
    </xf>
    <xf numFmtId="0" fontId="1" fillId="6" borderId="0" xfId="25" applyFill="1" applyBorder="1">
      <alignment/>
      <protection/>
    </xf>
    <xf numFmtId="0" fontId="10" fillId="6" borderId="0" xfId="25" applyFont="1" applyFill="1" applyBorder="1" applyAlignment="1">
      <alignment horizontal="left" vertical="center"/>
      <protection/>
    </xf>
    <xf numFmtId="6" fontId="1" fillId="6" borderId="0" xfId="25" applyNumberFormat="1" applyFill="1" applyBorder="1">
      <alignment/>
      <protection/>
    </xf>
    <xf numFmtId="0" fontId="12" fillId="6" borderId="0" xfId="25" applyFont="1" applyFill="1" applyBorder="1" applyAlignment="1">
      <alignment vertical="center"/>
      <protection/>
    </xf>
    <xf numFmtId="0" fontId="13" fillId="0" borderId="0" xfId="25" applyFont="1" applyAlignment="1">
      <alignment horizontal="centerContinuous"/>
      <protection/>
    </xf>
    <xf numFmtId="6" fontId="14" fillId="6" borderId="0" xfId="25" applyNumberFormat="1" applyFont="1" applyFill="1" applyBorder="1" applyAlignment="1">
      <alignment horizontal="centerContinuous"/>
      <protection/>
    </xf>
    <xf numFmtId="6" fontId="14" fillId="6" borderId="0" xfId="25" applyNumberFormat="1" applyFont="1" applyFill="1" applyBorder="1" applyAlignment="1">
      <alignment horizontal="centerContinuous" vertical="center"/>
      <protection/>
    </xf>
    <xf numFmtId="0" fontId="1" fillId="6" borderId="0" xfId="25" applyFill="1" applyBorder="1" applyAlignment="1">
      <alignment horizontal="center"/>
      <protection/>
    </xf>
    <xf numFmtId="0" fontId="15" fillId="7" borderId="18" xfId="25" applyFont="1" applyFill="1" applyBorder="1" applyAlignment="1">
      <alignment horizontal="left" vertical="center"/>
      <protection/>
    </xf>
    <xf numFmtId="0" fontId="16" fillId="7" borderId="18" xfId="25" applyFont="1" applyFill="1" applyBorder="1" applyAlignment="1">
      <alignment horizontal="center" vertical="center"/>
      <protection/>
    </xf>
    <xf numFmtId="0" fontId="16" fillId="7" borderId="18" xfId="25" applyFont="1" applyFill="1" applyBorder="1" applyAlignment="1">
      <alignment horizontal="center" vertical="center" wrapText="1"/>
      <protection/>
    </xf>
    <xf numFmtId="0" fontId="1" fillId="6" borderId="0" xfId="25" applyFill="1" applyBorder="1" applyAlignment="1">
      <alignment/>
      <protection/>
    </xf>
    <xf numFmtId="8" fontId="1" fillId="6" borderId="19" xfId="25" applyNumberFormat="1" applyFill="1" applyBorder="1" applyAlignment="1">
      <alignment vertical="center"/>
      <protection/>
    </xf>
    <xf numFmtId="8" fontId="1" fillId="6" borderId="20" xfId="25" applyNumberFormat="1" applyFill="1" applyBorder="1" applyAlignment="1">
      <alignment vertical="center"/>
      <protection/>
    </xf>
    <xf numFmtId="8" fontId="13" fillId="6" borderId="21" xfId="25" applyNumberFormat="1" applyFont="1" applyFill="1" applyBorder="1" applyAlignment="1">
      <alignment horizontal="right" vertical="center"/>
      <protection/>
    </xf>
    <xf numFmtId="8" fontId="14" fillId="6" borderId="0" xfId="25" applyNumberFormat="1" applyFont="1" applyFill="1" applyBorder="1" applyAlignment="1">
      <alignment vertical="center"/>
      <protection/>
    </xf>
    <xf numFmtId="8" fontId="14" fillId="6" borderId="22" xfId="25" applyNumberFormat="1" applyFont="1" applyFill="1" applyBorder="1" applyAlignment="1">
      <alignment vertical="center"/>
      <protection/>
    </xf>
    <xf numFmtId="0" fontId="13" fillId="6" borderId="21" xfId="25" applyFont="1" applyFill="1" applyBorder="1" applyAlignment="1">
      <alignment horizontal="right" vertical="center"/>
      <protection/>
    </xf>
    <xf numFmtId="8" fontId="14" fillId="6" borderId="4" xfId="25" applyNumberFormat="1" applyFont="1" applyFill="1" applyBorder="1" applyAlignment="1">
      <alignment vertical="center"/>
      <protection/>
    </xf>
    <xf numFmtId="8" fontId="14" fillId="6" borderId="23" xfId="25" applyNumberFormat="1" applyFont="1" applyFill="1" applyBorder="1" applyAlignment="1">
      <alignment vertical="center"/>
      <protection/>
    </xf>
    <xf numFmtId="8" fontId="18" fillId="6" borderId="24" xfId="25" applyNumberFormat="1" applyFont="1" applyFill="1" applyBorder="1" applyAlignment="1">
      <alignment vertical="center"/>
      <protection/>
    </xf>
    <xf numFmtId="8" fontId="18" fillId="6" borderId="25" xfId="25" applyNumberFormat="1" applyFont="1" applyFill="1" applyBorder="1" applyAlignment="1">
      <alignment vertical="center"/>
      <protection/>
    </xf>
    <xf numFmtId="8" fontId="1" fillId="6" borderId="0" xfId="25" applyNumberFormat="1" applyFill="1" applyBorder="1" applyAlignment="1">
      <alignment vertical="center"/>
      <protection/>
    </xf>
    <xf numFmtId="8" fontId="1" fillId="6" borderId="22" xfId="25" applyNumberFormat="1" applyFill="1" applyBorder="1" applyAlignment="1">
      <alignment vertical="center"/>
      <protection/>
    </xf>
    <xf numFmtId="8" fontId="14" fillId="0" borderId="0" xfId="25" applyNumberFormat="1" applyFont="1" applyFill="1" applyBorder="1" applyAlignment="1">
      <alignment vertical="center"/>
      <protection/>
    </xf>
    <xf numFmtId="0" fontId="13" fillId="6" borderId="26" xfId="25" applyFont="1" applyFill="1" applyBorder="1" applyAlignment="1">
      <alignment horizontal="right" vertical="center"/>
      <protection/>
    </xf>
    <xf numFmtId="8" fontId="18" fillId="6" borderId="27" xfId="25" applyNumberFormat="1" applyFont="1" applyFill="1" applyBorder="1" applyAlignment="1">
      <alignment vertical="center"/>
      <protection/>
    </xf>
    <xf numFmtId="8" fontId="18" fillId="6" borderId="28" xfId="25" applyNumberFormat="1" applyFont="1" applyFill="1" applyBorder="1" applyAlignment="1">
      <alignment vertical="center"/>
      <protection/>
    </xf>
    <xf numFmtId="0" fontId="8" fillId="6" borderId="0" xfId="25" applyFont="1" applyFill="1" applyAlignment="1">
      <alignment horizontal="right" vertical="center"/>
      <protection/>
    </xf>
    <xf numFmtId="6" fontId="1" fillId="6" borderId="0" xfId="25" applyNumberFormat="1" applyFill="1" applyBorder="1" applyAlignment="1">
      <alignment vertical="center"/>
      <protection/>
    </xf>
    <xf numFmtId="0" fontId="4" fillId="0" borderId="0" xfId="20" applyFont="1" applyAlignment="1">
      <alignment horizontal="center"/>
      <protection/>
    </xf>
    <xf numFmtId="6" fontId="5" fillId="0" borderId="0" xfId="0" applyNumberFormat="1" applyFont="1" applyBorder="1" applyProtection="1">
      <protection/>
    </xf>
    <xf numFmtId="6" fontId="5" fillId="0" borderId="0" xfId="17" applyNumberFormat="1" applyFont="1" applyBorder="1" applyProtection="1">
      <protection/>
    </xf>
    <xf numFmtId="164" fontId="5" fillId="0" borderId="0" xfId="0" applyNumberFormat="1" applyFont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10" fontId="5" fillId="0" borderId="0" xfId="0" applyNumberFormat="1" applyFont="1" applyBorder="1" applyAlignment="1">
      <alignment horizontal="center" vertical="center"/>
    </xf>
    <xf numFmtId="165" fontId="5" fillId="0" borderId="0" xfId="0" applyNumberFormat="1" applyFont="1" applyBorder="1" applyAlignment="1">
      <alignment horizontal="center" vertical="center"/>
    </xf>
    <xf numFmtId="0" fontId="19" fillId="6" borderId="0" xfId="26" applyFont="1" applyFill="1" applyBorder="1" applyAlignment="1">
      <alignment horizontal="left"/>
      <protection/>
    </xf>
    <xf numFmtId="6" fontId="1" fillId="6" borderId="0" xfId="26" applyNumberFormat="1" applyFill="1">
      <alignment/>
      <protection/>
    </xf>
    <xf numFmtId="0" fontId="1" fillId="6" borderId="0" xfId="26" applyFill="1">
      <alignment/>
      <protection/>
    </xf>
    <xf numFmtId="0" fontId="8" fillId="6" borderId="0" xfId="26" applyFont="1" applyFill="1" applyAlignment="1">
      <alignment horizontal="center" wrapText="1"/>
      <protection/>
    </xf>
    <xf numFmtId="0" fontId="8" fillId="6" borderId="0" xfId="26" applyFont="1" applyFill="1" applyBorder="1" applyAlignment="1">
      <alignment horizontal="center"/>
      <protection/>
    </xf>
    <xf numFmtId="0" fontId="22" fillId="8" borderId="29" xfId="27" applyNumberFormat="1" applyFont="1" applyFill="1" applyBorder="1" applyAlignment="1" quotePrefix="1">
      <alignment horizontal="center"/>
    </xf>
    <xf numFmtId="0" fontId="22" fillId="6" borderId="29" xfId="27" applyNumberFormat="1" applyFont="1" applyFill="1" applyBorder="1" applyAlignment="1" quotePrefix="1">
      <alignment horizontal="center"/>
    </xf>
    <xf numFmtId="0" fontId="22" fillId="6" borderId="29" xfId="28" applyNumberFormat="1" applyFont="1" applyFill="1" applyBorder="1" applyAlignment="1" quotePrefix="1">
      <alignment horizontal="center"/>
    </xf>
    <xf numFmtId="0" fontId="22" fillId="6" borderId="29" xfId="28" applyNumberFormat="1" applyFont="1" applyFill="1" applyBorder="1" applyAlignment="1" quotePrefix="1">
      <alignment horizontal="center" wrapText="1"/>
    </xf>
    <xf numFmtId="0" fontId="22" fillId="6" borderId="29" xfId="26" applyFont="1" applyFill="1" applyBorder="1" applyAlignment="1">
      <alignment horizontal="center" wrapText="1"/>
      <protection/>
    </xf>
    <xf numFmtId="0" fontId="1" fillId="6" borderId="0" xfId="26" applyFill="1" applyAlignment="1">
      <alignment/>
      <protection/>
    </xf>
    <xf numFmtId="0" fontId="8" fillId="6" borderId="29" xfId="26" applyFont="1" applyFill="1" applyBorder="1" applyAlignment="1">
      <alignment horizontal="center"/>
      <protection/>
    </xf>
    <xf numFmtId="0" fontId="14" fillId="6" borderId="29" xfId="28" applyNumberFormat="1" applyFont="1" applyFill="1" applyBorder="1" applyAlignment="1" quotePrefix="1">
      <alignment horizontal="center"/>
    </xf>
    <xf numFmtId="0" fontId="14" fillId="6" borderId="29" xfId="26" applyFont="1" applyFill="1" applyBorder="1" applyAlignment="1">
      <alignment horizontal="center"/>
      <protection/>
    </xf>
    <xf numFmtId="8" fontId="14" fillId="6" borderId="29" xfId="29" applyNumberFormat="1" applyFont="1" applyFill="1" applyBorder="1" applyAlignment="1">
      <alignment horizontal="right" vertical="center"/>
    </xf>
    <xf numFmtId="168" fontId="14" fillId="6" borderId="29" xfId="26" applyNumberFormat="1" applyFont="1" applyFill="1" applyBorder="1" applyAlignment="1">
      <alignment horizontal="center"/>
      <protection/>
    </xf>
    <xf numFmtId="0" fontId="14" fillId="6" borderId="29" xfId="26" applyFont="1" applyFill="1" applyBorder="1" applyAlignment="1">
      <alignment horizontal="right" vertical="center"/>
      <protection/>
    </xf>
    <xf numFmtId="6" fontId="14" fillId="0" borderId="29" xfId="26" applyNumberFormat="1" applyFont="1" applyFill="1" applyBorder="1" applyAlignment="1">
      <alignment vertical="center"/>
      <protection/>
    </xf>
    <xf numFmtId="6" fontId="14" fillId="9" borderId="29" xfId="26" applyNumberFormat="1" applyFont="1" applyFill="1" applyBorder="1" applyAlignment="1">
      <alignment vertical="center"/>
      <protection/>
    </xf>
    <xf numFmtId="6" fontId="14" fillId="6" borderId="0" xfId="26" applyNumberFormat="1" applyFont="1" applyFill="1" applyBorder="1" applyAlignment="1">
      <alignment vertical="center"/>
      <protection/>
    </xf>
    <xf numFmtId="8" fontId="14" fillId="10" borderId="29" xfId="29" applyNumberFormat="1" applyFont="1" applyFill="1" applyBorder="1" applyAlignment="1">
      <alignment horizontal="right" vertical="center"/>
    </xf>
    <xf numFmtId="6" fontId="14" fillId="10" borderId="29" xfId="26" applyNumberFormat="1" applyFont="1" applyFill="1" applyBorder="1" applyAlignment="1">
      <alignment vertical="center"/>
      <protection/>
    </xf>
    <xf numFmtId="6" fontId="14" fillId="11" borderId="29" xfId="26" applyNumberFormat="1" applyFont="1" applyFill="1" applyBorder="1" applyAlignment="1">
      <alignment vertical="center"/>
      <protection/>
    </xf>
    <xf numFmtId="0" fontId="25" fillId="6" borderId="29" xfId="26" applyFont="1" applyFill="1" applyBorder="1" applyAlignment="1">
      <alignment horizontal="right" vertical="center"/>
      <protection/>
    </xf>
    <xf numFmtId="6" fontId="13" fillId="0" borderId="29" xfId="26" applyNumberFormat="1" applyFont="1" applyFill="1" applyBorder="1" applyAlignment="1">
      <alignment vertical="center"/>
      <protection/>
    </xf>
    <xf numFmtId="6" fontId="13" fillId="6" borderId="0" xfId="26" applyNumberFormat="1" applyFont="1" applyFill="1" applyBorder="1" applyAlignment="1">
      <alignment vertical="center"/>
      <protection/>
    </xf>
    <xf numFmtId="0" fontId="14" fillId="6" borderId="0" xfId="26" applyFont="1" applyFill="1">
      <alignment/>
      <protection/>
    </xf>
    <xf numFmtId="0" fontId="13" fillId="6" borderId="0" xfId="26" applyFont="1" applyFill="1" applyAlignment="1">
      <alignment horizontal="right"/>
      <protection/>
    </xf>
    <xf numFmtId="8" fontId="13" fillId="6" borderId="30" xfId="29" applyNumberFormat="1" applyFont="1" applyFill="1" applyBorder="1" applyAlignment="1">
      <alignment horizontal="right" vertical="center"/>
    </xf>
    <xf numFmtId="0" fontId="22" fillId="8" borderId="29" xfId="27" applyNumberFormat="1" applyFont="1" applyFill="1" applyBorder="1" applyAlignment="1" quotePrefix="1">
      <alignment horizontal="center" wrapText="1"/>
    </xf>
    <xf numFmtId="0" fontId="14" fillId="6" borderId="29" xfId="26" applyFont="1" applyFill="1" applyBorder="1" applyAlignment="1">
      <alignment horizontal="center" vertical="center"/>
      <protection/>
    </xf>
    <xf numFmtId="8" fontId="14" fillId="6" borderId="29" xfId="26" applyNumberFormat="1" applyFont="1" applyFill="1" applyBorder="1" applyAlignment="1">
      <alignment horizontal="right" vertical="center"/>
      <protection/>
    </xf>
    <xf numFmtId="0" fontId="25" fillId="6" borderId="0" xfId="26" applyFont="1" applyFill="1" applyBorder="1" applyAlignment="1">
      <alignment horizontal="center"/>
      <protection/>
    </xf>
    <xf numFmtId="8" fontId="25" fillId="6" borderId="0" xfId="26" applyNumberFormat="1" applyFont="1" applyFill="1" applyBorder="1" applyAlignment="1">
      <alignment horizontal="center"/>
      <protection/>
    </xf>
    <xf numFmtId="0" fontId="25" fillId="6" borderId="0" xfId="26" applyFont="1" applyFill="1" applyBorder="1" applyAlignment="1">
      <alignment horizontal="center" wrapText="1"/>
      <protection/>
    </xf>
    <xf numFmtId="169" fontId="27" fillId="0" borderId="0" xfId="30" applyFont="1">
      <alignment/>
      <protection/>
    </xf>
    <xf numFmtId="37" fontId="28" fillId="0" borderId="0" xfId="30" applyNumberFormat="1" applyFont="1" applyProtection="1">
      <alignment/>
      <protection/>
    </xf>
    <xf numFmtId="169" fontId="28" fillId="0" borderId="0" xfId="30" applyFont="1">
      <alignment/>
      <protection/>
    </xf>
    <xf numFmtId="169" fontId="27" fillId="0" borderId="0" xfId="30" applyFont="1" applyAlignment="1" applyProtection="1">
      <alignment horizontal="left"/>
      <protection locked="0"/>
    </xf>
    <xf numFmtId="169" fontId="28" fillId="0" borderId="0" xfId="30" applyFont="1" applyAlignment="1">
      <alignment/>
      <protection/>
    </xf>
    <xf numFmtId="169" fontId="28" fillId="0" borderId="0" xfId="30" applyFont="1" applyFill="1">
      <alignment/>
      <protection/>
    </xf>
    <xf numFmtId="169" fontId="27" fillId="0" borderId="0" xfId="30" applyFont="1" applyBorder="1" applyAlignment="1" applyProtection="1">
      <alignment horizontal="center"/>
      <protection locked="0"/>
    </xf>
    <xf numFmtId="169" fontId="29" fillId="0" borderId="0" xfId="30" applyFont="1">
      <alignment/>
      <protection/>
    </xf>
    <xf numFmtId="169" fontId="28" fillId="0" borderId="31" xfId="30" applyFont="1" applyBorder="1">
      <alignment/>
      <protection/>
    </xf>
    <xf numFmtId="169" fontId="28" fillId="0" borderId="24" xfId="30" applyFont="1" applyBorder="1">
      <alignment/>
      <protection/>
    </xf>
    <xf numFmtId="169" fontId="28" fillId="0" borderId="32" xfId="30" applyFont="1" applyBorder="1" applyAlignment="1" quotePrefix="1">
      <alignment horizontal="center"/>
      <protection/>
    </xf>
    <xf numFmtId="169" fontId="28" fillId="0" borderId="33" xfId="30" applyNumberFormat="1" applyFont="1" applyBorder="1" applyAlignment="1" applyProtection="1">
      <alignment horizontal="center"/>
      <protection/>
    </xf>
    <xf numFmtId="169" fontId="28" fillId="0" borderId="0" xfId="30" applyFont="1" applyBorder="1">
      <alignment/>
      <protection/>
    </xf>
    <xf numFmtId="169" fontId="28" fillId="0" borderId="0" xfId="30" applyNumberFormat="1" applyFont="1" applyBorder="1" applyAlignment="1" applyProtection="1">
      <alignment horizontal="center"/>
      <protection/>
    </xf>
    <xf numFmtId="169" fontId="28" fillId="0" borderId="34" xfId="30" applyNumberFormat="1" applyFont="1" applyBorder="1" applyAlignment="1" applyProtection="1">
      <alignment horizontal="center"/>
      <protection/>
    </xf>
    <xf numFmtId="169" fontId="28" fillId="0" borderId="4" xfId="30" applyNumberFormat="1" applyFont="1" applyBorder="1" applyAlignment="1" applyProtection="1">
      <alignment horizontal="center"/>
      <protection/>
    </xf>
    <xf numFmtId="169" fontId="28" fillId="0" borderId="35" xfId="30" applyNumberFormat="1" applyFont="1" applyBorder="1" applyAlignment="1" applyProtection="1">
      <alignment horizontal="center"/>
      <protection/>
    </xf>
    <xf numFmtId="169" fontId="28" fillId="0" borderId="24" xfId="30" applyFont="1" applyFill="1" applyBorder="1">
      <alignment/>
      <protection/>
    </xf>
    <xf numFmtId="169" fontId="28" fillId="0" borderId="31" xfId="30" applyNumberFormat="1" applyFont="1" applyFill="1" applyBorder="1" applyAlignment="1" applyProtection="1">
      <alignment horizontal="left"/>
      <protection/>
    </xf>
    <xf numFmtId="169" fontId="28" fillId="0" borderId="24" xfId="30" applyNumberFormat="1" applyFont="1" applyFill="1" applyBorder="1" applyAlignment="1" applyProtection="1">
      <alignment horizontal="left"/>
      <protection/>
    </xf>
    <xf numFmtId="169" fontId="28" fillId="0" borderId="0" xfId="30" applyNumberFormat="1" applyFont="1" applyFill="1" applyBorder="1" applyAlignment="1" applyProtection="1">
      <alignment horizontal="left"/>
      <protection locked="0"/>
    </xf>
    <xf numFmtId="169" fontId="28" fillId="0" borderId="32" xfId="30" applyNumberFormat="1" applyFont="1" applyFill="1" applyBorder="1" applyAlignment="1" applyProtection="1">
      <alignment horizontal="left"/>
      <protection/>
    </xf>
    <xf numFmtId="169" fontId="28" fillId="0" borderId="0" xfId="30" applyNumberFormat="1" applyFont="1" applyAlignment="1" applyProtection="1">
      <alignment horizontal="left"/>
      <protection/>
    </xf>
    <xf numFmtId="3" fontId="28" fillId="0" borderId="33" xfId="31" applyNumberFormat="1" applyFont="1" applyFill="1" applyBorder="1" applyAlignment="1" applyProtection="1">
      <alignment horizontal="right"/>
      <protection/>
    </xf>
    <xf numFmtId="170" fontId="28" fillId="0" borderId="0" xfId="30" applyNumberFormat="1" applyFont="1" applyBorder="1" applyProtection="1">
      <alignment/>
      <protection/>
    </xf>
    <xf numFmtId="10" fontId="28" fillId="0" borderId="0" xfId="30" applyNumberFormat="1" applyFont="1" applyFill="1" applyBorder="1" applyProtection="1">
      <alignment/>
      <protection locked="0"/>
    </xf>
    <xf numFmtId="164" fontId="28" fillId="0" borderId="0" xfId="32" applyNumberFormat="1" applyFont="1" applyBorder="1" applyProtection="1">
      <protection/>
    </xf>
    <xf numFmtId="10" fontId="28" fillId="0" borderId="34" xfId="33" applyNumberFormat="1" applyFont="1" applyBorder="1"/>
    <xf numFmtId="171" fontId="28" fillId="0" borderId="0" xfId="34" applyNumberFormat="1" applyFont="1"/>
    <xf numFmtId="172" fontId="28" fillId="0" borderId="0" xfId="34" applyNumberFormat="1" applyFont="1"/>
    <xf numFmtId="38" fontId="28" fillId="0" borderId="33" xfId="31" applyNumberFormat="1" applyFont="1" applyFill="1" applyBorder="1" applyAlignment="1" applyProtection="1">
      <alignment horizontal="right"/>
      <protection/>
    </xf>
    <xf numFmtId="10" fontId="28" fillId="4" borderId="0" xfId="30" applyNumberFormat="1" applyFont="1" applyFill="1" applyBorder="1" applyProtection="1">
      <alignment/>
      <protection locked="0"/>
    </xf>
    <xf numFmtId="164" fontId="28" fillId="0" borderId="0" xfId="32" applyNumberFormat="1" applyFont="1" applyBorder="1" applyAlignment="1" applyProtection="1">
      <alignment horizontal="left"/>
      <protection/>
    </xf>
    <xf numFmtId="10" fontId="28" fillId="4" borderId="0" xfId="30" applyNumberFormat="1" applyFont="1" applyFill="1" applyBorder="1" applyProtection="1">
      <alignment/>
      <protection/>
    </xf>
    <xf numFmtId="10" fontId="30" fillId="0" borderId="34" xfId="35" applyNumberFormat="1" applyFont="1" applyBorder="1" applyAlignment="1">
      <alignment horizontal="right"/>
      <protection/>
    </xf>
    <xf numFmtId="173" fontId="28" fillId="0" borderId="0" xfId="34" applyNumberFormat="1" applyFont="1"/>
    <xf numFmtId="37" fontId="28" fillId="0" borderId="33" xfId="30" applyNumberFormat="1" applyFont="1" applyBorder="1" applyAlignment="1" applyProtection="1">
      <alignment horizontal="right"/>
      <protection/>
    </xf>
    <xf numFmtId="10" fontId="28" fillId="0" borderId="0" xfId="30" applyNumberFormat="1" applyFont="1" applyBorder="1" applyAlignment="1" applyProtection="1">
      <alignment horizontal="left"/>
      <protection/>
    </xf>
    <xf numFmtId="164" fontId="28" fillId="0" borderId="0" xfId="30" applyNumberFormat="1" applyFont="1" applyBorder="1" applyAlignment="1" applyProtection="1">
      <alignment horizontal="left"/>
      <protection/>
    </xf>
    <xf numFmtId="43" fontId="28" fillId="0" borderId="0" xfId="34" applyFont="1"/>
    <xf numFmtId="169" fontId="28" fillId="0" borderId="24" xfId="30" applyNumberFormat="1" applyFont="1" applyBorder="1" applyAlignment="1" applyProtection="1">
      <alignment horizontal="left"/>
      <protection/>
    </xf>
    <xf numFmtId="5" fontId="28" fillId="0" borderId="31" xfId="30" applyNumberFormat="1" applyFont="1" applyBorder="1" applyProtection="1">
      <alignment/>
      <protection/>
    </xf>
    <xf numFmtId="10" fontId="28" fillId="0" borderId="32" xfId="30" applyNumberFormat="1" applyFont="1" applyBorder="1" applyProtection="1">
      <alignment/>
      <protection/>
    </xf>
    <xf numFmtId="10" fontId="28" fillId="0" borderId="0" xfId="30" applyNumberFormat="1" applyFont="1" applyBorder="1" applyProtection="1">
      <alignment/>
      <protection/>
    </xf>
    <xf numFmtId="164" fontId="28" fillId="4" borderId="31" xfId="30" applyNumberFormat="1" applyFont="1" applyFill="1" applyBorder="1" applyProtection="1">
      <alignment/>
      <protection/>
    </xf>
    <xf numFmtId="10" fontId="28" fillId="0" borderId="32" xfId="30" applyNumberFormat="1" applyFont="1" applyFill="1" applyBorder="1" applyProtection="1">
      <alignment/>
      <protection/>
    </xf>
    <xf numFmtId="37" fontId="28" fillId="0" borderId="36" xfId="30" applyNumberFormat="1" applyFont="1" applyBorder="1" applyProtection="1">
      <alignment/>
      <protection/>
    </xf>
    <xf numFmtId="169" fontId="28" fillId="0" borderId="35" xfId="30" applyFont="1" applyBorder="1">
      <alignment/>
      <protection/>
    </xf>
    <xf numFmtId="169" fontId="28" fillId="0" borderId="4" xfId="30" applyFont="1" applyBorder="1">
      <alignment/>
      <protection/>
    </xf>
    <xf numFmtId="169" fontId="28" fillId="0" borderId="36" xfId="30" applyNumberFormat="1" applyFont="1" applyBorder="1" applyAlignment="1" applyProtection="1">
      <alignment horizontal="left"/>
      <protection/>
    </xf>
    <xf numFmtId="10" fontId="28" fillId="0" borderId="35" xfId="33" applyNumberFormat="1" applyFont="1" applyBorder="1"/>
    <xf numFmtId="169" fontId="28" fillId="0" borderId="33" xfId="30" applyFont="1" applyBorder="1">
      <alignment/>
      <protection/>
    </xf>
    <xf numFmtId="169" fontId="28" fillId="0" borderId="34" xfId="30" applyFont="1" applyBorder="1" applyAlignment="1">
      <alignment horizontal="center"/>
      <protection/>
    </xf>
    <xf numFmtId="169" fontId="28" fillId="0" borderId="31" xfId="30" applyNumberFormat="1" applyFont="1" applyBorder="1" applyAlignment="1" applyProtection="1">
      <alignment horizontal="left"/>
      <protection/>
    </xf>
    <xf numFmtId="169" fontId="28" fillId="0" borderId="24" xfId="30" applyNumberFormat="1" applyFont="1" applyBorder="1" applyAlignment="1" applyProtection="1">
      <alignment horizontal="center"/>
      <protection/>
    </xf>
    <xf numFmtId="169" fontId="28" fillId="0" borderId="32" xfId="30" applyFont="1" applyBorder="1" applyAlignment="1">
      <alignment horizontal="center"/>
      <protection/>
    </xf>
    <xf numFmtId="169" fontId="28" fillId="0" borderId="33" xfId="30" applyNumberFormat="1" applyFont="1" applyBorder="1" applyAlignment="1" applyProtection="1">
      <alignment horizontal="left"/>
      <protection/>
    </xf>
    <xf numFmtId="5" fontId="28" fillId="0" borderId="33" xfId="30" applyNumberFormat="1" applyFont="1" applyBorder="1" applyProtection="1">
      <alignment/>
      <protection/>
    </xf>
    <xf numFmtId="170" fontId="28" fillId="0" borderId="0" xfId="30" applyNumberFormat="1" applyFont="1" applyFill="1" applyBorder="1" applyProtection="1">
      <alignment/>
      <protection/>
    </xf>
    <xf numFmtId="170" fontId="28" fillId="0" borderId="34" xfId="33" applyNumberFormat="1" applyFont="1" applyBorder="1"/>
    <xf numFmtId="37" fontId="28" fillId="0" borderId="33" xfId="30" applyNumberFormat="1" applyFont="1" applyBorder="1" applyProtection="1">
      <alignment/>
      <protection/>
    </xf>
    <xf numFmtId="170" fontId="28" fillId="4" borderId="0" xfId="30" applyNumberFormat="1" applyFont="1" applyFill="1" applyBorder="1" applyProtection="1">
      <alignment/>
      <protection/>
    </xf>
    <xf numFmtId="37" fontId="28" fillId="0" borderId="31" xfId="30" applyNumberFormat="1" applyFont="1" applyBorder="1" applyAlignment="1" applyProtection="1">
      <alignment horizontal="left"/>
      <protection/>
    </xf>
    <xf numFmtId="10" fontId="28" fillId="0" borderId="24" xfId="30" applyNumberFormat="1" applyFont="1" applyBorder="1" applyAlignment="1" applyProtection="1">
      <alignment horizontal="left"/>
      <protection/>
    </xf>
    <xf numFmtId="170" fontId="28" fillId="0" borderId="24" xfId="30" applyNumberFormat="1" applyFont="1" applyBorder="1">
      <alignment/>
      <protection/>
    </xf>
    <xf numFmtId="170" fontId="28" fillId="0" borderId="32" xfId="30" applyNumberFormat="1" applyFont="1" applyBorder="1" applyAlignment="1" applyProtection="1">
      <alignment horizontal="left"/>
      <protection/>
    </xf>
    <xf numFmtId="164" fontId="28" fillId="4" borderId="0" xfId="30" applyNumberFormat="1" applyFont="1" applyFill="1" applyBorder="1" applyProtection="1">
      <alignment/>
      <protection/>
    </xf>
    <xf numFmtId="170" fontId="28" fillId="0" borderId="34" xfId="30" applyNumberFormat="1" applyFont="1" applyFill="1" applyBorder="1" applyProtection="1">
      <alignment/>
      <protection/>
    </xf>
    <xf numFmtId="169" fontId="28" fillId="0" borderId="36" xfId="30" applyFont="1" applyBorder="1">
      <alignment/>
      <protection/>
    </xf>
    <xf numFmtId="10" fontId="28" fillId="0" borderId="35" xfId="30" applyNumberFormat="1" applyFont="1" applyBorder="1">
      <alignment/>
      <protection/>
    </xf>
    <xf numFmtId="169" fontId="31" fillId="0" borderId="0" xfId="30" applyFont="1">
      <alignment/>
      <protection/>
    </xf>
    <xf numFmtId="39" fontId="28" fillId="0" borderId="0" xfId="30" applyNumberFormat="1" applyFont="1">
      <alignment/>
      <protection/>
    </xf>
    <xf numFmtId="164" fontId="28" fillId="0" borderId="32" xfId="30" applyNumberFormat="1" applyFont="1" applyBorder="1" applyAlignment="1">
      <alignment/>
      <protection/>
    </xf>
    <xf numFmtId="174" fontId="28" fillId="0" borderId="0" xfId="34" applyNumberFormat="1" applyFont="1"/>
    <xf numFmtId="164" fontId="28" fillId="0" borderId="34" xfId="30" applyNumberFormat="1" applyFont="1" applyBorder="1" applyAlignment="1">
      <alignment/>
      <protection/>
    </xf>
    <xf numFmtId="170" fontId="28" fillId="0" borderId="0" xfId="33" applyNumberFormat="1" applyFont="1"/>
    <xf numFmtId="164" fontId="28" fillId="0" borderId="0" xfId="15" applyNumberFormat="1" applyFont="1"/>
    <xf numFmtId="169" fontId="28" fillId="0" borderId="36" xfId="30" applyFont="1" applyFill="1" applyBorder="1">
      <alignment/>
      <protection/>
    </xf>
    <xf numFmtId="164" fontId="32" fillId="0" borderId="35" xfId="30" applyNumberFormat="1" applyFont="1" applyFill="1" applyBorder="1" applyAlignment="1">
      <alignment/>
      <protection/>
    </xf>
    <xf numFmtId="164" fontId="28" fillId="0" borderId="0" xfId="30" applyNumberFormat="1" applyFont="1" applyAlignment="1">
      <alignment/>
      <protection/>
    </xf>
    <xf numFmtId="164" fontId="28" fillId="0" borderId="0" xfId="33" applyNumberFormat="1" applyFont="1"/>
    <xf numFmtId="170" fontId="28" fillId="0" borderId="0" xfId="15" applyNumberFormat="1" applyFont="1"/>
    <xf numFmtId="164" fontId="28" fillId="0" borderId="5" xfId="30" applyNumberFormat="1" applyFont="1" applyFill="1" applyBorder="1" applyAlignment="1">
      <alignment/>
      <protection/>
    </xf>
    <xf numFmtId="169" fontId="28" fillId="0" borderId="0" xfId="30" applyFont="1" applyFill="1" applyBorder="1">
      <alignment/>
      <protection/>
    </xf>
    <xf numFmtId="164" fontId="28" fillId="0" borderId="0" xfId="30" applyNumberFormat="1" applyFont="1" applyFill="1" applyBorder="1" applyAlignment="1">
      <alignment/>
      <protection/>
    </xf>
    <xf numFmtId="169" fontId="28" fillId="0" borderId="0" xfId="30" applyNumberFormat="1" applyFont="1" applyAlignment="1">
      <alignment/>
      <protection/>
    </xf>
    <xf numFmtId="169" fontId="28" fillId="0" borderId="0" xfId="30" applyFont="1" applyAlignment="1">
      <alignment horizontal="left"/>
      <protection/>
    </xf>
    <xf numFmtId="169" fontId="28" fillId="0" borderId="0" xfId="30" applyFont="1" applyAlignment="1" quotePrefix="1">
      <alignment horizontal="left"/>
      <protection/>
    </xf>
    <xf numFmtId="169" fontId="31" fillId="0" borderId="0" xfId="30" applyFont="1" applyFill="1" quotePrefix="1">
      <alignment/>
      <protection/>
    </xf>
    <xf numFmtId="169" fontId="31" fillId="0" borderId="0" xfId="30" applyFont="1" applyFill="1" applyAlignment="1" quotePrefix="1">
      <alignment horizontal="left"/>
      <protection/>
    </xf>
    <xf numFmtId="0" fontId="4" fillId="0" borderId="0" xfId="20" applyFont="1" applyBorder="1" applyAlignment="1">
      <alignment horizontal="center"/>
      <protection/>
    </xf>
    <xf numFmtId="0" fontId="5" fillId="0" borderId="0" xfId="20" applyFont="1" applyBorder="1" applyAlignment="1" quotePrefix="1">
      <alignment horizontal="center"/>
      <protection/>
    </xf>
    <xf numFmtId="6" fontId="5" fillId="0" borderId="0" xfId="16" applyNumberFormat="1" applyFont="1" applyBorder="1"/>
    <xf numFmtId="6" fontId="5" fillId="0" borderId="0" xfId="16" applyNumberFormat="1" applyFont="1" applyBorder="1" applyProtection="1">
      <protection/>
    </xf>
    <xf numFmtId="0" fontId="5" fillId="0" borderId="0" xfId="0" applyFont="1" applyBorder="1" applyProtection="1">
      <protection/>
    </xf>
    <xf numFmtId="37" fontId="5" fillId="0" borderId="0" xfId="0" applyNumberFormat="1" applyFont="1" applyBorder="1" applyProtection="1">
      <protection/>
    </xf>
    <xf numFmtId="0" fontId="5" fillId="0" borderId="0" xfId="20" applyFont="1" applyBorder="1">
      <alignment/>
      <protection/>
    </xf>
    <xf numFmtId="164" fontId="5" fillId="0" borderId="37" xfId="0" applyNumberFormat="1" applyFont="1" applyFill="1" applyBorder="1" applyAlignment="1">
      <alignment horizontal="center" vertical="center"/>
    </xf>
    <xf numFmtId="164" fontId="5" fillId="0" borderId="38" xfId="0" applyNumberFormat="1" applyFont="1" applyFill="1" applyBorder="1" applyAlignment="1">
      <alignment horizontal="center" vertical="center"/>
    </xf>
    <xf numFmtId="164" fontId="5" fillId="0" borderId="39" xfId="0" applyNumberFormat="1" applyFont="1" applyFill="1" applyBorder="1" applyAlignment="1">
      <alignment horizontal="center" vertical="center"/>
    </xf>
    <xf numFmtId="10" fontId="5" fillId="0" borderId="39" xfId="0" applyNumberFormat="1" applyFont="1" applyBorder="1" applyAlignment="1">
      <alignment horizontal="center" vertical="center"/>
    </xf>
    <xf numFmtId="165" fontId="5" fillId="0" borderId="40" xfId="0" applyNumberFormat="1" applyFont="1" applyBorder="1" applyAlignment="1">
      <alignment horizontal="center" vertical="center"/>
    </xf>
    <xf numFmtId="0" fontId="5" fillId="0" borderId="0" xfId="20" applyFont="1" applyBorder="1" applyAlignment="1">
      <alignment horizontal="left" wrapText="1"/>
      <protection/>
    </xf>
    <xf numFmtId="164" fontId="5" fillId="0" borderId="37" xfId="0" applyNumberFormat="1" applyFont="1" applyBorder="1" applyAlignment="1">
      <alignment horizontal="center" vertical="center"/>
    </xf>
    <xf numFmtId="175" fontId="5" fillId="0" borderId="0" xfId="16" applyNumberFormat="1" applyFont="1"/>
    <xf numFmtId="175" fontId="5" fillId="0" borderId="0" xfId="20" applyNumberFormat="1" applyFont="1">
      <alignment/>
      <protection/>
    </xf>
    <xf numFmtId="175" fontId="5" fillId="0" borderId="4" xfId="0" applyNumberFormat="1" applyFont="1" applyBorder="1" applyProtection="1">
      <protection/>
    </xf>
    <xf numFmtId="175" fontId="5" fillId="0" borderId="5" xfId="17" applyNumberFormat="1" applyFont="1" applyBorder="1" applyProtection="1">
      <protection/>
    </xf>
    <xf numFmtId="175" fontId="5" fillId="0" borderId="6" xfId="0" applyNumberFormat="1" applyFont="1" applyFill="1" applyBorder="1" applyProtection="1">
      <protection/>
    </xf>
    <xf numFmtId="175" fontId="5" fillId="0" borderId="0" xfId="15" applyNumberFormat="1" applyFont="1" applyFill="1" applyBorder="1"/>
    <xf numFmtId="176" fontId="5" fillId="0" borderId="0" xfId="15" applyNumberFormat="1" applyFont="1" applyFill="1" applyBorder="1"/>
    <xf numFmtId="175" fontId="5" fillId="0" borderId="0" xfId="0" applyNumberFormat="1" applyFont="1" applyProtection="1">
      <protection/>
    </xf>
    <xf numFmtId="175" fontId="5" fillId="0" borderId="0" xfId="16" applyNumberFormat="1" applyFont="1" applyProtection="1">
      <protection/>
    </xf>
    <xf numFmtId="0" fontId="5" fillId="6" borderId="0" xfId="20" applyFont="1" applyFill="1" applyAlignment="1">
      <alignment horizontal="left"/>
      <protection/>
    </xf>
    <xf numFmtId="0" fontId="5" fillId="0" borderId="0" xfId="20" applyFont="1" applyFill="1" quotePrefix="1">
      <alignment/>
      <protection/>
    </xf>
    <xf numFmtId="6" fontId="5" fillId="0" borderId="41" xfId="0" applyNumberFormat="1" applyFont="1" applyFill="1" applyBorder="1" applyProtection="1">
      <protection/>
    </xf>
    <xf numFmtId="6" fontId="5" fillId="0" borderId="0" xfId="20" applyNumberFormat="1" applyFont="1" applyAlignment="1">
      <alignment horizontal="left"/>
      <protection/>
    </xf>
    <xf numFmtId="0" fontId="5" fillId="0" borderId="0" xfId="20" applyFont="1" applyAlignment="1" quotePrefix="1">
      <alignment horizontal="center"/>
      <protection/>
    </xf>
    <xf numFmtId="0" fontId="5" fillId="0" borderId="0" xfId="20" applyFont="1" applyAlignment="1">
      <alignment horizontal="center"/>
      <protection/>
    </xf>
    <xf numFmtId="0" fontId="4" fillId="0" borderId="0" xfId="20" applyFont="1" applyAlignment="1">
      <alignment horizontal="center"/>
      <protection/>
    </xf>
    <xf numFmtId="0" fontId="5" fillId="0" borderId="0" xfId="20" applyFont="1" applyAlignment="1" quotePrefix="1">
      <alignment horizontal="center"/>
      <protection/>
    </xf>
    <xf numFmtId="0" fontId="5" fillId="0" borderId="0" xfId="20" applyFont="1" applyAlignment="1">
      <alignment horizontal="center"/>
      <protection/>
    </xf>
    <xf numFmtId="0" fontId="5" fillId="0" borderId="0" xfId="0" applyFont="1" applyAlignment="1">
      <alignment vertical="center"/>
    </xf>
    <xf numFmtId="0" fontId="5" fillId="0" borderId="0" xfId="20" applyFont="1" applyAlignment="1">
      <alignment horizontal="center"/>
      <protection/>
    </xf>
    <xf numFmtId="175" fontId="5" fillId="0" borderId="41" xfId="0" applyNumberFormat="1" applyFont="1" applyFill="1" applyBorder="1" applyProtection="1">
      <protection/>
    </xf>
    <xf numFmtId="175" fontId="5" fillId="0" borderId="0" xfId="0" applyNumberFormat="1" applyFont="1" applyFill="1" applyBorder="1" applyProtection="1">
      <protection/>
    </xf>
    <xf numFmtId="175" fontId="5" fillId="0" borderId="0" xfId="20" applyNumberFormat="1" applyFont="1" applyFill="1" applyBorder="1">
      <alignment/>
      <protection/>
    </xf>
    <xf numFmtId="6" fontId="1" fillId="6" borderId="0" xfId="25" applyNumberFormat="1" applyFont="1" applyFill="1" applyBorder="1">
      <alignment/>
      <protection/>
    </xf>
    <xf numFmtId="8" fontId="1" fillId="6" borderId="0" xfId="25" applyNumberFormat="1" applyFill="1" applyBorder="1" applyAlignment="1">
      <alignment/>
      <protection/>
    </xf>
    <xf numFmtId="8" fontId="14" fillId="6" borderId="0" xfId="0" applyNumberFormat="1" applyFont="1" applyFill="1" applyBorder="1" applyAlignment="1">
      <alignment vertical="center"/>
    </xf>
    <xf numFmtId="8" fontId="14" fillId="6" borderId="4" xfId="0" applyNumberFormat="1" applyFont="1" applyFill="1" applyBorder="1" applyAlignment="1">
      <alignment vertical="center"/>
    </xf>
    <xf numFmtId="8" fontId="1" fillId="6" borderId="0" xfId="25" applyNumberFormat="1" applyFill="1" applyBorder="1">
      <alignment/>
      <protection/>
    </xf>
    <xf numFmtId="0" fontId="17" fillId="6" borderId="42" xfId="0" applyFont="1" applyFill="1" applyBorder="1" applyAlignment="1">
      <alignment horizontal="left" vertical="center"/>
    </xf>
    <xf numFmtId="8" fontId="13" fillId="6" borderId="21" xfId="0" applyNumberFormat="1" applyFont="1" applyFill="1" applyBorder="1" applyAlignment="1">
      <alignment horizontal="right" vertical="center"/>
    </xf>
    <xf numFmtId="0" fontId="13" fillId="6" borderId="21" xfId="0" applyFont="1" applyFill="1" applyBorder="1" applyAlignment="1">
      <alignment horizontal="right" vertical="center"/>
    </xf>
    <xf numFmtId="0" fontId="13" fillId="0" borderId="21" xfId="0" applyFont="1" applyBorder="1" applyAlignment="1">
      <alignment horizontal="right" vertical="center"/>
    </xf>
    <xf numFmtId="0" fontId="17" fillId="6" borderId="21" xfId="0" applyFont="1" applyFill="1" applyBorder="1" applyAlignment="1">
      <alignment horizontal="left" vertical="center"/>
    </xf>
    <xf numFmtId="0" fontId="13" fillId="6" borderId="0" xfId="0" applyFont="1" applyFill="1" applyAlignment="1">
      <alignment vertical="center"/>
    </xf>
    <xf numFmtId="0" fontId="1" fillId="6" borderId="0" xfId="25" applyFont="1" applyFill="1" applyBorder="1">
      <alignment/>
      <protection/>
    </xf>
    <xf numFmtId="37" fontId="0" fillId="6" borderId="0" xfId="39" applyFont="1" applyFill="1">
      <alignment/>
      <protection/>
    </xf>
    <xf numFmtId="37" fontId="0" fillId="6" borderId="0" xfId="40" applyFont="1" applyFill="1" applyAlignment="1" applyProtection="1" quotePrefix="1">
      <alignment horizontal="right"/>
      <protection/>
    </xf>
    <xf numFmtId="177" fontId="0" fillId="6" borderId="0" xfId="39" applyNumberFormat="1" applyFont="1" applyFill="1" applyAlignment="1" applyProtection="1">
      <alignment horizontal="centerContinuous"/>
      <protection/>
    </xf>
    <xf numFmtId="37" fontId="0" fillId="6" borderId="0" xfId="39" applyFont="1" applyFill="1" applyAlignment="1">
      <alignment horizontal="centerContinuous"/>
      <protection/>
    </xf>
    <xf numFmtId="178" fontId="0" fillId="6" borderId="0" xfId="39" applyNumberFormat="1" applyFont="1" applyFill="1" applyAlignment="1" applyProtection="1">
      <alignment horizontal="centerContinuous"/>
      <protection/>
    </xf>
    <xf numFmtId="37" fontId="0" fillId="6" borderId="0" xfId="39" applyFont="1" applyFill="1" applyAlignment="1">
      <alignment/>
      <protection/>
    </xf>
    <xf numFmtId="37" fontId="0" fillId="6" borderId="0" xfId="40" applyFont="1" applyFill="1">
      <alignment/>
      <protection/>
    </xf>
    <xf numFmtId="37" fontId="0" fillId="6" borderId="0" xfId="39" applyFont="1" applyFill="1" applyAlignment="1" quotePrefix="1">
      <alignment horizontal="center"/>
      <protection/>
    </xf>
    <xf numFmtId="37" fontId="0" fillId="6" borderId="0" xfId="41" applyFont="1" applyFill="1" applyAlignment="1" quotePrefix="1">
      <alignment horizontal="center"/>
      <protection/>
    </xf>
    <xf numFmtId="37" fontId="0" fillId="6" borderId="18" xfId="39" applyFont="1" applyFill="1" applyBorder="1" applyAlignment="1">
      <alignment horizontal="center" vertical="center"/>
      <protection/>
    </xf>
    <xf numFmtId="37" fontId="0" fillId="6" borderId="18" xfId="39" applyFont="1" applyFill="1" applyBorder="1" applyAlignment="1" quotePrefix="1">
      <alignment horizontal="center" vertical="center"/>
      <protection/>
    </xf>
    <xf numFmtId="37" fontId="0" fillId="6" borderId="18" xfId="41" applyFont="1" applyFill="1" applyBorder="1" applyAlignment="1">
      <alignment horizontal="center" vertical="center"/>
      <protection/>
    </xf>
    <xf numFmtId="37" fontId="0" fillId="6" borderId="43" xfId="39" applyFont="1" applyFill="1" applyBorder="1" applyAlignment="1">
      <alignment horizontal="center" vertical="center"/>
      <protection/>
    </xf>
    <xf numFmtId="37" fontId="0" fillId="6" borderId="44" xfId="39" applyFont="1" applyFill="1" applyBorder="1" applyAlignment="1">
      <alignment horizontal="center" vertical="center"/>
      <protection/>
    </xf>
    <xf numFmtId="37" fontId="0" fillId="6" borderId="0" xfId="41" applyFont="1" applyFill="1">
      <alignment/>
      <protection/>
    </xf>
    <xf numFmtId="179" fontId="0" fillId="6" borderId="0" xfId="39" applyNumberFormat="1" applyFont="1" applyFill="1" applyProtection="1">
      <alignment/>
      <protection locked="0"/>
    </xf>
    <xf numFmtId="37" fontId="0" fillId="6" borderId="0" xfId="39" applyFont="1" applyFill="1" applyAlignment="1" quotePrefix="1">
      <alignment horizontal="left"/>
      <protection/>
    </xf>
    <xf numFmtId="180" fontId="0" fillId="6" borderId="0" xfId="39" applyNumberFormat="1" applyFont="1" applyFill="1" applyAlignment="1" applyProtection="1">
      <alignment horizontal="right"/>
      <protection locked="0"/>
    </xf>
    <xf numFmtId="37" fontId="0" fillId="6" borderId="0" xfId="39" applyNumberFormat="1" applyFont="1" applyFill="1" applyProtection="1">
      <alignment/>
      <protection/>
    </xf>
    <xf numFmtId="166" fontId="0" fillId="6" borderId="0" xfId="39" applyNumberFormat="1" applyFont="1" applyFill="1" applyProtection="1">
      <alignment/>
      <protection/>
    </xf>
    <xf numFmtId="37" fontId="34" fillId="6" borderId="0" xfId="39" applyNumberFormat="1" applyFont="1" applyFill="1" applyProtection="1">
      <alignment/>
      <protection/>
    </xf>
    <xf numFmtId="181" fontId="0" fillId="6" borderId="0" xfId="39" applyNumberFormat="1" applyFont="1" applyFill="1" applyProtection="1">
      <alignment/>
      <protection/>
    </xf>
    <xf numFmtId="166" fontId="34" fillId="6" borderId="0" xfId="42" applyNumberFormat="1" applyFont="1" applyFill="1" applyProtection="1">
      <protection/>
    </xf>
    <xf numFmtId="170" fontId="0" fillId="6" borderId="0" xfId="39" applyNumberFormat="1" applyFont="1" applyFill="1" applyAlignment="1" applyProtection="1">
      <alignment horizontal="right"/>
      <protection/>
    </xf>
    <xf numFmtId="39" fontId="0" fillId="6" borderId="0" xfId="39" applyNumberFormat="1" applyFont="1" applyFill="1" applyProtection="1">
      <alignment/>
      <protection/>
    </xf>
    <xf numFmtId="37" fontId="35" fillId="6" borderId="0" xfId="39" applyFont="1" applyFill="1">
      <alignment/>
      <protection/>
    </xf>
    <xf numFmtId="182" fontId="0" fillId="6" borderId="0" xfId="39" applyNumberFormat="1" applyFont="1" applyFill="1" applyProtection="1">
      <alignment/>
      <protection/>
    </xf>
    <xf numFmtId="37" fontId="0" fillId="6" borderId="0" xfId="39" applyFont="1" applyFill="1" applyAlignment="1" applyProtection="1" quotePrefix="1">
      <alignment horizontal="left"/>
      <protection locked="0"/>
    </xf>
    <xf numFmtId="37" fontId="0" fillId="6" borderId="0" xfId="39" applyFont="1" applyFill="1" applyAlignment="1">
      <alignment horizontal="right"/>
      <protection/>
    </xf>
    <xf numFmtId="183" fontId="0" fillId="6" borderId="0" xfId="39" applyNumberFormat="1" applyFont="1" applyFill="1" applyProtection="1">
      <alignment/>
      <protection/>
    </xf>
    <xf numFmtId="37" fontId="36" fillId="6" borderId="0" xfId="43" applyFont="1" applyFill="1">
      <alignment/>
      <protection/>
    </xf>
    <xf numFmtId="177" fontId="0" fillId="6" borderId="0" xfId="39" applyNumberFormat="1" applyFont="1" applyFill="1" applyAlignment="1" applyProtection="1">
      <alignment horizontal="center"/>
      <protection/>
    </xf>
    <xf numFmtId="37" fontId="0" fillId="6" borderId="0" xfId="39" applyFont="1" applyFill="1" applyAlignment="1">
      <alignment horizontal="center"/>
      <protection/>
    </xf>
    <xf numFmtId="178" fontId="0" fillId="6" borderId="0" xfId="39" applyNumberFormat="1" applyFont="1" applyFill="1" applyAlignment="1" applyProtection="1">
      <alignment horizontal="center"/>
      <protection/>
    </xf>
    <xf numFmtId="37" fontId="0" fillId="6" borderId="0" xfId="41" applyFont="1" applyFill="1" applyAlignment="1">
      <alignment horizontal="center"/>
      <protection/>
    </xf>
    <xf numFmtId="37" fontId="0" fillId="0" borderId="0" xfId="39" applyFont="1" applyFill="1">
      <alignment/>
      <protection/>
    </xf>
    <xf numFmtId="37" fontId="0" fillId="0" borderId="0" xfId="41" applyFont="1" applyFill="1">
      <alignment/>
      <protection/>
    </xf>
    <xf numFmtId="178" fontId="0" fillId="6" borderId="0" xfId="39" applyNumberFormat="1" applyFont="1" applyFill="1" applyProtection="1">
      <alignment/>
      <protection/>
    </xf>
    <xf numFmtId="177" fontId="0" fillId="6" borderId="0" xfId="39" applyNumberFormat="1" applyFont="1" applyFill="1" applyProtection="1">
      <alignment/>
      <protection/>
    </xf>
    <xf numFmtId="184" fontId="0" fillId="6" borderId="0" xfId="39" applyNumberFormat="1" applyFont="1" applyFill="1" applyAlignment="1" applyProtection="1">
      <alignment horizontal="center"/>
      <protection/>
    </xf>
    <xf numFmtId="185" fontId="0" fillId="6" borderId="0" xfId="41" applyNumberFormat="1" applyFont="1" applyFill="1">
      <alignment/>
      <protection/>
    </xf>
    <xf numFmtId="166" fontId="34" fillId="6" borderId="0" xfId="39" applyNumberFormat="1" applyFont="1" applyFill="1" applyProtection="1">
      <alignment/>
      <protection/>
    </xf>
    <xf numFmtId="5" fontId="34" fillId="6" borderId="0" xfId="39" applyNumberFormat="1" applyFont="1" applyFill="1" applyProtection="1">
      <alignment/>
      <protection/>
    </xf>
    <xf numFmtId="184" fontId="34" fillId="6" borderId="0" xfId="39" applyNumberFormat="1" applyFont="1" applyFill="1" applyBorder="1" applyAlignment="1" applyProtection="1">
      <alignment horizontal="center"/>
      <protection/>
    </xf>
    <xf numFmtId="170" fontId="0" fillId="6" borderId="0" xfId="39" applyNumberFormat="1" applyFont="1" applyFill="1" applyProtection="1">
      <alignment/>
      <protection/>
    </xf>
    <xf numFmtId="5" fontId="0" fillId="6" borderId="0" xfId="39" applyNumberFormat="1" applyFont="1" applyFill="1" applyProtection="1">
      <alignment/>
      <protection/>
    </xf>
    <xf numFmtId="0" fontId="37" fillId="0" borderId="0" xfId="0" applyFont="1"/>
    <xf numFmtId="0" fontId="38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6" fontId="37" fillId="0" borderId="0" xfId="0" applyNumberFormat="1" applyFont="1"/>
    <xf numFmtId="6" fontId="38" fillId="0" borderId="0" xfId="0" applyNumberFormat="1" applyFont="1"/>
    <xf numFmtId="0" fontId="4" fillId="0" borderId="0" xfId="20" applyFont="1" applyAlignment="1">
      <alignment horizontal="center"/>
      <protection/>
    </xf>
    <xf numFmtId="0" fontId="5" fillId="0" borderId="0" xfId="20" applyFont="1" applyAlignment="1" quotePrefix="1">
      <alignment horizontal="center"/>
      <protection/>
    </xf>
    <xf numFmtId="0" fontId="5" fillId="0" borderId="0" xfId="20" applyFont="1" applyAlignment="1">
      <alignment horizontal="center"/>
      <protection/>
    </xf>
    <xf numFmtId="37" fontId="0" fillId="6" borderId="0" xfId="39" applyFont="1" applyFill="1" applyAlignment="1">
      <alignment horizontal="center"/>
      <protection/>
    </xf>
    <xf numFmtId="37" fontId="0" fillId="6" borderId="45" xfId="39" applyFont="1" applyFill="1" applyBorder="1" applyAlignment="1">
      <alignment horizontal="center" vertical="center"/>
      <protection/>
    </xf>
    <xf numFmtId="37" fontId="0" fillId="6" borderId="46" xfId="39" applyFont="1" applyFill="1" applyBorder="1" applyAlignment="1">
      <alignment horizontal="center" vertical="center"/>
      <protection/>
    </xf>
    <xf numFmtId="37" fontId="0" fillId="6" borderId="47" xfId="39" applyFont="1" applyFill="1" applyBorder="1" applyAlignment="1">
      <alignment horizontal="center" vertical="center"/>
      <protection/>
    </xf>
    <xf numFmtId="37" fontId="0" fillId="6" borderId="48" xfId="39" applyFont="1" applyFill="1" applyBorder="1" applyAlignment="1">
      <alignment horizontal="center" vertical="center"/>
      <protection/>
    </xf>
    <xf numFmtId="37" fontId="0" fillId="6" borderId="49" xfId="39" applyFont="1" applyFill="1" applyBorder="1" applyAlignment="1">
      <alignment horizontal="center" vertical="center"/>
      <protection/>
    </xf>
    <xf numFmtId="37" fontId="0" fillId="6" borderId="50" xfId="39" applyFont="1" applyFill="1" applyBorder="1" applyAlignment="1">
      <alignment horizontal="center" vertical="center"/>
      <protection/>
    </xf>
    <xf numFmtId="177" fontId="0" fillId="6" borderId="0" xfId="39" applyNumberFormat="1" applyFont="1" applyFill="1" applyAlignment="1" applyProtection="1">
      <alignment horizontal="center"/>
      <protection/>
    </xf>
    <xf numFmtId="169" fontId="27" fillId="0" borderId="0" xfId="30" applyNumberFormat="1" applyFont="1" applyBorder="1" applyAlignment="1" applyProtection="1" quotePrefix="1">
      <alignment horizontal="center" wrapText="1"/>
      <protection locked="0"/>
    </xf>
    <xf numFmtId="169" fontId="27" fillId="0" borderId="0" xfId="30" applyNumberFormat="1" applyFont="1" applyBorder="1" applyAlignment="1" applyProtection="1" quotePrefix="1">
      <alignment horizontal="center"/>
      <protection locked="0"/>
    </xf>
    <xf numFmtId="169" fontId="27" fillId="0" borderId="31" xfId="30" applyNumberFormat="1" applyFont="1" applyBorder="1" applyAlignment="1" applyProtection="1">
      <alignment horizontal="center"/>
      <protection/>
    </xf>
    <xf numFmtId="169" fontId="27" fillId="0" borderId="24" xfId="30" applyNumberFormat="1" applyFont="1" applyBorder="1" applyAlignment="1" applyProtection="1">
      <alignment horizontal="center"/>
      <protection/>
    </xf>
    <xf numFmtId="169" fontId="27" fillId="0" borderId="32" xfId="30" applyNumberFormat="1" applyFont="1" applyBorder="1" applyAlignment="1" applyProtection="1">
      <alignment horizontal="center"/>
      <protection/>
    </xf>
    <xf numFmtId="169" fontId="31" fillId="0" borderId="0" xfId="30" applyFont="1" applyAlignment="1">
      <alignment horizontal="left" wrapText="1"/>
      <protection/>
    </xf>
    <xf numFmtId="0" fontId="14" fillId="6" borderId="29" xfId="26" applyFont="1" applyFill="1" applyBorder="1" applyAlignment="1">
      <alignment horizontal="center" vertical="center" wrapText="1"/>
      <protection/>
    </xf>
    <xf numFmtId="0" fontId="14" fillId="0" borderId="29" xfId="26" applyFont="1" applyBorder="1" applyAlignment="1">
      <alignment horizontal="center" vertical="center"/>
      <protection/>
    </xf>
    <xf numFmtId="6" fontId="14" fillId="11" borderId="29" xfId="26" applyNumberFormat="1" applyFont="1" applyFill="1" applyBorder="1" applyAlignment="1">
      <alignment horizontal="right" vertical="center"/>
      <protection/>
    </xf>
    <xf numFmtId="6" fontId="14" fillId="6" borderId="29" xfId="26" applyNumberFormat="1" applyFont="1" applyFill="1" applyBorder="1" applyAlignment="1">
      <alignment horizontal="right" vertical="center"/>
      <protection/>
    </xf>
    <xf numFmtId="6" fontId="14" fillId="0" borderId="29" xfId="26" applyNumberFormat="1" applyFont="1" applyBorder="1" applyAlignment="1">
      <alignment horizontal="right" vertical="center"/>
      <protection/>
    </xf>
    <xf numFmtId="0" fontId="20" fillId="6" borderId="29" xfId="26" applyFont="1" applyFill="1" applyBorder="1" applyAlignment="1">
      <alignment horizontal="left" vertical="center"/>
      <protection/>
    </xf>
    <xf numFmtId="0" fontId="24" fillId="0" borderId="29" xfId="26" applyFont="1" applyBorder="1" applyAlignment="1">
      <alignment vertical="center"/>
      <protection/>
    </xf>
    <xf numFmtId="0" fontId="8" fillId="6" borderId="29" xfId="26" applyFont="1" applyFill="1" applyBorder="1" applyAlignment="1">
      <alignment horizontal="center"/>
      <protection/>
    </xf>
    <xf numFmtId="6" fontId="14" fillId="9" borderId="29" xfId="26" applyNumberFormat="1" applyFont="1" applyFill="1" applyBorder="1" applyAlignment="1">
      <alignment horizontal="right" vertical="center"/>
      <protection/>
    </xf>
  </cellXfs>
  <cellStyles count="30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al_Rev_2006 CAPITAL" xfId="20"/>
    <cellStyle name="Currency [0]_Rev_2006 CAPITAL" xfId="21"/>
    <cellStyle name="Normal 3" xfId="22"/>
    <cellStyle name="Normal 2" xfId="23"/>
    <cellStyle name="Currency 2" xfId="24"/>
    <cellStyle name="Normal 4" xfId="25"/>
    <cellStyle name="Normal 5" xfId="26"/>
    <cellStyle name="SAPDimensionCell" xfId="27"/>
    <cellStyle name="SAPMemberCell" xfId="28"/>
    <cellStyle name="SAPDataCell" xfId="29"/>
    <cellStyle name="Normal 2 2" xfId="30"/>
    <cellStyle name="Comma 3" xfId="31"/>
    <cellStyle name="Percent 4 2" xfId="32"/>
    <cellStyle name="Percent 2 2" xfId="33"/>
    <cellStyle name="Comma 2 2" xfId="34"/>
    <cellStyle name="Normal 3 2" xfId="35"/>
    <cellStyle name="Percent 3" xfId="36"/>
    <cellStyle name="Comma 4" xfId="37"/>
    <cellStyle name="Currency 3" xfId="38"/>
    <cellStyle name="Normal 2 3" xfId="39"/>
    <cellStyle name="Normal 12 2 4" xfId="40"/>
    <cellStyle name="Normal_rev998est" xfId="41"/>
    <cellStyle name="Percent 2" xfId="42"/>
    <cellStyle name="Normal_rev998est 2" xfId="43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3" Type="http://schemas.openxmlformats.org/officeDocument/2006/relationships/worksheet" Target="worksheets/sheet13.xml" /><Relationship Id="rId73" Type="http://schemas.openxmlformats.org/officeDocument/2006/relationships/externalLink" Target="externalLinks/externalLink48.xml" /><Relationship Id="rId18" Type="http://schemas.openxmlformats.org/officeDocument/2006/relationships/worksheet" Target="worksheets/sheet18.xml" /><Relationship Id="rId19" Type="http://schemas.openxmlformats.org/officeDocument/2006/relationships/worksheet" Target="worksheets/sheet19.xml" /><Relationship Id="rId79" Type="http://schemas.openxmlformats.org/officeDocument/2006/relationships/externalLink" Target="externalLinks/externalLink54.xml" /><Relationship Id="rId34" Type="http://schemas.openxmlformats.org/officeDocument/2006/relationships/externalLink" Target="externalLinks/externalLink9.xml" /><Relationship Id="rId35" Type="http://schemas.openxmlformats.org/officeDocument/2006/relationships/externalLink" Target="externalLinks/externalLink10.xml" /><Relationship Id="rId36" Type="http://schemas.openxmlformats.org/officeDocument/2006/relationships/externalLink" Target="externalLinks/externalLink11.xml" /><Relationship Id="rId37" Type="http://schemas.openxmlformats.org/officeDocument/2006/relationships/externalLink" Target="externalLinks/externalLink12.xml" /><Relationship Id="rId30" Type="http://schemas.openxmlformats.org/officeDocument/2006/relationships/externalLink" Target="externalLinks/externalLink5.xml" /><Relationship Id="rId31" Type="http://schemas.openxmlformats.org/officeDocument/2006/relationships/externalLink" Target="externalLinks/externalLink6.xml" /><Relationship Id="rId32" Type="http://schemas.openxmlformats.org/officeDocument/2006/relationships/externalLink" Target="externalLinks/externalLink7.xml" /><Relationship Id="rId33" Type="http://schemas.openxmlformats.org/officeDocument/2006/relationships/externalLink" Target="externalLinks/externalLink8.xml" /><Relationship Id="rId9" Type="http://schemas.openxmlformats.org/officeDocument/2006/relationships/worksheet" Target="worksheets/sheet9.xml" /><Relationship Id="rId38" Type="http://schemas.openxmlformats.org/officeDocument/2006/relationships/externalLink" Target="externalLinks/externalLink13.xml" /><Relationship Id="rId39" Type="http://schemas.openxmlformats.org/officeDocument/2006/relationships/externalLink" Target="externalLinks/externalLink14.xml" /><Relationship Id="rId54" Type="http://schemas.openxmlformats.org/officeDocument/2006/relationships/externalLink" Target="externalLinks/externalLink29.xml" /><Relationship Id="rId55" Type="http://schemas.openxmlformats.org/officeDocument/2006/relationships/externalLink" Target="externalLinks/externalLink30.xml" /><Relationship Id="rId56" Type="http://schemas.openxmlformats.org/officeDocument/2006/relationships/externalLink" Target="externalLinks/externalLink31.xml" /><Relationship Id="rId57" Type="http://schemas.openxmlformats.org/officeDocument/2006/relationships/externalLink" Target="externalLinks/externalLink32.xml" /><Relationship Id="rId50" Type="http://schemas.openxmlformats.org/officeDocument/2006/relationships/externalLink" Target="externalLinks/externalLink25.xml" /><Relationship Id="rId51" Type="http://schemas.openxmlformats.org/officeDocument/2006/relationships/externalLink" Target="externalLinks/externalLink26.xml" /><Relationship Id="rId52" Type="http://schemas.openxmlformats.org/officeDocument/2006/relationships/externalLink" Target="externalLinks/externalLink27.xml" /><Relationship Id="rId53" Type="http://schemas.openxmlformats.org/officeDocument/2006/relationships/externalLink" Target="externalLinks/externalLink28.xml" /><Relationship Id="rId75" Type="http://schemas.openxmlformats.org/officeDocument/2006/relationships/externalLink" Target="externalLinks/externalLink50.xml" /><Relationship Id="rId58" Type="http://schemas.openxmlformats.org/officeDocument/2006/relationships/externalLink" Target="externalLinks/externalLink33.xml" /><Relationship Id="rId59" Type="http://schemas.openxmlformats.org/officeDocument/2006/relationships/externalLink" Target="externalLinks/externalLink34.xml" /><Relationship Id="rId5" Type="http://schemas.openxmlformats.org/officeDocument/2006/relationships/worksheet" Target="worksheets/sheet5.xml" /><Relationship Id="rId77" Type="http://schemas.openxmlformats.org/officeDocument/2006/relationships/externalLink" Target="externalLinks/externalLink52.xml" /><Relationship Id="rId71" Type="http://schemas.openxmlformats.org/officeDocument/2006/relationships/externalLink" Target="externalLinks/externalLink46.xml" /><Relationship Id="rId1" Type="http://schemas.openxmlformats.org/officeDocument/2006/relationships/worksheet" Target="worksheets/sheet1.xml" /><Relationship Id="rId7" Type="http://schemas.openxmlformats.org/officeDocument/2006/relationships/worksheet" Target="worksheets/sheet7.xml" /><Relationship Id="rId3" Type="http://schemas.openxmlformats.org/officeDocument/2006/relationships/worksheet" Target="worksheets/sheet3.xml" /><Relationship Id="rId2" Type="http://schemas.openxmlformats.org/officeDocument/2006/relationships/worksheet" Target="worksheets/sheet2.xml" /><Relationship Id="rId84" Type="http://schemas.openxmlformats.org/officeDocument/2006/relationships/externalLink" Target="externalLinks/externalLink59.xml" /><Relationship Id="rId85" Type="http://schemas.openxmlformats.org/officeDocument/2006/relationships/externalLink" Target="externalLinks/externalLink60.xml" /><Relationship Id="rId86" Type="http://schemas.openxmlformats.org/officeDocument/2006/relationships/externalLink" Target="externalLinks/externalLink61.xml" /><Relationship Id="rId87" Type="http://schemas.openxmlformats.org/officeDocument/2006/relationships/externalLink" Target="externalLinks/externalLink62.xml" /><Relationship Id="rId80" Type="http://schemas.openxmlformats.org/officeDocument/2006/relationships/externalLink" Target="externalLinks/externalLink55.xml" /><Relationship Id="rId81" Type="http://schemas.openxmlformats.org/officeDocument/2006/relationships/externalLink" Target="externalLinks/externalLink56.xml" /><Relationship Id="rId82" Type="http://schemas.openxmlformats.org/officeDocument/2006/relationships/externalLink" Target="externalLinks/externalLink57.xml" /><Relationship Id="rId83" Type="http://schemas.openxmlformats.org/officeDocument/2006/relationships/externalLink" Target="externalLinks/externalLink58.xml" /><Relationship Id="rId76" Type="http://schemas.openxmlformats.org/officeDocument/2006/relationships/externalLink" Target="externalLinks/externalLink51.xml" /><Relationship Id="rId88" Type="http://schemas.openxmlformats.org/officeDocument/2006/relationships/externalLink" Target="externalLinks/externalLink63.xml" /><Relationship Id="rId89" Type="http://schemas.openxmlformats.org/officeDocument/2006/relationships/externalLink" Target="externalLinks/externalLink64.xml" /><Relationship Id="rId8" Type="http://schemas.openxmlformats.org/officeDocument/2006/relationships/worksheet" Target="worksheets/sheet8.xml" /><Relationship Id="rId96" Type="http://schemas.openxmlformats.org/officeDocument/2006/relationships/externalLink" Target="externalLinks/externalLink71.xml" /><Relationship Id="rId24" Type="http://schemas.openxmlformats.org/officeDocument/2006/relationships/sharedStrings" Target="sharedStrings.xml" /><Relationship Id="rId25" Type="http://schemas.openxmlformats.org/officeDocument/2006/relationships/theme" Target="theme/theme1.xml" /><Relationship Id="rId26" Type="http://schemas.openxmlformats.org/officeDocument/2006/relationships/externalLink" Target="externalLinks/externalLink1.xml" /><Relationship Id="rId27" Type="http://schemas.openxmlformats.org/officeDocument/2006/relationships/externalLink" Target="externalLinks/externalLink2.xml" /><Relationship Id="rId20" Type="http://schemas.openxmlformats.org/officeDocument/2006/relationships/worksheet" Target="worksheets/sheet20.xml" /><Relationship Id="rId21" Type="http://schemas.openxmlformats.org/officeDocument/2006/relationships/worksheet" Target="worksheets/sheet21.xml" /><Relationship Id="rId22" Type="http://schemas.openxmlformats.org/officeDocument/2006/relationships/worksheet" Target="worksheets/sheet22.xml" /><Relationship Id="rId23" Type="http://schemas.openxmlformats.org/officeDocument/2006/relationships/styles" Target="styles.xml" /><Relationship Id="rId28" Type="http://schemas.openxmlformats.org/officeDocument/2006/relationships/externalLink" Target="externalLinks/externalLink3.xml" /><Relationship Id="rId29" Type="http://schemas.openxmlformats.org/officeDocument/2006/relationships/externalLink" Target="externalLinks/externalLink4.xml" /><Relationship Id="rId44" Type="http://schemas.openxmlformats.org/officeDocument/2006/relationships/externalLink" Target="externalLinks/externalLink19.xml" /><Relationship Id="rId45" Type="http://schemas.openxmlformats.org/officeDocument/2006/relationships/externalLink" Target="externalLinks/externalLink20.xml" /><Relationship Id="rId46" Type="http://schemas.openxmlformats.org/officeDocument/2006/relationships/externalLink" Target="externalLinks/externalLink21.xml" /><Relationship Id="rId47" Type="http://schemas.openxmlformats.org/officeDocument/2006/relationships/externalLink" Target="externalLinks/externalLink22.xml" /><Relationship Id="rId40" Type="http://schemas.openxmlformats.org/officeDocument/2006/relationships/externalLink" Target="externalLinks/externalLink15.xml" /><Relationship Id="rId41" Type="http://schemas.openxmlformats.org/officeDocument/2006/relationships/externalLink" Target="externalLinks/externalLink16.xml" /><Relationship Id="rId42" Type="http://schemas.openxmlformats.org/officeDocument/2006/relationships/externalLink" Target="externalLinks/externalLink17.xml" /><Relationship Id="rId43" Type="http://schemas.openxmlformats.org/officeDocument/2006/relationships/externalLink" Target="externalLinks/externalLink18.xml" /><Relationship Id="rId48" Type="http://schemas.openxmlformats.org/officeDocument/2006/relationships/externalLink" Target="externalLinks/externalLink23.xml" /><Relationship Id="rId49" Type="http://schemas.openxmlformats.org/officeDocument/2006/relationships/externalLink" Target="externalLinks/externalLink24.xml" /><Relationship Id="rId74" Type="http://schemas.openxmlformats.org/officeDocument/2006/relationships/externalLink" Target="externalLinks/externalLink49.xml" /><Relationship Id="rId64" Type="http://schemas.openxmlformats.org/officeDocument/2006/relationships/externalLink" Target="externalLinks/externalLink39.xml" /><Relationship Id="rId65" Type="http://schemas.openxmlformats.org/officeDocument/2006/relationships/externalLink" Target="externalLinks/externalLink40.xml" /><Relationship Id="rId4" Type="http://schemas.openxmlformats.org/officeDocument/2006/relationships/worksheet" Target="worksheets/sheet4.xml" /><Relationship Id="rId67" Type="http://schemas.openxmlformats.org/officeDocument/2006/relationships/externalLink" Target="externalLinks/externalLink42.xml" /><Relationship Id="rId60" Type="http://schemas.openxmlformats.org/officeDocument/2006/relationships/externalLink" Target="externalLinks/externalLink35.xml" /><Relationship Id="rId61" Type="http://schemas.openxmlformats.org/officeDocument/2006/relationships/externalLink" Target="externalLinks/externalLink36.xml" /><Relationship Id="rId62" Type="http://schemas.openxmlformats.org/officeDocument/2006/relationships/externalLink" Target="externalLinks/externalLink37.xml" /><Relationship Id="rId63" Type="http://schemas.openxmlformats.org/officeDocument/2006/relationships/externalLink" Target="externalLinks/externalLink38.xml" /><Relationship Id="rId68" Type="http://schemas.openxmlformats.org/officeDocument/2006/relationships/externalLink" Target="externalLinks/externalLink43.xml" /><Relationship Id="rId69" Type="http://schemas.openxmlformats.org/officeDocument/2006/relationships/externalLink" Target="externalLinks/externalLink44.xml" /><Relationship Id="rId70" Type="http://schemas.openxmlformats.org/officeDocument/2006/relationships/externalLink" Target="externalLinks/externalLink45.xml" /><Relationship Id="rId6" Type="http://schemas.openxmlformats.org/officeDocument/2006/relationships/worksheet" Target="worksheets/sheet6.xml" /><Relationship Id="rId66" Type="http://schemas.openxmlformats.org/officeDocument/2006/relationships/externalLink" Target="externalLinks/externalLink41.xml" /><Relationship Id="rId72" Type="http://schemas.openxmlformats.org/officeDocument/2006/relationships/externalLink" Target="externalLinks/externalLink47.xml" /><Relationship Id="rId94" Type="http://schemas.openxmlformats.org/officeDocument/2006/relationships/externalLink" Target="externalLinks/externalLink69.xml" /><Relationship Id="rId95" Type="http://schemas.openxmlformats.org/officeDocument/2006/relationships/externalLink" Target="externalLinks/externalLink70.xml" /><Relationship Id="rId78" Type="http://schemas.openxmlformats.org/officeDocument/2006/relationships/externalLink" Target="externalLinks/externalLink53.xml" /><Relationship Id="rId90" Type="http://schemas.openxmlformats.org/officeDocument/2006/relationships/externalLink" Target="externalLinks/externalLink65.xml" /><Relationship Id="rId91" Type="http://schemas.openxmlformats.org/officeDocument/2006/relationships/externalLink" Target="externalLinks/externalLink66.xml" /><Relationship Id="rId92" Type="http://schemas.openxmlformats.org/officeDocument/2006/relationships/externalLink" Target="externalLinks/externalLink67.xml" /><Relationship Id="rId93" Type="http://schemas.openxmlformats.org/officeDocument/2006/relationships/externalLink" Target="externalLinks/externalLink68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worksheet" Target="worksheets/sheet17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Relationship Id="rId2" Type="http://schemas.openxmlformats.org/officeDocument/2006/relationships/image" Target="../media/image2.png" /><Relationship Id="rId3" Type="http://schemas.openxmlformats.org/officeDocument/2006/relationships/image" Target="../media/image3.png" 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4.png" 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5.png" /><Relationship Id="rId2" Type="http://schemas.openxmlformats.org/officeDocument/2006/relationships/image" Target="../media/image6.png" /><Relationship Id="rId3" Type="http://schemas.openxmlformats.org/officeDocument/2006/relationships/image" Target="../media/image7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39</xdr:row>
      <xdr:rowOff>31750</xdr:rowOff>
    </xdr:from>
    <xdr:to>
      <xdr:col>18</xdr:col>
      <xdr:colOff>503390</xdr:colOff>
      <xdr:row>75</xdr:row>
      <xdr:rowOff>11988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6223000"/>
          <a:ext cx="11474450" cy="5695950"/>
        </a:xfrm>
        <a:prstGeom prst="rect"/>
        <a:ln>
          <a:noFill/>
        </a:ln>
      </xdr:spPr>
    </xdr:pic>
    <xdr:clientData/>
  </xdr:twoCellAnchor>
  <xdr:twoCellAnchor editAs="oneCell">
    <xdr:from>
      <xdr:col>0</xdr:col>
      <xdr:colOff>0</xdr:colOff>
      <xdr:row>25</xdr:row>
      <xdr:rowOff>76200</xdr:rowOff>
    </xdr:from>
    <xdr:to>
      <xdr:col>20</xdr:col>
      <xdr:colOff>522286</xdr:colOff>
      <xdr:row>39</xdr:row>
      <xdr:rowOff>6081</xdr:rowOff>
    </xdr:to>
    <xdr:pic>
      <xdr:nvPicPr>
        <xdr:cNvPr id="3" name="Picture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4044950"/>
          <a:ext cx="12712700" cy="2152650"/>
        </a:xfrm>
        <a:prstGeom prst="rect"/>
        <a:ln>
          <a:noFill/>
        </a:ln>
      </xdr:spPr>
    </xdr:pic>
    <xdr:clientData/>
  </xdr:twoCellAnchor>
  <xdr:twoCellAnchor editAs="oneCell">
    <xdr:from>
      <xdr:col>0</xdr:col>
      <xdr:colOff>0</xdr:colOff>
      <xdr:row>15</xdr:row>
      <xdr:rowOff>19050</xdr:rowOff>
    </xdr:from>
    <xdr:to>
      <xdr:col>9</xdr:col>
      <xdr:colOff>265981</xdr:colOff>
      <xdr:row>26</xdr:row>
      <xdr:rowOff>6133</xdr:rowOff>
    </xdr:to>
    <xdr:pic>
      <xdr:nvPicPr>
        <xdr:cNvPr id="4" name="Picture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0" y="2400300"/>
          <a:ext cx="5753100" cy="1733550"/>
        </a:xfrm>
        <a:prstGeom prst="rect"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3</xdr:row>
      <xdr:rowOff>0</xdr:rowOff>
    </xdr:from>
    <xdr:to>
      <xdr:col>29</xdr:col>
      <xdr:colOff>283505</xdr:colOff>
      <xdr:row>56</xdr:row>
      <xdr:rowOff>43393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76250"/>
          <a:ext cx="17964150" cy="8458200"/>
        </a:xfrm>
        <a:prstGeom prst="rect"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85725</xdr:colOff>
      <xdr:row>2</xdr:row>
      <xdr:rowOff>76200</xdr:rowOff>
    </xdr:from>
    <xdr:to>
      <xdr:col>21</xdr:col>
      <xdr:colOff>141268</xdr:colOff>
      <xdr:row>22</xdr:row>
      <xdr:rowOff>104367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8900" y="393700"/>
          <a:ext cx="12858750" cy="3200400"/>
        </a:xfrm>
        <a:prstGeom prst="rect"/>
        <a:solidFill>
          <a:srgbClr val="FFFF00"/>
        </a:solidFill>
        <a:ln>
          <a:noFill/>
        </a:ln>
      </xdr:spPr>
    </xdr:pic>
    <xdr:clientData/>
  </xdr:twoCellAnchor>
  <xdr:twoCellAnchor editAs="oneCell">
    <xdr:from>
      <xdr:col>0</xdr:col>
      <xdr:colOff>0</xdr:colOff>
      <xdr:row>23</xdr:row>
      <xdr:rowOff>9525</xdr:rowOff>
    </xdr:from>
    <xdr:to>
      <xdr:col>28</xdr:col>
      <xdr:colOff>283543</xdr:colOff>
      <xdr:row>52</xdr:row>
      <xdr:rowOff>86998</xdr:rowOff>
    </xdr:to>
    <xdr:pic>
      <xdr:nvPicPr>
        <xdr:cNvPr id="3" name="Picture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3663950"/>
          <a:ext cx="17354550" cy="4679950"/>
        </a:xfrm>
        <a:prstGeom prst="rect"/>
        <a:ln>
          <a:noFill/>
        </a:ln>
      </xdr:spPr>
    </xdr:pic>
    <xdr:clientData/>
  </xdr:twoCellAnchor>
  <xdr:twoCellAnchor editAs="oneCell">
    <xdr:from>
      <xdr:col>0</xdr:col>
      <xdr:colOff>104774</xdr:colOff>
      <xdr:row>52</xdr:row>
      <xdr:rowOff>114300</xdr:rowOff>
    </xdr:from>
    <xdr:to>
      <xdr:col>26</xdr:col>
      <xdr:colOff>264463</xdr:colOff>
      <xdr:row>83</xdr:row>
      <xdr:rowOff>115643</xdr:rowOff>
    </xdr:to>
    <xdr:pic>
      <xdr:nvPicPr>
        <xdr:cNvPr id="4" name="Picture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01600" y="8369300"/>
          <a:ext cx="16008350" cy="4921250"/>
        </a:xfrm>
        <a:prstGeom prst="rect"/>
        <a:ln>
          <a:noFill/>
        </a:ln>
      </xdr:spPr>
    </xdr:pic>
    <xdr:clientData/>
  </xdr:twoCellAnchor>
  <xdr:twoCellAnchor>
    <xdr:from>
      <xdr:col>16</xdr:col>
      <xdr:colOff>66675</xdr:colOff>
      <xdr:row>15</xdr:row>
      <xdr:rowOff>152400</xdr:rowOff>
    </xdr:from>
    <xdr:to>
      <xdr:col>17</xdr:col>
      <xdr:colOff>200025</xdr:colOff>
      <xdr:row>19</xdr:row>
      <xdr:rowOff>133350</xdr:rowOff>
    </xdr:to>
    <xdr:cxnSp macro="">
      <xdr:nvCxnSpPr>
        <xdr:cNvPr id="5" name="Straight Arrow Connector 4"/>
        <xdr:cNvCxnSpPr/>
      </xdr:nvCxnSpPr>
      <xdr:spPr>
        <a:xfrm>
          <a:off x="9823450" y="2533650"/>
          <a:ext cx="742950" cy="615950"/>
        </a:xfrm>
        <a:prstGeom prst="straightConnector1"/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533400</xdr:colOff>
      <xdr:row>15</xdr:row>
      <xdr:rowOff>28575</xdr:rowOff>
    </xdr:from>
    <xdr:to>
      <xdr:col>18</xdr:col>
      <xdr:colOff>533400</xdr:colOff>
      <xdr:row>19</xdr:row>
      <xdr:rowOff>95250</xdr:rowOff>
    </xdr:to>
    <xdr:cxnSp macro="">
      <xdr:nvCxnSpPr>
        <xdr:cNvPr id="6" name="Straight Arrow Connector 5"/>
        <xdr:cNvCxnSpPr/>
      </xdr:nvCxnSpPr>
      <xdr:spPr>
        <a:xfrm>
          <a:off x="10896600" y="2413000"/>
          <a:ext cx="609600" cy="698500"/>
        </a:xfrm>
        <a:prstGeom prst="straightConnector1"/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GOXSF01\VOL1\USERS\URRRRCN\EXCEL\WORKBOOK\0595JV.XLW" TargetMode="External" /></Relationships>
</file>

<file path=xl/externalLinks/_rels/externalLink10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J:\Temp\C.Home.RemoteAccess.ttk0pjv\TEMP\RIS\RIS_Phase2\RIS_MFR_C_21.xls" TargetMode="External" /></Relationships>
</file>

<file path=xl/externalLinks/_rels/externalLink1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J:\TEMP\RIS_MFR_C_40.xls" TargetMode="External" /></Relationships>
</file>

<file path=xl/externalLinks/_rels/externalLink12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J:\RIS\RIS_Phase2\RIS_MFR_C_6.xls" TargetMode="External" /></Relationships>
</file>

<file path=xl/externalLinks/_rels/externalLink13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J:\Temp\C.Home.RemoteAccess.ttk0pjv\TEMP\RIS\RIS_Phase2\RIS_MFR_C_40.xls" TargetMode="External" /></Relationships>
</file>

<file path=xl/externalLinks/_rels/externalLink14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RIS_MFR_C_6.xls" TargetMode="External" /></Relationships>
</file>

<file path=xl/externalLinks/_rels/externalLink15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RIS_MFR_C_21.xls" TargetMode="External" /></Relationships>
</file>

<file path=xl/externalLinks/_rels/externalLink16.xml.rels><?xml version="1.0" encoding="UTF-8" standalone="yes"?><Relationships xmlns="http://schemas.openxmlformats.org/package/2006/relationships"><Relationship Id="rId1" Type="http://schemas.openxmlformats.org/officeDocument/2006/relationships/externalLinkPath" Target="http:\\cafe.nexteraenergy.com\RIS_MFR_C_6.xls" TargetMode="External" /></Relationships>
</file>

<file path=xl/externalLinks/_rels/externalLink17.xml.rels><?xml version="1.0" encoding="UTF-8" standalone="yes"?><Relationships xmlns="http://schemas.openxmlformats.org/package/2006/relationships"><Relationship Id="rId1" Type="http://schemas.openxmlformats.org/officeDocument/2006/relationships/externalLinkPath" Target="http:\\cafe.nexteraenergy.com\RIS_MFR_C_21.xls" TargetMode="External" /></Relationships>
</file>

<file path=xl/externalLinks/_rels/externalLink18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RIS_MFR_C_40.xls" TargetMode="External" /></Relationships>
</file>

<file path=xl/externalLinks/_rels/externalLink19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J:\RIS\RIS_Phase2\RIS_MFR_C_21.xls" TargetMode="External" /></Relationships>
</file>

<file path=xl/externalLinks/_rels/externalLink2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GOXSF01\VOL1\USERS\URRRRCN\EXCEL\WORKBOOK\1194WORK.XLW" TargetMode="External" /></Relationships>
</file>

<file path=xl/externalLinks/_rels/externalLink20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COMBCYC\PMG\performance\UNIT4PRF.XLS" TargetMode="External" /></Relationships>
</file>

<file path=xl/externalLinks/_rels/externalLink2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JBXSA273\Tax\Returns\Post%202001%20returns\Tax%20Return%20Workpaper%20Files\2004\FPL%20Energy%20Bastrop%20LP,%20LLC\Income%20Tax\2004%20FPLE%20Bastrop%20LP%20LLC%20%20Depreciation.xls" TargetMode="External" /></Relationships>
</file>

<file path=xl/externalLinks/_rels/externalLink22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Jbxsf23\vol1\USERS\LGD0Q14\OVERHAUL\1999\Current\1999OH.xls" TargetMode="External" /></Relationships>
</file>

<file path=xl/externalLinks/_rels/externalLink23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RAD\CLAUSES\A_SCHED\2007\A1throughA12forAPR2007.xls" TargetMode="External" /></Relationships>
</file>

<file path=xl/externalLinks/_rels/externalLink24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Temp\C.Home.RemoteAccess.dxf0uhb\~0883204.xls" TargetMode="External" /></Relationships>
</file>

<file path=xl/externalLinks/_rels/externalLink25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J:\ACG\Clauses\1A%20ENV\ECRC%20Filing%202012\Final%20True%20Up%202011\ECRC%20Final%20True%20Up%202011.xlsx" TargetMode="External" /></Relationships>
</file>

<file path=xl/externalLinks/_rels/externalLink26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CLAUSES\SUMPACK\0402-1202mcc\WKFILEP.xls" TargetMode="External" /></Relationships>
</file>

<file path=xl/externalLinks/_rels/externalLink27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Temp\Temp\ECRC_A_201005_1109.xls" TargetMode="External" /></Relationships>
</file>

<file path=xl/externalLinks/_rels/externalLink28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J:\ACG\TAXPROVS%20-%20NEW\Tax%20Reporting\2005%20Q3%20&amp;%20Q4\4th%20Quarter\CONSPROV_Q4.R1_01.09.06v3.xls" TargetMode="External" /></Relationships>
</file>

<file path=xl/externalLinks/_rels/externalLink29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J:\sharepoint\finance\regaccounting\REGULATORY%20ACCOUNTING%20LIBRARY\2016%20Retail%20Rate%20Case\Identified%20Adjustments%20-%204-19-16.xlsx" TargetMode="External" /></Relationships>
</file>

<file path=xl/externalLinks/_rels/externalLink3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Jbxsa273\tax\Returns\Post%202001%20returns\Tax%20Return%20Workpaper%20Files\2003\ESI%20Vansycle%20Gp%20Inc.%20&amp;%20Affiliates\Income%20Tax\Oregon\03%20DISTR%20FINAL%20-%20OLD%20WAY.xls" TargetMode="External" /></Relationships>
</file>

<file path=xl/externalLinks/_rels/externalLink30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J:\TAX\Audit%20Adjustments_IRS\Settlement%20agreement\Settled%20Items%20-%20Power%20Tax%20Adjustments\Tax%20Return%20Supporting%20Schedules\IRS%20PowerTax%20Computation%20Worksheet%20-%20Federal.xls" TargetMode="External" /></Relationships>
</file>

<file path=xl/externalLinks/_rels/externalLink3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J:\TEMP\Con_02_1.xls" TargetMode="External" /></Relationships>
</file>

<file path=xl/externalLinks/_rels/externalLink32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J:\TAX\2006\Q2_2006\Reporting\FPLE%20Reporting\CONSPROV_Q2.R3_071106.xls" TargetMode="External" /></Relationships>
</file>

<file path=xl/externalLinks/_rels/externalLink33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ACG\REG\SURV%20RPT\2015\05-2015\Capital%20Structure%20and%20Cost%20Rates%20per%20May%202015%20ESR%20(Cost%20Recovery%20Clauses).xlsx" TargetMode="External" /></Relationships>
</file>

<file path=xl/externalLinks/_rels/externalLink34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J:\Documents%20and%20Settings\eam0bt1\Local%20Settings\Temporary%20Internet%20Files\Content.Outlook\71JH14OK\C.Program%20Files.notes.data\Documents\FPL_2006PlngProc_Sec3_Apndx.xls" TargetMode="External" /></Relationships>
</file>

<file path=xl/externalLinks/_rels/externalLink35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FUEL\Current%20Fuel%20Jan%20Dec%2000\2000%20Fuel%20Trueup%20.xls" TargetMode="External" /></Relationships>
</file>

<file path=xl/externalLinks/_rels/externalLink36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Temp\1A%20FUEL\AAA2008%20Fuel\2008%20A%20Fuel%20Trueup.xls" TargetMode="External" /></Relationships>
</file>

<file path=xl/externalLinks/_rels/externalLink37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T:\ACG\REG\SURV%20RPT\2014\02-2014\Var\ESR%20Variance%20Feb%202014%20(Annual)%20vs%20Jan%202013%20(Annual)j.c.edit%20for%20future.xlsx" TargetMode="External" /></Relationships>
</file>

<file path=xl/externalLinks/_rels/externalLink38.xml.rels><?xml version="1.0" encoding="UTF-8" standalone="yes"?><Relationships xmlns="http://schemas.openxmlformats.org/package/2006/relationships"><Relationship Id="rId1" Type="http://schemas.openxmlformats.org/officeDocument/2006/relationships/externalLinkPath" Target="RecoveredExternalLink1" TargetMode="External" /></Relationships>
</file>

<file path=xl/externalLinks/_rels/externalLink39.xml.rels><?xml version="1.0" encoding="UTF-8" standalone="yes"?><Relationships xmlns="http://schemas.openxmlformats.org/package/2006/relationships"><Relationship Id="rId1" Type="http://schemas.openxmlformats.org/officeDocument/2006/relationships/externalLinkPath" Target="Acct" TargetMode="External" /></Relationships>
</file>

<file path=xl/externalLinks/_rels/externalLink4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J:\vacation\hr%20vac%20liab%202005\Q2%20Vacation%20Liability%20Report.xls" TargetMode="External" /></Relationships>
</file>

<file path=xl/externalLinks/_rels/externalLink40.xml.rels><?xml version="1.0" encoding="UTF-8" standalone="yes"?><Relationships xmlns="http://schemas.openxmlformats.org/package/2006/relationships"><Relationship Id="rId1" Type="http://schemas.openxmlformats.org/officeDocument/2006/relationships/externalLinkPath" Target="Pool" TargetMode="External" /></Relationships>
</file>

<file path=xl/externalLinks/_rels/externalLink4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RT\RATE_DEV\Turkey%20Point%20Unit%205\GBRA_TP#5_2007_05_01_start-up.xls" TargetMode="External" /></Relationships>
</file>

<file path=xl/externalLinks/_rels/externalLink42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Temp\ECRC_A_201012_1334.xls" TargetMode="External" /></Relationships>
</file>

<file path=xl/externalLinks/_rels/externalLink43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JBXSA273\Tax\Returns\Post%202001%20returns\Tax%20Return%20Workpaper%20Files\2004\FPL%20Energy%20Seabrook%20LLC\Income%20Tax\2004%20Seabrook%20Tax%20Workpapers.xls" TargetMode="External" /></Relationships>
</file>

<file path=xl/externalLinks/_rels/externalLink44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J:\FPL%20Fibernet%20General\Accounting%20&amp;%20Administration\Work%20Orders\Work%20Order%20List%20-%209-12-02.xls" TargetMode="External" /></Relationships>
</file>

<file path=xl/externalLinks/_rels/externalLink45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Temp\ENV\Env%202005\0512_env.xls" TargetMode="External" /></Relationships>
</file>

<file path=xl/externalLinks/_rels/externalLink46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Dswsa01\Everyone\Budgeting\Budget\2001%20Budget%20Sheets\Doswell%20Expansion%20Model.xls" TargetMode="External" /></Relationships>
</file>

<file path=xl/externalLinks/_rels/externalLink47.xml.rels><?xml version="1.0" encoding="UTF-8" standalone="yes"?><Relationships xmlns="http://schemas.openxmlformats.org/package/2006/relationships"><Relationship Id="rId1" Type="http://schemas.openxmlformats.org/officeDocument/2006/relationships/externalLinkPath" Target="CONADM\TEST\NUTRANS\TARIFFS\FIRM1.XLS" TargetMode="External" /></Relationships>
</file>

<file path=xl/externalLinks/_rels/externalLink48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TEMP\Revised%20Proformas\SCHERER%20PROFORMA.xls" TargetMode="External" /></Relationships>
</file>

<file path=xl/externalLinks/_rels/externalLink49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JBXSA273\Tax\Accounting\Account%20Recons\2003\PP&amp;E%20and%20CWIP%20Details%20Jan%202003.xls" TargetMode="External" /></Relationships>
</file>

<file path=xl/externalLinks/_rels/externalLink5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E:\RIS\RIS_Phase2\RIS_MFR_C_21.xls" TargetMode="External" /></Relationships>
</file>

<file path=xl/externalLinks/_rels/externalLink50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J:\_South-Central%20Region\Doswell\Journal%20entries\RECURRING%20-%20Doswell%20JEs%20and%20support.xls" TargetMode="External" /></Relationships>
</file>

<file path=xl/externalLinks/_rels/externalLink5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JBXSA273\Tax\FPL%20Fibernet%20General\Accounting%20&amp;%20Administration\CWIP\Capital%20Projects\Finance%20&amp;%20Administration\CWIP\All%20projects\Closing%20Support\02%20Feb%202001\FEB%2001Capital%20Accrual.xls" TargetMode="External" /></Relationships>
</file>

<file path=xl/externalLinks/_rels/externalLink52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Temp\c.program%20files.notes.data\Nuclear%20Projection%20Schedules.xls" TargetMode="External" /></Relationships>
</file>

<file path=xl/externalLinks/_rels/externalLink53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JBXSA273\Tax\FPL%20Fibernet%20General\Accounting%20&amp;%20Administration\Contruction%20Projects\Capital%20Projects\2006\2005\107100%201202%209.xls" TargetMode="External" /></Relationships>
</file>

<file path=xl/externalLinks/_rels/externalLink54.xml.rels><?xml version="1.0" encoding="UTF-8" standalone="yes"?><Relationships xmlns="http://schemas.openxmlformats.org/package/2006/relationships"><Relationship Id="rId1" Type="http://schemas.openxmlformats.org/officeDocument/2006/relationships/externalLinkPath" Target="http:\\cafe.fpl.com\sharepoint\im\imbs\imes\Projects\sap_nams\FI%20DELIVERABLES\Natural%20ac,%20FERC%20ac%20mapping%20table%20-%20future%20state%20-%20fpl.xls" TargetMode="External" /></Relationships>
</file>

<file path=xl/externalLinks/_rels/externalLink55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JBXSA273\Tax\FPL%20Fibernet%20General\Accounting%20&amp;%20Administration\Contruction%20Projects\Capital%20Projects\2006\2005\summary%20for%20Willie%20feb%2003%20new.xls" TargetMode="External" /></Relationships>
</file>

<file path=xl/externalLinks/_rels/externalLink56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JBXSA273\Tax\FPL%20Fibernet%20General\Accounting%20&amp;%20Administration\Contruction%20Projects\Capital%20Projects\2006\2005\summary%20for%20Willie.xls" TargetMode="External" /></Relationships>
</file>

<file path=xl/externalLinks/_rels/externalLink57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GOXSF01\VOL1\USERS\URRRRCN\EXCEL\WORKBOOK\OBF.XLW" TargetMode="External" /></Relationships>
</file>

<file path=xl/externalLinks/_rels/externalLink58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J:\Accounting\Account%20Recons\2004\PP&amp;E%20and%20CWIP%20Details%20December%202004.xls" TargetMode="External" /></Relationships>
</file>

<file path=xl/externalLinks/_rels/externalLink59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REGL\0%20%20FUEL%20COST%20RECOVERY\2011\Filing(s)%20Support\Nukex2011-2015%20-%20072011%20(GY).xls" TargetMode="External" /></Relationships>
</file>

<file path=xl/externalLinks/_rels/externalLink6.xml.rels><?xml version="1.0" encoding="UTF-8" standalone="yes"?><Relationships xmlns="http://schemas.openxmlformats.org/package/2006/relationships"><Relationship Id="rId1" Type="http://schemas.openxmlformats.org/officeDocument/2006/relationships/externalLinkPath" Target="http:\\cafe.nexteraenergy.com\RIS_MFR_C_40.xls" TargetMode="External" /></Relationships>
</file>

<file path=xl/externalLinks/_rels/externalLink60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J:\change%20of%20control\CIC%20Payout%20PSA%20&amp;%20SVA%20excluding%20Top%208%20for%20Payroll.xls" TargetMode="External" /></Relationships>
</file>

<file path=xl/externalLinks/_rels/externalLink6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XXX%20Prior%20to%202002\2001%20%20Fuel%20Trueup.xls" TargetMode="External" /></Relationships>
</file>

<file path=xl/externalLinks/_rels/externalLink62.xml.rels><?xml version="1.0" encoding="UTF-8" standalone="yes"?><Relationships xmlns="http://schemas.openxmlformats.org/package/2006/relationships"><Relationship Id="rId1" Type="http://schemas.openxmlformats.org/officeDocument/2006/relationships/externalLinkPath" Target="TAXSTREAM\Security\Users\Users%20MASTER%20File.xls" TargetMode="External" /></Relationships>
</file>

<file path=xl/externalLinks/_rels/externalLink63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Users\MXV0U0E\AppData\Local\Microsoft\Windows\Temporary%20Internet%20Files\Content.Outlook\B8M7SUGU\ECRC%20Workbook%20(Final%20As%20of%206-2016)-STRAT2.xlsx" TargetMode="External" /></Relationships>
</file>

<file path=xl/externalLinks/_rels/externalLink64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J:\Accounting\Closing%20Support\2002\08%20August%202002\Capitalized%20Interest%20Calculations%200802.xls" TargetMode="External" /></Relationships>
</file>

<file path=xl/externalLinks/_rels/externalLink65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Temp\C.Program%20Files.notes.data\~5093976.xls" TargetMode="External" /></Relationships>
</file>

<file path=xl/externalLinks/_rels/externalLink66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JBXSA273\Tax\Returns\Post%202001%20returns\Tax%20Return%20Workpaper%20Files\2005\FPL%20Fibernet%20LLC\Income%20Tax\info%20request%20provided\165000-%20Prepayments%20-Dec%2005.xls" TargetMode="External" /></Relationships>
</file>

<file path=xl/externalLinks/_rels/externalLink67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P:\Business%20Management\Doswell\Budgets%20and%20forecasts\2001\DOSWELL%20-%202001%20Budget%20Inputs.xls" TargetMode="External" /></Relationships>
</file>

<file path=xl/externalLinks/_rels/externalLink68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Jbxsa273\tax\Returns\Post%202001%20returns\Tax%20Return%20Workpaper%20Files\2003\FPL%20Group%20Inc.%20and%20Subs\Income%20Tax\Florida\2003%20FL%20Final%20Distrib%20Schedule%20-%20new%20method.xls" TargetMode="External" /></Relationships>
</file>

<file path=xl/externalLinks/_rels/externalLink69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JBXSA273\Tax\Accounting\Account%20Recons\2002\PP&amp;E%20and%20CWIP%20Details%20May%202002.xls" TargetMode="External" /></Relationships>
</file>

<file path=xl/externalLinks/_rels/externalLink7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J:\RIS\RIS_Phase2\RIS_MFR_C_40.xls" TargetMode="External" /></Relationships>
</file>

<file path=xl/externalLinks/_rels/externalLink70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JBXSA273\Tax\Returns\Post%202001%20returns\Tax%20Return%20Workpaper%20Files\2003\FPL%20Energy%20Sooner%20Wind%20LLC\Income%20Tax\2003%20FPLE%20Sooner%20Wind1.xls" TargetMode="External" /></Relationships>
</file>

<file path=xl/externalLinks/_rels/externalLink7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P:\XXX%20Prior%20to%202002\2001%20%20Fuel%20Trueup.xls" TargetMode="External" /></Relationships>
</file>

<file path=xl/externalLinks/_rels/externalLink8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J:\Temp\C.Home.RemoteAccess.ttk0pjv\TEMP\RIS\RIS_Phase2\RIS_MFR_C_6.xls" TargetMode="External" /></Relationships>
</file>

<file path=xl/externalLinks/_rels/externalLink9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J:\TEMP\RIS_MFR_C_21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TI"/>
      <sheetName val="Storm Fund Earn Gross Up"/>
      <sheetName val="SITRP"/>
      <sheetName val="A194"/>
    </sheetNames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REPORT"/>
    </sheetNames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REPORT"/>
    </sheetNames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REPORT"/>
    </sheetNames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REPORT"/>
    </sheetNames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REPORT"/>
    </sheetNames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REPORT"/>
    </sheetNames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REPORT"/>
    </sheetNames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REPORT"/>
    </sheetNames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REPORT"/>
    </sheetNames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REPORT"/>
    </sheetNames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SFPLSUB"/>
      <sheetName val="JVTAX.XLS"/>
    </sheetNames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DCS Links"/>
      <sheetName val="SUMMARY"/>
      <sheetName val="INPUTDATA"/>
      <sheetName val="CT Performance"/>
      <sheetName val="CT Gen&amp;HR Cor"/>
      <sheetName val="ST Corrections"/>
      <sheetName val="TURBEFF"/>
      <sheetName val="ST Stg Pressures"/>
      <sheetName val="Condenser Performance"/>
      <sheetName val="STM INJECT CORR"/>
      <sheetName val="ELEC LOSS CORR"/>
      <sheetName val="firing temp"/>
      <sheetName val="Assump"/>
      <sheetName val="PickList"/>
      <sheetName val="LookUp"/>
      <sheetName val="Input"/>
      <sheetName val="Lookups"/>
    </sheetNames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(D) Dep Summary"/>
      <sheetName val="(D) State Gain Loss"/>
      <sheetName val="D - Disposition Summary"/>
      <sheetName val="D1 - Books"/>
      <sheetName val="D2 - Fed"/>
      <sheetName val="D3 - AMT"/>
      <sheetName val="D4 - ACE"/>
      <sheetName val="D5 - CA Reg"/>
      <sheetName val="D6 - CA AMT"/>
      <sheetName val="D7 - CA ACE"/>
      <sheetName val="D8 - CA ADR"/>
      <sheetName val="D9 - ME"/>
      <sheetName val="D10 - State Reg"/>
      <sheetName val="D11 - State AMT"/>
      <sheetName val="D12 - State ACE"/>
    </sheetNames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1999"/>
      <sheetName val="1999 W-pcc @18"/>
    </sheetNames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A1"/>
      <sheetName val="A1 ptd"/>
      <sheetName val="A2 Page 1 and 2"/>
      <sheetName val="A3"/>
      <sheetName val="A4"/>
      <sheetName val="A5"/>
      <sheetName val="A5NotesPg5"/>
      <sheetName val="A5NotesPg2"/>
      <sheetName val="A5NotesPg3"/>
      <sheetName val="A6"/>
      <sheetName val="A6A"/>
      <sheetName val="A7"/>
      <sheetName val="A8"/>
      <sheetName val="A9"/>
      <sheetName val="A12pg1"/>
      <sheetName val="A12p2"/>
    </sheetNames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A9"/>
      <sheetName val="A6"/>
    </sheetNames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sys_header"/>
      <sheetName val="sys_desc"/>
      <sheetName val="sys_proj"/>
      <sheetName val="sys_data"/>
      <sheetName val="true_up"/>
      <sheetName val="FINALTU SUM 2010"/>
      <sheetName val="Variances"/>
      <sheetName val="om_sum"/>
      <sheetName val="cap_sum"/>
      <sheetName val="Low NOx_P1"/>
      <sheetName val="Low NOx_P2"/>
      <sheetName val="ContEmis_P1"/>
      <sheetName val="ContEmis_P2"/>
      <sheetName val="ClnClos_P1"/>
      <sheetName val="ClnClos_P2"/>
      <sheetName val="StorTks_P1"/>
      <sheetName val="StorTks_P2"/>
      <sheetName val="RelPip_P1"/>
      <sheetName val="RelPip_P2"/>
      <sheetName val="OilSpill_P1"/>
      <sheetName val="OilSpill_P2"/>
      <sheetName val="RelStorm_P1"/>
      <sheetName val="RelStorm_P2"/>
      <sheetName val="Scherer_P1"/>
      <sheetName val="Scherer_P2"/>
      <sheetName val="Ncontlw_P1"/>
      <sheetName val="Ncontlw_P2"/>
      <sheetName val="Wastewater_P1"/>
      <sheetName val="Wastewater_P2"/>
      <sheetName val="Turtlenet_P1"/>
      <sheetName val="Turtlenet_P2"/>
      <sheetName val="Pipeline Intg_P1"/>
      <sheetName val="Pipeline Intg_P2"/>
      <sheetName val="Spill Prevent_P1"/>
      <sheetName val="Spill Prevent_P2"/>
      <sheetName val="Manatee Reburn_P1"/>
      <sheetName val="Manatee Reburn_P2"/>
      <sheetName val="Everglades ESP_P1"/>
      <sheetName val="Everglades ESP_P2"/>
      <sheetName val="RUST_P1"/>
      <sheetName val="RUST_P2"/>
      <sheetName val="CAIR_P1"/>
      <sheetName val="CAIR_P2"/>
      <sheetName val="CAMR_P1"/>
      <sheetName val="CAMR_P2"/>
      <sheetName val="Martin Water_P1"/>
      <sheetName val="Martin Water_P2"/>
      <sheetName val="LL Rad Waste_P1"/>
      <sheetName val="LL Rad Waste_P2"/>
      <sheetName val="Solar-Desoto_P1"/>
      <sheetName val="Solar-Desoto_P2"/>
      <sheetName val="Solar-NASA_P1"/>
      <sheetName val="Solar-NASA_P2"/>
      <sheetName val="Solar-Martin_P1"/>
      <sheetName val="Solar-Martin_P2"/>
      <sheetName val="Grhs Gas Red_P1"/>
      <sheetName val="Grhs Gas Red_P2"/>
      <sheetName val="PRV Manatee_P1"/>
      <sheetName val="PRV Manatee_P2"/>
      <sheetName val="PTN Cooling Canal_P1"/>
      <sheetName val="PTN Cooling Canal_P2"/>
      <sheetName val="Barley Barber_P1"/>
      <sheetName val="Barley Barber_P2"/>
      <sheetName val="DefGain_P1"/>
      <sheetName val="DefGain_P2"/>
      <sheetName val="sys_template"/>
      <sheetName val="FINAL 1210 42_1A"/>
    </sheetNames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FPL"/>
      <sheetName val="FPC"/>
      <sheetName val="TECO"/>
      <sheetName val="GULF"/>
      <sheetName val="RES &amp; 2,000 KW"/>
      <sheetName val="VERY SMALL COMM"/>
      <sheetName val="SMALL COMM"/>
      <sheetName val="2,000 KW TOU"/>
      <sheetName val="MEDIUM CI"/>
      <sheetName val="MEDIUM CI TOU"/>
      <sheetName val="MEDIUM COM INT"/>
      <sheetName val="INDUSTRIAL INT"/>
      <sheetName val="#REF"/>
      <sheetName val="WKFILEP"/>
    </sheetNames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analysis"/>
      <sheetName val="NBC"/>
      <sheetName val="sys_header"/>
      <sheetName val="sys_desc"/>
      <sheetName val="sys_data"/>
      <sheetName val="sys_proj"/>
      <sheetName val="crit"/>
      <sheetName val="sys_control"/>
      <sheetName val="prior_period"/>
      <sheetName val="Revenue"/>
      <sheetName val="prior_period_old"/>
      <sheetName val="revenue_old"/>
      <sheetName val="emission"/>
      <sheetName val="ROI_emission"/>
      <sheetName val="ITC_DESOTO"/>
      <sheetName val="ITC_NASA"/>
      <sheetName val="ROI_calc"/>
      <sheetName val="alloc_juris_cap"/>
      <sheetName val="alloc_juris_exp"/>
      <sheetName val="over_under"/>
      <sheetName val="entry_to_GL"/>
      <sheetName val="GL_accts"/>
    </sheetNames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Description"/>
      <sheetName val="Analysis"/>
      <sheetName val="Summary"/>
      <sheetName val="All Companies"/>
      <sheetName val="No provs for..."/>
      <sheetName val="Change in Deferred Taxes"/>
      <sheetName val="Pivot Hard Code"/>
      <sheetName val="Pivot Table"/>
      <sheetName val="All Tax Expense"/>
      <sheetName val="Cos sold Q4"/>
      <sheetName val="Sheet1"/>
      <sheetName val="Sheet2"/>
      <sheetName val="Sheet3"/>
      <sheetName val="Sheet4"/>
      <sheetName val="Sheet5"/>
    </sheetNames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Lessons Learned - KO-16"/>
      <sheetName val="Ident Adj Summary"/>
      <sheetName val="rev req"/>
      <sheetName val="aviation gains"/>
      <sheetName val="Pension Debit Bal"/>
      <sheetName val="WCEC water reclam"/>
      <sheetName val="TP 3"/>
      <sheetName val="Fukushima"/>
      <sheetName val="depreciation"/>
      <sheetName val="Transmission"/>
      <sheetName val="Distribution"/>
      <sheetName val="Dismantlement"/>
      <sheetName val="ADIT Proration"/>
      <sheetName val="UAR-Late Pymt-Return Checks"/>
      <sheetName val="WACC"/>
      <sheetName val="rate base"/>
      <sheetName val="NOI 2017"/>
      <sheetName val="NOI 2018"/>
      <sheetName val="CAP_Plant_Detail_Final (2)"/>
      <sheetName val="CAP_Plant_Detail"/>
      <sheetName val="CAP_Plant_Detail_by_Component"/>
      <sheetName val="Pension Alloc"/>
      <sheetName val="C-17 SUB"/>
      <sheetName val="MFR_B_19_Test"/>
      <sheetName val="MFR_B_19_Sub"/>
      <sheetName val="ADIT Proration D1aTest impact"/>
      <sheetName val="Revised CD D1a Test Impact"/>
      <sheetName val="Revised CD D1a Sub Impact"/>
      <sheetName val="ADIT Proration D1aSub impact"/>
      <sheetName val="2017 RC Cap Struct Recon"/>
      <sheetName val="2017 Proration Adj Rev"/>
      <sheetName val="2018 RC Cap Struct Recon"/>
      <sheetName val="2018 Proration Adj Rev"/>
      <sheetName val="2017 Customer Dep. Rev"/>
      <sheetName val="2018 Customer Dep. Rev"/>
      <sheetName val="Bad Debt Rate update2017"/>
      <sheetName val="Bad Debt Rate update2018"/>
      <sheetName val="MFR_D_1A_Subfiled"/>
      <sheetName val="Mitigation bank Gain"/>
      <sheetName val="Ledger Income Statement - FERC"/>
      <sheetName val="Ledger Balance Sheet - FERC"/>
      <sheetName val="MFR_D_6_Prior"/>
      <sheetName val="MFR_D_6_Testcorrected"/>
      <sheetName val="MFR_D_6_Subcorrected"/>
    </sheetNames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UMMARY-OLD"/>
      <sheetName val="FPLENERGY&amp;SUBS-OLD"/>
      <sheetName val="TAX_EXTRACT_2008"/>
    </sheetNames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Recap"/>
      <sheetName val="2011 Provision"/>
      <sheetName val="7 Year - Restoration"/>
      <sheetName val="20 Year - Casualty"/>
      <sheetName val="20 yrs - Fossil Repairs"/>
      <sheetName val="15 yrs -Nuclear Repairs"/>
      <sheetName val="20 yrs - Distribution Repairs"/>
      <sheetName val="15 yrs - Transmission Repairs "/>
      <sheetName val="Restoration - Detail"/>
      <sheetName val="TaxStream IRS Items Only"/>
      <sheetName val="Reporting Dataset Balances"/>
      <sheetName val="7 Year - FED (2)"/>
    </sheetNames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control"/>
      <sheetName val="Cover"/>
      <sheetName val="Assum"/>
      <sheetName val="CON"/>
      <sheetName val="Int"/>
      <sheetName val="tax"/>
      <sheetName val="reports"/>
      <sheetName val="Master"/>
      <sheetName val="corp"/>
      <sheetName val="elim"/>
      <sheetName val="ConBeg"/>
      <sheetName val="San"/>
      <sheetName val="Bly"/>
      <sheetName val="King"/>
      <sheetName val="Gray"/>
      <sheetName val="cer"/>
      <sheetName val="mac"/>
      <sheetName val="dos"/>
      <sheetName val="Ben"/>
      <sheetName val="lam"/>
      <sheetName val="mh5"/>
      <sheetName val="sou"/>
      <sheetName val="van"/>
      <sheetName val="Ris"/>
      <sheetName val="Woo"/>
      <sheetName val="mh7"/>
      <sheetName val="Cah"/>
      <sheetName val="Mnt"/>
      <sheetName val="Sta"/>
      <sheetName val="phi"/>
      <sheetName val="Lin"/>
      <sheetName val="Idc"/>
      <sheetName val="Big"/>
      <sheetName val="EV1"/>
      <sheetName val="Rio"/>
      <sheetName val="ConEnd"/>
      <sheetName val="UPBeg"/>
      <sheetName val="alt"/>
      <sheetName val="cam"/>
      <sheetName val="dou"/>
      <sheetName val="eas"/>
      <sheetName val="gre"/>
      <sheetName val="hig"/>
      <sheetName val="ker"/>
      <sheetName val="m16"/>
      <sheetName val="pac"/>
      <sheetName val="pos"/>
      <sheetName val="rid"/>
      <sheetName val="se8"/>
      <sheetName val="se9"/>
      <sheetName val="sky"/>
      <sheetName val="tpc"/>
      <sheetName val="vic"/>
      <sheetName val="u89"/>
      <sheetName val="u90"/>
      <sheetName val="u91"/>
      <sheetName val="u912"/>
      <sheetName val="u92"/>
      <sheetName val="UPEnd"/>
      <sheetName val="NUPBeg"/>
      <sheetName val="bel"/>
      <sheetName val="bir"/>
      <sheetName val="bra"/>
      <sheetName val="che"/>
      <sheetName val="ebe"/>
      <sheetName val="mam"/>
      <sheetName val="mon"/>
      <sheetName val="mul"/>
      <sheetName val="ter"/>
      <sheetName val="bas"/>
      <sheetName val="NUPEnd"/>
      <sheetName val="mo3"/>
      <sheetName val="Consolidate"/>
      <sheetName val="ASSUME1"/>
      <sheetName val="_OutputSetup_"/>
    </sheetNames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Description"/>
      <sheetName val="Analysis"/>
      <sheetName val="All Companies"/>
      <sheetName val="No provs for..."/>
      <sheetName val="Change in Deferred Taxes"/>
      <sheetName val="Pivot Hard Code"/>
      <sheetName val="Pivot Table"/>
      <sheetName val="Adj detail Q2"/>
      <sheetName val="All Tax Expense"/>
      <sheetName val="Apr_Jun"/>
    </sheetNames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COC May 2015"/>
      <sheetName val="~4600717"/>
    </sheetNames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Cover"/>
      <sheetName val="Perf Meas Sample"/>
      <sheetName val="Cal 5&amp;6 Sch 1"/>
      <sheetName val="Cal 5&amp;6 Sch 2"/>
      <sheetName val="Cal 5&amp;6 Sch 6"/>
      <sheetName val="R-Sched Sample"/>
      <sheetName val="Cal 8 Sch 1rev1"/>
      <sheetName val="Cal 8 Sch 1rev2"/>
      <sheetName val="Sched 1 OM"/>
      <sheetName val="Sched 1 Cap"/>
      <sheetName val="Sched 2 '06"/>
      <sheetName val="Sched 2 '07"/>
      <sheetName val="Sched 2 '08"/>
      <sheetName val="Sched 3 OM"/>
      <sheetName val="Sched 3 Cap"/>
      <sheetName val="Sched 4"/>
      <sheetName val="Sched 5a '06"/>
      <sheetName val="Sched 5a '07"/>
      <sheetName val="Sched 5a '08"/>
      <sheetName val="Sched 5b '06"/>
      <sheetName val="Sched 5b '07"/>
      <sheetName val="Sched 5b '08"/>
      <sheetName val="Sched 6"/>
      <sheetName val="Pay Periods"/>
    </sheetNames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CKW &amp; FKEC"/>
      <sheetName val="FERC - OTHER"/>
      <sheetName val="MWH JAN DEC 00"/>
      <sheetName val="WS Log (JAN)"/>
      <sheetName val="WS Log (FEB)"/>
      <sheetName val="WS Log (MAR)"/>
      <sheetName val="WS Log (APR)"/>
      <sheetName val="WS Log (MAY)"/>
      <sheetName val="WS Log (JUN)"/>
      <sheetName val="WS Log (JUL)"/>
      <sheetName val="WS Log (AUG)"/>
      <sheetName val="WS Log (SEP)"/>
      <sheetName val="WS Log (OCT)"/>
      <sheetName val="WS Log (NOV)"/>
      <sheetName val="WS Log (DEC)"/>
      <sheetName val="Patti Data"/>
      <sheetName val="NFE 518 (JAN)"/>
      <sheetName val="NFE 518 (FEB)"/>
      <sheetName val="NFE 518 (MAR)"/>
      <sheetName val="NFE 518 (APR)"/>
      <sheetName val="NFE 518 (MAY)"/>
      <sheetName val="NFE 518 (JUN)"/>
      <sheetName val="NFE 518 (JUL)"/>
      <sheetName val="NFE 518 (AUG)"/>
      <sheetName val="NFE 518 (SEP)"/>
      <sheetName val="NFE 518 (OCT)"/>
      <sheetName val="NFE 518 (NOV)"/>
      <sheetName val="NFE 518 (DEC)"/>
      <sheetName val="R&amp;R Rpt (JAN)"/>
      <sheetName val="Compare R&amp;R Rpt to W. Log"/>
      <sheetName val="R&amp;R Rpt (FEB)"/>
      <sheetName val="R&amp;R Rpt (MAR)"/>
      <sheetName val="R&amp;R Rpt (APR)"/>
      <sheetName val="R&amp;R Rpt (MAY)"/>
      <sheetName val="R&amp;R Rpt (JUN)"/>
      <sheetName val="R&amp;R Rpt (JUL)"/>
      <sheetName val="R&amp;R Rpt (AUG)"/>
      <sheetName val="R&amp;R Rpt (SEP)"/>
      <sheetName val="R&amp;R Rpt (OCT)"/>
      <sheetName val="R&amp;R Rpt (NOV)"/>
      <sheetName val="R&amp;R Rpt (DEC)"/>
      <sheetName val="A2 (JAN)"/>
      <sheetName val="E2 2000"/>
      <sheetName val="A2 (FEB)"/>
      <sheetName val="A2 (MAR)"/>
      <sheetName val="A2 (APR)"/>
      <sheetName val="A2 (MAY)"/>
      <sheetName val="A2 (JUN)"/>
      <sheetName val="A2 (JUL)"/>
      <sheetName val="A2 (AUG)"/>
      <sheetName val="A2 (SEP)"/>
      <sheetName val="A2 (OCT)"/>
      <sheetName val="A2 (NOV)"/>
      <sheetName val="A2 (DEC)"/>
      <sheetName val="Est-1b"/>
      <sheetName val="Lauderdale"/>
      <sheetName val="Martin"/>
      <sheetName val="Scherer"/>
      <sheetName val="SJRPP"/>
      <sheetName val="A SCH INPUT"/>
      <sheetName val="R_INPUT"/>
      <sheetName val="RECON"/>
      <sheetName val="FPSC TU"/>
      <sheetName val="Procedures_Index "/>
      <sheetName val="MIDCOURSE"/>
      <sheetName val="E1b 2000 Midband 7_5"/>
    </sheetNames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FERC - OTHER"/>
      <sheetName val="CKW &amp; FKEC"/>
      <sheetName val="Form 27 - MWH JAN DEC 07"/>
      <sheetName val="WS Log (JAN)"/>
      <sheetName val="WS Log (FEB)"/>
      <sheetName val="WS Log (MAR)"/>
      <sheetName val="WS Log (APR)"/>
      <sheetName val="WS Log (MAY)"/>
      <sheetName val="WS Log (JUN)"/>
      <sheetName val="WS Log (JUL)"/>
      <sheetName val="WS Log (AUG)"/>
      <sheetName val="WS Log (SEP)"/>
      <sheetName val="WS Log (OCT)"/>
      <sheetName val="WS Log (NOV)"/>
      <sheetName val="WS Log (DEC)"/>
      <sheetName val="NFE 518 (JAN)"/>
      <sheetName val="NFE 518 (FEB)"/>
      <sheetName val="NFE 518 (MAR)"/>
      <sheetName val="NFE 518 (APR)"/>
      <sheetName val="NFE 518 (MAY)"/>
      <sheetName val="NFE 518 (JUN)"/>
      <sheetName val="NFE 518 (JUL)"/>
      <sheetName val="NFE 518 (AUG)"/>
      <sheetName val="NFE 518 (SEP)"/>
      <sheetName val="NFE 518 (OCT)"/>
      <sheetName val="NFE 518 (NOV)"/>
      <sheetName val="NFE 518 (DEC)"/>
      <sheetName val="R&amp;R Rpt (JAN)"/>
      <sheetName val="R&amp;R Rpt (FEB)"/>
      <sheetName val="Compare R&amp;R Rpt to W. Log"/>
      <sheetName val="R&amp;R Rpt (MAR)"/>
      <sheetName val="R&amp;R Rpt (APR)"/>
      <sheetName val="R&amp;R Rpt (MAY)"/>
      <sheetName val="R&amp;R Rpt (JUN)"/>
      <sheetName val="R&amp;R Rpt (JUL)"/>
      <sheetName val="R&amp;R Rpt (AUG)"/>
      <sheetName val="R&amp;R Rpt (SEP)"/>
      <sheetName val="R&amp;R Rpt (OCT)"/>
      <sheetName val="R&amp;R Rpt (NOV)"/>
      <sheetName val="R&amp;R Rpt (DEC)"/>
      <sheetName val="A2 (JAN)"/>
      <sheetName val="PROJECTIONS"/>
      <sheetName val="A2 (FEB)"/>
      <sheetName val="A2 (MAR)"/>
      <sheetName val="A2 (APR)"/>
      <sheetName val="A2 (MAY)"/>
      <sheetName val="A2 (JUN)"/>
      <sheetName val="A2 (JUL)"/>
      <sheetName val="A2 (AUG)"/>
      <sheetName val="A2 (SEP)"/>
      <sheetName val="A2 (OCT)"/>
      <sheetName val="A2 (NOV)"/>
      <sheetName val="A2 (DEC)"/>
      <sheetName val="Scherer"/>
      <sheetName val="Lauderdale"/>
      <sheetName val="Martin"/>
      <sheetName val="SJRPP"/>
      <sheetName val=" Okeelanta"/>
      <sheetName val="A SCH INPUT"/>
      <sheetName val="R_INPUT"/>
      <sheetName val="RECON"/>
      <sheetName val="Prelim_Variance"/>
      <sheetName val="FPSC TU"/>
      <sheetName val="Income Data"/>
    </sheetNames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ROE DIFF"/>
      <sheetName val="NOI"/>
      <sheetName val="Rate Base"/>
      <sheetName val="Cap Struct"/>
      <sheetName val="Cost of Capital Calc"/>
      <sheetName val="Cap Structure"/>
      <sheetName val="Cap Structure Adj"/>
      <sheetName val="Cap Structure Cost Rates"/>
      <sheetName val="NON UTILITY"/>
      <sheetName val="CURRENT MONTH"/>
      <sheetName val="PRIOR MONTH"/>
      <sheetName val="Cap Struct - Current"/>
      <sheetName val="Cap Struct - Prior"/>
      <sheetName val="Flowback"/>
    </sheetNames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Summary Var Waterfall"/>
      <sheetName val="Claims Graph"/>
      <sheetName val="Mo QTD YTD Summ"/>
      <sheetName val="Year End Est"/>
      <sheetName val="Med Trust Act"/>
      <sheetName val="Expense Walk"/>
      <sheetName val="Annual Medical Expense"/>
      <sheetName val="FPL NB Var Waterfall"/>
      <sheetName val="NEER Others NB Var Waterfall"/>
      <sheetName val="NEER B Var Waterfall"/>
      <sheetName val="FPL B Var Waterfall"/>
      <sheetName val="FPL B Med CF Forecast v2"/>
      <sheetName val="FPL B Med Cost Detail"/>
      <sheetName val="FPL B PY Med Prelim"/>
      <sheetName val="FPL B PY V2"/>
      <sheetName val="FPL B Med PY Cost Detail "/>
      <sheetName val="FPL B CY Plan"/>
      <sheetName val="NextEra Bargaining Expense Sum"/>
      <sheetName val="NEER B Med CF Forecast"/>
      <sheetName val="NEER B Med Recon"/>
      <sheetName val="NEER B Med Cost Detail"/>
      <sheetName val="NEER B CY Expense Share"/>
      <sheetName val="NEER B PY Med Prelim"/>
      <sheetName val="NEER B PY Med Final V2"/>
      <sheetName val="NEER B PY Med Recon "/>
      <sheetName val="NEER B PY Med Cost Detail "/>
      <sheetName val="NEER B CY Plan Gross"/>
      <sheetName val="NEER B CY Plan Share"/>
      <sheetName val="NEER B PY Expense Share "/>
      <sheetName val="NEE Inc NB Med Expense "/>
      <sheetName val="NEE Inc NB Med CF Forecast v2"/>
      <sheetName val="NEE Inc NB Med Recon"/>
      <sheetName val="NEE Inc NB Med Cost Detail v2"/>
      <sheetName val="NEE Inc NB CY Plan Gross"/>
      <sheetName val="NEER CY Plan - Actual"/>
      <sheetName val="NEE Inc NB PY Med Prelim"/>
      <sheetName val="NEE Inc NB PY Med v2 "/>
      <sheetName val="NEE Inc NB PY Med Recon "/>
      <sheetName val="NEE Inc NB PY Med Cost Detail "/>
      <sheetName val="NEER Others NB CY Expense Share"/>
      <sheetName val="NEER Others NB PY Expense Share"/>
      <sheetName val="NEER Others NB CY Plan Share"/>
      <sheetName val="NEER Others NB PY Plan Share"/>
      <sheetName val="PEPY"/>
      <sheetName val="PY PEPY"/>
      <sheetName val="Total Claims Cash Flow"/>
      <sheetName val="Claims Cash Flow"/>
      <sheetName val="Contributions"/>
      <sheetName val="NEER Others Expense"/>
      <sheetName val="NEER Biddle Summary"/>
      <sheetName val="User"/>
      <sheetName val="scratch"/>
      <sheetName val="BenOpts"/>
      <sheetName val="HP Detail"/>
      <sheetName val="reportData"/>
      <sheetName val="SubReports"/>
      <sheetName val="CCF"/>
      <sheetName val="Sheet1"/>
      <sheetName val="Access Data"/>
      <sheetName val="COBRA Data"/>
      <sheetName val="Enroll_NC"/>
      <sheetName val="Enroll_CO"/>
      <sheetName val="Enroll_WC"/>
      <sheetName val="Trends &amp; Design"/>
      <sheetName val="Paid_claims"/>
      <sheetName val="PCTs"/>
      <sheetName val="PCTs_newAetna"/>
      <sheetName val="Large Claims"/>
      <sheetName val="Incurred_claims_new method"/>
      <sheetName val="Incurred_claims"/>
      <sheetName val="HDHP Fund"/>
      <sheetName val="ExpRates"/>
      <sheetName val="Expenses_NC"/>
      <sheetName val="Expenses_CO"/>
      <sheetName val="Expenses_WC"/>
      <sheetName val="Prem_NC"/>
      <sheetName val="Prem_CO"/>
      <sheetName val="Prem_WC"/>
      <sheetName val="EEContribs_NC"/>
      <sheetName val="PPO Summary"/>
      <sheetName val="EPO Summary"/>
      <sheetName val="PPO"/>
      <sheetName val="United Markets"/>
      <sheetName val="EPO"/>
      <sheetName val="Discount Summary"/>
      <sheetName val="HHVI Results"/>
      <sheetName val="Data"/>
      <sheetName val="PPO Other"/>
      <sheetName val="EPO Other"/>
      <sheetName val="Overall Cost Summary"/>
      <sheetName val="Total Company Cost"/>
      <sheetName val="Contribs_Low_Sal"/>
      <sheetName val="Contribs_Mid_Sal"/>
      <sheetName val="Contribs_High_Sal"/>
      <sheetName val="Dental"/>
      <sheetName val="KFS"/>
      <sheetName val="HMO"/>
      <sheetName val="AB"/>
      <sheetName val="LG"/>
      <sheetName val="XPP"/>
      <sheetName val="LCR"/>
      <sheetName val="PEPY Summary"/>
      <sheetName val="Cost-Savings Drivers"/>
      <sheetName val="Design Summary"/>
      <sheetName val="Cost Summary - Active"/>
      <sheetName val="Cost Summary - Active&amp;COBRA"/>
      <sheetName val="Summary of Changes"/>
      <sheetName val="Biometric Inc"/>
      <sheetName val="Credit-Surcharges"/>
      <sheetName val="Data &amp; Assumptions"/>
      <sheetName val="Calc"/>
      <sheetName val="PEs and Contributions"/>
      <sheetName val="Contribution Calculations"/>
      <sheetName val="Projections"/>
      <sheetName val="emp select"/>
      <sheetName val="Summary"/>
      <sheetName val="Median1"/>
      <sheetName val="average1"/>
      <sheetName val="med present"/>
      <sheetName val="avg present"/>
      <sheetName val="Subsidy "/>
      <sheetName val="Premiums"/>
      <sheetName val="presentation"/>
      <sheetName val="EE Impact - Band 1"/>
      <sheetName val="EE Impact - Band 2"/>
      <sheetName val="EE Impact - Band 3"/>
      <sheetName val="EE Impact - Band 4"/>
      <sheetName val="input"/>
      <sheetName val="data summary"/>
      <sheetName val="Claims summary"/>
      <sheetName val="200K Tier"/>
      <sheetName val="More to Tier4"/>
      <sheetName val="Waterfall"/>
      <sheetName val="Subsidy pres"/>
      <sheetName val="Prem increase by pay band"/>
      <sheetName val="Subsidy pres1"/>
      <sheetName val="By Mo - By Category"/>
      <sheetName val="By Qtr - original budget"/>
      <sheetName val="Reg Rptg"/>
      <sheetName val="Fees"/>
      <sheetName val="Rev by Channel"/>
      <sheetName val="Total"/>
      <sheetName val="ITC"/>
      <sheetName val="ITC - Analysis"/>
      <sheetName val="Progress"/>
      <sheetName val="Sheet2"/>
      <sheetName val="Revenue Pivot Table"/>
      <sheetName val="Ledger Data"/>
      <sheetName val="Definitions"/>
      <sheetName val="December 2003 Cash excl MCI"/>
      <sheetName val="December 2003 Total excl MCI"/>
      <sheetName val="December 2003 Cash incl MCI"/>
      <sheetName val="December 2003 Total incl MCI"/>
      <sheetName val="Combined"/>
      <sheetName val="1"/>
      <sheetName val="PV Factors"/>
      <sheetName val="COMMERCIAL REVENUE"/>
      <sheetName val="REVENUE BY SALES CHANNEL"/>
      <sheetName val="DELTACOM REVENUE"/>
      <sheetName val="PROGRESS REVENUE"/>
      <sheetName val="INTERNAL SALES REVENUE"/>
      <sheetName val="DARK FIBER SALES BY CUSTOMER"/>
      <sheetName val="DARK FIBER REVENUES"/>
      <sheetName val="REVENUE $ - STATUS"/>
      <sheetName val="Graph Data"/>
      <sheetName val="Assumptions"/>
      <sheetName val="Revised"/>
      <sheetName val="Proposed"/>
      <sheetName val="Detailed RECON"/>
      <sheetName val="RECON"/>
      <sheetName val="ALL PRODUCTS - By Customer"/>
      <sheetName val="ALL PRODUCTS - By Sales Channel"/>
      <sheetName val="CAPACITY - Total"/>
      <sheetName val="CAPACITY - Active"/>
      <sheetName val="CAPACITY - Pending"/>
      <sheetName val="DARK FIBER - Total"/>
      <sheetName val="DARK FIBER - Active"/>
      <sheetName val="DARK FIBER - Pending"/>
      <sheetName val="COLO - Total"/>
      <sheetName val="COLO - Active"/>
      <sheetName val="COLO - Pending"/>
      <sheetName val="Grand Total"/>
      <sheetName val="Total Active"/>
      <sheetName val="Total Pending"/>
      <sheetName val="ITC (total)"/>
      <sheetName val="ITC (active)"/>
      <sheetName val="ITC (pending)"/>
      <sheetName val="ITC Forecasts"/>
      <sheetName val="ITC Commissions"/>
      <sheetName val="Progress (total)"/>
      <sheetName val="Progress (active)"/>
      <sheetName val="Progress (pending)"/>
      <sheetName val="Internal (total)"/>
      <sheetName val="Internal (active)"/>
      <sheetName val="Internal (pending)"/>
      <sheetName val="By Salesperson"/>
      <sheetName val="INTERNAL SALES SUMMARY"/>
      <sheetName val="Dark Fiber"/>
      <sheetName val="Capacity"/>
      <sheetName val="DETAIL"/>
      <sheetName val="Dark Fiber - Alt Chan"/>
      <sheetName val="Network Plus"/>
      <sheetName val="Network Plus PAYMENTS"/>
      <sheetName val="Capacity - Alt Chan"/>
      <sheetName val="Dark Fiber - Intl Sales"/>
      <sheetName val="Capacity - Intl Sales"/>
      <sheetName val="Evanson"/>
      <sheetName val="Evanson (2)"/>
      <sheetName val="Evanson - Comparative"/>
      <sheetName val="PV Calcs"/>
      <sheetName val="PAYMENTS"/>
    </sheetNames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Acct"/>
    </sheetNames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June 2005 recon 242.420 "/>
      <sheetName val="Company Totals"/>
      <sheetName val="EE Detail"/>
    </sheetNames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Pool"/>
    </sheetNames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RM-1_GBRA Amount to Recover"/>
      <sheetName val="RM-2_Base Revenue"/>
      <sheetName val="RM-3_GBRA Factor"/>
      <sheetName val="Base Increase"/>
      <sheetName val="TP5_Cashflow"/>
      <sheetName val="Rate Schedules"/>
      <sheetName val="B-6 TP5 5_31_08"/>
      <sheetName val="C-44 TP5 Adj 5_31_08"/>
      <sheetName val="MFR D-1a FPL full 2007"/>
      <sheetName val="D-1a TP5 Adj 5_31_08"/>
      <sheetName val="Sheet1"/>
      <sheetName val="Sheet2"/>
      <sheetName val="Sheet3"/>
    </sheetNames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analysis"/>
      <sheetName val="NBC"/>
      <sheetName val="sys_header"/>
      <sheetName val="sys_desc"/>
      <sheetName val="sys_data"/>
      <sheetName val="sys_proj"/>
      <sheetName val="crit"/>
      <sheetName val="sys_control"/>
      <sheetName val="prior_period"/>
      <sheetName val="Revenue"/>
      <sheetName val="prior_period_old"/>
      <sheetName val="revenue_old"/>
      <sheetName val="emission"/>
      <sheetName val="ROI_emission"/>
      <sheetName val="ITC_DESOTO"/>
      <sheetName val="ITC_NASA"/>
      <sheetName val="ITC_MARTIN"/>
      <sheetName val="ROI_calc"/>
      <sheetName val="alloc_juris_cap"/>
      <sheetName val="alloc_juris_exp"/>
      <sheetName val="over_under"/>
      <sheetName val="entry_to_GL"/>
      <sheetName val="GL_accts"/>
    </sheetNames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Tickmarks"/>
      <sheetName val="Sheet1"/>
      <sheetName val="Provision 2 Return"/>
      <sheetName val="Index"/>
      <sheetName val="Input"/>
      <sheetName val="(A-1)Book to Tax Recon"/>
      <sheetName val="(B-1)Trial Balance"/>
      <sheetName val="(C) Accruals &amp; Prepayments"/>
      <sheetName val="(C) PurchAcctgRec"/>
      <sheetName val="(C) Decomm Fund Earnings"/>
      <sheetName val="(C) State Tax Deduction"/>
      <sheetName val="(D-4) State Depr"/>
      <sheetName val="(D) California"/>
      <sheetName val="(D) Depreciation"/>
      <sheetName val="(D)Depreciation 2002 Vintage"/>
      <sheetName val="(D-2) 2004 Units of Production"/>
      <sheetName val="(D-2) 2002 Units of Production"/>
      <sheetName val="D-3 2004 Gain Loss"/>
      <sheetName val="D-3 Gain Loss"/>
      <sheetName val="(G)Apportionment"/>
      <sheetName val="(G)Apportionment (2)"/>
      <sheetName val="Prep_Point Sheets"/>
      <sheetName val="Provision"/>
      <sheetName val="Correspondence"/>
      <sheetName val="Carryforward"/>
      <sheetName val="Research"/>
      <sheetName val="Returns"/>
    </sheetNames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ER 95 - O&amp;M Work Orders"/>
      <sheetName val="ER 6X - Capital Work Orders"/>
      <sheetName val="Tables"/>
      <sheetName val="Capital Coding"/>
      <sheetName val="ER 99 - Charges from FPL"/>
      <sheetName val="Misc. ER's-Accounting  Use Only"/>
      <sheetName val="ER 99 Translation - ACG Only"/>
      <sheetName val="Location Table for ER 99's"/>
      <sheetName val="All Work Orders"/>
      <sheetName val="ER 90 - Balance Sheet WO's"/>
    </sheetNames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Preliminary"/>
      <sheetName val="Prel Pgm-O&amp;M "/>
      <sheetName val="Prel Pgm-Cap"/>
      <sheetName val="Final"/>
      <sheetName val="Final Pgm-O&amp;M"/>
      <sheetName val="FinalPgm-Cap "/>
    </sheetNames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Summary"/>
      <sheetName val="Debt"/>
      <sheetName val="Assume1"/>
      <sheetName val="Assume2"/>
      <sheetName val="Valuation"/>
      <sheetName val="Returns"/>
      <sheetName val="Sources"/>
      <sheetName val="Tax"/>
      <sheetName val="TaxNew"/>
      <sheetName val="Financials"/>
      <sheetName val="ProductionData"/>
      <sheetName val="Revenue"/>
      <sheetName val="Fuel"/>
      <sheetName val="NewMaint"/>
      <sheetName val="MMaint"/>
      <sheetName val="OM"/>
      <sheetName val="GA"/>
      <sheetName val="Cons"/>
      <sheetName val="Trans"/>
      <sheetName val="Depr"/>
      <sheetName val="BalancesNew"/>
      <sheetName val="RunLogic"/>
      <sheetName val="HenwoodMargin"/>
      <sheetName val="ScenarioSummary"/>
      <sheetName val="LowFuel-Base"/>
      <sheetName val="MidFuel-Base"/>
      <sheetName val="MidFuel-Scen1"/>
      <sheetName val="MidFuel-Scen2"/>
      <sheetName val="LowFuel-Scen1"/>
      <sheetName val="LowFuel-Scen2"/>
      <sheetName val="HighFuel-Base"/>
      <sheetName val="Comments"/>
      <sheetName val="HighFuel-Scen1"/>
      <sheetName val="HighFuel-Scen2"/>
      <sheetName val="VZ FDC PPM"/>
      <sheetName val="Cerro Gordo Raw 2002"/>
      <sheetName val="D&amp;T - 2002 AJE's"/>
      <sheetName val="purchases"/>
      <sheetName val="gas_fix$"/>
      <sheetName val="supplemental"/>
      <sheetName val="frankdat"/>
      <sheetName val=""/>
      <sheetName val="E&amp;C Risk Tracker"/>
    </sheetNames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</sheetNames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PROFORMA"/>
      <sheetName val="Cost of Capital Worksheet"/>
      <sheetName val="Adjusted Gen &amp; Fuel$"/>
      <sheetName val="Prop Tax"/>
      <sheetName val="Inventory 2001"/>
      <sheetName val="BASE TARGETS"/>
      <sheetName val="Staff Targets 2002-2003"/>
      <sheetName val="Project &amp; ECRC Targets"/>
      <sheetName val="2001 Bud for Distribution"/>
      <sheetName val="Assigned &amp; Other Corp Costs"/>
      <sheetName val="Headcount"/>
      <sheetName val="Statement Fin Pos 00"/>
      <sheetName val="Rev Requirements 00"/>
      <sheetName val="Plant Millage"/>
      <sheetName val="Tax &amp; Insur"/>
    </sheetNames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CWIP FOR SOL"/>
      <sheetName val="CWIP &amp; PP&amp;E BAL BY GROUP"/>
      <sheetName val="JAN CWIP"/>
      <sheetName val="ACCRUAL"/>
      <sheetName val="in svc pt"/>
      <sheetName val="Sheet1"/>
      <sheetName val="CWIP DATA FOR ANALYSIS"/>
      <sheetName val="Sheet2"/>
      <sheetName val="CWIP &amp; PP&amp;E BAL "/>
      <sheetName val="CER"/>
      <sheetName val="GROSS PROP AS OF8-31-02-FINAL"/>
      <sheetName val="DESCRIPTION TABLE"/>
      <sheetName val="Tables"/>
      <sheetName val="1999 ACCRUAL"/>
      <sheetName val="avail cwip"/>
      <sheetName val="Dec CWIP"/>
    </sheetNames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REPORT"/>
    </sheetNames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Inputs"/>
      <sheetName val="JE list"/>
      <sheetName val="JEs"/>
      <sheetName val="Debt"/>
      <sheetName val="GW"/>
      <sheetName val="Sheet2"/>
      <sheetName val="SL Accruals"/>
      <sheetName val="Subs List"/>
    </sheetNames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CAPITAL ACCRUAL CALC JAN01"/>
      <sheetName val="CAPITAL ACCRUAL CALC FEB01"/>
    </sheetNames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Preconstruction Costs"/>
      <sheetName val="Carrying Costs"/>
      <sheetName val="Monthly Expenditures"/>
      <sheetName val="Feasibility of Completing"/>
      <sheetName val="Technology Selected"/>
    </sheetNames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tbl_festub_details"/>
      <sheetName val="tbl_festub_details (2)"/>
      <sheetName val="dec details all"/>
    </sheetNames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Jim FERC Map"/>
      <sheetName val="Jim FERC Desc"/>
      <sheetName val="BAL"/>
      <sheetName val="INC"/>
      <sheetName val="eac review"/>
      <sheetName val="Accts for FERC History Only"/>
      <sheetName val="SAP COA"/>
      <sheetName val="New Accounts Needed BS"/>
      <sheetName val="New Accounts Needed IS"/>
      <sheetName val="1500 COA"/>
      <sheetName val="Sheet2"/>
      <sheetName val="BAL (2)"/>
      <sheetName val="in svc pt"/>
    </sheetNames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Jan Cap-ex (2)"/>
      <sheetName val="Feb Cap-ex "/>
      <sheetName val="data"/>
      <sheetName val="description"/>
      <sheetName val="new data"/>
      <sheetName val="ytd"/>
    </sheetNames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Jan Cap-ex"/>
      <sheetName val="Data"/>
      <sheetName val="table"/>
    </sheetNames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0394OBF.XLS"/>
      <sheetName val="0494OBF.XLS (2)"/>
    </sheetNames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CWIP SUMMARY"/>
      <sheetName val="CWIP &amp; PP&amp;E BAL BY GROUP"/>
      <sheetName val="dec cwip"/>
      <sheetName val="dec in svc"/>
      <sheetName val="dec accrual"/>
      <sheetName val="nov cwip"/>
      <sheetName val="nov in svc"/>
      <sheetName val="nov accrual"/>
      <sheetName val="oct cwip"/>
      <sheetName val="oct in svc"/>
      <sheetName val="oct accrual"/>
      <sheetName val="sep cwip"/>
      <sheetName val="sep in svc"/>
      <sheetName val="sep accrual"/>
      <sheetName val="cwip status per pm's subm oct 1"/>
      <sheetName val="not ready"/>
      <sheetName val="aug cwip"/>
      <sheetName val="aug in svc"/>
      <sheetName val="july cwip"/>
      <sheetName val="july in svc"/>
      <sheetName val="aug accruals"/>
      <sheetName val="July accruals"/>
      <sheetName val="june CWIP"/>
      <sheetName val="June in svc"/>
      <sheetName val="June accruals"/>
      <sheetName val="may CWIP"/>
      <sheetName val="may in_service"/>
      <sheetName val="MAY ACCRUALS"/>
      <sheetName val="apr CWIP"/>
      <sheetName val="apr accrual"/>
      <sheetName val="mar CWIP"/>
      <sheetName val="mar accrual"/>
      <sheetName val="mar insvc"/>
      <sheetName val="Feb CWIP"/>
      <sheetName val="Jan CWIP"/>
      <sheetName val="Feb in svc"/>
      <sheetName val="feb accruals"/>
      <sheetName val="jan in svc"/>
      <sheetName val="jan accrual"/>
      <sheetName val="ytd CWIP pivot"/>
      <sheetName val="CWIP ytd data"/>
      <sheetName val="type"/>
      <sheetName val="description"/>
      <sheetName val="Tables"/>
      <sheetName val="1999 ACCRUAL"/>
      <sheetName val="wo file description"/>
    </sheetNames>
  </externalBook>
</externalLink>
</file>

<file path=xl/externalLinks/externalLink59.xml><?xml version="1.0" encoding="utf-8"?>
<externalLink xmlns="http://schemas.openxmlformats.org/spreadsheetml/2006/main">
  <externalBook xmlns:r="http://schemas.openxmlformats.org/officeDocument/2006/relationships" r:id="rId1">
    <sheetNames>
      <sheetName val="NUKEX Jul2011-Dec2012"/>
      <sheetName val="Inputs"/>
      <sheetName val="GY Spreadsheet"/>
    </sheetNames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REPORT"/>
    </sheetNames>
  </externalBook>
</externalLink>
</file>

<file path=xl/externalLinks/externalLink60.xml><?xml version="1.0" encoding="utf-8"?>
<externalLink xmlns="http://schemas.openxmlformats.org/spreadsheetml/2006/main">
  <externalBook xmlns:r="http://schemas.openxmlformats.org/officeDocument/2006/relationships" r:id="rId1">
    <sheetNames>
      <sheetName val="ROLL UP"/>
      <sheetName val="1997 PSA"/>
      <sheetName val="1998 PSA"/>
      <sheetName val="1999 PSA"/>
      <sheetName val="2000 PSA"/>
      <sheetName val="98, 99 and 2000 SVI"/>
      <sheetName val="FPL - PS,SV Payouts"/>
      <sheetName val="GROUP - PS,SV Payouts"/>
      <sheetName val="Energy - PS,SV Payouts-NON 16B"/>
      <sheetName val="Turner"/>
      <sheetName val="Restricted Stock"/>
      <sheetName val="16B - Restricted"/>
    </sheetNames>
  </externalBook>
</externalLink>
</file>

<file path=xl/externalLinks/externalLink61.xml><?xml version="1.0" encoding="utf-8"?>
<externalLink xmlns="http://schemas.openxmlformats.org/spreadsheetml/2006/main">
  <externalBook xmlns:r="http://schemas.openxmlformats.org/officeDocument/2006/relationships" r:id="rId1">
    <sheetNames>
      <sheetName val="Final Fuel Var 2001 "/>
      <sheetName val="Final Fuel Sch 2001"/>
    </sheetNames>
  </externalBook>
</externalLink>
</file>

<file path=xl/externalLinks/externalLink62.xml><?xml version="1.0" encoding="utf-8"?>
<externalLink xmlns="http://schemas.openxmlformats.org/spreadsheetml/2006/main">
  <externalBook xmlns:r="http://schemas.openxmlformats.org/officeDocument/2006/relationships" r:id="rId1">
    <sheetNames>
      <sheetName val="#CUSR# Users"/>
      <sheetName val="PROFILES"/>
      <sheetName val="Unit Responsibilities by User"/>
      <sheetName val="Unit Types"/>
      <sheetName val="INPUT"/>
    </sheetNames>
  </externalBook>
</externalLink>
</file>

<file path=xl/externalLinks/externalLink63.xml><?xml version="1.0" encoding="utf-8"?>
<externalLink xmlns="http://schemas.openxmlformats.org/spreadsheetml/2006/main">
  <externalBook xmlns:r="http://schemas.openxmlformats.org/officeDocument/2006/relationships" r:id="rId1">
    <sheetNames>
      <sheetName val="Summary (2016)"/>
      <sheetName val="Summary (2017)"/>
      <sheetName val="2016-2017 Pivot (HC)"/>
      <sheetName val="Summary (2017STRAT)"/>
      <sheetName val="2016-2017 Pivot (HC)STRAT"/>
      <sheetName val="2016-2017 Pivot"/>
      <sheetName val="Plant Balance"/>
      <sheetName val="All"/>
      <sheetName val="StrataPer Tim"/>
      <sheetName val="UnitClassPivot"/>
      <sheetName val="STRATAKEY"/>
      <sheetName val="stratadata"/>
      <sheetName val="TYSPsch1_1"/>
    </sheetNames>
  </externalBook>
</externalLink>
</file>

<file path=xl/externalLinks/externalLink64.xml><?xml version="1.0" encoding="utf-8"?>
<externalLink xmlns="http://schemas.openxmlformats.org/spreadsheetml/2006/main">
  <externalBook xmlns:r="http://schemas.openxmlformats.org/officeDocument/2006/relationships" r:id="rId1">
    <sheetNames>
      <sheetName val="Entry"/>
      <sheetName val="Capitalized Interest Calcs"/>
      <sheetName val="Cap Int by Project"/>
      <sheetName val="Sheet1"/>
      <sheetName val="CWIP Activity "/>
      <sheetName val="ref"/>
    </sheetNames>
  </externalBook>
</externalLink>
</file>

<file path=xl/externalLinks/externalLink65.xml><?xml version="1.0" encoding="utf-8"?>
<externalLink xmlns="http://schemas.openxmlformats.org/spreadsheetml/2006/main">
  <externalBook xmlns:r="http://schemas.openxmlformats.org/officeDocument/2006/relationships" r:id="rId1">
    <sheetNames>
      <sheetName val="sys_header"/>
      <sheetName val="sys_desc"/>
      <sheetName val="sys_proj"/>
      <sheetName val="sys_data"/>
      <sheetName val="FERC - OTHER"/>
      <sheetName val="CKW &amp; FKEC"/>
      <sheetName val="Form 27 - MWH JAN DEC 07"/>
      <sheetName val="WS Log (JAN)"/>
      <sheetName val="WS Log (FEB)"/>
      <sheetName val="WS Log (MAR)"/>
      <sheetName val="WS Log (APR)"/>
      <sheetName val="WS Log (MAY)"/>
      <sheetName val="WS Log (JUN)"/>
      <sheetName val="WS Log (JUL)"/>
      <sheetName val="WS Log (AUG)"/>
      <sheetName val="WS Log (SEP)"/>
      <sheetName val="WS Log (OCT)"/>
      <sheetName val="WS Log (NOV)"/>
      <sheetName val="WS Log (DEC)"/>
      <sheetName val="NFE 518 (JAN)"/>
      <sheetName val="NFE 518 (FEB)"/>
      <sheetName val="NFE 518 (MAR)"/>
      <sheetName val="NFE 518 (APR)"/>
      <sheetName val="NFE 518 (MAY)"/>
      <sheetName val="NFE 518 (JUN)"/>
      <sheetName val="NFE 518 (JUL)"/>
      <sheetName val="NFE 518 (AUG)"/>
      <sheetName val="NFE 518 (SEP)"/>
      <sheetName val="NFE 518 (OCT)"/>
      <sheetName val="NFE 518 (NOV)"/>
      <sheetName val="NFE 518 (DEC)"/>
      <sheetName val="R&amp;R Rpt (JAN)"/>
      <sheetName val="R&amp;R Rpt (FEB)"/>
      <sheetName val="R&amp;R Rpt (MAR)"/>
      <sheetName val="R&amp;R Rpt (APR)"/>
      <sheetName val="R&amp;R Rpt (MAY)"/>
      <sheetName val="R&amp;R Rpt (JUN)"/>
      <sheetName val="R&amp;R Rpt (JUL)"/>
      <sheetName val="R&amp;R Rpt (AUG)"/>
      <sheetName val="Compare R&amp;R Rpt to W. Log"/>
      <sheetName val="R&amp;R Rpt (SEP)"/>
      <sheetName val="R&amp;R Rpt (OCT)"/>
      <sheetName val="R&amp;R Rpt (NOV)"/>
      <sheetName val="R&amp;R Rpt (DEC)"/>
      <sheetName val="A2 (JAN)"/>
      <sheetName val="A2 (FEB)"/>
      <sheetName val="A2 (MAR)"/>
      <sheetName val="A2 (APR)"/>
      <sheetName val="A2 (MAY)"/>
      <sheetName val="A2 (JUN)"/>
      <sheetName val="A2 (JUL)"/>
      <sheetName val="A2 (AUG)"/>
      <sheetName val="A2 (SEP)"/>
      <sheetName val="A2 (OCT)"/>
      <sheetName val="A2 (NOV)"/>
      <sheetName val="A2 (DEC)"/>
      <sheetName val="Lauderdale"/>
      <sheetName val="Martin"/>
      <sheetName val="SJRPP"/>
      <sheetName val=" Okeelanta"/>
      <sheetName val="A SCH INPUT"/>
      <sheetName val="R_INPUT"/>
      <sheetName val="RECON"/>
      <sheetName val="Prelim_Variance"/>
      <sheetName val="Summary"/>
      <sheetName val="Variance_Est-Act"/>
      <sheetName val="TU w $121 Rec"/>
      <sheetName val="TU no $121"/>
      <sheetName val="PROJ_EST_ACT"/>
      <sheetName val="Incr Hedg"/>
      <sheetName val="NF Disp"/>
      <sheetName val="Scherer"/>
      <sheetName val="E3 Rev3"/>
      <sheetName val="E3 Est2"/>
      <sheetName val="E3"/>
      <sheetName val="E6 Pro2"/>
      <sheetName val="E7 Pro2"/>
      <sheetName val="E8 Pro2"/>
      <sheetName val="E8 "/>
      <sheetName val="E9 Pro2"/>
      <sheetName val="A Sch Recon"/>
      <sheetName val="Income Data"/>
      <sheetName val="PROJECTIONS"/>
      <sheetName val="E1b 2008 (4&amp;8)"/>
      <sheetName val="E1b 2008 (4&amp;8)w_recov-KORY"/>
      <sheetName val="E1b 2008 (4&amp;8)w_recov"/>
      <sheetName val="E1b 2008 (5&amp;7)"/>
      <sheetName val="Var E1b 2008 (5&amp;7)"/>
      <sheetName val="Scherer_OLD"/>
    </sheetNames>
  </externalBook>
</externalLink>
</file>

<file path=xl/externalLinks/externalLink66.xml><?xml version="1.0" encoding="utf-8"?>
<externalLink xmlns="http://schemas.openxmlformats.org/spreadsheetml/2006/main">
  <externalBook xmlns:r="http://schemas.openxmlformats.org/officeDocument/2006/relationships" r:id="rId1">
    <sheetNames>
      <sheetName val="Prepaids Dec 05"/>
      <sheetName val="entry"/>
      <sheetName val="Fiber Leases &amp; Pole attachments"/>
      <sheetName val="ROW's &amp; permits"/>
      <sheetName val="AGENT COMM, MKTG &amp; OTHERS"/>
      <sheetName val="COMMISSIONS"/>
      <sheetName val="RTS's &amp; SOFTWR UPGRDS"/>
      <sheetName val="October additions to ppd comm"/>
      <sheetName val="Nov additions to prepaids"/>
      <sheetName val="Dec additions to prepaids"/>
      <sheetName val="long term and current"/>
    </sheetNames>
  </externalBook>
</externalLink>
</file>

<file path=xl/externalLinks/externalLink67.xml><?xml version="1.0" encoding="utf-8"?>
<externalLink xmlns="http://schemas.openxmlformats.org/spreadsheetml/2006/main">
  <externalBook xmlns:r="http://schemas.openxmlformats.org/officeDocument/2006/relationships" r:id="rId1">
    <sheetNames>
      <sheetName val="TO DO"/>
      <sheetName val="TOC"/>
      <sheetName val="Inputs"/>
      <sheetName val="2nd qtr"/>
      <sheetName val="MM"/>
      <sheetName val="MM base"/>
      <sheetName val="MM-final-peak"/>
      <sheetName val="MM base2"/>
      <sheetName val="MM final base"/>
      <sheetName val="Overfiring"/>
      <sheetName val="PPE"/>
      <sheetName val="Oil Sale"/>
      <sheetName val="Production-CC"/>
      <sheetName val="Production-CT"/>
      <sheetName val="CNG32"/>
      <sheetName val="CNG35"/>
      <sheetName val="144A"/>
      <sheetName val="Def Debt"/>
      <sheetName val="144A debt"/>
      <sheetName val="Debt"/>
      <sheetName val="Dispatch"/>
      <sheetName val="Fuel Prices"/>
      <sheetName val="Rates"/>
      <sheetName val="Unit 5 Budget"/>
      <sheetName val="Unit 6 Budget"/>
      <sheetName val="Heat Rate Lookup"/>
      <sheetName val="Cover"/>
      <sheetName val="Detail"/>
      <sheetName val="6003"/>
      <sheetName val="6004"/>
      <sheetName val="6005"/>
      <sheetName val="6006"/>
      <sheetName val="6008"/>
      <sheetName val="6009"/>
      <sheetName val="6010"/>
      <sheetName val="6033"/>
      <sheetName val="6034"/>
      <sheetName val="7013"/>
      <sheetName val="7014"/>
      <sheetName val="6019"/>
      <sheetName val="305"/>
      <sheetName val="6020"/>
      <sheetName val="306"/>
      <sheetName val="6025"/>
      <sheetName val="7011"/>
      <sheetName val="MM (CASH)-base"/>
      <sheetName val="MM (CASH)"/>
      <sheetName val="6011"/>
      <sheetName val="301"/>
      <sheetName val="6013"/>
      <sheetName val="300"/>
      <sheetName val="6014"/>
      <sheetName val="6015"/>
      <sheetName val="6016"/>
      <sheetName val="6017"/>
      <sheetName val="6018"/>
      <sheetName val="6021"/>
      <sheetName val="302"/>
      <sheetName val="6023"/>
      <sheetName val="303"/>
      <sheetName val="6026"/>
      <sheetName val="6027"/>
      <sheetName val="6028"/>
      <sheetName val="307"/>
      <sheetName val="6029"/>
      <sheetName val="304"/>
      <sheetName val="6031"/>
      <sheetName val="6032"/>
      <sheetName val="6037"/>
      <sheetName val="6038"/>
      <sheetName val="6040"/>
      <sheetName val="6041"/>
      <sheetName val="6042"/>
      <sheetName val="6043"/>
      <sheetName val="6044"/>
      <sheetName val="6045"/>
      <sheetName val="6047"/>
      <sheetName val="7001"/>
      <sheetName val="7002"/>
      <sheetName val="7003"/>
      <sheetName val="7004"/>
      <sheetName val="7006"/>
      <sheetName val="7005"/>
      <sheetName val="7007"/>
      <sheetName val="7008"/>
      <sheetName val="7009"/>
      <sheetName val="7010"/>
      <sheetName val="Jeff--&gt;"/>
      <sheetName val="8002"/>
      <sheetName val="110"/>
      <sheetName val="6"/>
      <sheetName val="6048"/>
      <sheetName val="8009"/>
      <sheetName val="8010"/>
      <sheetName val="105"/>
      <sheetName val="8011"/>
      <sheetName val="6001"/>
      <sheetName val="6002"/>
      <sheetName val="8001"/>
      <sheetName val="8001A"/>
      <sheetName val="8006"/>
      <sheetName val="8007"/>
      <sheetName val="8008"/>
      <sheetName val="100"/>
      <sheetName val="8014"/>
      <sheetName val="8022"/>
      <sheetName val="9001"/>
      <sheetName val="McB--&gt;"/>
      <sheetName val="6022"/>
      <sheetName val="7103"/>
      <sheetName val="7104"/>
      <sheetName val="9"/>
      <sheetName val="8003"/>
      <sheetName val="8019"/>
      <sheetName val="Travel"/>
      <sheetName val="EE"/>
      <sheetName val="CASH"/>
      <sheetName val="REV"/>
      <sheetName val="Look up sheet"/>
      <sheetName val="GAAP"/>
      <sheetName val="Main sheet-Hoja Principal"/>
    </sheetNames>
  </externalBook>
</externalLink>
</file>

<file path=xl/externalLinks/externalLink68.xml><?xml version="1.0" encoding="utf-8"?>
<externalLink xmlns="http://schemas.openxmlformats.org/spreadsheetml/2006/main">
  <externalBook xmlns:r="http://schemas.openxmlformats.org/officeDocument/2006/relationships" r:id="rId1">
    <sheetNames>
      <sheetName val="INDEX"/>
      <sheetName val="ENTRY"/>
      <sheetName val="INTERCOMPANY ENTRY"/>
      <sheetName val="Allocation of Inc and Loss"/>
      <sheetName val="GROUP&amp;PALMS"/>
      <sheetName val="FPL&amp;SUBS"/>
      <sheetName val="GRPCAP&amp;SUBS"/>
      <sheetName val="ALANDCO&amp;SUBS"/>
      <sheetName val="FPLES&amp;SUBS"/>
      <sheetName val="FPLENERGY&amp;SUBS"/>
      <sheetName val="Prep_Point Sheets"/>
    </sheetNames>
  </externalBook>
</externalLink>
</file>

<file path=xl/externalLinks/externalLink69.xml><?xml version="1.0" encoding="utf-8"?>
<externalLink xmlns="http://schemas.openxmlformats.org/spreadsheetml/2006/main">
  <externalBook xmlns:r="http://schemas.openxmlformats.org/officeDocument/2006/relationships" r:id="rId1">
    <sheetNames>
      <sheetName val="CWIP FOR SOL"/>
      <sheetName val="CWIP &amp; PP&amp;E BAL BY GROUP"/>
      <sheetName val="MAY ACCRUAL"/>
      <sheetName val="CHECK TABLE"/>
      <sheetName val="cwip may 02"/>
      <sheetName val="DESCRIPTION TABLE"/>
      <sheetName val="Tables"/>
      <sheetName val="1999 ACCRUAL"/>
      <sheetName val="held for resale"/>
    </sheetNames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REPORT"/>
    </sheetNames>
  </externalBook>
</externalLink>
</file>

<file path=xl/externalLinks/externalLink70.xml><?xml version="1.0" encoding="utf-8"?>
<externalLink xmlns="http://schemas.openxmlformats.org/spreadsheetml/2006/main">
  <externalBook xmlns:r="http://schemas.openxmlformats.org/officeDocument/2006/relationships" r:id="rId1">
    <sheetNames>
      <sheetName val="Tickmarks"/>
      <sheetName val="Index"/>
      <sheetName val="Input"/>
      <sheetName val="(A-1)Book to Tax Recon"/>
      <sheetName val="(B-1)Trial Balance"/>
      <sheetName val="(C-1) Prepaid Insurance"/>
      <sheetName val="(C-2) Sec 263A"/>
      <sheetName val="(C-3) Middle Tier"/>
      <sheetName val="(C-4) Franchise Tax"/>
      <sheetName val="(C-5) PTC"/>
      <sheetName val="(D-1) State Depreciation"/>
      <sheetName val="(D-2 thru 25) Depreciation"/>
      <sheetName val="(G-1)Apportionment"/>
      <sheetName val="Prep_Point Sheets"/>
      <sheetName val="Provision"/>
      <sheetName val="Provision to Return Reconciliat"/>
      <sheetName val="Correspondence"/>
      <sheetName val="Carryforward"/>
      <sheetName val="Research"/>
      <sheetName val="Returns"/>
      <sheetName val="PTC"/>
      <sheetName val="TELES"/>
    </sheetNames>
  </externalBook>
</externalLink>
</file>

<file path=xl/externalLinks/externalLink71.xml><?xml version="1.0" encoding="utf-8"?>
<externalLink xmlns="http://schemas.openxmlformats.org/spreadsheetml/2006/main">
  <externalBook xmlns:r="http://schemas.openxmlformats.org/officeDocument/2006/relationships" r:id="rId1">
    <sheetNames>
      <sheetName val="Final Fuel Var 2001 "/>
      <sheetName val="Final Fuel Sch 2001"/>
    </sheetNames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REPORT"/>
    </sheetNames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REPORT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1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6.bin" /></Relationships>
</file>

<file path=xl/worksheets/_rels/sheet1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7.bin" /></Relationships>
</file>

<file path=xl/worksheets/_rels/sheet1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8.bin" /></Relationships>
</file>

<file path=xl/worksheets/_rels/sheet19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printerSettings" Target="../printerSettings/printerSettings19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20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 /><Relationship Id="rId2" Type="http://schemas.openxmlformats.org/officeDocument/2006/relationships/printerSettings" Target="../printerSettings/printerSettings20.bin" /></Relationships>
</file>

<file path=xl/worksheets/_rels/sheet2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1.bin" /></Relationships>
</file>

<file path=xl/worksheets/_rels/sheet2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.xml" /><Relationship Id="rId2" Type="http://schemas.openxmlformats.org/officeDocument/2006/relationships/printerSettings" Target="../printerSettings/printerSettings2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33"/>
  <sheetViews>
    <sheetView tabSelected="1" view="pageBreakPreview" zoomScale="110" zoomScaleSheetLayoutView="110" workbookViewId="0" topLeftCell="A1">
      <selection pane="topLeft" activeCell="A1" sqref="A1"/>
    </sheetView>
  </sheetViews>
  <sheetFormatPr defaultColWidth="8.72727272727273" defaultRowHeight="12.5"/>
  <cols>
    <col min="3" max="4" width="15.4545454545455" bestFit="1" customWidth="1"/>
    <col min="5" max="5" width="15.5454545454545" bestFit="1" customWidth="1"/>
    <col min="6" max="7" width="11.8181818181818" bestFit="1" customWidth="1"/>
    <col min="8" max="9" width="11.1818181818182" bestFit="1" customWidth="1"/>
    <col min="10" max="10" width="14.4545454545455" bestFit="1" customWidth="1"/>
    <col min="11" max="12" width="11.8181818181818" bestFit="1" customWidth="1"/>
    <col min="13" max="15" width="15.4545454545455" bestFit="1" customWidth="1"/>
  </cols>
  <sheetData>
    <row r="1" ht="12.5">
      <c r="A1" s="159" t="s">
        <v>350</v>
      </c>
    </row>
    <row r="2" spans="1:15" ht="12.5">
      <c r="A2" s="159" t="s">
        <v>351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9"/>
    </row>
    <row r="3" spans="1:15" ht="12.5">
      <c r="A3" s="352" t="s">
        <v>49</v>
      </c>
      <c r="B3" s="352"/>
      <c r="C3" s="352"/>
      <c r="D3" s="352"/>
      <c r="E3" s="352"/>
      <c r="F3" s="352"/>
      <c r="G3" s="352"/>
      <c r="H3" s="352"/>
      <c r="I3" s="352"/>
      <c r="J3" s="352"/>
      <c r="K3" s="352"/>
      <c r="L3" s="352"/>
      <c r="M3" s="352"/>
      <c r="N3" s="352"/>
      <c r="O3" s="352"/>
    </row>
    <row r="4" spans="1:15" ht="12.5">
      <c r="A4" s="352" t="s">
        <v>256</v>
      </c>
      <c r="B4" s="352"/>
      <c r="C4" s="352"/>
      <c r="D4" s="352"/>
      <c r="E4" s="352"/>
      <c r="F4" s="352"/>
      <c r="G4" s="352"/>
      <c r="H4" s="352"/>
      <c r="I4" s="352"/>
      <c r="J4" s="352"/>
      <c r="K4" s="352"/>
      <c r="L4" s="352"/>
      <c r="M4" s="352"/>
      <c r="N4" s="352"/>
      <c r="O4" s="352"/>
    </row>
    <row r="5" spans="1:15" ht="12.5">
      <c r="A5" s="352" t="s">
        <v>257</v>
      </c>
      <c r="B5" s="352"/>
      <c r="C5" s="352"/>
      <c r="D5" s="352"/>
      <c r="E5" s="352"/>
      <c r="F5" s="352"/>
      <c r="G5" s="352"/>
      <c r="H5" s="352"/>
      <c r="I5" s="352"/>
      <c r="J5" s="352"/>
      <c r="K5" s="352"/>
      <c r="L5" s="352"/>
      <c r="M5" s="352"/>
      <c r="N5" s="352"/>
      <c r="O5" s="352"/>
    </row>
    <row r="6" spans="1:15" ht="12.5">
      <c r="A6" s="359" t="s">
        <v>258</v>
      </c>
      <c r="B6" s="359"/>
      <c r="C6" s="359"/>
      <c r="D6" s="359"/>
      <c r="E6" s="359"/>
      <c r="F6" s="359"/>
      <c r="G6" s="359"/>
      <c r="H6" s="359"/>
      <c r="I6" s="359"/>
      <c r="J6" s="359"/>
      <c r="K6" s="359"/>
      <c r="L6" s="359"/>
      <c r="M6" s="359"/>
      <c r="N6" s="359"/>
      <c r="O6" s="359"/>
    </row>
    <row r="7" spans="1:15" ht="12.5">
      <c r="A7" s="300"/>
      <c r="B7" s="300"/>
      <c r="C7" s="300"/>
      <c r="D7" s="300"/>
      <c r="E7" s="301"/>
      <c r="F7" s="301"/>
      <c r="G7" s="301"/>
      <c r="H7" s="301"/>
      <c r="I7" s="301"/>
      <c r="J7" s="301"/>
      <c r="K7" s="301"/>
      <c r="L7" s="301"/>
      <c r="M7" s="301"/>
      <c r="N7" s="301"/>
      <c r="O7" s="302"/>
    </row>
    <row r="8" spans="1:15" ht="12.5">
      <c r="A8" s="300"/>
      <c r="B8" s="300"/>
      <c r="C8" s="300"/>
      <c r="D8" s="300"/>
      <c r="E8" s="301"/>
      <c r="F8" s="301"/>
      <c r="G8" s="301"/>
      <c r="H8" s="301"/>
      <c r="I8" s="301"/>
      <c r="J8" s="301"/>
      <c r="K8" s="301"/>
      <c r="L8" s="301"/>
      <c r="M8" s="301"/>
      <c r="N8" s="301"/>
      <c r="O8" s="301"/>
    </row>
    <row r="9" spans="1:15" ht="12.5">
      <c r="A9" s="301"/>
      <c r="B9" s="301"/>
      <c r="C9" s="303"/>
      <c r="D9" s="303"/>
      <c r="E9" s="303"/>
      <c r="F9" s="303"/>
      <c r="G9" s="303"/>
      <c r="H9" s="303"/>
      <c r="I9" s="303"/>
      <c r="J9" s="303"/>
      <c r="K9" s="303"/>
      <c r="L9" s="303"/>
      <c r="M9" s="303"/>
      <c r="N9" s="303"/>
      <c r="O9" s="303"/>
    </row>
    <row r="10" spans="1:15" ht="12.5">
      <c r="A10" s="304"/>
      <c r="B10" s="304"/>
      <c r="C10" s="304"/>
      <c r="D10" s="304"/>
      <c r="E10" s="304"/>
      <c r="F10" s="304"/>
      <c r="G10" s="304"/>
      <c r="H10" s="304"/>
      <c r="I10" s="304"/>
      <c r="J10" s="304"/>
      <c r="K10" s="304"/>
      <c r="L10" s="304"/>
      <c r="M10" s="304"/>
      <c r="N10" s="304"/>
      <c r="O10" s="304"/>
    </row>
    <row r="11" spans="1:15" ht="13" thickBot="1">
      <c r="A11" s="298"/>
      <c r="B11" s="298"/>
      <c r="C11" s="305" t="s">
        <v>259</v>
      </c>
      <c r="D11" s="305" t="s">
        <v>260</v>
      </c>
      <c r="E11" s="305" t="s">
        <v>261</v>
      </c>
      <c r="F11" s="305" t="s">
        <v>262</v>
      </c>
      <c r="G11" s="305" t="s">
        <v>263</v>
      </c>
      <c r="H11" s="305" t="s">
        <v>264</v>
      </c>
      <c r="I11" s="305" t="s">
        <v>265</v>
      </c>
      <c r="J11" s="305" t="s">
        <v>266</v>
      </c>
      <c r="K11" s="305" t="s">
        <v>267</v>
      </c>
      <c r="L11" s="305" t="s">
        <v>268</v>
      </c>
      <c r="M11" s="306" t="s">
        <v>269</v>
      </c>
      <c r="N11" s="306" t="s">
        <v>270</v>
      </c>
      <c r="O11" s="306" t="s">
        <v>271</v>
      </c>
    </row>
    <row r="12" spans="1:15" ht="12.5">
      <c r="A12" s="353" t="s">
        <v>272</v>
      </c>
      <c r="B12" s="354"/>
      <c r="C12" s="307"/>
      <c r="D12" s="307"/>
      <c r="E12" s="308" t="s">
        <v>273</v>
      </c>
      <c r="F12" s="307"/>
      <c r="G12" s="307"/>
      <c r="H12" s="307"/>
      <c r="I12" s="307"/>
      <c r="J12" s="307"/>
      <c r="K12" s="307"/>
      <c r="L12" s="307"/>
      <c r="M12" s="307"/>
      <c r="N12" s="307"/>
      <c r="O12" s="309"/>
    </row>
    <row r="13" spans="1:15" ht="12.5">
      <c r="A13" s="355"/>
      <c r="B13" s="356"/>
      <c r="C13" s="310" t="s">
        <v>274</v>
      </c>
      <c r="D13" s="310" t="s">
        <v>275</v>
      </c>
      <c r="E13" s="310" t="s">
        <v>276</v>
      </c>
      <c r="F13" s="310" t="s">
        <v>276</v>
      </c>
      <c r="G13" s="310" t="s">
        <v>276</v>
      </c>
      <c r="H13" s="310" t="s">
        <v>277</v>
      </c>
      <c r="I13" s="310" t="s">
        <v>278</v>
      </c>
      <c r="J13" s="310" t="s">
        <v>276</v>
      </c>
      <c r="K13" s="310" t="s">
        <v>276</v>
      </c>
      <c r="L13" s="310" t="s">
        <v>276</v>
      </c>
      <c r="M13" s="310" t="s">
        <v>279</v>
      </c>
      <c r="N13" s="310" t="s">
        <v>279</v>
      </c>
      <c r="O13" s="310" t="s">
        <v>279</v>
      </c>
    </row>
    <row r="14" spans="1:15" ht="12.5">
      <c r="A14" s="355"/>
      <c r="B14" s="356"/>
      <c r="C14" s="310" t="s">
        <v>280</v>
      </c>
      <c r="D14" s="310" t="s">
        <v>280</v>
      </c>
      <c r="E14" s="310" t="s">
        <v>281</v>
      </c>
      <c r="F14" s="310" t="s">
        <v>282</v>
      </c>
      <c r="G14" s="310" t="s">
        <v>283</v>
      </c>
      <c r="H14" s="310" t="s">
        <v>284</v>
      </c>
      <c r="I14" s="310" t="s">
        <v>284</v>
      </c>
      <c r="J14" s="310" t="s">
        <v>285</v>
      </c>
      <c r="K14" s="310" t="s">
        <v>286</v>
      </c>
      <c r="L14" s="310" t="s">
        <v>287</v>
      </c>
      <c r="M14" s="310" t="s">
        <v>288</v>
      </c>
      <c r="N14" s="310" t="s">
        <v>289</v>
      </c>
      <c r="O14" s="310" t="s">
        <v>290</v>
      </c>
    </row>
    <row r="15" spans="1:15" ht="12.5">
      <c r="A15" s="355"/>
      <c r="B15" s="356"/>
      <c r="C15" s="310" t="s">
        <v>291</v>
      </c>
      <c r="D15" s="310" t="s">
        <v>291</v>
      </c>
      <c r="E15" s="310" t="s">
        <v>292</v>
      </c>
      <c r="F15" s="310" t="s">
        <v>292</v>
      </c>
      <c r="G15" s="310" t="s">
        <v>292</v>
      </c>
      <c r="H15" s="310" t="s">
        <v>293</v>
      </c>
      <c r="I15" s="310" t="s">
        <v>293</v>
      </c>
      <c r="J15" s="310" t="s">
        <v>294</v>
      </c>
      <c r="K15" s="310" t="s">
        <v>294</v>
      </c>
      <c r="L15" s="310" t="s">
        <v>294</v>
      </c>
      <c r="M15" s="310" t="s">
        <v>295</v>
      </c>
      <c r="N15" s="310" t="s">
        <v>295</v>
      </c>
      <c r="O15" s="310" t="s">
        <v>295</v>
      </c>
    </row>
    <row r="16" spans="1:15" ht="13" thickBot="1">
      <c r="A16" s="357"/>
      <c r="B16" s="358"/>
      <c r="C16" s="311" t="s">
        <v>296</v>
      </c>
      <c r="D16" s="311" t="s">
        <v>296</v>
      </c>
      <c r="E16" s="311" t="s">
        <v>297</v>
      </c>
      <c r="F16" s="311" t="s">
        <v>298</v>
      </c>
      <c r="G16" s="311" t="s">
        <v>298</v>
      </c>
      <c r="H16" s="311" t="s">
        <v>299</v>
      </c>
      <c r="I16" s="311" t="s">
        <v>299</v>
      </c>
      <c r="J16" s="311" t="s">
        <v>297</v>
      </c>
      <c r="K16" s="311" t="s">
        <v>298</v>
      </c>
      <c r="L16" s="311" t="s">
        <v>298</v>
      </c>
      <c r="M16" s="311" t="s">
        <v>296</v>
      </c>
      <c r="N16" s="311" t="s">
        <v>296</v>
      </c>
      <c r="O16" s="311" t="s">
        <v>296</v>
      </c>
    </row>
    <row r="17" spans="1:15" ht="12.5">
      <c r="A17" s="298"/>
      <c r="B17" s="298"/>
      <c r="C17" s="298"/>
      <c r="D17" s="298"/>
      <c r="E17" s="298"/>
      <c r="F17" s="298"/>
      <c r="G17" s="298"/>
      <c r="H17" s="298"/>
      <c r="I17" s="298"/>
      <c r="J17" s="298"/>
      <c r="K17" s="298"/>
      <c r="L17" s="298"/>
      <c r="M17" s="298"/>
      <c r="N17" s="298"/>
      <c r="O17" s="312"/>
    </row>
    <row r="18" spans="1:15" ht="12.5">
      <c r="A18" s="298"/>
      <c r="B18" s="298"/>
      <c r="C18" s="298"/>
      <c r="D18" s="298"/>
      <c r="E18" s="298"/>
      <c r="F18" s="298"/>
      <c r="G18" s="298"/>
      <c r="H18" s="313"/>
      <c r="I18" s="298"/>
      <c r="J18" s="298"/>
      <c r="K18" s="298"/>
      <c r="L18" s="298"/>
      <c r="M18" s="298"/>
      <c r="N18" s="298"/>
      <c r="O18" s="312"/>
    </row>
    <row r="19" spans="1:15" ht="12.5">
      <c r="A19" s="314" t="s">
        <v>300</v>
      </c>
      <c r="B19" s="298"/>
      <c r="C19" s="315">
        <v>0.58270328000000005</v>
      </c>
      <c r="D19" s="315">
        <v>0.56128051084373598</v>
      </c>
      <c r="E19" s="316">
        <v>5468715000</v>
      </c>
      <c r="F19" s="316">
        <f t="shared" si="0" ref="F19:F25">ROUND(E19/($C$39*C19),2)</f>
        <v>1068428.5900000001</v>
      </c>
      <c r="G19" s="316">
        <v>1118516.6948181666</v>
      </c>
      <c r="H19" s="313">
        <v>1.00609343</v>
      </c>
      <c r="I19" s="313">
        <v>1.00559591</v>
      </c>
      <c r="J19" s="316">
        <f t="shared" si="1" ref="J19:J25">ROUND(E19*I19,0)</f>
        <v>5499317437</v>
      </c>
      <c r="K19" s="316">
        <f t="shared" si="2" ref="K19:K25">ROUND(F19*H19,2)</f>
        <v>1074938.98</v>
      </c>
      <c r="L19" s="316">
        <f>ROUND(G19*H19,2)</f>
        <v>1125332.30</v>
      </c>
      <c r="M19" s="317">
        <f>ROUND(J19/$J$26,7)</f>
        <v>0.50220620000000005</v>
      </c>
      <c r="N19" s="317">
        <f>ROUND(K19/$K$26,7)</f>
        <v>0.57877659999999997</v>
      </c>
      <c r="O19" s="317">
        <f>ROUND(L19/$L$26,7)</f>
        <v>0.54526569999999996</v>
      </c>
    </row>
    <row r="20" spans="1:15" ht="12.5">
      <c r="A20" s="314" t="s">
        <v>301</v>
      </c>
      <c r="B20" s="298"/>
      <c r="C20" s="315">
        <v>0.57224448999999999</v>
      </c>
      <c r="D20" s="315">
        <v>0.51437382361937822</v>
      </c>
      <c r="E20" s="316">
        <v>302467000</v>
      </c>
      <c r="F20" s="316">
        <f t="shared" si="0"/>
        <v>60173.33</v>
      </c>
      <c r="G20" s="316">
        <v>71441.566733416679</v>
      </c>
      <c r="H20" s="313">
        <v>1.0060824100000001</v>
      </c>
      <c r="I20" s="313">
        <v>1.0055947700000001</v>
      </c>
      <c r="J20" s="316">
        <f t="shared" si="1"/>
        <v>304159233</v>
      </c>
      <c r="K20" s="316">
        <f t="shared" si="2"/>
        <v>60539.33</v>
      </c>
      <c r="L20" s="316">
        <f>ROUND(G20*H20,2)</f>
        <v>71876.100000000006</v>
      </c>
      <c r="M20" s="317">
        <f>ROUND(J20/$J$26,7)-0.0000001</f>
        <v>0.027776200000000001</v>
      </c>
      <c r="N20" s="317">
        <f t="shared" si="3" ref="N20:N25">ROUND(K20/$K$26,7)</f>
        <v>0.032596</v>
      </c>
      <c r="O20" s="317">
        <f t="shared" si="4" ref="O20:O25">ROUND(L20/$L$26,7)</f>
        <v>0.034826700000000002</v>
      </c>
    </row>
    <row r="21" spans="1:15" ht="12.5">
      <c r="A21" s="314" t="s">
        <v>302</v>
      </c>
      <c r="B21" s="298"/>
      <c r="C21" s="315">
        <v>0.74102155999999997</v>
      </c>
      <c r="D21" s="315">
        <v>0.65785405741055825</v>
      </c>
      <c r="E21" s="316">
        <v>2428641000</v>
      </c>
      <c r="F21" s="316">
        <f t="shared" si="0"/>
        <v>373112.80</v>
      </c>
      <c r="G21" s="316">
        <v>440269.84142416663</v>
      </c>
      <c r="H21" s="313">
        <v>1.0059001700000001</v>
      </c>
      <c r="I21" s="313">
        <v>1.00544671</v>
      </c>
      <c r="J21" s="316">
        <f t="shared" si="1"/>
        <v>2441869103</v>
      </c>
      <c r="K21" s="316">
        <f t="shared" si="2"/>
        <v>375314.23</v>
      </c>
      <c r="L21" s="316">
        <f t="shared" si="5" ref="L21:L25">ROUND(G21*H21,2)</f>
        <v>442867.51</v>
      </c>
      <c r="M21" s="317">
        <f t="shared" si="6" ref="M21:M25">ROUND(J21/$J$26,7)</f>
        <v>0.22299530000000001</v>
      </c>
      <c r="N21" s="317">
        <f t="shared" si="3"/>
        <v>0.2020795</v>
      </c>
      <c r="O21" s="317">
        <f t="shared" si="4"/>
        <v>0.2145859</v>
      </c>
    </row>
    <row r="22" spans="1:15" ht="12.5">
      <c r="A22" s="298" t="s">
        <v>303</v>
      </c>
      <c r="B22" s="298"/>
      <c r="C22" s="315">
        <v>0.85094449000000005</v>
      </c>
      <c r="D22" s="315">
        <v>0.76438817259558345</v>
      </c>
      <c r="E22" s="316">
        <v>879247000</v>
      </c>
      <c r="F22" s="316">
        <f t="shared" si="0"/>
        <v>117629.79</v>
      </c>
      <c r="G22" s="316">
        <v>124236.08333333333</v>
      </c>
      <c r="H22" s="313">
        <v>0.98747379000000002</v>
      </c>
      <c r="I22" s="313">
        <v>0.99210885000000004</v>
      </c>
      <c r="J22" s="316">
        <f t="shared" si="1"/>
        <v>872308730</v>
      </c>
      <c r="K22" s="316">
        <f t="shared" si="2"/>
        <v>116156.33</v>
      </c>
      <c r="L22" s="316">
        <f t="shared" si="5"/>
        <v>122679.88</v>
      </c>
      <c r="M22" s="317">
        <f t="shared" si="6"/>
        <v>0.079660599999999998</v>
      </c>
      <c r="N22" s="317">
        <f t="shared" si="3"/>
        <v>0.062541799999999995</v>
      </c>
      <c r="O22" s="317">
        <f t="shared" si="4"/>
        <v>0.059443000000000003</v>
      </c>
    </row>
    <row r="23" spans="1:15" ht="12.5">
      <c r="A23" s="298" t="s">
        <v>304</v>
      </c>
      <c r="B23" s="298"/>
      <c r="C23" s="315">
        <v>0.84969636999999998</v>
      </c>
      <c r="D23" s="315">
        <v>0.72991744966785843</v>
      </c>
      <c r="E23" s="316">
        <v>1720313000</v>
      </c>
      <c r="F23" s="316">
        <f t="shared" si="0"/>
        <v>230489.62</v>
      </c>
      <c r="G23" s="316">
        <v>280196.38792000001</v>
      </c>
      <c r="H23" s="313">
        <v>0.96884429000000005</v>
      </c>
      <c r="I23" s="313">
        <v>0.97666478999999995</v>
      </c>
      <c r="J23" s="316">
        <f t="shared" si="1"/>
        <v>1680169135</v>
      </c>
      <c r="K23" s="316">
        <f t="shared" si="2"/>
        <v>223308.55</v>
      </c>
      <c r="L23" s="316">
        <f t="shared" si="5"/>
        <v>271466.67</v>
      </c>
      <c r="M23" s="317">
        <f t="shared" si="6"/>
        <v>0.15343560000000001</v>
      </c>
      <c r="N23" s="317">
        <f t="shared" si="3"/>
        <v>0.1202355</v>
      </c>
      <c r="O23" s="317">
        <f t="shared" si="4"/>
        <v>0.13153580000000001</v>
      </c>
    </row>
    <row r="24" spans="1:15" ht="12.5">
      <c r="A24" s="314" t="s">
        <v>305</v>
      </c>
      <c r="B24" s="298"/>
      <c r="C24" s="315">
        <v>7.6774333199999996</v>
      </c>
      <c r="D24" s="315">
        <v>0.49337282497703638</v>
      </c>
      <c r="E24" s="316">
        <v>104803000</v>
      </c>
      <c r="F24" s="316">
        <f t="shared" si="0"/>
        <v>1554.05</v>
      </c>
      <c r="G24" s="316">
        <v>24069.333333333332</v>
      </c>
      <c r="H24" s="313">
        <v>1.0061954500000001</v>
      </c>
      <c r="I24" s="313">
        <v>1.0056011899999999</v>
      </c>
      <c r="J24" s="316">
        <f t="shared" si="1"/>
        <v>105390022</v>
      </c>
      <c r="K24" s="316">
        <f t="shared" si="2"/>
        <v>1563.68</v>
      </c>
      <c r="L24" s="316">
        <f t="shared" si="5"/>
        <v>24218.45</v>
      </c>
      <c r="M24" s="317">
        <f t="shared" si="6"/>
        <v>0.0096244</v>
      </c>
      <c r="N24" s="317">
        <f t="shared" si="3"/>
        <v>0.00084190000000000003</v>
      </c>
      <c r="O24" s="317">
        <f t="shared" si="4"/>
        <v>0.011734700000000001</v>
      </c>
    </row>
    <row r="25" spans="1:15" ht="12.5">
      <c r="A25" s="298" t="s">
        <v>306</v>
      </c>
      <c r="B25" s="298"/>
      <c r="C25" s="315">
        <v>0.98645916</v>
      </c>
      <c r="D25" s="315">
        <v>0.98645915646458826</v>
      </c>
      <c r="E25" s="316">
        <v>46843000</v>
      </c>
      <c r="F25" s="316">
        <f t="shared" si="0"/>
        <v>5405.97</v>
      </c>
      <c r="G25" s="316">
        <v>5349.833333333333</v>
      </c>
      <c r="H25" s="313">
        <v>1.0061777300000001</v>
      </c>
      <c r="I25" s="313">
        <v>1.0055888100000001</v>
      </c>
      <c r="J25" s="316">
        <f t="shared" si="1"/>
        <v>47104797</v>
      </c>
      <c r="K25" s="316">
        <f t="shared" si="2"/>
        <v>5439.37</v>
      </c>
      <c r="L25" s="316">
        <f t="shared" si="5"/>
        <v>5382.88</v>
      </c>
      <c r="M25" s="317">
        <f t="shared" si="6"/>
        <v>0.0043017000000000003</v>
      </c>
      <c r="N25" s="317">
        <f t="shared" si="3"/>
        <v>0.0029286999999999998</v>
      </c>
      <c r="O25" s="317">
        <f t="shared" si="4"/>
        <v>0.0026082000000000002</v>
      </c>
    </row>
    <row r="26" spans="1:15" ht="12.5">
      <c r="A26" s="298" t="s">
        <v>201</v>
      </c>
      <c r="B26" s="298"/>
      <c r="C26" s="315"/>
      <c r="D26" s="315"/>
      <c r="E26" s="318">
        <f>SUM(E19:E25)</f>
        <v>10951029000</v>
      </c>
      <c r="F26" s="318">
        <f>ROUND(SUM(F19:F25),2)</f>
        <v>1856794.15</v>
      </c>
      <c r="G26" s="318">
        <f>ROUND(SUM(G19:G25),2)</f>
        <v>2064079.74</v>
      </c>
      <c r="H26" s="319"/>
      <c r="I26" s="319"/>
      <c r="J26" s="318">
        <f t="shared" si="7" ref="J26:O26">SUM(J19:J25)</f>
        <v>10950318457</v>
      </c>
      <c r="K26" s="318">
        <f t="shared" si="7"/>
        <v>1857260.4700000002</v>
      </c>
      <c r="L26" s="318">
        <f t="shared" si="7"/>
        <v>2063823.7899999998</v>
      </c>
      <c r="M26" s="320">
        <f t="shared" si="7"/>
        <v>1</v>
      </c>
      <c r="N26" s="320">
        <f t="shared" si="7"/>
        <v>0.99999999999999978</v>
      </c>
      <c r="O26" s="320">
        <f t="shared" si="7"/>
        <v>0.99999999999999989</v>
      </c>
    </row>
    <row r="27" spans="1:15" ht="12.5">
      <c r="A27" s="298"/>
      <c r="B27" s="298"/>
      <c r="C27" s="321"/>
      <c r="D27" s="321"/>
      <c r="E27" s="316"/>
      <c r="F27" s="322"/>
      <c r="G27" s="322"/>
      <c r="H27" s="319"/>
      <c r="I27" s="319"/>
      <c r="J27" s="298"/>
      <c r="K27" s="322"/>
      <c r="L27" s="322"/>
      <c r="M27" s="317"/>
      <c r="N27" s="317"/>
      <c r="O27" s="317"/>
    </row>
    <row r="28" spans="1:15" ht="12.5">
      <c r="A28" s="323" t="s">
        <v>79</v>
      </c>
      <c r="B28" s="323"/>
      <c r="C28" s="321"/>
      <c r="D28" s="321"/>
      <c r="E28" s="316"/>
      <c r="F28" s="322"/>
      <c r="G28" s="322"/>
      <c r="H28" s="319"/>
      <c r="I28" s="319"/>
      <c r="J28" s="298"/>
      <c r="K28" s="324"/>
      <c r="L28" s="324"/>
      <c r="M28" s="317"/>
      <c r="N28" s="317"/>
      <c r="O28" s="317"/>
    </row>
    <row r="29" spans="1:15" ht="12.5">
      <c r="A29" s="298" t="str">
        <f>C11</f>
        <v>(A)</v>
      </c>
      <c r="B29" s="325" t="s">
        <v>307</v>
      </c>
      <c r="C29" s="321"/>
      <c r="D29" s="321"/>
      <c r="E29" s="316"/>
      <c r="F29" s="322"/>
      <c r="G29" s="322"/>
      <c r="H29" s="319"/>
      <c r="I29" s="319"/>
      <c r="J29" s="298"/>
      <c r="K29" s="324"/>
      <c r="L29" s="324"/>
      <c r="M29" s="298"/>
      <c r="N29" s="298"/>
      <c r="O29" s="317"/>
    </row>
    <row r="30" spans="1:15" ht="12.5">
      <c r="A30" s="298" t="str">
        <f>D11</f>
        <v>(B)</v>
      </c>
      <c r="B30" s="312" t="s">
        <v>308</v>
      </c>
      <c r="C30" s="326"/>
      <c r="D30" s="326"/>
      <c r="E30" s="316"/>
      <c r="F30" s="322"/>
      <c r="G30" s="322"/>
      <c r="H30" s="319"/>
      <c r="I30" s="319"/>
      <c r="J30" s="319"/>
      <c r="K30" s="319"/>
      <c r="L30" s="319"/>
      <c r="M30" s="298"/>
      <c r="N30" s="298"/>
      <c r="O30" s="317"/>
    </row>
    <row r="31" spans="1:15" ht="12.5">
      <c r="A31" s="298" t="str">
        <f>E11</f>
        <v>(C)</v>
      </c>
      <c r="B31" s="325" t="s">
        <v>309</v>
      </c>
      <c r="C31" s="326"/>
      <c r="D31" s="326"/>
      <c r="E31" s="316"/>
      <c r="F31" s="322"/>
      <c r="G31" s="322"/>
      <c r="H31" s="319"/>
      <c r="I31" s="319"/>
      <c r="J31" s="319"/>
      <c r="K31" s="319"/>
      <c r="L31" s="319"/>
      <c r="M31" s="298"/>
      <c r="N31" s="298"/>
      <c r="O31" s="317"/>
    </row>
    <row r="32" spans="1:15" ht="12.5">
      <c r="A32" s="298" t="str">
        <f>F11</f>
        <v>(D)</v>
      </c>
      <c r="B32" s="298" t="s">
        <v>310</v>
      </c>
      <c r="C32" s="326"/>
      <c r="D32" s="326"/>
      <c r="E32" s="298"/>
      <c r="F32" s="312"/>
      <c r="G32" s="298"/>
      <c r="H32" s="319"/>
      <c r="I32" s="319"/>
      <c r="J32" s="298"/>
      <c r="K32" s="298"/>
      <c r="L32" s="298"/>
      <c r="M32" s="298"/>
      <c r="N32" s="298"/>
      <c r="O32" s="298"/>
    </row>
    <row r="33" spans="1:15" ht="12.5">
      <c r="A33" s="298" t="str">
        <f>J11</f>
        <v>(H)</v>
      </c>
      <c r="B33" s="298" t="s">
        <v>311</v>
      </c>
      <c r="C33" s="298"/>
      <c r="D33" s="298"/>
      <c r="E33" s="316"/>
      <c r="F33" s="312"/>
      <c r="G33" s="322"/>
      <c r="H33" s="312"/>
      <c r="I33" s="319"/>
      <c r="J33" s="298"/>
      <c r="K33" s="322"/>
      <c r="L33" s="322"/>
      <c r="M33" s="298"/>
      <c r="N33" s="298"/>
      <c r="O33" s="317"/>
    </row>
    <row r="34" spans="1:15" ht="12.5">
      <c r="A34" s="298" t="str">
        <f>K11</f>
        <v>(I)</v>
      </c>
      <c r="B34" s="327" t="s">
        <v>312</v>
      </c>
      <c r="C34" s="298"/>
      <c r="D34" s="298"/>
      <c r="E34" s="298"/>
      <c r="F34" s="298"/>
      <c r="G34" s="298"/>
      <c r="H34" s="312"/>
      <c r="I34" s="319"/>
      <c r="J34" s="298"/>
      <c r="K34" s="298"/>
      <c r="L34" s="298"/>
      <c r="M34" s="298"/>
      <c r="N34" s="298"/>
      <c r="O34" s="298"/>
    </row>
    <row r="35" spans="1:15" ht="12.5">
      <c r="A35" s="298" t="str">
        <f>L11</f>
        <v>(J)</v>
      </c>
      <c r="B35" s="327" t="s">
        <v>313</v>
      </c>
      <c r="C35" s="298"/>
      <c r="D35" s="298"/>
      <c r="E35" s="312"/>
      <c r="F35" s="312"/>
      <c r="G35" s="322"/>
      <c r="H35" s="298"/>
      <c r="I35" s="319"/>
      <c r="J35" s="298"/>
      <c r="K35" s="322"/>
      <c r="L35" s="322"/>
      <c r="M35" s="298"/>
      <c r="N35" s="298"/>
      <c r="O35" s="317"/>
    </row>
    <row r="36" spans="1:15" ht="12.5">
      <c r="A36" s="298" t="str">
        <f>M11</f>
        <v>(K)</v>
      </c>
      <c r="B36" s="298" t="s">
        <v>314</v>
      </c>
      <c r="C36" s="298"/>
      <c r="D36" s="298"/>
      <c r="E36" s="298"/>
      <c r="F36" s="316"/>
      <c r="G36" s="316"/>
      <c r="H36" s="298"/>
      <c r="I36" s="319"/>
      <c r="J36" s="298"/>
      <c r="K36" s="298"/>
      <c r="L36" s="298"/>
      <c r="M36" s="298"/>
      <c r="N36" s="298"/>
      <c r="O36" s="298"/>
    </row>
    <row r="37" spans="1:15" ht="13">
      <c r="A37" s="298" t="str">
        <f>N11</f>
        <v>(L)</v>
      </c>
      <c r="B37" s="298" t="s">
        <v>315</v>
      </c>
      <c r="C37" s="328"/>
      <c r="D37" s="328"/>
      <c r="E37" s="304"/>
      <c r="F37" s="304"/>
      <c r="G37" s="304"/>
      <c r="H37" s="304"/>
      <c r="I37" s="304"/>
      <c r="J37" s="304"/>
      <c r="K37" s="304"/>
      <c r="L37" s="304"/>
      <c r="M37" s="304"/>
      <c r="N37" s="304"/>
      <c r="O37" s="304"/>
    </row>
    <row r="38" spans="1:15" ht="12.5">
      <c r="A38" s="298" t="str">
        <f>O11</f>
        <v>(M)</v>
      </c>
      <c r="B38" s="298" t="s">
        <v>316</v>
      </c>
      <c r="C38" s="312"/>
      <c r="D38" s="312"/>
      <c r="E38" s="312"/>
      <c r="F38" s="304"/>
      <c r="G38" s="304"/>
      <c r="H38" s="304"/>
      <c r="I38" s="304"/>
      <c r="J38" s="304"/>
      <c r="K38" s="304"/>
      <c r="L38" s="304"/>
      <c r="M38" s="304"/>
      <c r="N38" s="304"/>
      <c r="O38" s="304"/>
    </row>
    <row r="39" spans="3:5" ht="12.5">
      <c r="C39">
        <v>8784</v>
      </c>
      <c r="E39" t="s">
        <v>317</v>
      </c>
    </row>
    <row r="43" spans="1:15" ht="12.5">
      <c r="A43" s="298"/>
      <c r="B43" s="298"/>
      <c r="C43" s="298"/>
      <c r="D43" s="298"/>
      <c r="E43" s="298"/>
      <c r="F43" s="298"/>
      <c r="G43" s="298"/>
      <c r="H43" s="298"/>
      <c r="I43" s="298"/>
      <c r="J43" s="298"/>
      <c r="K43" s="298"/>
      <c r="L43" s="298"/>
      <c r="M43" s="298"/>
      <c r="N43" s="298"/>
      <c r="O43" s="314"/>
    </row>
    <row r="44" spans="1:15" ht="12.5">
      <c r="A44" s="298"/>
      <c r="B44" s="298"/>
      <c r="C44" s="298"/>
      <c r="D44" s="298"/>
      <c r="E44" s="298"/>
      <c r="F44" s="298"/>
      <c r="G44" s="298"/>
      <c r="H44" s="298"/>
      <c r="I44" s="298"/>
      <c r="J44" s="298"/>
      <c r="K44" s="298"/>
      <c r="L44" s="298"/>
      <c r="M44" s="298"/>
      <c r="N44" s="298"/>
      <c r="O44" s="299"/>
    </row>
    <row r="45" spans="1:15" ht="12.5">
      <c r="A45" s="352" t="str">
        <f>A3</f>
        <v>Gulf Power Company</v>
      </c>
      <c r="B45" s="352"/>
      <c r="C45" s="352"/>
      <c r="D45" s="352"/>
      <c r="E45" s="352"/>
      <c r="F45" s="352"/>
      <c r="G45" s="352"/>
      <c r="H45" s="352"/>
      <c r="I45" s="352"/>
      <c r="J45" s="352"/>
      <c r="K45" s="352"/>
      <c r="L45" s="352"/>
      <c r="M45" s="352"/>
      <c r="N45" s="352"/>
      <c r="O45" s="352"/>
    </row>
    <row r="46" spans="1:15" ht="12.5">
      <c r="A46" s="352" t="str">
        <f t="shared" si="8" ref="A46:A47">A4</f>
        <v>Storm Protection Plan (SPP) </v>
      </c>
      <c r="B46" s="352"/>
      <c r="C46" s="352"/>
      <c r="D46" s="352"/>
      <c r="E46" s="352"/>
      <c r="F46" s="352"/>
      <c r="G46" s="352"/>
      <c r="H46" s="352"/>
      <c r="I46" s="352"/>
      <c r="J46" s="352"/>
      <c r="K46" s="352"/>
      <c r="L46" s="352"/>
      <c r="M46" s="352"/>
      <c r="N46" s="352"/>
      <c r="O46" s="352"/>
    </row>
    <row r="47" spans="1:15" ht="12.5">
      <c r="A47" s="352" t="str">
        <f t="shared" si="8"/>
        <v>Calculation of the Energy &amp; Demand Allocation % By Rate Class</v>
      </c>
      <c r="B47" s="352"/>
      <c r="C47" s="352"/>
      <c r="D47" s="352"/>
      <c r="E47" s="352"/>
      <c r="F47" s="352"/>
      <c r="G47" s="352"/>
      <c r="H47" s="352"/>
      <c r="I47" s="352"/>
      <c r="J47" s="352"/>
      <c r="K47" s="352"/>
      <c r="L47" s="352"/>
      <c r="M47" s="352"/>
      <c r="N47" s="352"/>
      <c r="O47" s="352"/>
    </row>
    <row r="48" spans="1:15" ht="12.5">
      <c r="A48" s="352" t="s">
        <v>318</v>
      </c>
      <c r="B48" s="352"/>
      <c r="C48" s="352"/>
      <c r="D48" s="352"/>
      <c r="E48" s="352"/>
      <c r="F48" s="352"/>
      <c r="G48" s="352"/>
      <c r="H48" s="352"/>
      <c r="I48" s="352"/>
      <c r="J48" s="352"/>
      <c r="K48" s="352"/>
      <c r="L48" s="352"/>
      <c r="M48" s="352"/>
      <c r="N48" s="352"/>
      <c r="O48" s="352"/>
    </row>
    <row r="49" spans="1:15" ht="12.5">
      <c r="A49" s="329"/>
      <c r="B49" s="329"/>
      <c r="C49" s="329"/>
      <c r="D49" s="329"/>
      <c r="E49" s="330"/>
      <c r="F49" s="330"/>
      <c r="G49" s="330"/>
      <c r="H49" s="330"/>
      <c r="I49" s="330"/>
      <c r="J49" s="330"/>
      <c r="K49" s="330"/>
      <c r="L49" s="330"/>
      <c r="M49" s="330"/>
      <c r="N49" s="330"/>
      <c r="O49" s="331"/>
    </row>
    <row r="50" spans="1:15" ht="12.5">
      <c r="A50" s="300"/>
      <c r="B50" s="300"/>
      <c r="C50" s="300"/>
      <c r="D50" s="300"/>
      <c r="E50" s="301"/>
      <c r="F50" s="301"/>
      <c r="G50" s="301"/>
      <c r="H50" s="301"/>
      <c r="I50" s="301"/>
      <c r="J50" s="301"/>
      <c r="K50" s="301"/>
      <c r="L50" s="301"/>
      <c r="M50" s="301"/>
      <c r="N50" s="301"/>
      <c r="O50" s="301"/>
    </row>
    <row r="51" spans="1:15" ht="12.5">
      <c r="A51" s="301"/>
      <c r="B51" s="301"/>
      <c r="C51" s="303"/>
      <c r="D51" s="303"/>
      <c r="E51" s="303"/>
      <c r="F51" s="303"/>
      <c r="G51" s="303"/>
      <c r="H51" s="303"/>
      <c r="I51" s="303"/>
      <c r="J51" s="303"/>
      <c r="K51" s="303"/>
      <c r="L51" s="303"/>
      <c r="M51" s="303"/>
      <c r="N51" s="303"/>
      <c r="O51" s="303"/>
    </row>
    <row r="52" spans="1:15" ht="12.5">
      <c r="A52" s="304"/>
      <c r="B52" s="304"/>
      <c r="C52" s="304"/>
      <c r="D52" s="304"/>
      <c r="E52" s="304"/>
      <c r="F52" s="304"/>
      <c r="G52" s="304"/>
      <c r="H52" s="304"/>
      <c r="I52" s="304"/>
      <c r="J52" s="304"/>
      <c r="K52" s="304"/>
      <c r="L52" s="304"/>
      <c r="M52" s="304"/>
      <c r="N52" s="304"/>
      <c r="O52" s="304"/>
    </row>
    <row r="53" spans="1:15" ht="13" thickBot="1">
      <c r="A53" s="298"/>
      <c r="B53" s="298"/>
      <c r="C53" s="305" t="s">
        <v>259</v>
      </c>
      <c r="D53" s="305" t="s">
        <v>260</v>
      </c>
      <c r="E53" s="305" t="s">
        <v>261</v>
      </c>
      <c r="F53" s="305" t="s">
        <v>262</v>
      </c>
      <c r="G53" s="305" t="s">
        <v>263</v>
      </c>
      <c r="H53" s="305" t="s">
        <v>264</v>
      </c>
      <c r="I53" s="305" t="s">
        <v>265</v>
      </c>
      <c r="J53" s="305" t="s">
        <v>266</v>
      </c>
      <c r="K53" s="305" t="s">
        <v>267</v>
      </c>
      <c r="L53" s="305" t="s">
        <v>268</v>
      </c>
      <c r="M53" s="305" t="s">
        <v>269</v>
      </c>
      <c r="N53" s="305" t="s">
        <v>270</v>
      </c>
      <c r="O53" s="332" t="s">
        <v>271</v>
      </c>
    </row>
    <row r="54" spans="1:15" ht="12.5">
      <c r="A54" s="353" t="s">
        <v>272</v>
      </c>
      <c r="B54" s="354"/>
      <c r="C54" s="307"/>
      <c r="D54" s="307"/>
      <c r="E54" s="308" t="s">
        <v>319</v>
      </c>
      <c r="F54" s="307"/>
      <c r="G54" s="307"/>
      <c r="H54" s="307"/>
      <c r="I54" s="307"/>
      <c r="J54" s="307"/>
      <c r="K54" s="307"/>
      <c r="L54" s="307"/>
      <c r="M54" s="307"/>
      <c r="N54" s="307"/>
      <c r="O54" s="309"/>
    </row>
    <row r="55" spans="1:15" ht="12.5">
      <c r="A55" s="355"/>
      <c r="B55" s="356"/>
      <c r="C55" s="310" t="s">
        <v>274</v>
      </c>
      <c r="D55" s="310" t="s">
        <v>275</v>
      </c>
      <c r="E55" s="310" t="s">
        <v>276</v>
      </c>
      <c r="F55" s="310" t="s">
        <v>276</v>
      </c>
      <c r="G55" s="310" t="s">
        <v>276</v>
      </c>
      <c r="H55" s="310" t="s">
        <v>277</v>
      </c>
      <c r="I55" s="310" t="s">
        <v>278</v>
      </c>
      <c r="J55" s="310" t="s">
        <v>276</v>
      </c>
      <c r="K55" s="310" t="s">
        <v>276</v>
      </c>
      <c r="L55" s="310" t="s">
        <v>276</v>
      </c>
      <c r="M55" s="310" t="s">
        <v>279</v>
      </c>
      <c r="N55" s="310" t="s">
        <v>279</v>
      </c>
      <c r="O55" s="310" t="s">
        <v>279</v>
      </c>
    </row>
    <row r="56" spans="1:15" ht="12.5">
      <c r="A56" s="355"/>
      <c r="B56" s="356"/>
      <c r="C56" s="310" t="s">
        <v>280</v>
      </c>
      <c r="D56" s="310" t="s">
        <v>280</v>
      </c>
      <c r="E56" s="310" t="s">
        <v>281</v>
      </c>
      <c r="F56" s="310" t="s">
        <v>282</v>
      </c>
      <c r="G56" s="310" t="s">
        <v>283</v>
      </c>
      <c r="H56" s="310" t="s">
        <v>284</v>
      </c>
      <c r="I56" s="310" t="s">
        <v>284</v>
      </c>
      <c r="J56" s="310" t="s">
        <v>285</v>
      </c>
      <c r="K56" s="310" t="s">
        <v>286</v>
      </c>
      <c r="L56" s="310" t="s">
        <v>287</v>
      </c>
      <c r="M56" s="310" t="s">
        <v>288</v>
      </c>
      <c r="N56" s="310" t="s">
        <v>289</v>
      </c>
      <c r="O56" s="310" t="s">
        <v>290</v>
      </c>
    </row>
    <row r="57" spans="1:15" ht="12.5">
      <c r="A57" s="355"/>
      <c r="B57" s="356"/>
      <c r="C57" s="310" t="s">
        <v>291</v>
      </c>
      <c r="D57" s="310" t="s">
        <v>291</v>
      </c>
      <c r="E57" s="310" t="s">
        <v>292</v>
      </c>
      <c r="F57" s="310" t="s">
        <v>292</v>
      </c>
      <c r="G57" s="310" t="s">
        <v>292</v>
      </c>
      <c r="H57" s="310" t="s">
        <v>293</v>
      </c>
      <c r="I57" s="310" t="s">
        <v>293</v>
      </c>
      <c r="J57" s="310" t="s">
        <v>294</v>
      </c>
      <c r="K57" s="310" t="s">
        <v>294</v>
      </c>
      <c r="L57" s="310" t="s">
        <v>294</v>
      </c>
      <c r="M57" s="310" t="s">
        <v>295</v>
      </c>
      <c r="N57" s="310" t="s">
        <v>295</v>
      </c>
      <c r="O57" s="310" t="s">
        <v>295</v>
      </c>
    </row>
    <row r="58" spans="1:15" ht="13" thickBot="1">
      <c r="A58" s="357"/>
      <c r="B58" s="358"/>
      <c r="C58" s="311" t="s">
        <v>296</v>
      </c>
      <c r="D58" s="311" t="s">
        <v>296</v>
      </c>
      <c r="E58" s="311" t="s">
        <v>297</v>
      </c>
      <c r="F58" s="311" t="s">
        <v>298</v>
      </c>
      <c r="G58" s="311" t="s">
        <v>298</v>
      </c>
      <c r="H58" s="311" t="s">
        <v>299</v>
      </c>
      <c r="I58" s="311" t="s">
        <v>299</v>
      </c>
      <c r="J58" s="311" t="s">
        <v>297</v>
      </c>
      <c r="K58" s="311" t="s">
        <v>298</v>
      </c>
      <c r="L58" s="311" t="s">
        <v>298</v>
      </c>
      <c r="M58" s="311" t="s">
        <v>296</v>
      </c>
      <c r="N58" s="311" t="s">
        <v>296</v>
      </c>
      <c r="O58" s="311" t="s">
        <v>296</v>
      </c>
    </row>
    <row r="59" spans="1:15" ht="12.5">
      <c r="A59" s="298"/>
      <c r="B59" s="298"/>
      <c r="C59" s="298"/>
      <c r="D59" s="298"/>
      <c r="E59" s="298"/>
      <c r="F59" s="298"/>
      <c r="G59" s="298"/>
      <c r="H59" s="298"/>
      <c r="I59" s="298"/>
      <c r="J59" s="298"/>
      <c r="K59" s="298"/>
      <c r="L59" s="298"/>
      <c r="M59" s="298"/>
      <c r="N59" s="298"/>
      <c r="O59" s="312"/>
    </row>
    <row r="60" spans="1:15" ht="12.5">
      <c r="A60" s="298"/>
      <c r="B60" s="298"/>
      <c r="C60" s="298"/>
      <c r="D60" s="298"/>
      <c r="E60" s="298"/>
      <c r="F60" s="298"/>
      <c r="G60" s="298"/>
      <c r="H60" s="313"/>
      <c r="I60" s="298"/>
      <c r="J60" s="298"/>
      <c r="K60" s="298"/>
      <c r="L60" s="298"/>
      <c r="M60" s="298"/>
      <c r="N60" s="298"/>
      <c r="O60" s="312"/>
    </row>
    <row r="61" spans="1:15" ht="12.5">
      <c r="A61" s="314" t="s">
        <v>300</v>
      </c>
      <c r="B61" s="298"/>
      <c r="C61" s="315">
        <v>0.58270328000000005</v>
      </c>
      <c r="D61" s="315">
        <v>0.56128051084373598</v>
      </c>
      <c r="E61" s="316">
        <v>5536169000</v>
      </c>
      <c r="F61" s="316">
        <f t="shared" si="9" ref="F61:F67">ROUND(E61/($C$87*C61),2)</f>
        <v>1084570.46</v>
      </c>
      <c r="G61" s="316">
        <v>1118516.6948181666</v>
      </c>
      <c r="H61" s="313">
        <v>1.00609343</v>
      </c>
      <c r="I61" s="313">
        <v>1.00559591</v>
      </c>
      <c r="J61" s="316">
        <f t="shared" si="10" ref="J61:J67">ROUND(E61*I61,0)</f>
        <v>5567148903</v>
      </c>
      <c r="K61" s="316">
        <f t="shared" si="11" ref="K61:K67">ROUND(F61*H61,2)</f>
        <v>1091179.21</v>
      </c>
      <c r="L61" s="316">
        <f>ROUND(G61*H61,2)</f>
        <v>1125332.30</v>
      </c>
      <c r="M61" s="317">
        <f>ROUND(J61/$J$69,7)</f>
        <v>0.50819139999999996</v>
      </c>
      <c r="N61" s="317">
        <f>ROUND(K61/$K$69,7)</f>
        <v>0.5842058</v>
      </c>
      <c r="O61" s="317">
        <f>ROUND(L61/$L$69,7)</f>
        <v>0.54526569999999996</v>
      </c>
    </row>
    <row r="62" spans="1:15" ht="12.5">
      <c r="A62" s="314" t="s">
        <v>301</v>
      </c>
      <c r="B62" s="298"/>
      <c r="C62" s="315">
        <v>0.57224448999999999</v>
      </c>
      <c r="D62" s="315">
        <v>0.51437382361937822</v>
      </c>
      <c r="E62" s="316">
        <v>306797000</v>
      </c>
      <c r="F62" s="316">
        <f t="shared" si="9"/>
        <v>61201.97</v>
      </c>
      <c r="G62" s="316">
        <v>71441.566733416679</v>
      </c>
      <c r="H62" s="313">
        <v>1.0060824100000001</v>
      </c>
      <c r="I62" s="313">
        <v>1.0055947700000001</v>
      </c>
      <c r="J62" s="316">
        <f t="shared" si="10"/>
        <v>308513459</v>
      </c>
      <c r="K62" s="316">
        <f t="shared" si="11"/>
        <v>61574.23</v>
      </c>
      <c r="L62" s="316">
        <f t="shared" si="12" ref="L62:L67">ROUND(G62*H62,2)</f>
        <v>71876.100000000006</v>
      </c>
      <c r="M62" s="317">
        <f t="shared" si="13" ref="M62:M67">ROUND(J62/$J$69,7)</f>
        <v>0.028162300000000001</v>
      </c>
      <c r="N62" s="317">
        <f t="shared" si="14" ref="N62:N67">ROUND(K62/$K$69,7)</f>
        <v>0.032966200000000001</v>
      </c>
      <c r="O62" s="317">
        <f t="shared" si="15" ref="O62:O67">ROUND(L62/$L$69,7)</f>
        <v>0.034826700000000002</v>
      </c>
    </row>
    <row r="63" spans="1:15" ht="12.5">
      <c r="A63" s="314" t="s">
        <v>302</v>
      </c>
      <c r="B63" s="298"/>
      <c r="C63" s="315">
        <v>0.74102155999999997</v>
      </c>
      <c r="D63" s="315">
        <v>0.65785405741055825</v>
      </c>
      <c r="E63" s="316">
        <v>2442070000</v>
      </c>
      <c r="F63" s="316">
        <f t="shared" si="9"/>
        <v>376203.78</v>
      </c>
      <c r="G63" s="316">
        <v>440269.84142416663</v>
      </c>
      <c r="H63" s="313">
        <v>1.0059001700000001</v>
      </c>
      <c r="I63" s="313">
        <v>1.00544671</v>
      </c>
      <c r="J63" s="316">
        <f t="shared" si="10"/>
        <v>2455371247</v>
      </c>
      <c r="K63" s="316">
        <f t="shared" si="11"/>
        <v>378423.45</v>
      </c>
      <c r="L63" s="316">
        <f t="shared" si="12"/>
        <v>442867.51</v>
      </c>
      <c r="M63" s="317">
        <f t="shared" si="13"/>
        <v>0.224136</v>
      </c>
      <c r="N63" s="317">
        <f t="shared" si="14"/>
        <v>0.2026039</v>
      </c>
      <c r="O63" s="317">
        <f t="shared" si="15"/>
        <v>0.2145859</v>
      </c>
    </row>
    <row r="64" spans="1:15" ht="12.5">
      <c r="A64" s="298" t="s">
        <v>303</v>
      </c>
      <c r="B64" s="298"/>
      <c r="C64" s="315">
        <v>0.85094449000000005</v>
      </c>
      <c r="D64" s="315">
        <v>0.76438817259558345</v>
      </c>
      <c r="E64" s="316">
        <v>879364000</v>
      </c>
      <c r="F64" s="316">
        <f t="shared" si="9"/>
        <v>117967.76</v>
      </c>
      <c r="G64" s="316">
        <v>124236.08333333333</v>
      </c>
      <c r="H64" s="313">
        <v>0.98747379000000002</v>
      </c>
      <c r="I64" s="313">
        <v>0.99210885000000004</v>
      </c>
      <c r="J64" s="316">
        <f t="shared" si="10"/>
        <v>872424807</v>
      </c>
      <c r="K64" s="316">
        <f t="shared" si="11"/>
        <v>116490.07</v>
      </c>
      <c r="L64" s="316">
        <f t="shared" si="12"/>
        <v>122679.88</v>
      </c>
      <c r="M64" s="317">
        <f t="shared" si="13"/>
        <v>0.079638399999999998</v>
      </c>
      <c r="N64" s="317">
        <f t="shared" si="14"/>
        <v>0.062367499999999999</v>
      </c>
      <c r="O64" s="317">
        <f t="shared" si="15"/>
        <v>0.059443000000000003</v>
      </c>
    </row>
    <row r="65" spans="1:15" ht="12.5">
      <c r="A65" s="298" t="s">
        <v>304</v>
      </c>
      <c r="B65" s="298"/>
      <c r="C65" s="315">
        <v>0.84969636999999998</v>
      </c>
      <c r="D65" s="315">
        <v>0.72991744966785843</v>
      </c>
      <c r="E65" s="316">
        <v>1637285000</v>
      </c>
      <c r="F65" s="316">
        <f t="shared" si="9"/>
        <v>219966.43</v>
      </c>
      <c r="G65" s="316">
        <v>280196.38792000001</v>
      </c>
      <c r="H65" s="313">
        <v>0.96884429000000005</v>
      </c>
      <c r="I65" s="313">
        <v>0.97666478999999995</v>
      </c>
      <c r="J65" s="316">
        <f t="shared" si="10"/>
        <v>1599078611</v>
      </c>
      <c r="K65" s="316">
        <f t="shared" si="11"/>
        <v>213113.22</v>
      </c>
      <c r="L65" s="316">
        <f t="shared" si="12"/>
        <v>271466.67</v>
      </c>
      <c r="M65" s="317">
        <f t="shared" si="13"/>
        <v>0.14597019999999999</v>
      </c>
      <c r="N65" s="317">
        <f t="shared" si="14"/>
        <v>0.11409859999999999</v>
      </c>
      <c r="O65" s="317">
        <f t="shared" si="15"/>
        <v>0.13153580000000001</v>
      </c>
    </row>
    <row r="66" spans="1:15" ht="12.5">
      <c r="A66" s="314" t="s">
        <v>305</v>
      </c>
      <c r="B66" s="298"/>
      <c r="C66" s="315">
        <v>7.6774333199999996</v>
      </c>
      <c r="D66" s="315">
        <v>0.49337282497703638</v>
      </c>
      <c r="E66" s="316">
        <v>104598000</v>
      </c>
      <c r="F66" s="316">
        <f t="shared" si="9"/>
        <v>1555.26</v>
      </c>
      <c r="G66" s="316">
        <v>24069.333333333332</v>
      </c>
      <c r="H66" s="313">
        <v>1.0061954500000001</v>
      </c>
      <c r="I66" s="313">
        <v>1.0056011899999999</v>
      </c>
      <c r="J66" s="316">
        <f t="shared" si="10"/>
        <v>105183873</v>
      </c>
      <c r="K66" s="316">
        <f t="shared" si="11"/>
        <v>1564.90</v>
      </c>
      <c r="L66" s="316">
        <f t="shared" si="12"/>
        <v>24218.45</v>
      </c>
      <c r="M66" s="317">
        <f t="shared" si="13"/>
        <v>0.0096016000000000001</v>
      </c>
      <c r="N66" s="317">
        <f t="shared" si="14"/>
        <v>0.00083779999999999998</v>
      </c>
      <c r="O66" s="317">
        <f t="shared" si="15"/>
        <v>0.011734700000000001</v>
      </c>
    </row>
    <row r="67" spans="1:15" ht="12.5">
      <c r="A67" s="298" t="s">
        <v>306</v>
      </c>
      <c r="B67" s="298"/>
      <c r="C67" s="315">
        <v>0.98645916</v>
      </c>
      <c r="D67" s="315">
        <v>0.98645915646458826</v>
      </c>
      <c r="E67" s="316">
        <v>46844000</v>
      </c>
      <c r="F67" s="316">
        <f t="shared" si="9"/>
        <v>5420.89</v>
      </c>
      <c r="G67" s="316">
        <v>5349.833333333333</v>
      </c>
      <c r="H67" s="313">
        <v>1.0061777300000001</v>
      </c>
      <c r="I67" s="313">
        <v>1.0055888100000001</v>
      </c>
      <c r="J67" s="316">
        <f t="shared" si="10"/>
        <v>47105802</v>
      </c>
      <c r="K67" s="316">
        <f t="shared" si="11"/>
        <v>5454.38</v>
      </c>
      <c r="L67" s="316">
        <f t="shared" si="12"/>
        <v>5382.88</v>
      </c>
      <c r="M67" s="317">
        <f t="shared" si="13"/>
        <v>0.0043</v>
      </c>
      <c r="N67" s="317">
        <f t="shared" si="14"/>
        <v>0.0029202</v>
      </c>
      <c r="O67" s="317">
        <f t="shared" si="15"/>
        <v>0.0026082000000000002</v>
      </c>
    </row>
    <row r="68" spans="1:15" ht="12.5">
      <c r="A68" s="298"/>
      <c r="B68" s="298"/>
      <c r="C68" s="315"/>
      <c r="D68" s="315"/>
      <c r="E68" s="322"/>
      <c r="F68" s="322"/>
      <c r="G68" s="322"/>
      <c r="H68" s="319"/>
      <c r="I68" s="319"/>
      <c r="J68" s="316"/>
      <c r="K68" s="322"/>
      <c r="L68" s="322"/>
      <c r="M68" s="317"/>
      <c r="N68" s="317"/>
      <c r="O68" s="312"/>
    </row>
    <row r="69" spans="1:15" ht="12.5">
      <c r="A69" s="298" t="s">
        <v>201</v>
      </c>
      <c r="B69" s="298"/>
      <c r="C69" s="315"/>
      <c r="D69" s="315"/>
      <c r="E69" s="318">
        <f>SUM(E61:E67)</f>
        <v>10953127000</v>
      </c>
      <c r="F69" s="318">
        <f>ROUND(SUM(F61:F67),2)</f>
        <v>1866886.55</v>
      </c>
      <c r="G69" s="318">
        <f>ROUND(SUM(G61:G67),2)</f>
        <v>2064079.74</v>
      </c>
      <c r="H69" s="319"/>
      <c r="I69" s="319"/>
      <c r="J69" s="318">
        <f t="shared" si="16" ref="J69:O69">SUM(J61:J67)</f>
        <v>10954826702</v>
      </c>
      <c r="K69" s="318">
        <f t="shared" si="16"/>
        <v>1867799.4599999997</v>
      </c>
      <c r="L69" s="318">
        <f t="shared" si="16"/>
        <v>2063823.7899999998</v>
      </c>
      <c r="M69" s="320">
        <f t="shared" si="16"/>
        <v>0.99999989999999983</v>
      </c>
      <c r="N69" s="320">
        <f t="shared" si="16"/>
        <v>1</v>
      </c>
      <c r="O69" s="320">
        <f t="shared" si="16"/>
        <v>0.99999999999999989</v>
      </c>
    </row>
    <row r="70" spans="1:15" ht="12.5">
      <c r="A70" s="298"/>
      <c r="B70" s="298"/>
      <c r="C70" s="321"/>
      <c r="D70" s="321"/>
      <c r="E70" s="316"/>
      <c r="F70" s="322"/>
      <c r="G70" s="322"/>
      <c r="H70" s="319"/>
      <c r="I70" s="319"/>
      <c r="J70" s="298"/>
      <c r="K70" s="322"/>
      <c r="L70" s="322"/>
      <c r="M70" s="317"/>
      <c r="N70" s="317"/>
      <c r="O70" s="317"/>
    </row>
    <row r="71" spans="1:15" ht="12.5">
      <c r="A71" s="298"/>
      <c r="B71" s="298"/>
      <c r="C71" s="321"/>
      <c r="D71" s="321"/>
      <c r="E71" s="316"/>
      <c r="F71" s="322"/>
      <c r="G71" s="322"/>
      <c r="H71" s="319"/>
      <c r="I71" s="319"/>
      <c r="J71" s="298"/>
      <c r="K71" s="324"/>
      <c r="L71" s="324"/>
      <c r="M71" s="317"/>
      <c r="N71" s="317"/>
      <c r="O71" s="317"/>
    </row>
    <row r="72" spans="1:15" ht="12.5">
      <c r="A72" s="312"/>
      <c r="B72" s="312"/>
      <c r="C72" s="321"/>
      <c r="D72" s="321"/>
      <c r="E72" s="316"/>
      <c r="F72" s="322"/>
      <c r="G72" s="322"/>
      <c r="H72" s="319"/>
      <c r="I72" s="319"/>
      <c r="J72" s="298"/>
      <c r="K72" s="324"/>
      <c r="L72" s="324"/>
      <c r="M72" s="298"/>
      <c r="N72" s="298"/>
      <c r="O72" s="317"/>
    </row>
    <row r="73" spans="1:15" ht="12.5">
      <c r="A73" s="323"/>
      <c r="B73" s="323"/>
      <c r="C73" s="326"/>
      <c r="D73" s="326"/>
      <c r="E73" s="316"/>
      <c r="F73" s="322"/>
      <c r="G73" s="322"/>
      <c r="H73" s="319"/>
      <c r="I73" s="319"/>
      <c r="J73" s="319"/>
      <c r="K73" s="319"/>
      <c r="L73" s="319"/>
      <c r="M73" s="298"/>
      <c r="N73" s="298"/>
      <c r="O73" s="317"/>
    </row>
    <row r="74" spans="1:15" ht="12.5">
      <c r="A74" s="298"/>
      <c r="B74" s="325"/>
      <c r="C74" s="326"/>
      <c r="D74" s="326"/>
      <c r="E74" s="316"/>
      <c r="F74" s="322"/>
      <c r="G74" s="322"/>
      <c r="H74" s="319"/>
      <c r="I74" s="319"/>
      <c r="J74" s="319"/>
      <c r="K74" s="319"/>
      <c r="L74" s="319"/>
      <c r="M74" s="298"/>
      <c r="N74" s="298"/>
      <c r="O74" s="317"/>
    </row>
    <row r="75" spans="1:15" ht="12.5">
      <c r="A75" s="298"/>
      <c r="B75" s="325"/>
      <c r="C75" s="326"/>
      <c r="D75" s="326"/>
      <c r="E75" s="298"/>
      <c r="F75" s="298"/>
      <c r="G75" s="298"/>
      <c r="H75" s="319"/>
      <c r="I75" s="319"/>
      <c r="J75" s="298"/>
      <c r="K75" s="298"/>
      <c r="L75" s="298"/>
      <c r="M75" s="298"/>
      <c r="N75" s="298"/>
      <c r="O75" s="298"/>
    </row>
    <row r="76" spans="1:15" ht="12.5">
      <c r="A76" s="298" t="str">
        <f t="shared" si="17" ref="A76:A83">A28</f>
        <v>Notes:</v>
      </c>
      <c r="B76" s="325"/>
      <c r="C76" s="298"/>
      <c r="D76" s="298"/>
      <c r="E76" s="316"/>
      <c r="F76" s="322"/>
      <c r="G76" s="322"/>
      <c r="H76" s="319"/>
      <c r="I76" s="319"/>
      <c r="J76" s="298"/>
      <c r="K76" s="322"/>
      <c r="L76" s="322"/>
      <c r="M76" s="298"/>
      <c r="N76" s="298"/>
      <c r="O76" s="317"/>
    </row>
    <row r="77" spans="1:15" ht="12.5">
      <c r="A77" s="298" t="str">
        <f t="shared" si="17"/>
        <v>(A)</v>
      </c>
      <c r="B77" s="325" t="s">
        <v>307</v>
      </c>
      <c r="C77" s="298"/>
      <c r="D77" s="298"/>
      <c r="E77" s="298"/>
      <c r="F77" s="298"/>
      <c r="G77" s="298"/>
      <c r="H77" s="319"/>
      <c r="I77" s="319"/>
      <c r="J77" s="298"/>
      <c r="K77" s="298"/>
      <c r="L77" s="298"/>
      <c r="M77" s="298"/>
      <c r="N77" s="298"/>
      <c r="O77" s="298"/>
    </row>
    <row r="78" spans="1:15" ht="12.5">
      <c r="A78" s="298" t="str">
        <f t="shared" si="17"/>
        <v>(B)</v>
      </c>
      <c r="B78" s="312" t="s">
        <v>308</v>
      </c>
      <c r="C78" s="298"/>
      <c r="D78" s="298"/>
      <c r="E78" s="316"/>
      <c r="F78" s="322"/>
      <c r="G78" s="322"/>
      <c r="H78" s="319"/>
      <c r="I78" s="319"/>
      <c r="J78" s="298"/>
      <c r="K78" s="322"/>
      <c r="L78" s="322"/>
      <c r="M78" s="298"/>
      <c r="N78" s="298"/>
      <c r="O78" s="317"/>
    </row>
    <row r="79" spans="1:15" ht="12.5">
      <c r="A79" s="298" t="str">
        <f t="shared" si="17"/>
        <v>(C)</v>
      </c>
      <c r="B79" s="325" t="s">
        <v>309</v>
      </c>
      <c r="C79" s="298"/>
      <c r="D79" s="298"/>
      <c r="E79" s="298"/>
      <c r="F79" s="316"/>
      <c r="G79" s="316"/>
      <c r="H79" s="319"/>
      <c r="I79" s="319"/>
      <c r="J79" s="298"/>
      <c r="K79" s="298"/>
      <c r="L79" s="298"/>
      <c r="M79" s="298"/>
      <c r="N79" s="298"/>
      <c r="O79" s="298"/>
    </row>
    <row r="80" spans="1:15" ht="13">
      <c r="A80" s="298" t="str">
        <f t="shared" si="17"/>
        <v>(D)</v>
      </c>
      <c r="B80" s="298" t="s">
        <v>310</v>
      </c>
      <c r="C80" s="328"/>
      <c r="D80" s="328"/>
      <c r="E80" s="304"/>
      <c r="F80" s="304"/>
      <c r="G80" s="304"/>
      <c r="H80" s="304"/>
      <c r="I80" s="304"/>
      <c r="J80" s="304"/>
      <c r="K80" s="304"/>
      <c r="L80" s="304"/>
      <c r="M80" s="304"/>
      <c r="N80" s="304"/>
      <c r="O80" s="304"/>
    </row>
    <row r="81" spans="1:15" ht="13">
      <c r="A81" s="298" t="str">
        <f t="shared" si="17"/>
        <v>(H)</v>
      </c>
      <c r="B81" s="298" t="s">
        <v>311</v>
      </c>
      <c r="C81" s="328"/>
      <c r="D81" s="312"/>
      <c r="E81" s="312"/>
      <c r="F81" s="304"/>
      <c r="G81" s="304"/>
      <c r="H81" s="304"/>
      <c r="I81" s="304"/>
      <c r="J81" s="304"/>
      <c r="K81" s="304"/>
      <c r="L81" s="304"/>
      <c r="M81" s="304"/>
      <c r="N81" s="304"/>
      <c r="O81" s="304"/>
    </row>
    <row r="82" spans="1:15" ht="13">
      <c r="A82" s="298" t="str">
        <f t="shared" si="17"/>
        <v>(I)</v>
      </c>
      <c r="B82" s="327" t="s">
        <v>312</v>
      </c>
      <c r="C82" s="328"/>
      <c r="D82" s="312"/>
      <c r="E82" s="312"/>
      <c r="F82" s="312"/>
      <c r="G82" s="312"/>
      <c r="H82" s="312"/>
      <c r="I82" s="312"/>
      <c r="J82" s="312"/>
      <c r="K82" s="312"/>
      <c r="L82" s="312"/>
      <c r="M82" s="312"/>
      <c r="N82" s="312"/>
      <c r="O82" s="312"/>
    </row>
    <row r="83" spans="1:15" ht="12.5">
      <c r="A83" s="298" t="str">
        <f t="shared" si="17"/>
        <v>(J)</v>
      </c>
      <c r="B83" s="327" t="s">
        <v>313</v>
      </c>
      <c r="C83" s="312"/>
      <c r="D83" s="312"/>
      <c r="E83" s="312"/>
      <c r="F83" s="312"/>
      <c r="G83" s="312"/>
      <c r="H83" s="312"/>
      <c r="I83" s="312"/>
      <c r="J83" s="312"/>
      <c r="K83" s="312"/>
      <c r="L83" s="312"/>
      <c r="M83" s="312"/>
      <c r="N83" s="312"/>
      <c r="O83" s="312"/>
    </row>
    <row r="84" spans="1:15" ht="12.5">
      <c r="A84" s="298" t="s">
        <v>269</v>
      </c>
      <c r="B84" s="298" t="s">
        <v>314</v>
      </c>
      <c r="C84" s="312"/>
      <c r="D84" s="312"/>
      <c r="E84" s="312"/>
      <c r="F84" s="312"/>
      <c r="G84" s="312"/>
      <c r="H84" s="312"/>
      <c r="I84" s="312"/>
      <c r="J84" s="312"/>
      <c r="K84" s="312"/>
      <c r="L84" s="312"/>
      <c r="M84" s="312"/>
      <c r="N84" s="312"/>
      <c r="O84" s="312"/>
    </row>
    <row r="85" spans="1:15" ht="12.5">
      <c r="A85" s="298" t="s">
        <v>270</v>
      </c>
      <c r="B85" s="298" t="s">
        <v>315</v>
      </c>
      <c r="C85" s="312"/>
      <c r="D85" s="312"/>
      <c r="E85" s="312"/>
      <c r="F85" s="312"/>
      <c r="G85" s="312"/>
      <c r="H85" s="312"/>
      <c r="I85" s="312"/>
      <c r="J85" s="312"/>
      <c r="K85" s="312"/>
      <c r="L85" s="312"/>
      <c r="M85" s="312"/>
      <c r="N85" s="312"/>
      <c r="O85" s="312"/>
    </row>
    <row r="86" spans="1:15" ht="12.5">
      <c r="A86" s="298" t="s">
        <v>271</v>
      </c>
      <c r="B86" s="298" t="s">
        <v>316</v>
      </c>
      <c r="C86" s="312"/>
      <c r="D86" s="312"/>
      <c r="E86" s="312"/>
      <c r="F86" s="312"/>
      <c r="G86" s="312"/>
      <c r="H86" s="312"/>
      <c r="I86" s="312"/>
      <c r="J86" s="312"/>
      <c r="K86" s="312"/>
      <c r="L86" s="312"/>
      <c r="M86" s="312"/>
      <c r="N86" s="312"/>
      <c r="O86" s="312"/>
    </row>
    <row r="87" spans="3:5" ht="12.5">
      <c r="C87">
        <v>8760</v>
      </c>
      <c r="E87" t="s">
        <v>317</v>
      </c>
    </row>
    <row r="91" spans="1:15" ht="12.5">
      <c r="A91" s="298"/>
      <c r="B91" s="298"/>
      <c r="C91" s="298"/>
      <c r="D91" s="298"/>
      <c r="E91" s="298"/>
      <c r="F91" s="298"/>
      <c r="G91" s="298"/>
      <c r="H91" s="298"/>
      <c r="I91" s="298"/>
      <c r="J91" s="298"/>
      <c r="K91" s="298"/>
      <c r="L91" s="298"/>
      <c r="M91" s="298"/>
      <c r="N91" s="298"/>
      <c r="O91" s="299"/>
    </row>
    <row r="92" spans="1:15" ht="12.5">
      <c r="A92" s="352" t="str">
        <f>A3</f>
        <v>Gulf Power Company</v>
      </c>
      <c r="B92" s="352"/>
      <c r="C92" s="352"/>
      <c r="D92" s="352"/>
      <c r="E92" s="352"/>
      <c r="F92" s="352"/>
      <c r="G92" s="352"/>
      <c r="H92" s="352"/>
      <c r="I92" s="352"/>
      <c r="J92" s="352"/>
      <c r="K92" s="352"/>
      <c r="L92" s="352"/>
      <c r="M92" s="352"/>
      <c r="N92" s="352"/>
      <c r="O92" s="352"/>
    </row>
    <row r="93" spans="1:15" ht="12.5">
      <c r="A93" s="352" t="str">
        <f t="shared" si="18" ref="A93:A94">A4</f>
        <v>Storm Protection Plan (SPP) </v>
      </c>
      <c r="B93" s="352"/>
      <c r="C93" s="352"/>
      <c r="D93" s="352"/>
      <c r="E93" s="352"/>
      <c r="F93" s="352"/>
      <c r="G93" s="352"/>
      <c r="H93" s="352"/>
      <c r="I93" s="352"/>
      <c r="J93" s="352"/>
      <c r="K93" s="352"/>
      <c r="L93" s="352"/>
      <c r="M93" s="352"/>
      <c r="N93" s="352"/>
      <c r="O93" s="352"/>
    </row>
    <row r="94" spans="1:15" ht="12.5">
      <c r="A94" s="352" t="str">
        <f t="shared" si="18"/>
        <v>Calculation of the Energy &amp; Demand Allocation % By Rate Class</v>
      </c>
      <c r="B94" s="352"/>
      <c r="C94" s="352"/>
      <c r="D94" s="352"/>
      <c r="E94" s="352"/>
      <c r="F94" s="352"/>
      <c r="G94" s="352"/>
      <c r="H94" s="352"/>
      <c r="I94" s="352"/>
      <c r="J94" s="352"/>
      <c r="K94" s="352"/>
      <c r="L94" s="352"/>
      <c r="M94" s="352"/>
      <c r="N94" s="352"/>
      <c r="O94" s="352"/>
    </row>
    <row r="95" spans="1:15" ht="12.5">
      <c r="A95" s="352" t="s">
        <v>320</v>
      </c>
      <c r="B95" s="352"/>
      <c r="C95" s="352"/>
      <c r="D95" s="352"/>
      <c r="E95" s="352"/>
      <c r="F95" s="352"/>
      <c r="G95" s="352"/>
      <c r="H95" s="352"/>
      <c r="I95" s="352"/>
      <c r="J95" s="352"/>
      <c r="K95" s="352"/>
      <c r="L95" s="352"/>
      <c r="M95" s="352"/>
      <c r="N95" s="352"/>
      <c r="O95" s="352"/>
    </row>
    <row r="96" spans="1:15" ht="12.5">
      <c r="A96" s="300"/>
      <c r="B96" s="300"/>
      <c r="C96" s="300"/>
      <c r="D96" s="300"/>
      <c r="E96" s="301"/>
      <c r="F96" s="301"/>
      <c r="G96" s="301"/>
      <c r="H96" s="301"/>
      <c r="I96" s="301"/>
      <c r="J96" s="301"/>
      <c r="K96" s="301"/>
      <c r="L96" s="301"/>
      <c r="M96" s="301"/>
      <c r="N96" s="301"/>
      <c r="O96" s="302"/>
    </row>
    <row r="97" spans="1:15" ht="12.5">
      <c r="A97" s="300"/>
      <c r="B97" s="300"/>
      <c r="C97" s="300"/>
      <c r="D97" s="300"/>
      <c r="E97" s="301"/>
      <c r="F97" s="301"/>
      <c r="G97" s="301"/>
      <c r="H97" s="301"/>
      <c r="I97" s="301"/>
      <c r="J97" s="301"/>
      <c r="K97" s="301"/>
      <c r="L97" s="301"/>
      <c r="M97" s="301"/>
      <c r="N97" s="301"/>
      <c r="O97" s="301"/>
    </row>
    <row r="98" spans="1:15" ht="12.5">
      <c r="A98" s="301"/>
      <c r="B98" s="301"/>
      <c r="C98" s="303"/>
      <c r="D98" s="303"/>
      <c r="E98" s="303"/>
      <c r="F98" s="303"/>
      <c r="G98" s="303"/>
      <c r="H98" s="303"/>
      <c r="I98" s="303"/>
      <c r="J98" s="303"/>
      <c r="K98" s="303"/>
      <c r="L98" s="303"/>
      <c r="M98" s="303"/>
      <c r="N98" s="303"/>
      <c r="O98" s="303"/>
    </row>
    <row r="99" spans="1:15" ht="12.5">
      <c r="A99" s="304"/>
      <c r="B99" s="304"/>
      <c r="C99" s="304"/>
      <c r="D99" s="304"/>
      <c r="E99" s="304"/>
      <c r="F99" s="304"/>
      <c r="G99" s="304"/>
      <c r="H99" s="304"/>
      <c r="I99" s="304"/>
      <c r="J99" s="304"/>
      <c r="K99" s="304"/>
      <c r="L99" s="304"/>
      <c r="M99" s="304"/>
      <c r="N99" s="304"/>
      <c r="O99" s="304"/>
    </row>
    <row r="100" spans="1:15" ht="13" thickBot="1">
      <c r="A100" s="298"/>
      <c r="B100" s="298"/>
      <c r="C100" s="305" t="s">
        <v>259</v>
      </c>
      <c r="D100" s="305" t="s">
        <v>260</v>
      </c>
      <c r="E100" s="305" t="s">
        <v>261</v>
      </c>
      <c r="F100" s="305" t="s">
        <v>262</v>
      </c>
      <c r="G100" s="305" t="s">
        <v>263</v>
      </c>
      <c r="H100" s="305" t="s">
        <v>264</v>
      </c>
      <c r="I100" s="305" t="s">
        <v>265</v>
      </c>
      <c r="J100" s="305" t="s">
        <v>266</v>
      </c>
      <c r="K100" s="305" t="s">
        <v>267</v>
      </c>
      <c r="L100" s="305" t="s">
        <v>268</v>
      </c>
      <c r="M100" s="305" t="s">
        <v>269</v>
      </c>
      <c r="N100" s="305" t="s">
        <v>270</v>
      </c>
      <c r="O100" s="332" t="s">
        <v>271</v>
      </c>
    </row>
    <row r="101" spans="1:15" ht="12.5">
      <c r="A101" s="353" t="s">
        <v>272</v>
      </c>
      <c r="B101" s="354"/>
      <c r="C101" s="307"/>
      <c r="D101" s="307"/>
      <c r="E101" s="308" t="s">
        <v>321</v>
      </c>
      <c r="F101" s="307"/>
      <c r="G101" s="307"/>
      <c r="H101" s="307"/>
      <c r="I101" s="307"/>
      <c r="J101" s="307"/>
      <c r="K101" s="307"/>
      <c r="L101" s="307"/>
      <c r="M101" s="307"/>
      <c r="N101" s="307"/>
      <c r="O101" s="309"/>
    </row>
    <row r="102" spans="1:15" ht="12.5">
      <c r="A102" s="355"/>
      <c r="B102" s="356"/>
      <c r="C102" s="310" t="s">
        <v>274</v>
      </c>
      <c r="D102" s="310" t="s">
        <v>275</v>
      </c>
      <c r="E102" s="310" t="s">
        <v>276</v>
      </c>
      <c r="F102" s="310" t="s">
        <v>276</v>
      </c>
      <c r="G102" s="310" t="s">
        <v>276</v>
      </c>
      <c r="H102" s="310" t="s">
        <v>277</v>
      </c>
      <c r="I102" s="310" t="s">
        <v>278</v>
      </c>
      <c r="J102" s="310" t="s">
        <v>276</v>
      </c>
      <c r="K102" s="310" t="s">
        <v>276</v>
      </c>
      <c r="L102" s="310" t="s">
        <v>276</v>
      </c>
      <c r="M102" s="310" t="s">
        <v>279</v>
      </c>
      <c r="N102" s="310" t="s">
        <v>279</v>
      </c>
      <c r="O102" s="310" t="s">
        <v>279</v>
      </c>
    </row>
    <row r="103" spans="1:15" ht="12.5">
      <c r="A103" s="355"/>
      <c r="B103" s="356"/>
      <c r="C103" s="310" t="s">
        <v>280</v>
      </c>
      <c r="D103" s="310" t="s">
        <v>280</v>
      </c>
      <c r="E103" s="310" t="s">
        <v>281</v>
      </c>
      <c r="F103" s="310" t="s">
        <v>282</v>
      </c>
      <c r="G103" s="310" t="s">
        <v>283</v>
      </c>
      <c r="H103" s="310" t="s">
        <v>284</v>
      </c>
      <c r="I103" s="310" t="s">
        <v>284</v>
      </c>
      <c r="J103" s="310" t="s">
        <v>285</v>
      </c>
      <c r="K103" s="310" t="s">
        <v>286</v>
      </c>
      <c r="L103" s="310" t="s">
        <v>287</v>
      </c>
      <c r="M103" s="310" t="s">
        <v>288</v>
      </c>
      <c r="N103" s="310" t="s">
        <v>289</v>
      </c>
      <c r="O103" s="310" t="s">
        <v>290</v>
      </c>
    </row>
    <row r="104" spans="1:15" ht="12.5">
      <c r="A104" s="355"/>
      <c r="B104" s="356"/>
      <c r="C104" s="310" t="s">
        <v>291</v>
      </c>
      <c r="D104" s="310" t="s">
        <v>291</v>
      </c>
      <c r="E104" s="310" t="s">
        <v>292</v>
      </c>
      <c r="F104" s="310" t="s">
        <v>292</v>
      </c>
      <c r="G104" s="310" t="s">
        <v>292</v>
      </c>
      <c r="H104" s="310" t="s">
        <v>293</v>
      </c>
      <c r="I104" s="310" t="s">
        <v>293</v>
      </c>
      <c r="J104" s="310" t="s">
        <v>294</v>
      </c>
      <c r="K104" s="310" t="s">
        <v>294</v>
      </c>
      <c r="L104" s="310" t="s">
        <v>294</v>
      </c>
      <c r="M104" s="310" t="s">
        <v>295</v>
      </c>
      <c r="N104" s="310" t="s">
        <v>295</v>
      </c>
      <c r="O104" s="310" t="s">
        <v>295</v>
      </c>
    </row>
    <row r="105" spans="1:15" ht="13" thickBot="1">
      <c r="A105" s="357"/>
      <c r="B105" s="358"/>
      <c r="C105" s="311" t="s">
        <v>296</v>
      </c>
      <c r="D105" s="311" t="s">
        <v>296</v>
      </c>
      <c r="E105" s="311" t="s">
        <v>297</v>
      </c>
      <c r="F105" s="311" t="s">
        <v>298</v>
      </c>
      <c r="G105" s="311" t="s">
        <v>298</v>
      </c>
      <c r="H105" s="311" t="s">
        <v>299</v>
      </c>
      <c r="I105" s="311" t="s">
        <v>299</v>
      </c>
      <c r="J105" s="311" t="s">
        <v>297</v>
      </c>
      <c r="K105" s="311" t="s">
        <v>298</v>
      </c>
      <c r="L105" s="311" t="s">
        <v>298</v>
      </c>
      <c r="M105" s="311" t="s">
        <v>296</v>
      </c>
      <c r="N105" s="311" t="s">
        <v>296</v>
      </c>
      <c r="O105" s="311" t="s">
        <v>296</v>
      </c>
    </row>
    <row r="106" spans="1:15" ht="12.5">
      <c r="A106" s="298"/>
      <c r="B106" s="298"/>
      <c r="C106" s="298"/>
      <c r="D106" s="298"/>
      <c r="E106" s="298"/>
      <c r="F106" s="298"/>
      <c r="G106" s="298"/>
      <c r="H106" s="298"/>
      <c r="I106" s="298"/>
      <c r="J106" s="298"/>
      <c r="K106" s="298"/>
      <c r="L106" s="298"/>
      <c r="M106" s="298"/>
      <c r="N106" s="298"/>
      <c r="O106" s="312"/>
    </row>
    <row r="107" spans="1:15" ht="12.5">
      <c r="A107" s="298"/>
      <c r="B107" s="298"/>
      <c r="C107" s="298"/>
      <c r="D107" s="298"/>
      <c r="E107" s="298"/>
      <c r="F107" s="298"/>
      <c r="G107" s="298"/>
      <c r="H107" s="313"/>
      <c r="I107" s="298"/>
      <c r="J107" s="298"/>
      <c r="K107" s="298"/>
      <c r="L107" s="298"/>
      <c r="M107" s="298"/>
      <c r="N107" s="298"/>
      <c r="O107" s="312"/>
    </row>
    <row r="108" spans="1:15" ht="12.5">
      <c r="A108" s="314" t="s">
        <v>300</v>
      </c>
      <c r="B108" s="298"/>
      <c r="C108" s="315">
        <v>0.58270328000000005</v>
      </c>
      <c r="D108" s="315">
        <f t="shared" si="19" ref="D108:D114">D61</f>
        <v>0.56128051084373598</v>
      </c>
      <c r="E108" s="316">
        <v>5568916000</v>
      </c>
      <c r="F108" s="316">
        <f>ROUND(E108/($C$132*C108),2)</f>
        <v>1090985.80</v>
      </c>
      <c r="G108" s="316">
        <v>1118516.6948181666</v>
      </c>
      <c r="H108" s="313">
        <v>1.00609343</v>
      </c>
      <c r="I108" s="313">
        <v>1.00559591</v>
      </c>
      <c r="J108" s="316">
        <f t="shared" si="20" ref="J108:J114">ROUND(E108*I108,0)</f>
        <v>5600079153</v>
      </c>
      <c r="K108" s="316">
        <f t="shared" si="21" ref="K108:K114">ROUND(F108*H108,2)</f>
        <v>1097633.6499999999</v>
      </c>
      <c r="L108" s="316">
        <f>ROUND(G108*H108,2)</f>
        <v>1125332.30</v>
      </c>
      <c r="M108" s="317">
        <f>ROUND(J108/$J$115,7)+0.0000001</f>
        <v>0.50962869999999993</v>
      </c>
      <c r="N108" s="317">
        <f>ROUND(K108/$K$115,7)-0.0000001</f>
        <v>0.58552690000000007</v>
      </c>
      <c r="O108" s="317">
        <f>ROUND(L108/$L$115,7)</f>
        <v>0.54526569999999996</v>
      </c>
    </row>
    <row r="109" spans="1:15" ht="12.5">
      <c r="A109" s="314" t="s">
        <v>301</v>
      </c>
      <c r="B109" s="298"/>
      <c r="C109" s="315">
        <v>0.57224448999999999</v>
      </c>
      <c r="D109" s="315">
        <f t="shared" si="19"/>
        <v>0.51437382361937822</v>
      </c>
      <c r="E109" s="316">
        <v>308822000</v>
      </c>
      <c r="F109" s="316">
        <f t="shared" si="22" ref="F109:F114">ROUND(E109/($C$132*C109),2)</f>
        <v>61605.93</v>
      </c>
      <c r="G109" s="316">
        <v>71441.566733416679</v>
      </c>
      <c r="H109" s="313">
        <v>1.0060824100000001</v>
      </c>
      <c r="I109" s="313">
        <v>1.0055947700000001</v>
      </c>
      <c r="J109" s="316">
        <f t="shared" si="20"/>
        <v>310549788</v>
      </c>
      <c r="K109" s="316">
        <f t="shared" si="21"/>
        <v>61980.64</v>
      </c>
      <c r="L109" s="316">
        <f t="shared" si="23" ref="L109:L114">ROUND(G109*H109,2)</f>
        <v>71876.100000000006</v>
      </c>
      <c r="M109" s="317">
        <f t="shared" si="24" ref="M109:M114">ROUND(J109/$J$115,7)</f>
        <v>0.0282612</v>
      </c>
      <c r="N109" s="317">
        <f t="shared" si="25" ref="N109:N114">ROUND(K109/$K$115,7)</f>
        <v>0.033063299999999997</v>
      </c>
      <c r="O109" s="317">
        <f t="shared" si="26" ref="O109:O114">ROUND(L109/$L$115,7)</f>
        <v>0.034826700000000002</v>
      </c>
    </row>
    <row r="110" spans="1:15" ht="12.5">
      <c r="A110" s="314" t="s">
        <v>302</v>
      </c>
      <c r="B110" s="298"/>
      <c r="C110" s="315">
        <v>0.74102155999999997</v>
      </c>
      <c r="D110" s="315">
        <f t="shared" si="19"/>
        <v>0.65785405741055825</v>
      </c>
      <c r="E110" s="316">
        <v>2446491000</v>
      </c>
      <c r="F110" s="316">
        <f t="shared" si="22"/>
        <v>376884.84</v>
      </c>
      <c r="G110" s="316">
        <v>440269.84142416663</v>
      </c>
      <c r="H110" s="313">
        <v>1.0059001700000001</v>
      </c>
      <c r="I110" s="313">
        <v>1.00544671</v>
      </c>
      <c r="J110" s="316">
        <f t="shared" si="20"/>
        <v>2459816327</v>
      </c>
      <c r="K110" s="316">
        <f t="shared" si="21"/>
        <v>379108.52</v>
      </c>
      <c r="L110" s="316">
        <f t="shared" si="23"/>
        <v>442867.51</v>
      </c>
      <c r="M110" s="317">
        <f t="shared" si="24"/>
        <v>0.22385269999999999</v>
      </c>
      <c r="N110" s="317">
        <f t="shared" si="25"/>
        <v>0.20223350000000001</v>
      </c>
      <c r="O110" s="317">
        <f t="shared" si="26"/>
        <v>0.2145859</v>
      </c>
    </row>
    <row r="111" spans="1:15" ht="12.5">
      <c r="A111" s="298" t="s">
        <v>303</v>
      </c>
      <c r="B111" s="298"/>
      <c r="C111" s="315">
        <v>0.85094449000000005</v>
      </c>
      <c r="D111" s="315">
        <f t="shared" si="19"/>
        <v>0.76438817259558345</v>
      </c>
      <c r="E111" s="316">
        <v>874830000</v>
      </c>
      <c r="F111" s="316">
        <f t="shared" si="22"/>
        <v>117359.52</v>
      </c>
      <c r="G111" s="316">
        <v>124236.08333333333</v>
      </c>
      <c r="H111" s="313">
        <v>0.98747379000000002</v>
      </c>
      <c r="I111" s="313">
        <v>0.99210885000000004</v>
      </c>
      <c r="J111" s="316">
        <f t="shared" si="20"/>
        <v>867926585</v>
      </c>
      <c r="K111" s="316">
        <f t="shared" si="21"/>
        <v>115889.45</v>
      </c>
      <c r="L111" s="316">
        <f t="shared" si="23"/>
        <v>122679.88</v>
      </c>
      <c r="M111" s="317">
        <f t="shared" si="24"/>
        <v>0.078984600000000002</v>
      </c>
      <c r="N111" s="317">
        <f t="shared" si="25"/>
        <v>0.061820600000000003</v>
      </c>
      <c r="O111" s="317">
        <f t="shared" si="26"/>
        <v>0.059443000000000003</v>
      </c>
    </row>
    <row r="112" spans="1:15" ht="12.5">
      <c r="A112" s="298" t="s">
        <v>304</v>
      </c>
      <c r="B112" s="298"/>
      <c r="C112" s="315">
        <v>0.84969636999999998</v>
      </c>
      <c r="D112" s="315">
        <f t="shared" si="19"/>
        <v>0.72991744966785843</v>
      </c>
      <c r="E112" s="316">
        <v>1636258000</v>
      </c>
      <c r="F112" s="316">
        <f t="shared" si="22"/>
        <v>219828.46</v>
      </c>
      <c r="G112" s="316">
        <v>280196.38792000001</v>
      </c>
      <c r="H112" s="313">
        <v>0.96884429000000005</v>
      </c>
      <c r="I112" s="313">
        <v>0.97666478999999995</v>
      </c>
      <c r="J112" s="316">
        <f t="shared" si="20"/>
        <v>1598075576</v>
      </c>
      <c r="K112" s="316">
        <f t="shared" si="21"/>
        <v>212979.55</v>
      </c>
      <c r="L112" s="316">
        <f t="shared" si="23"/>
        <v>271466.67</v>
      </c>
      <c r="M112" s="317">
        <f t="shared" si="24"/>
        <v>0.14543100000000001</v>
      </c>
      <c r="N112" s="317">
        <f t="shared" si="25"/>
        <v>0.1136128</v>
      </c>
      <c r="O112" s="317">
        <f t="shared" si="26"/>
        <v>0.13153580000000001</v>
      </c>
    </row>
    <row r="113" spans="1:15" ht="12.5">
      <c r="A113" s="314" t="s">
        <v>305</v>
      </c>
      <c r="B113" s="298"/>
      <c r="C113" s="315">
        <v>7.6774333199999996</v>
      </c>
      <c r="D113" s="315">
        <f t="shared" si="19"/>
        <v>0.49337282497703638</v>
      </c>
      <c r="E113" s="316">
        <v>104412000</v>
      </c>
      <c r="F113" s="316">
        <f t="shared" si="22"/>
        <v>1552.50</v>
      </c>
      <c r="G113" s="316">
        <v>24069.333333333332</v>
      </c>
      <c r="H113" s="313">
        <v>1.0061954500000001</v>
      </c>
      <c r="I113" s="313">
        <v>1.0056011899999999</v>
      </c>
      <c r="J113" s="316">
        <f t="shared" si="20"/>
        <v>104996831</v>
      </c>
      <c r="K113" s="316">
        <f t="shared" si="21"/>
        <v>1562.12</v>
      </c>
      <c r="L113" s="316">
        <f t="shared" si="23"/>
        <v>24218.45</v>
      </c>
      <c r="M113" s="317">
        <f t="shared" si="24"/>
        <v>0.0095551000000000004</v>
      </c>
      <c r="N113" s="317">
        <f t="shared" si="25"/>
        <v>0.00083330000000000003</v>
      </c>
      <c r="O113" s="317">
        <f t="shared" si="26"/>
        <v>0.011734700000000001</v>
      </c>
    </row>
    <row r="114" spans="1:15" ht="12.5">
      <c r="A114" s="298" t="s">
        <v>306</v>
      </c>
      <c r="B114" s="298"/>
      <c r="C114" s="315">
        <v>0.98645916</v>
      </c>
      <c r="D114" s="315">
        <f t="shared" si="19"/>
        <v>0.98645915646458826</v>
      </c>
      <c r="E114" s="316">
        <v>46843000</v>
      </c>
      <c r="F114" s="316">
        <f t="shared" si="22"/>
        <v>5420.78</v>
      </c>
      <c r="G114" s="316">
        <v>5349.833333333333</v>
      </c>
      <c r="H114" s="313">
        <v>1.0061777300000001</v>
      </c>
      <c r="I114" s="313">
        <v>1.0055888100000001</v>
      </c>
      <c r="J114" s="316">
        <f t="shared" si="20"/>
        <v>47104797</v>
      </c>
      <c r="K114" s="316">
        <f t="shared" si="21"/>
        <v>5454.27</v>
      </c>
      <c r="L114" s="316">
        <f t="shared" si="23"/>
        <v>5382.88</v>
      </c>
      <c r="M114" s="317">
        <f t="shared" si="24"/>
        <v>0.0042867000000000001</v>
      </c>
      <c r="N114" s="317">
        <f t="shared" si="25"/>
        <v>0.0029096</v>
      </c>
      <c r="O114" s="317">
        <f t="shared" si="26"/>
        <v>0.0026082000000000002</v>
      </c>
    </row>
    <row r="115" spans="1:15" ht="12.5">
      <c r="A115" s="298" t="s">
        <v>201</v>
      </c>
      <c r="B115" s="298"/>
      <c r="C115" s="315"/>
      <c r="D115" s="315"/>
      <c r="E115" s="318">
        <f>SUM(E108:E114)</f>
        <v>10986572000</v>
      </c>
      <c r="F115" s="318">
        <f>ROUND(SUM(F108:F114),2)</f>
        <v>1873637.83</v>
      </c>
      <c r="G115" s="318">
        <f>ROUND(SUM(G108:G114),2)</f>
        <v>2064079.74</v>
      </c>
      <c r="H115" s="319"/>
      <c r="I115" s="319"/>
      <c r="J115" s="318">
        <f t="shared" si="27" ref="J115:O115">SUM(J108:J114)</f>
        <v>10988549057</v>
      </c>
      <c r="K115" s="318">
        <f t="shared" si="27"/>
        <v>1874608.20</v>
      </c>
      <c r="L115" s="318">
        <f t="shared" si="27"/>
        <v>2063823.7899999998</v>
      </c>
      <c r="M115" s="320">
        <f t="shared" si="27"/>
        <v>0.99999999999999989</v>
      </c>
      <c r="N115" s="320">
        <f t="shared" si="27"/>
        <v>1</v>
      </c>
      <c r="O115" s="320">
        <f t="shared" si="27"/>
        <v>0.99999999999999989</v>
      </c>
    </row>
    <row r="116" spans="1:15" ht="12.5">
      <c r="A116" s="298"/>
      <c r="B116" s="298"/>
      <c r="C116" s="321"/>
      <c r="D116" s="321"/>
      <c r="E116" s="316"/>
      <c r="F116" s="322"/>
      <c r="G116" s="322"/>
      <c r="H116" s="319"/>
      <c r="I116" s="319"/>
      <c r="J116" s="298"/>
      <c r="K116" s="322"/>
      <c r="L116" s="322"/>
      <c r="M116" s="317"/>
      <c r="N116" s="317"/>
      <c r="O116" s="317"/>
    </row>
    <row r="117" spans="1:15" ht="12.5">
      <c r="A117" s="298"/>
      <c r="B117" s="298"/>
      <c r="C117" s="321"/>
      <c r="D117" s="321"/>
      <c r="E117" s="316"/>
      <c r="F117" s="322"/>
      <c r="G117" s="322"/>
      <c r="H117" s="319"/>
      <c r="I117" s="319"/>
      <c r="J117" s="298"/>
      <c r="K117" s="324"/>
      <c r="L117" s="324"/>
      <c r="M117" s="317"/>
      <c r="N117" s="317"/>
      <c r="O117" s="317"/>
    </row>
    <row r="118" spans="1:15" ht="12.5">
      <c r="A118" s="323"/>
      <c r="B118" s="323"/>
      <c r="C118" s="321"/>
      <c r="D118" s="321"/>
      <c r="E118" s="316"/>
      <c r="F118" s="322"/>
      <c r="G118" s="322"/>
      <c r="H118" s="319"/>
      <c r="I118" s="319"/>
      <c r="J118" s="298"/>
      <c r="K118" s="324"/>
      <c r="L118" s="324"/>
      <c r="M118" s="298"/>
      <c r="N118" s="298"/>
      <c r="O118" s="317"/>
    </row>
    <row r="119" spans="1:15" ht="12.5">
      <c r="A119" s="298"/>
      <c r="B119" s="325"/>
      <c r="C119" s="326"/>
      <c r="D119" s="326"/>
      <c r="E119" s="316"/>
      <c r="F119" s="322"/>
      <c r="G119" s="322"/>
      <c r="H119" s="319"/>
      <c r="I119" s="319"/>
      <c r="J119" s="319"/>
      <c r="K119" s="319"/>
      <c r="L119" s="319"/>
      <c r="M119" s="298"/>
      <c r="N119" s="298"/>
      <c r="O119" s="317"/>
    </row>
    <row r="120" spans="1:15" ht="12.5">
      <c r="A120" s="298"/>
      <c r="B120" s="325"/>
      <c r="C120" s="326"/>
      <c r="D120" s="326"/>
      <c r="E120" s="316"/>
      <c r="F120" s="322"/>
      <c r="G120" s="322"/>
      <c r="H120" s="319"/>
      <c r="I120" s="319"/>
      <c r="J120" s="319"/>
      <c r="K120" s="319"/>
      <c r="L120" s="319"/>
      <c r="M120" s="298"/>
      <c r="N120" s="298"/>
      <c r="O120" s="317"/>
    </row>
    <row r="121" spans="1:15" ht="12.5">
      <c r="A121" s="298" t="str">
        <f t="shared" si="28" ref="A121">A28</f>
        <v>Notes:</v>
      </c>
      <c r="B121" s="325"/>
      <c r="C121" s="326"/>
      <c r="D121" s="326"/>
      <c r="E121" s="298"/>
      <c r="F121" s="298"/>
      <c r="G121" s="298"/>
      <c r="H121" s="319"/>
      <c r="I121" s="319"/>
      <c r="J121" s="298"/>
      <c r="K121" s="298"/>
      <c r="L121" s="298"/>
      <c r="M121" s="298"/>
      <c r="N121" s="298"/>
      <c r="O121" s="298"/>
    </row>
    <row r="122" spans="1:15" ht="12.5">
      <c r="A122" s="298" t="str">
        <f t="shared" si="29" ref="A122:A128">A29</f>
        <v>(A)</v>
      </c>
      <c r="B122" s="325" t="s">
        <v>307</v>
      </c>
      <c r="C122" s="298"/>
      <c r="D122" s="298"/>
      <c r="E122" s="316"/>
      <c r="F122" s="322"/>
      <c r="G122" s="322"/>
      <c r="H122" s="319"/>
      <c r="I122" s="319"/>
      <c r="J122" s="298"/>
      <c r="K122" s="322"/>
      <c r="L122" s="322"/>
      <c r="M122" s="298"/>
      <c r="N122" s="298"/>
      <c r="O122" s="317"/>
    </row>
    <row r="123" spans="1:15" ht="12.5">
      <c r="A123" s="298" t="str">
        <f t="shared" si="29"/>
        <v>(B)</v>
      </c>
      <c r="B123" s="312" t="s">
        <v>308</v>
      </c>
      <c r="C123" s="298"/>
      <c r="D123" s="298"/>
      <c r="E123" s="298"/>
      <c r="F123" s="298"/>
      <c r="G123" s="298"/>
      <c r="H123" s="319"/>
      <c r="I123" s="319"/>
      <c r="J123" s="298"/>
      <c r="K123" s="298"/>
      <c r="L123" s="298"/>
      <c r="M123" s="298"/>
      <c r="N123" s="298"/>
      <c r="O123" s="298"/>
    </row>
    <row r="124" spans="1:15" ht="12.5">
      <c r="A124" s="298" t="str">
        <f t="shared" si="29"/>
        <v>(C)</v>
      </c>
      <c r="B124" s="325" t="s">
        <v>309</v>
      </c>
      <c r="C124" s="298"/>
      <c r="D124" s="298"/>
      <c r="E124" s="316"/>
      <c r="F124" s="322"/>
      <c r="G124" s="322"/>
      <c r="H124" s="319"/>
      <c r="I124" s="319"/>
      <c r="J124" s="298"/>
      <c r="K124" s="322"/>
      <c r="L124" s="322"/>
      <c r="M124" s="298"/>
      <c r="N124" s="298"/>
      <c r="O124" s="317"/>
    </row>
    <row r="125" spans="1:15" ht="12.5">
      <c r="A125" s="298" t="str">
        <f t="shared" si="29"/>
        <v>(D)</v>
      </c>
      <c r="B125" s="298" t="s">
        <v>310</v>
      </c>
      <c r="C125" s="298"/>
      <c r="D125" s="298"/>
      <c r="E125" s="298"/>
      <c r="F125" s="316"/>
      <c r="G125" s="316"/>
      <c r="H125" s="319"/>
      <c r="I125" s="319"/>
      <c r="J125" s="298"/>
      <c r="K125" s="298"/>
      <c r="L125" s="298"/>
      <c r="M125" s="298"/>
      <c r="N125" s="298"/>
      <c r="O125" s="298"/>
    </row>
    <row r="126" spans="1:15" ht="13">
      <c r="A126" s="298" t="str">
        <f t="shared" si="29"/>
        <v>(H)</v>
      </c>
      <c r="B126" s="298" t="s">
        <v>311</v>
      </c>
      <c r="C126" s="328"/>
      <c r="D126" s="328"/>
      <c r="E126" s="304"/>
      <c r="F126" s="304"/>
      <c r="G126" s="304"/>
      <c r="H126" s="304"/>
      <c r="I126" s="304"/>
      <c r="J126" s="304"/>
      <c r="K126" s="304"/>
      <c r="L126" s="304"/>
      <c r="M126" s="304"/>
      <c r="N126" s="304"/>
      <c r="O126" s="304"/>
    </row>
    <row r="127" spans="1:15" ht="12.5">
      <c r="A127" s="298" t="str">
        <f t="shared" si="29"/>
        <v>(I)</v>
      </c>
      <c r="B127" s="327" t="s">
        <v>312</v>
      </c>
      <c r="C127" s="312"/>
      <c r="D127" s="312"/>
      <c r="E127" s="312"/>
      <c r="F127" s="304"/>
      <c r="G127" s="304"/>
      <c r="H127" s="304"/>
      <c r="I127" s="304"/>
      <c r="J127" s="304"/>
      <c r="K127" s="304"/>
      <c r="L127" s="304"/>
      <c r="M127" s="304"/>
      <c r="N127" s="304"/>
      <c r="O127" s="304"/>
    </row>
    <row r="128" spans="1:15" ht="12.5">
      <c r="A128" s="298" t="str">
        <f t="shared" si="29"/>
        <v>(J)</v>
      </c>
      <c r="B128" s="327" t="s">
        <v>313</v>
      </c>
      <c r="C128" s="312"/>
      <c r="D128" s="312"/>
      <c r="E128" s="312"/>
      <c r="F128" s="312"/>
      <c r="G128" s="312"/>
      <c r="H128" s="312"/>
      <c r="I128" s="312"/>
      <c r="J128" s="312"/>
      <c r="K128" s="312"/>
      <c r="L128" s="312"/>
      <c r="M128" s="312"/>
      <c r="N128" s="312"/>
      <c r="O128" s="312"/>
    </row>
    <row r="129" spans="1:15" ht="12.5">
      <c r="A129" s="298" t="s">
        <v>269</v>
      </c>
      <c r="B129" s="298" t="s">
        <v>314</v>
      </c>
      <c r="C129" s="312"/>
      <c r="D129" s="312"/>
      <c r="E129" s="312"/>
      <c r="F129" s="312"/>
      <c r="G129" s="312"/>
      <c r="H129" s="312"/>
      <c r="I129" s="312"/>
      <c r="J129" s="312"/>
      <c r="K129" s="312"/>
      <c r="L129" s="312"/>
      <c r="M129" s="312"/>
      <c r="N129" s="312"/>
      <c r="O129" s="312"/>
    </row>
    <row r="130" spans="1:15" ht="12.5">
      <c r="A130" s="298" t="s">
        <v>270</v>
      </c>
      <c r="B130" s="298" t="s">
        <v>315</v>
      </c>
      <c r="C130" s="312"/>
      <c r="D130" s="312"/>
      <c r="E130" s="312"/>
      <c r="F130" s="312"/>
      <c r="G130" s="312"/>
      <c r="H130" s="312"/>
      <c r="I130" s="312"/>
      <c r="J130" s="312"/>
      <c r="K130" s="312"/>
      <c r="L130" s="312"/>
      <c r="M130" s="312"/>
      <c r="N130" s="312"/>
      <c r="O130" s="312"/>
    </row>
    <row r="131" spans="1:15" ht="12.5">
      <c r="A131" s="312" t="s">
        <v>271</v>
      </c>
      <c r="B131" s="298" t="s">
        <v>316</v>
      </c>
      <c r="C131" s="312"/>
      <c r="D131" s="312"/>
      <c r="E131" s="312"/>
      <c r="F131" s="312"/>
      <c r="G131" s="312"/>
      <c r="H131" s="312"/>
      <c r="I131" s="312"/>
      <c r="J131" s="312"/>
      <c r="K131" s="312"/>
      <c r="L131" s="312"/>
      <c r="M131" s="312"/>
      <c r="N131" s="312"/>
      <c r="O131" s="312"/>
    </row>
    <row r="132" spans="1:15" ht="12.5">
      <c r="A132" s="334"/>
      <c r="B132" s="334"/>
      <c r="C132" s="333">
        <v>8760</v>
      </c>
      <c r="D132" s="333"/>
      <c r="E132" s="333" t="s">
        <v>317</v>
      </c>
      <c r="F132" s="334"/>
      <c r="G132" s="334"/>
      <c r="H132" s="334"/>
      <c r="I132" s="334"/>
      <c r="J132" s="334"/>
      <c r="K132" s="334"/>
      <c r="L132" s="334"/>
      <c r="M132" s="334"/>
      <c r="N132" s="334"/>
      <c r="O132" s="334"/>
    </row>
    <row r="133" spans="1:15" ht="12.5">
      <c r="A133" s="334"/>
      <c r="B133" s="334"/>
      <c r="C133" s="334"/>
      <c r="D133" s="334"/>
      <c r="E133" s="334"/>
      <c r="F133" s="334"/>
      <c r="G133" s="334"/>
      <c r="H133" s="334"/>
      <c r="I133" s="334"/>
      <c r="J133" s="334"/>
      <c r="K133" s="334"/>
      <c r="L133" s="334"/>
      <c r="M133" s="334"/>
      <c r="N133" s="334"/>
      <c r="O133" s="334"/>
    </row>
  </sheetData>
  <mergeCells count="15">
    <mergeCell ref="A45:O45"/>
    <mergeCell ref="A3:O3"/>
    <mergeCell ref="A4:O4"/>
    <mergeCell ref="A5:O5"/>
    <mergeCell ref="A6:O6"/>
    <mergeCell ref="A12:B16"/>
    <mergeCell ref="A94:O94"/>
    <mergeCell ref="A95:O95"/>
    <mergeCell ref="A101:B105"/>
    <mergeCell ref="A46:O46"/>
    <mergeCell ref="A47:O47"/>
    <mergeCell ref="A48:O48"/>
    <mergeCell ref="A54:B58"/>
    <mergeCell ref="A92:O92"/>
    <mergeCell ref="A93:O93"/>
  </mergeCells>
  <pageMargins left="0.7" right="0.7" top="0.75" bottom="0.75" header="0.3" footer="0.3"/>
  <pageSetup horizontalDpi="1200" verticalDpi="1200" orientation="portrait" scale="47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71"/>
  <sheetViews>
    <sheetView workbookViewId="0" topLeftCell="A1">
      <selection pane="topLeft" activeCell="A1" sqref="A1"/>
    </sheetView>
  </sheetViews>
  <sheetFormatPr defaultColWidth="9.1796875" defaultRowHeight="11.5" customHeight="1"/>
  <cols>
    <col min="1" max="1" width="3.81818181818182" style="1" customWidth="1"/>
    <col min="2" max="2" width="3.45454545454545" style="1" customWidth="1"/>
    <col min="3" max="3" width="55.1818181818182" style="1" customWidth="1"/>
    <col min="4" max="4" width="1.81818181818182" style="1" customWidth="1"/>
    <col min="5" max="5" width="8.81818181818182" style="1" bestFit="1" customWidth="1"/>
    <col min="6" max="6" width="12.8181818181818" style="1" customWidth="1"/>
    <col min="7" max="15" width="11.4545454545455" style="1" customWidth="1"/>
    <col min="16" max="16" width="11" style="1" bestFit="1" customWidth="1"/>
    <col min="17" max="17" width="10.1818181818182" style="1" bestFit="1" customWidth="1"/>
    <col min="18" max="18" width="12.2727272727273" style="1" bestFit="1" customWidth="1"/>
    <col min="19" max="16384" width="9.18181818181818" style="1"/>
  </cols>
  <sheetData>
    <row r="1" ht="11.5" customHeight="1">
      <c r="A1" s="159" t="s">
        <v>361</v>
      </c>
    </row>
    <row r="2" ht="11.5" customHeight="1">
      <c r="A2" s="159" t="s">
        <v>351</v>
      </c>
    </row>
    <row r="3" spans="1:15" ht="13">
      <c r="A3" s="349" t="s">
        <v>49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</row>
    <row r="4" spans="1:15" ht="13">
      <c r="A4" s="349" t="s">
        <v>36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</row>
    <row r="5" spans="1:15" ht="13">
      <c r="A5" s="349" t="s">
        <v>30</v>
      </c>
      <c r="B5" s="349"/>
      <c r="C5" s="349"/>
      <c r="D5" s="349"/>
      <c r="E5" s="349"/>
      <c r="F5" s="349"/>
      <c r="G5" s="349"/>
      <c r="H5" s="349"/>
      <c r="I5" s="349"/>
      <c r="J5" s="349"/>
      <c r="K5" s="349"/>
      <c r="L5" s="349"/>
      <c r="M5" s="349"/>
      <c r="N5" s="349"/>
      <c r="O5" s="349"/>
    </row>
    <row r="6" spans="1:15" ht="11.5" customHeight="1">
      <c r="A6" s="350" t="s">
        <v>32</v>
      </c>
      <c r="B6" s="350"/>
      <c r="C6" s="350"/>
      <c r="D6" s="350"/>
      <c r="E6" s="350"/>
      <c r="F6" s="350"/>
      <c r="G6" s="350"/>
      <c r="H6" s="350"/>
      <c r="I6" s="350"/>
      <c r="J6" s="350"/>
      <c r="K6" s="350"/>
      <c r="L6" s="350"/>
      <c r="M6" s="350"/>
      <c r="N6" s="350"/>
      <c r="O6" s="350"/>
    </row>
    <row r="7" spans="1:15" ht="11.5" customHeight="1">
      <c r="A7" s="351"/>
      <c r="B7" s="351"/>
      <c r="C7" s="351"/>
      <c r="D7" s="351"/>
      <c r="E7" s="351"/>
      <c r="F7" s="351"/>
      <c r="G7" s="351"/>
      <c r="H7" s="351"/>
      <c r="I7" s="351"/>
      <c r="J7" s="351"/>
      <c r="K7" s="351"/>
      <c r="L7" s="351"/>
      <c r="M7" s="351"/>
      <c r="N7" s="351"/>
      <c r="O7" s="351"/>
    </row>
    <row r="8" spans="1:15" ht="13">
      <c r="A8" s="2"/>
      <c r="C8" s="3"/>
      <c r="E8" s="4" t="s">
        <v>80</v>
      </c>
      <c r="F8" s="3"/>
      <c r="G8" s="3"/>
      <c r="H8" s="3"/>
      <c r="I8" s="3"/>
      <c r="J8" s="3"/>
      <c r="K8" s="3"/>
      <c r="L8" s="3"/>
      <c r="M8" s="3"/>
      <c r="N8" s="5"/>
      <c r="O8" s="3"/>
    </row>
    <row r="9" spans="5:15" ht="13">
      <c r="E9" s="4" t="s">
        <v>81</v>
      </c>
      <c r="F9" s="4"/>
      <c r="G9" s="4"/>
      <c r="H9" s="4"/>
      <c r="I9" s="4"/>
      <c r="J9" s="4"/>
      <c r="K9" s="4"/>
      <c r="L9" s="4"/>
      <c r="M9" s="4"/>
      <c r="N9" s="4"/>
      <c r="O9" s="4"/>
    </row>
    <row r="10" spans="1:16" ht="13.5" thickBot="1">
      <c r="A10" s="6" t="s">
        <v>11</v>
      </c>
      <c r="B10" s="6"/>
      <c r="C10" s="6"/>
      <c r="D10" s="6"/>
      <c r="E10" s="7" t="s">
        <v>82</v>
      </c>
      <c r="F10" s="7">
        <v>2020</v>
      </c>
      <c r="G10" s="7">
        <f>+F10+1</f>
        <v>2021</v>
      </c>
      <c r="H10" s="7">
        <f t="shared" si="0" ref="H10:O10">+G10+1</f>
        <v>2022</v>
      </c>
      <c r="I10" s="7">
        <f t="shared" si="0"/>
        <v>2023</v>
      </c>
      <c r="J10" s="7">
        <f t="shared" si="0"/>
        <v>2024</v>
      </c>
      <c r="K10" s="7">
        <f t="shared" si="0"/>
        <v>2025</v>
      </c>
      <c r="L10" s="7">
        <f t="shared" si="0"/>
        <v>2026</v>
      </c>
      <c r="M10" s="7">
        <f t="shared" si="0"/>
        <v>2027</v>
      </c>
      <c r="N10" s="7">
        <f t="shared" si="0"/>
        <v>2028</v>
      </c>
      <c r="O10" s="7">
        <f t="shared" si="0"/>
        <v>2029</v>
      </c>
      <c r="P10" s="57" t="s">
        <v>34</v>
      </c>
    </row>
    <row r="11" spans="1:15" ht="13">
      <c r="A11" s="4" t="s">
        <v>12</v>
      </c>
      <c r="B11" s="8" t="s">
        <v>2</v>
      </c>
      <c r="E11" s="4"/>
      <c r="F11" s="9"/>
      <c r="G11" s="9"/>
      <c r="H11" s="9"/>
      <c r="I11" s="9"/>
      <c r="J11" s="9"/>
      <c r="K11" s="9"/>
      <c r="L11" s="9"/>
      <c r="M11" s="9"/>
      <c r="N11" s="9"/>
      <c r="O11" s="4"/>
    </row>
    <row r="12" spans="2:16" ht="15.5">
      <c r="B12" s="8" t="s">
        <v>3</v>
      </c>
      <c r="C12" s="1" t="s">
        <v>59</v>
      </c>
      <c r="E12" s="10"/>
      <c r="F12" s="69">
        <f>'PD Exec Summary High Lev'!C8*1000000</f>
        <v>2500000</v>
      </c>
      <c r="G12" s="69">
        <f>'PD Exec Summary High Lev'!D8*1000000</f>
        <v>2800000</v>
      </c>
      <c r="H12" s="69">
        <f>'PD Exec Summary High Lev'!E8*1000000</f>
        <v>2800000</v>
      </c>
      <c r="I12" s="69">
        <f>'PD Exec Summary High Lev'!F8*1000000</f>
        <v>2800000</v>
      </c>
      <c r="J12" s="69">
        <f>'PD Exec Summary High Lev'!G8*1000000</f>
        <v>2800000</v>
      </c>
      <c r="K12" s="69">
        <f>'PD Exec Summary High Lev'!H8*1000000</f>
        <v>2800000</v>
      </c>
      <c r="L12" s="69">
        <f>'PD Exec Summary High Lev'!I8*1000000</f>
        <v>2800000</v>
      </c>
      <c r="M12" s="69">
        <f>'PD Exec Summary High Lev'!J8*1000000</f>
        <v>2800000</v>
      </c>
      <c r="N12" s="69">
        <f>'PD Exec Summary High Lev'!K8*1000000</f>
        <v>2800000</v>
      </c>
      <c r="O12" s="69">
        <f>'PD Exec Summary High Lev'!L8*1000000</f>
        <v>2800000</v>
      </c>
      <c r="P12" s="50">
        <f>SUM(F12:O12)</f>
        <v>27700000</v>
      </c>
    </row>
    <row r="13" spans="2:18" ht="15.5">
      <c r="B13" s="8" t="s">
        <v>4</v>
      </c>
      <c r="C13" s="1" t="s">
        <v>60</v>
      </c>
      <c r="E13" s="10"/>
      <c r="F13" s="12">
        <f>+(F12/2)+E17</f>
        <v>1647301.19</v>
      </c>
      <c r="G13" s="12">
        <f>+G12/2+F12/2</f>
        <v>2650000</v>
      </c>
      <c r="H13" s="12">
        <f>+H12/2+G12/2</f>
        <v>2800000</v>
      </c>
      <c r="I13" s="12">
        <f t="shared" si="1" ref="I13:O13">+I12/2+H12/2</f>
        <v>2800000</v>
      </c>
      <c r="J13" s="12">
        <f t="shared" si="1"/>
        <v>2800000</v>
      </c>
      <c r="K13" s="12">
        <f t="shared" si="1"/>
        <v>2800000</v>
      </c>
      <c r="L13" s="12">
        <f t="shared" si="1"/>
        <v>2800000</v>
      </c>
      <c r="M13" s="12">
        <f t="shared" si="1"/>
        <v>2800000</v>
      </c>
      <c r="N13" s="12">
        <f t="shared" si="1"/>
        <v>2800000</v>
      </c>
      <c r="O13" s="12">
        <f t="shared" si="1"/>
        <v>2800000</v>
      </c>
      <c r="P13" s="50">
        <f>SUM(F13:O13)</f>
        <v>26697301.189999998</v>
      </c>
      <c r="Q13" s="50"/>
      <c r="R13" s="58"/>
    </row>
    <row r="14" spans="1:15" ht="13">
      <c r="A14" s="83"/>
      <c r="B14" s="14"/>
      <c r="C14" s="14"/>
      <c r="E14" s="10"/>
      <c r="F14" s="15"/>
      <c r="G14" s="15"/>
      <c r="H14" s="15"/>
      <c r="I14" s="15"/>
      <c r="J14" s="15"/>
      <c r="K14" s="15"/>
      <c r="L14" s="15"/>
      <c r="M14" s="15"/>
      <c r="N14" s="15"/>
      <c r="O14" s="15"/>
    </row>
    <row r="15" spans="1:15" ht="15.5">
      <c r="A15" s="16" t="s">
        <v>13</v>
      </c>
      <c r="B15" s="8" t="s">
        <v>61</v>
      </c>
      <c r="C15" s="14"/>
      <c r="E15" s="17">
        <v>0</v>
      </c>
      <c r="F15" s="11">
        <f t="shared" si="2" ref="F15:O15">E15+F13</f>
        <v>1647301.19</v>
      </c>
      <c r="G15" s="11">
        <f t="shared" si="2"/>
        <v>4297301.1899999995</v>
      </c>
      <c r="H15" s="11">
        <f t="shared" si="2"/>
        <v>7097301.1899999995</v>
      </c>
      <c r="I15" s="11">
        <f t="shared" si="2"/>
        <v>9897301.1899999995</v>
      </c>
      <c r="J15" s="11">
        <f t="shared" si="2"/>
        <v>12697301.19</v>
      </c>
      <c r="K15" s="11">
        <f t="shared" si="2"/>
        <v>15497301.19</v>
      </c>
      <c r="L15" s="11">
        <f t="shared" si="2"/>
        <v>18297301.189999998</v>
      </c>
      <c r="M15" s="11">
        <f t="shared" si="2"/>
        <v>21097301.189999998</v>
      </c>
      <c r="N15" s="11">
        <f t="shared" si="2"/>
        <v>23897301.189999998</v>
      </c>
      <c r="O15" s="11">
        <f t="shared" si="2"/>
        <v>26697301.189999998</v>
      </c>
    </row>
    <row r="16" spans="1:15" ht="15.5">
      <c r="A16" s="16" t="s">
        <v>14</v>
      </c>
      <c r="B16" s="8" t="s">
        <v>62</v>
      </c>
      <c r="C16" s="14"/>
      <c r="E16" s="17">
        <v>0</v>
      </c>
      <c r="F16" s="11">
        <f>E16+F28</f>
        <v>56008.240460000001</v>
      </c>
      <c r="G16" s="11">
        <f t="shared" si="3" ref="G16:O16">F16+G28</f>
        <v>202116.48092</v>
      </c>
      <c r="H16" s="11">
        <f t="shared" si="3"/>
        <v>443424.72138</v>
      </c>
      <c r="I16" s="11">
        <f t="shared" si="3"/>
        <v>779932.96184</v>
      </c>
      <c r="J16" s="11">
        <f t="shared" si="3"/>
        <v>1211641.2023</v>
      </c>
      <c r="K16" s="11">
        <f t="shared" si="3"/>
        <v>1738549.44276</v>
      </c>
      <c r="L16" s="11">
        <f t="shared" si="3"/>
        <v>2360657.68322</v>
      </c>
      <c r="M16" s="11">
        <f t="shared" si="3"/>
        <v>3077965.92368</v>
      </c>
      <c r="N16" s="11">
        <f t="shared" si="3"/>
        <v>3890474.16414</v>
      </c>
      <c r="O16" s="11">
        <f t="shared" si="3"/>
        <v>4798182.4046</v>
      </c>
    </row>
    <row r="17" spans="1:15" ht="13">
      <c r="A17" s="16" t="s">
        <v>15</v>
      </c>
      <c r="B17" s="8" t="s">
        <v>7</v>
      </c>
      <c r="E17" s="18">
        <f>'PD Summary (2019 CWIP)'!C6</f>
        <v>397301.19</v>
      </c>
      <c r="F17" s="18">
        <f t="shared" si="4" ref="F17:O17">E17+F12-F13</f>
        <v>1250000</v>
      </c>
      <c r="G17" s="18">
        <f t="shared" si="4"/>
        <v>1400000</v>
      </c>
      <c r="H17" s="18">
        <f t="shared" si="4"/>
        <v>1400000</v>
      </c>
      <c r="I17" s="18">
        <f t="shared" si="4"/>
        <v>1400000</v>
      </c>
      <c r="J17" s="18">
        <f t="shared" si="4"/>
        <v>1400000</v>
      </c>
      <c r="K17" s="18">
        <f t="shared" si="4"/>
        <v>1400000</v>
      </c>
      <c r="L17" s="18">
        <f t="shared" si="4"/>
        <v>1400000</v>
      </c>
      <c r="M17" s="18">
        <f t="shared" si="4"/>
        <v>1400000</v>
      </c>
      <c r="N17" s="18">
        <f t="shared" si="4"/>
        <v>1400000</v>
      </c>
      <c r="O17" s="18">
        <f t="shared" si="4"/>
        <v>1400000</v>
      </c>
    </row>
    <row r="18" spans="1:15" ht="13">
      <c r="A18" s="83"/>
      <c r="E18" s="19"/>
      <c r="F18" s="20"/>
      <c r="G18" s="20"/>
      <c r="H18" s="20"/>
      <c r="I18" s="20"/>
      <c r="J18" s="20"/>
      <c r="K18" s="20"/>
      <c r="L18" s="20"/>
      <c r="M18" s="20"/>
      <c r="N18" s="20"/>
      <c r="O18" s="19"/>
    </row>
    <row r="19" spans="1:16" ht="13.5" thickBot="1">
      <c r="A19" s="16" t="s">
        <v>16</v>
      </c>
      <c r="B19" s="8" t="s">
        <v>8</v>
      </c>
      <c r="E19" s="21">
        <f t="shared" si="5" ref="E19:O19">E15-E16+E17</f>
        <v>397301.19</v>
      </c>
      <c r="F19" s="21">
        <f t="shared" si="5"/>
        <v>2841292.9495399999</v>
      </c>
      <c r="G19" s="21">
        <f t="shared" si="5"/>
        <v>5495184.7090799995</v>
      </c>
      <c r="H19" s="21">
        <f t="shared" si="5"/>
        <v>8053876.4686199995</v>
      </c>
      <c r="I19" s="21">
        <f t="shared" si="5"/>
        <v>10517368.22816</v>
      </c>
      <c r="J19" s="21">
        <f t="shared" si="5"/>
        <v>12885659.9877</v>
      </c>
      <c r="K19" s="21">
        <f t="shared" si="5"/>
        <v>15158751.74724</v>
      </c>
      <c r="L19" s="21">
        <f t="shared" si="5"/>
        <v>17336643.506779999</v>
      </c>
      <c r="M19" s="21">
        <f t="shared" si="5"/>
        <v>19419335.266319998</v>
      </c>
      <c r="N19" s="21">
        <f t="shared" si="5"/>
        <v>21406827.025859997</v>
      </c>
      <c r="O19" s="21">
        <f t="shared" si="5"/>
        <v>23299118.785399996</v>
      </c>
      <c r="P19" s="50"/>
    </row>
    <row r="20" spans="1:15" ht="13.5" thickTop="1">
      <c r="A20" s="83"/>
      <c r="E20" s="10"/>
      <c r="F20" s="15"/>
      <c r="G20" s="15"/>
      <c r="H20" s="15"/>
      <c r="I20" s="15"/>
      <c r="J20" s="15"/>
      <c r="K20" s="15"/>
      <c r="L20" s="15"/>
      <c r="M20" s="15"/>
      <c r="N20" s="15"/>
      <c r="O20" s="10"/>
    </row>
    <row r="21" spans="1:23" ht="13">
      <c r="A21" s="16" t="s">
        <v>17</v>
      </c>
      <c r="B21" s="8" t="s">
        <v>9</v>
      </c>
      <c r="E21" s="10"/>
      <c r="F21" s="11">
        <f t="shared" si="6" ref="F21:O21">(E19+F19)/2</f>
        <v>1619297.0697699999</v>
      </c>
      <c r="G21" s="11">
        <f t="shared" si="6"/>
        <v>4168238.8293099999</v>
      </c>
      <c r="H21" s="11">
        <f t="shared" si="6"/>
        <v>6774530.588849999</v>
      </c>
      <c r="I21" s="11">
        <f t="shared" si="6"/>
        <v>9285622.3483899999</v>
      </c>
      <c r="J21" s="11">
        <f t="shared" si="6"/>
        <v>11701514.107930001</v>
      </c>
      <c r="K21" s="11">
        <f t="shared" si="6"/>
        <v>14022205.86747</v>
      </c>
      <c r="L21" s="11">
        <f t="shared" si="6"/>
        <v>16247697.627009999</v>
      </c>
      <c r="M21" s="11">
        <f t="shared" si="6"/>
        <v>18377989.386549998</v>
      </c>
      <c r="N21" s="11">
        <f t="shared" si="6"/>
        <v>20413081.146089997</v>
      </c>
      <c r="O21" s="11">
        <f t="shared" si="6"/>
        <v>22352972.905629996</v>
      </c>
      <c r="W21" s="22"/>
    </row>
    <row r="22" spans="1:15" ht="13">
      <c r="A22" s="83"/>
      <c r="E22" s="19"/>
      <c r="F22" s="11"/>
      <c r="G22" s="11"/>
      <c r="H22" s="11"/>
      <c r="I22" s="11"/>
      <c r="J22" s="11"/>
      <c r="K22" s="11"/>
      <c r="L22" s="11"/>
      <c r="M22" s="11"/>
      <c r="N22" s="11"/>
      <c r="O22" s="11"/>
    </row>
    <row r="23" spans="1:15" ht="13">
      <c r="A23" s="16" t="s">
        <v>18</v>
      </c>
      <c r="B23" s="8" t="s">
        <v>10</v>
      </c>
      <c r="E23" s="10"/>
      <c r="F23" s="11"/>
      <c r="G23" s="11"/>
      <c r="H23" s="11"/>
      <c r="I23" s="11"/>
      <c r="J23" s="11"/>
      <c r="K23" s="11"/>
      <c r="L23" s="11"/>
      <c r="M23" s="11"/>
      <c r="N23" s="11"/>
      <c r="O23" s="11"/>
    </row>
    <row r="24" spans="1:17" ht="15.5">
      <c r="A24" s="83"/>
      <c r="B24" s="8" t="s">
        <v>3</v>
      </c>
      <c r="C24" s="1" t="s">
        <v>63</v>
      </c>
      <c r="E24" s="10"/>
      <c r="F24" s="11">
        <f t="shared" si="7" ref="F24:O24">(F21*ROUND((F63),7))/F66</f>
        <v>95303.980396690473</v>
      </c>
      <c r="G24" s="11">
        <f t="shared" si="7"/>
        <v>245322.34331388521</v>
      </c>
      <c r="H24" s="11">
        <f t="shared" si="7"/>
        <v>403112.47397008335</v>
      </c>
      <c r="I24" s="11">
        <f t="shared" si="7"/>
        <v>552532.77671697713</v>
      </c>
      <c r="J24" s="11">
        <f t="shared" si="7"/>
        <v>696288.28734010155</v>
      </c>
      <c r="K24" s="11">
        <f t="shared" si="7"/>
        <v>834379.00583945645</v>
      </c>
      <c r="L24" s="11">
        <f t="shared" si="7"/>
        <v>966804.93221504206</v>
      </c>
      <c r="M24" s="11">
        <f t="shared" si="7"/>
        <v>1093566.0664668584</v>
      </c>
      <c r="N24" s="11">
        <f t="shared" si="7"/>
        <v>1214662.4085949054</v>
      </c>
      <c r="O24" s="11">
        <f t="shared" si="7"/>
        <v>1330093.958599183</v>
      </c>
      <c r="P24" s="50">
        <f>SUM(F24:O24)</f>
        <v>7432066.2334531825</v>
      </c>
      <c r="Q24" s="11"/>
    </row>
    <row r="25" spans="1:16" ht="15.5">
      <c r="A25" s="4" t="s">
        <v>0</v>
      </c>
      <c r="B25" s="8" t="s">
        <v>4</v>
      </c>
      <c r="C25" s="1" t="s">
        <v>83</v>
      </c>
      <c r="E25" s="10"/>
      <c r="F25" s="11">
        <f t="shared" si="8" ref="F25:O25">F21*ROUND((F62),7)</f>
        <v>19487.592515854041</v>
      </c>
      <c r="G25" s="11">
        <f t="shared" si="8"/>
        <v>50163.087015214121</v>
      </c>
      <c r="H25" s="11">
        <f t="shared" si="8"/>
        <v>81528.765824574191</v>
      </c>
      <c r="I25" s="11">
        <f t="shared" si="8"/>
        <v>111748.75071393429</v>
      </c>
      <c r="J25" s="11">
        <f t="shared" si="8"/>
        <v>140823.04168329437</v>
      </c>
      <c r="K25" s="11">
        <f t="shared" si="8"/>
        <v>168751.63873265445</v>
      </c>
      <c r="L25" s="11">
        <f t="shared" si="8"/>
        <v>195534.54186201454</v>
      </c>
      <c r="M25" s="11">
        <f t="shared" si="8"/>
        <v>221171.7510713746</v>
      </c>
      <c r="N25" s="11">
        <f t="shared" si="8"/>
        <v>245663.26636073468</v>
      </c>
      <c r="O25" s="11">
        <f t="shared" si="8"/>
        <v>269009.08773009473</v>
      </c>
      <c r="P25" s="50">
        <f>SUM(F25:O25)</f>
        <v>1503881.5235097441</v>
      </c>
    </row>
    <row r="26" spans="1:15" ht="13">
      <c r="A26" s="4"/>
      <c r="B26" s="8"/>
      <c r="C26" s="8"/>
      <c r="E26" s="10"/>
      <c r="F26" s="11"/>
      <c r="G26" s="11"/>
      <c r="H26" s="11"/>
      <c r="I26" s="11"/>
      <c r="J26" s="11"/>
      <c r="K26" s="11"/>
      <c r="L26" s="11"/>
      <c r="M26" s="11"/>
      <c r="N26" s="11"/>
      <c r="O26" s="11"/>
    </row>
    <row r="27" spans="1:15" ht="13">
      <c r="A27" s="16" t="s">
        <v>19</v>
      </c>
      <c r="B27" s="8" t="s">
        <v>1</v>
      </c>
      <c r="C27" s="8"/>
      <c r="E27" s="10"/>
      <c r="F27" s="11"/>
      <c r="G27" s="11"/>
      <c r="H27" s="11"/>
      <c r="I27" s="11"/>
      <c r="J27" s="11"/>
      <c r="K27" s="11"/>
      <c r="L27" s="11"/>
      <c r="M27" s="11"/>
      <c r="N27" s="11"/>
      <c r="O27" s="11"/>
    </row>
    <row r="28" spans="1:16" ht="15.5">
      <c r="A28" s="4"/>
      <c r="B28" s="8" t="s">
        <v>3</v>
      </c>
      <c r="C28" s="1" t="s">
        <v>64</v>
      </c>
      <c r="E28" s="10"/>
      <c r="F28" s="11">
        <f t="shared" si="9" ref="F28:O28">+F15*F60</f>
        <v>56008.240460000001</v>
      </c>
      <c r="G28" s="11">
        <f t="shared" si="9"/>
        <v>146108.24046</v>
      </c>
      <c r="H28" s="11">
        <f t="shared" si="9"/>
        <v>241308.24046</v>
      </c>
      <c r="I28" s="11">
        <f t="shared" si="9"/>
        <v>336508.24046</v>
      </c>
      <c r="J28" s="11">
        <f t="shared" si="9"/>
        <v>431708.24046</v>
      </c>
      <c r="K28" s="11">
        <f t="shared" si="9"/>
        <v>526908.24046</v>
      </c>
      <c r="L28" s="11">
        <f t="shared" si="9"/>
        <v>622108.24046</v>
      </c>
      <c r="M28" s="11">
        <f t="shared" si="9"/>
        <v>717308.24046</v>
      </c>
      <c r="N28" s="11">
        <f t="shared" si="9"/>
        <v>812508.24046</v>
      </c>
      <c r="O28" s="11">
        <f t="shared" si="9"/>
        <v>907708.24046</v>
      </c>
      <c r="P28" s="50">
        <f>SUM(F28:O28)</f>
        <v>4798182.4046</v>
      </c>
    </row>
    <row r="29" spans="1:16" ht="15.5">
      <c r="A29" s="4"/>
      <c r="B29" s="1" t="s">
        <v>4</v>
      </c>
      <c r="C29" s="1" t="s">
        <v>65</v>
      </c>
      <c r="E29" s="10"/>
      <c r="F29" s="11">
        <f t="shared" si="10" ref="F29:O29">+(F15-F16)*F61</f>
        <v>22278.101293560001</v>
      </c>
      <c r="G29" s="11">
        <f t="shared" si="10"/>
        <v>57332.585927119995</v>
      </c>
      <c r="H29" s="11">
        <f t="shared" si="10"/>
        <v>93154.270560680001</v>
      </c>
      <c r="I29" s="11">
        <f t="shared" si="10"/>
        <v>127643.15519424</v>
      </c>
      <c r="J29" s="11">
        <f t="shared" si="10"/>
        <v>160799.23982780002</v>
      </c>
      <c r="K29" s="11">
        <f t="shared" si="10"/>
        <v>192622.52446136001</v>
      </c>
      <c r="L29" s="11">
        <f t="shared" si="10"/>
        <v>223113.00909491998</v>
      </c>
      <c r="M29" s="11">
        <f t="shared" si="10"/>
        <v>252270.69372847996</v>
      </c>
      <c r="N29" s="11">
        <f t="shared" si="10"/>
        <v>280095.57836203993</v>
      </c>
      <c r="O29" s="11">
        <f t="shared" si="10"/>
        <v>306587.66299559997</v>
      </c>
      <c r="P29" s="50">
        <f>SUM(F29:O29)</f>
        <v>1715896.8214457999</v>
      </c>
    </row>
    <row r="30" spans="1:16" ht="13">
      <c r="A30" s="4"/>
      <c r="B30" s="8" t="s">
        <v>5</v>
      </c>
      <c r="C30" s="1" t="s">
        <v>6</v>
      </c>
      <c r="E30" s="10"/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50">
        <f>SUM(F30:O30)</f>
        <v>0</v>
      </c>
    </row>
    <row r="31" spans="1:15" ht="13">
      <c r="A31" s="4"/>
      <c r="B31" s="8"/>
      <c r="C31" s="8"/>
      <c r="E31" s="10"/>
      <c r="F31" s="11"/>
      <c r="G31" s="11"/>
      <c r="H31" s="11"/>
      <c r="I31" s="11"/>
      <c r="J31" s="11"/>
      <c r="K31" s="11"/>
      <c r="L31" s="11"/>
      <c r="M31" s="11"/>
      <c r="N31" s="11"/>
      <c r="O31" s="11"/>
    </row>
    <row r="32" spans="1:16" ht="13">
      <c r="A32" s="16" t="s">
        <v>20</v>
      </c>
      <c r="B32" s="8" t="s">
        <v>31</v>
      </c>
      <c r="C32" s="8"/>
      <c r="E32" s="10"/>
      <c r="F32" s="69">
        <f>'PD Exec Summary High Lev'!C7*1000000</f>
        <v>930000</v>
      </c>
      <c r="G32" s="69">
        <f>'PD Exec Summary High Lev'!D7*1000000</f>
        <v>980000</v>
      </c>
      <c r="H32" s="69">
        <f>'PD Exec Summary High Lev'!E7*1000000</f>
        <v>980000</v>
      </c>
      <c r="I32" s="69">
        <f>'PD Exec Summary High Lev'!F7*1000000</f>
        <v>980000</v>
      </c>
      <c r="J32" s="69">
        <f>'PD Exec Summary High Lev'!G7*1000000</f>
        <v>980000</v>
      </c>
      <c r="K32" s="69">
        <f>'PD Exec Summary High Lev'!H7*1000000</f>
        <v>980000</v>
      </c>
      <c r="L32" s="69">
        <f>'PD Exec Summary High Lev'!I7*1000000</f>
        <v>980000</v>
      </c>
      <c r="M32" s="69">
        <f>'PD Exec Summary High Lev'!J7*1000000</f>
        <v>980000</v>
      </c>
      <c r="N32" s="69">
        <f>'PD Exec Summary High Lev'!K7*1000000</f>
        <v>980000</v>
      </c>
      <c r="O32" s="69">
        <f>'PD Exec Summary High Lev'!L7*1000000</f>
        <v>980000</v>
      </c>
      <c r="P32" s="50">
        <f>SUM(F32:O32)</f>
        <v>9750000</v>
      </c>
    </row>
    <row r="33" spans="1:15" ht="13">
      <c r="A33" s="83"/>
      <c r="E33" s="10"/>
      <c r="F33" s="20"/>
      <c r="G33" s="20"/>
      <c r="H33" s="20"/>
      <c r="I33" s="20"/>
      <c r="J33" s="20"/>
      <c r="K33" s="20"/>
      <c r="L33" s="20"/>
      <c r="M33" s="20"/>
      <c r="N33" s="20"/>
      <c r="O33" s="19"/>
    </row>
    <row r="34" spans="1:16" ht="13.5" thickBot="1">
      <c r="A34" s="16" t="s">
        <v>21</v>
      </c>
      <c r="B34" s="8" t="s">
        <v>33</v>
      </c>
      <c r="E34" s="10"/>
      <c r="F34" s="23">
        <f>F24+F25+F28+F29+F30+F32</f>
        <v>1123077.9146661046</v>
      </c>
      <c r="G34" s="23">
        <f t="shared" si="11" ref="G34:O34">G24+G25+G28+G29+G30+G32</f>
        <v>1478926.2567162192</v>
      </c>
      <c r="H34" s="23">
        <f t="shared" si="11"/>
        <v>1799103.7508153375</v>
      </c>
      <c r="I34" s="23">
        <f t="shared" si="11"/>
        <v>2108432.9230851512</v>
      </c>
      <c r="J34" s="23">
        <f t="shared" si="11"/>
        <v>2409618.8093111962</v>
      </c>
      <c r="K34" s="23">
        <f t="shared" si="11"/>
        <v>2702661.4094934706</v>
      </c>
      <c r="L34" s="23">
        <f t="shared" si="11"/>
        <v>2987560.7236319766</v>
      </c>
      <c r="M34" s="23">
        <f t="shared" si="11"/>
        <v>3264316.751726713</v>
      </c>
      <c r="N34" s="23">
        <f t="shared" si="11"/>
        <v>3532929.4937776797</v>
      </c>
      <c r="O34" s="23">
        <f t="shared" si="11"/>
        <v>3793398.9497848777</v>
      </c>
      <c r="P34" s="23">
        <f>SUM(F34:O34)</f>
        <v>25200026.983008727</v>
      </c>
    </row>
    <row r="35" spans="1:24" ht="13.5" thickTop="1">
      <c r="A35" s="16"/>
      <c r="B35" s="2" t="s">
        <v>3</v>
      </c>
      <c r="C35" s="1" t="s">
        <v>234</v>
      </c>
      <c r="E35" s="10"/>
      <c r="F35" s="64">
        <v>0</v>
      </c>
      <c r="G35" s="64">
        <v>0</v>
      </c>
      <c r="H35" s="64">
        <v>0</v>
      </c>
      <c r="I35" s="64">
        <v>0</v>
      </c>
      <c r="J35" s="64">
        <v>0</v>
      </c>
      <c r="K35" s="64">
        <v>0</v>
      </c>
      <c r="L35" s="64">
        <v>0</v>
      </c>
      <c r="M35" s="64">
        <v>0</v>
      </c>
      <c r="N35" s="64">
        <v>0</v>
      </c>
      <c r="O35" s="64">
        <v>0</v>
      </c>
      <c r="P35" s="64"/>
      <c r="Q35" s="64"/>
      <c r="R35" s="64"/>
      <c r="W35" s="50"/>
      <c r="X35" s="50"/>
    </row>
    <row r="36" spans="1:24" ht="13.5" thickBot="1">
      <c r="A36" s="16"/>
      <c r="B36" s="2" t="s">
        <v>4</v>
      </c>
      <c r="C36" s="1" t="s">
        <v>235</v>
      </c>
      <c r="E36" s="10"/>
      <c r="F36" s="64">
        <f>F34</f>
        <v>1123077.9146661046</v>
      </c>
      <c r="G36" s="64">
        <f t="shared" si="12" ref="G36:O36">G34</f>
        <v>1478926.2567162192</v>
      </c>
      <c r="H36" s="64">
        <f t="shared" si="12"/>
        <v>1799103.7508153375</v>
      </c>
      <c r="I36" s="64">
        <f t="shared" si="12"/>
        <v>2108432.9230851512</v>
      </c>
      <c r="J36" s="64">
        <f t="shared" si="12"/>
        <v>2409618.8093111962</v>
      </c>
      <c r="K36" s="64">
        <f t="shared" si="12"/>
        <v>2702661.4094934706</v>
      </c>
      <c r="L36" s="64">
        <f t="shared" si="12"/>
        <v>2987560.7236319766</v>
      </c>
      <c r="M36" s="64">
        <f t="shared" si="12"/>
        <v>3264316.751726713</v>
      </c>
      <c r="N36" s="64">
        <f t="shared" si="12"/>
        <v>3532929.4937776797</v>
      </c>
      <c r="O36" s="64">
        <f t="shared" si="12"/>
        <v>3793398.9497848777</v>
      </c>
      <c r="P36" s="64"/>
      <c r="Q36" s="64"/>
      <c r="R36" s="23">
        <f>SUM(F36:O36)</f>
        <v>25200026.983008727</v>
      </c>
      <c r="W36" s="50"/>
      <c r="X36" s="50"/>
    </row>
    <row r="37" spans="1:14" ht="13.5" thickTop="1">
      <c r="A37" s="83"/>
      <c r="E37" s="24"/>
      <c r="F37" s="25"/>
      <c r="G37" s="25"/>
      <c r="H37" s="25"/>
      <c r="I37" s="25"/>
      <c r="J37" s="25"/>
      <c r="K37" s="25"/>
      <c r="L37" s="25"/>
      <c r="M37" s="25"/>
      <c r="N37" s="25"/>
    </row>
    <row r="38" spans="1:15" s="14" customFormat="1" ht="15.5">
      <c r="A38" s="55" t="s">
        <v>22</v>
      </c>
      <c r="B38" s="14" t="s">
        <v>74</v>
      </c>
      <c r="E38" s="32"/>
      <c r="F38" s="56"/>
      <c r="G38" s="56"/>
      <c r="H38" s="56"/>
      <c r="I38" s="56"/>
      <c r="J38" s="56"/>
      <c r="K38" s="56"/>
      <c r="L38" s="56"/>
      <c r="M38" s="56"/>
      <c r="N38" s="56"/>
      <c r="O38" s="56"/>
    </row>
    <row r="39" spans="1:24" s="14" customFormat="1" ht="13">
      <c r="A39" s="55"/>
      <c r="B39" s="273" t="s">
        <v>3</v>
      </c>
      <c r="C39" s="14" t="s">
        <v>227</v>
      </c>
      <c r="E39" s="32"/>
      <c r="F39" s="56">
        <v>0</v>
      </c>
      <c r="G39" s="56">
        <v>0</v>
      </c>
      <c r="H39" s="56">
        <v>0</v>
      </c>
      <c r="I39" s="56">
        <v>0</v>
      </c>
      <c r="J39" s="56">
        <v>0</v>
      </c>
      <c r="K39" s="56">
        <v>0</v>
      </c>
      <c r="L39" s="56">
        <v>0</v>
      </c>
      <c r="M39" s="56">
        <v>0</v>
      </c>
      <c r="N39" s="56">
        <v>0</v>
      </c>
      <c r="O39" s="56">
        <v>0</v>
      </c>
      <c r="P39" s="56"/>
      <c r="Q39" s="56"/>
      <c r="W39" s="54"/>
      <c r="X39" s="54"/>
    </row>
    <row r="40" spans="1:24" s="14" customFormat="1" ht="13">
      <c r="A40" s="55"/>
      <c r="B40" s="273" t="s">
        <v>4</v>
      </c>
      <c r="C40" s="14" t="s">
        <v>228</v>
      </c>
      <c r="E40" s="32"/>
      <c r="F40" s="56">
        <v>1</v>
      </c>
      <c r="G40" s="56">
        <v>1</v>
      </c>
      <c r="H40" s="56">
        <v>1</v>
      </c>
      <c r="I40" s="56">
        <v>1</v>
      </c>
      <c r="J40" s="56">
        <v>1</v>
      </c>
      <c r="K40" s="56">
        <v>1</v>
      </c>
      <c r="L40" s="56">
        <v>1</v>
      </c>
      <c r="M40" s="56">
        <v>1</v>
      </c>
      <c r="N40" s="56">
        <v>1</v>
      </c>
      <c r="O40" s="56">
        <v>1</v>
      </c>
      <c r="P40" s="56"/>
      <c r="Q40" s="56"/>
      <c r="W40" s="54"/>
      <c r="X40" s="54"/>
    </row>
    <row r="41" spans="1:14" ht="13">
      <c r="A41" s="83"/>
      <c r="E41" s="24"/>
      <c r="F41" s="25"/>
      <c r="G41" s="25"/>
      <c r="H41" s="25"/>
      <c r="I41" s="25"/>
      <c r="J41" s="25"/>
      <c r="K41" s="25"/>
      <c r="L41" s="25"/>
      <c r="M41" s="25"/>
      <c r="N41" s="25"/>
    </row>
    <row r="42" spans="1:5" ht="13">
      <c r="A42" s="82" t="s">
        <v>23</v>
      </c>
      <c r="B42" s="1" t="s">
        <v>24</v>
      </c>
      <c r="E42" s="24"/>
    </row>
    <row r="43" spans="1:18" ht="13.5" thickBot="1">
      <c r="A43" s="282"/>
      <c r="B43" s="1" t="s">
        <v>3</v>
      </c>
      <c r="C43" s="1" t="s">
        <v>236</v>
      </c>
      <c r="E43" s="24"/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255"/>
      <c r="Q43" s="255"/>
      <c r="R43" s="23">
        <f>SUM(F43:O43)</f>
        <v>0</v>
      </c>
    </row>
    <row r="44" spans="1:18" ht="14" thickTop="1" thickBot="1">
      <c r="A44" s="282"/>
      <c r="B44" s="1" t="s">
        <v>4</v>
      </c>
      <c r="C44" s="1" t="s">
        <v>238</v>
      </c>
      <c r="E44" s="24"/>
      <c r="F44" s="68">
        <f>F36*F40</f>
        <v>1123077.9146661046</v>
      </c>
      <c r="G44" s="68">
        <f t="shared" si="13" ref="G44:O44">G36*G40</f>
        <v>1478926.2567162192</v>
      </c>
      <c r="H44" s="68">
        <f t="shared" si="13"/>
        <v>1799103.7508153375</v>
      </c>
      <c r="I44" s="68">
        <f t="shared" si="13"/>
        <v>2108432.9230851512</v>
      </c>
      <c r="J44" s="68">
        <f t="shared" si="13"/>
        <v>2409618.8093111962</v>
      </c>
      <c r="K44" s="68">
        <f t="shared" si="13"/>
        <v>2702661.4094934706</v>
      </c>
      <c r="L44" s="68">
        <f t="shared" si="13"/>
        <v>2987560.7236319766</v>
      </c>
      <c r="M44" s="68">
        <f t="shared" si="13"/>
        <v>3264316.751726713</v>
      </c>
      <c r="N44" s="68">
        <f t="shared" si="13"/>
        <v>3532929.4937776797</v>
      </c>
      <c r="O44" s="68">
        <f t="shared" si="13"/>
        <v>3793398.9497848777</v>
      </c>
      <c r="P44" s="255"/>
      <c r="Q44" s="255"/>
      <c r="R44" s="23">
        <f>SUM(F44:O44)</f>
        <v>25200026.983008727</v>
      </c>
    </row>
    <row r="45" spans="1:16" ht="14" thickTop="1" thickBot="1">
      <c r="A45" s="51"/>
      <c r="E45" s="24"/>
      <c r="F45" s="23">
        <f t="shared" si="14" ref="F45:O45">+F34*F40</f>
        <v>1123077.9146661046</v>
      </c>
      <c r="G45" s="23">
        <f t="shared" si="14"/>
        <v>1478926.2567162192</v>
      </c>
      <c r="H45" s="23">
        <f t="shared" si="14"/>
        <v>1799103.7508153375</v>
      </c>
      <c r="I45" s="23">
        <f t="shared" si="14"/>
        <v>2108432.9230851512</v>
      </c>
      <c r="J45" s="23">
        <f t="shared" si="14"/>
        <v>2409618.8093111962</v>
      </c>
      <c r="K45" s="23">
        <f t="shared" si="14"/>
        <v>2702661.4094934706</v>
      </c>
      <c r="L45" s="23">
        <f t="shared" si="14"/>
        <v>2987560.7236319766</v>
      </c>
      <c r="M45" s="23">
        <f t="shared" si="14"/>
        <v>3264316.751726713</v>
      </c>
      <c r="N45" s="23">
        <f t="shared" si="14"/>
        <v>3532929.4937776797</v>
      </c>
      <c r="O45" s="23">
        <f t="shared" si="14"/>
        <v>3793398.9497848777</v>
      </c>
      <c r="P45" s="23">
        <f>SUM(F45:O45)</f>
        <v>25200026.983008727</v>
      </c>
    </row>
    <row r="46" spans="1:14" ht="13.5" thickTop="1">
      <c r="A46" s="51"/>
      <c r="C46" s="8"/>
      <c r="E46" s="24"/>
      <c r="F46" s="25"/>
      <c r="G46" s="25"/>
      <c r="H46" s="25"/>
      <c r="I46" s="25"/>
      <c r="J46" s="25"/>
      <c r="K46" s="25"/>
      <c r="L46" s="25"/>
      <c r="M46" s="25"/>
      <c r="N46" s="25"/>
    </row>
    <row r="47" spans="1:15" ht="13">
      <c r="A47" s="26" t="s">
        <v>79</v>
      </c>
      <c r="E47" s="24"/>
      <c r="F47" s="27"/>
      <c r="G47" s="27"/>
      <c r="H47" s="27"/>
      <c r="I47" s="27"/>
      <c r="J47" s="27"/>
      <c r="K47" s="27"/>
      <c r="L47" s="27"/>
      <c r="M47" s="27"/>
      <c r="N47" s="27"/>
      <c r="O47" s="28"/>
    </row>
    <row r="48" spans="1:15" ht="13">
      <c r="A48" s="51"/>
      <c r="B48" s="8" t="str">
        <f>'Rev Req - Distribution'!B48</f>
        <v>(a)</v>
      </c>
      <c r="C48" s="29" t="str">
        <f>'Rev Req - Distribution'!C48</f>
        <v>Includes Cost of Removal on the retirement of existing plant.</v>
      </c>
      <c r="D48" s="29"/>
      <c r="E48" s="29"/>
      <c r="F48" s="29"/>
      <c r="G48" s="30"/>
      <c r="H48" s="30"/>
      <c r="I48" s="30"/>
      <c r="J48" s="30"/>
      <c r="K48" s="30"/>
      <c r="L48" s="30"/>
      <c r="M48" s="30"/>
      <c r="N48" s="30"/>
      <c r="O48" s="30"/>
    </row>
    <row r="49" spans="1:15" ht="13">
      <c r="A49" s="51"/>
      <c r="B49" s="8" t="str">
        <f>'Rev Req - Distribution'!B49</f>
        <v>(b)</v>
      </c>
      <c r="C49" s="29" t="str">
        <f>'Rev Req - Distribution'!C49</f>
        <v>Assumes 50% of expenditures are placed in-service in the current year and the remaining 50% in the subsequent year. </v>
      </c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</row>
    <row r="50" spans="1:15" ht="13">
      <c r="A50" s="51"/>
      <c r="B50" s="8" t="str">
        <f>'Rev Req - Distribution'!B50</f>
        <v>(c)</v>
      </c>
      <c r="C50" s="29" t="str">
        <f>'Rev Req - Distribution'!C50</f>
        <v>Gulf did not reflect retirement of existing plant in either Plant-In-Service or Accumulated Depreciation since there is no impact to Net Investment. </v>
      </c>
      <c r="E50" s="24"/>
      <c r="F50" s="27"/>
      <c r="G50" s="27"/>
      <c r="H50" s="27"/>
      <c r="I50" s="27"/>
      <c r="J50" s="27"/>
      <c r="K50" s="27"/>
      <c r="L50" s="27"/>
      <c r="M50" s="27"/>
      <c r="N50" s="27"/>
      <c r="O50" s="28"/>
    </row>
    <row r="51" spans="2:15" s="14" customFormat="1" ht="13">
      <c r="B51" s="8" t="str">
        <f>'Rev Req - Distribution'!B51</f>
        <v>(d) </v>
      </c>
      <c r="C51" s="29" t="str">
        <f>'Rev Req - Distribution'!C51</f>
        <v>Calculated using an after-tax rate of 4.4423% from Gulf's 2020 Forecasted Earnings Surveillance Report and reflects a 10.25% return on equity.</v>
      </c>
      <c r="E51" s="32"/>
      <c r="F51" s="27"/>
      <c r="G51" s="27"/>
      <c r="H51" s="27"/>
      <c r="I51" s="27"/>
      <c r="J51" s="27"/>
      <c r="K51" s="27"/>
      <c r="L51" s="27"/>
      <c r="M51" s="27"/>
      <c r="N51" s="27"/>
      <c r="O51" s="27"/>
    </row>
    <row r="52" spans="2:15" ht="11.5" customHeight="1">
      <c r="B52" s="8" t="str">
        <f>'Rev Req - Distribution'!B52</f>
        <v>(e)</v>
      </c>
      <c r="C52" s="29" t="str">
        <f>'Rev Req - Distribution'!C52</f>
        <v>Calculated using a rate of 1.2035% from Gulf's 2020 Forecasted Earnings Surveillance Report.</v>
      </c>
      <c r="E52" s="24"/>
      <c r="F52" s="27"/>
      <c r="G52" s="27"/>
      <c r="H52" s="27"/>
      <c r="I52" s="27"/>
      <c r="J52" s="27"/>
      <c r="K52" s="27"/>
      <c r="L52" s="27"/>
      <c r="M52" s="27"/>
      <c r="N52" s="27"/>
      <c r="O52" s="28"/>
    </row>
    <row r="53" spans="1:15" ht="11.5" customHeight="1">
      <c r="A53" s="4"/>
      <c r="B53" s="8" t="str">
        <f>'Rev Req - Distribution'!B53</f>
        <v>(f)</v>
      </c>
      <c r="C53" s="29" t="str">
        <f>'Rev Req - Distribution'!C53</f>
        <v>Calculated using the composite depreciation rate for distribution plant reflected in GPC's 2016 retail base rate settlement agreement(Order No. PSC-17-0178-S-EI).  </v>
      </c>
      <c r="E53" s="24"/>
      <c r="F53" s="27"/>
      <c r="G53" s="27"/>
      <c r="H53" s="27"/>
      <c r="I53" s="27"/>
      <c r="J53" s="27"/>
      <c r="K53" s="27"/>
      <c r="L53" s="27"/>
      <c r="M53" s="27"/>
      <c r="N53" s="27"/>
      <c r="O53" s="28"/>
    </row>
    <row r="54" spans="1:15" ht="11.5" customHeight="1">
      <c r="A54" s="4"/>
      <c r="B54" s="8" t="str">
        <f>'Rev Req - Distribution'!B54</f>
        <v>(g)</v>
      </c>
      <c r="C54" s="29" t="str">
        <f>'Rev Req - Distribution'!C54</f>
        <v>Based on an estimated property tax rate of 1.4%.</v>
      </c>
      <c r="E54" s="24"/>
      <c r="F54" s="27"/>
      <c r="G54" s="27"/>
      <c r="H54" s="27"/>
      <c r="I54" s="27"/>
      <c r="J54" s="27"/>
      <c r="K54" s="27"/>
      <c r="L54" s="27"/>
      <c r="M54" s="27"/>
      <c r="N54" s="27"/>
      <c r="O54" s="28"/>
    </row>
    <row r="55" spans="1:15" ht="11.5" customHeight="1">
      <c r="A55" s="4"/>
      <c r="B55" s="8" t="str">
        <f>'Rev Req - Distribution'!B55</f>
        <v>(h)</v>
      </c>
      <c r="C55" s="29" t="str">
        <f>'Rev Req - Distribution'!C55</f>
        <v>Assumes distribution costs are recoverable from retail customers only. </v>
      </c>
      <c r="E55" s="24"/>
      <c r="F55" s="27"/>
      <c r="G55" s="27"/>
      <c r="H55" s="27"/>
      <c r="I55" s="27"/>
      <c r="J55" s="27"/>
      <c r="K55" s="27"/>
      <c r="L55" s="27"/>
      <c r="M55" s="27"/>
      <c r="N55" s="27"/>
      <c r="O55" s="28"/>
    </row>
    <row r="56" spans="1:15" ht="11.5" customHeight="1">
      <c r="A56" s="4"/>
      <c r="C56" s="8"/>
      <c r="E56" s="24"/>
      <c r="F56" s="27"/>
      <c r="G56" s="27"/>
      <c r="H56" s="27"/>
      <c r="I56" s="27"/>
      <c r="J56" s="27"/>
      <c r="K56" s="27"/>
      <c r="L56" s="27"/>
      <c r="M56" s="27"/>
      <c r="N56" s="27"/>
      <c r="O56" s="28"/>
    </row>
    <row r="57" spans="1:15" ht="11.5" customHeight="1">
      <c r="A57" s="4"/>
      <c r="C57" s="8"/>
      <c r="E57" s="24"/>
      <c r="F57" s="27"/>
      <c r="G57" s="27"/>
      <c r="H57" s="27"/>
      <c r="I57" s="27"/>
      <c r="J57" s="27"/>
      <c r="K57" s="27"/>
      <c r="L57" s="27"/>
      <c r="M57" s="27"/>
      <c r="N57" s="27"/>
      <c r="O57" s="28"/>
    </row>
    <row r="58" spans="1:15" ht="11.5" customHeight="1">
      <c r="A58" s="4"/>
      <c r="C58" s="8"/>
      <c r="E58" s="24"/>
      <c r="F58" s="27"/>
      <c r="G58" s="27"/>
      <c r="H58" s="27"/>
      <c r="I58" s="27"/>
      <c r="J58" s="27"/>
      <c r="K58" s="27"/>
      <c r="L58" s="27"/>
      <c r="M58" s="27"/>
      <c r="N58" s="27"/>
      <c r="O58" s="28"/>
    </row>
    <row r="59" spans="1:15" ht="11.5" customHeight="1">
      <c r="A59" s="4"/>
      <c r="C59" s="33" t="s">
        <v>29</v>
      </c>
      <c r="E59" s="24"/>
      <c r="F59" s="27"/>
      <c r="G59" s="27"/>
      <c r="H59" s="27"/>
      <c r="I59" s="27"/>
      <c r="J59" s="27"/>
      <c r="K59" s="27"/>
      <c r="L59" s="27"/>
      <c r="M59" s="27"/>
      <c r="N59" s="27"/>
      <c r="O59" s="28"/>
    </row>
    <row r="60" spans="3:15" s="33" customFormat="1" ht="16" customHeight="1">
      <c r="C60" s="33" t="s">
        <v>35</v>
      </c>
      <c r="E60" s="34"/>
      <c r="F60" s="35">
        <f>'Rev Req - Distribution'!F60</f>
        <v>0.034000000000000002</v>
      </c>
      <c r="G60" s="35">
        <f>'Rev Req - Distribution'!G60</f>
        <v>0.034000000000000002</v>
      </c>
      <c r="H60" s="35">
        <f>'Rev Req - Distribution'!H60</f>
        <v>0.034000000000000002</v>
      </c>
      <c r="I60" s="35">
        <f>'Rev Req - Distribution'!I60</f>
        <v>0.034000000000000002</v>
      </c>
      <c r="J60" s="35">
        <f>'Rev Req - Distribution'!J60</f>
        <v>0.034000000000000002</v>
      </c>
      <c r="K60" s="35">
        <f>'Rev Req - Distribution'!K60</f>
        <v>0.034000000000000002</v>
      </c>
      <c r="L60" s="35">
        <f>'Rev Req - Distribution'!L60</f>
        <v>0.034000000000000002</v>
      </c>
      <c r="M60" s="35">
        <f>'Rev Req - Distribution'!M60</f>
        <v>0.034000000000000002</v>
      </c>
      <c r="N60" s="35">
        <f>'Rev Req - Distribution'!N60</f>
        <v>0.034000000000000002</v>
      </c>
      <c r="O60" s="35">
        <f>'Rev Req - Distribution'!O60</f>
        <v>0.034000000000000002</v>
      </c>
    </row>
    <row r="61" spans="3:15" s="33" customFormat="1" ht="16" customHeight="1">
      <c r="C61" s="33" t="s">
        <v>25</v>
      </c>
      <c r="E61" s="37"/>
      <c r="F61" s="59">
        <f>'Rev Req - Distribution'!F61</f>
        <v>0.014</v>
      </c>
      <c r="G61" s="59">
        <f>'Rev Req - Distribution'!G61</f>
        <v>0.014</v>
      </c>
      <c r="H61" s="59">
        <f>'Rev Req - Distribution'!H61</f>
        <v>0.014</v>
      </c>
      <c r="I61" s="59">
        <f>'Rev Req - Distribution'!I61</f>
        <v>0.014</v>
      </c>
      <c r="J61" s="59">
        <f>'Rev Req - Distribution'!J61</f>
        <v>0.014</v>
      </c>
      <c r="K61" s="59">
        <f>'Rev Req - Distribution'!K61</f>
        <v>0.014</v>
      </c>
      <c r="L61" s="59">
        <f>'Rev Req - Distribution'!L61</f>
        <v>0.014</v>
      </c>
      <c r="M61" s="59">
        <f>'Rev Req - Distribution'!M61</f>
        <v>0.014</v>
      </c>
      <c r="N61" s="59">
        <f>'Rev Req - Distribution'!N61</f>
        <v>0.014</v>
      </c>
      <c r="O61" s="59">
        <f>'Rev Req - Distribution'!O61</f>
        <v>0.014</v>
      </c>
    </row>
    <row r="62" spans="3:15" s="33" customFormat="1" ht="16" customHeight="1">
      <c r="C62" s="33" t="s">
        <v>26</v>
      </c>
      <c r="E62" s="37"/>
      <c r="F62" s="48">
        <f>'Rev Req - Distribution'!F62</f>
        <v>0.012034558276621409</v>
      </c>
      <c r="G62" s="48">
        <f>'Rev Req - Distribution'!G62</f>
        <v>0.012034558276621409</v>
      </c>
      <c r="H62" s="48">
        <f>'Rev Req - Distribution'!H62</f>
        <v>0.012034558276621409</v>
      </c>
      <c r="I62" s="48">
        <f>'Rev Req - Distribution'!I62</f>
        <v>0.012034558276621409</v>
      </c>
      <c r="J62" s="48">
        <f>'Rev Req - Distribution'!J62</f>
        <v>0.012034558276621409</v>
      </c>
      <c r="K62" s="48">
        <f>'Rev Req - Distribution'!K62</f>
        <v>0.012034558276621409</v>
      </c>
      <c r="L62" s="48">
        <f>'Rev Req - Distribution'!L62</f>
        <v>0.012034558276621409</v>
      </c>
      <c r="M62" s="48">
        <f>'Rev Req - Distribution'!M62</f>
        <v>0.012034558276621409</v>
      </c>
      <c r="N62" s="48">
        <f>'Rev Req - Distribution'!N62</f>
        <v>0.012034558276621409</v>
      </c>
      <c r="O62" s="48">
        <f>'Rev Req - Distribution'!O62</f>
        <v>0.012034558276621409</v>
      </c>
    </row>
    <row r="63" spans="3:15" s="33" customFormat="1" ht="16" customHeight="1">
      <c r="C63" s="33" t="s">
        <v>27</v>
      </c>
      <c r="E63" s="38"/>
      <c r="F63" s="49">
        <f>'Rev Req - Distribution'!F63</f>
        <v>0.044422826019061654</v>
      </c>
      <c r="G63" s="49">
        <f>'Rev Req - Distribution'!G63</f>
        <v>0.044422826019061654</v>
      </c>
      <c r="H63" s="49">
        <f>'Rev Req - Distribution'!H63</f>
        <v>0.044422826019061654</v>
      </c>
      <c r="I63" s="49">
        <f>'Rev Req - Distribution'!I63</f>
        <v>0.044422826019061654</v>
      </c>
      <c r="J63" s="49">
        <f>'Rev Req - Distribution'!J63</f>
        <v>0.044422826019061654</v>
      </c>
      <c r="K63" s="49">
        <f>'Rev Req - Distribution'!K63</f>
        <v>0.044422826019061654</v>
      </c>
      <c r="L63" s="49">
        <f>'Rev Req - Distribution'!L63</f>
        <v>0.044422826019061654</v>
      </c>
      <c r="M63" s="49">
        <f>'Rev Req - Distribution'!M63</f>
        <v>0.044422826019061654</v>
      </c>
      <c r="N63" s="49">
        <f>'Rev Req - Distribution'!N63</f>
        <v>0.044422826019061654</v>
      </c>
      <c r="O63" s="49">
        <f>'Rev Req - Distribution'!O63</f>
        <v>0.044422826019061654</v>
      </c>
    </row>
    <row r="64" spans="3:15" s="33" customFormat="1" ht="16" customHeight="1">
      <c r="C64" s="33" t="s">
        <v>28</v>
      </c>
      <c r="E64" s="39"/>
      <c r="F64" s="40">
        <f>'Rev Req - Distribution'!F64</f>
        <v>0.21</v>
      </c>
      <c r="G64" s="40">
        <f>'Rev Req - Distribution'!G64</f>
        <v>0.21</v>
      </c>
      <c r="H64" s="40">
        <f>'Rev Req - Distribution'!H64</f>
        <v>0.21</v>
      </c>
      <c r="I64" s="40">
        <f>'Rev Req - Distribution'!I64</f>
        <v>0.21</v>
      </c>
      <c r="J64" s="40">
        <f>'Rev Req - Distribution'!J64</f>
        <v>0.21</v>
      </c>
      <c r="K64" s="40">
        <f>'Rev Req - Distribution'!K64</f>
        <v>0.21</v>
      </c>
      <c r="L64" s="40">
        <f>'Rev Req - Distribution'!L64</f>
        <v>0.21</v>
      </c>
      <c r="M64" s="40">
        <f>'Rev Req - Distribution'!M64</f>
        <v>0.21</v>
      </c>
      <c r="N64" s="40">
        <f>'Rev Req - Distribution'!N64</f>
        <v>0.21</v>
      </c>
      <c r="O64" s="40">
        <f>'Rev Req - Distribution'!O64</f>
        <v>0.21</v>
      </c>
    </row>
    <row r="65" spans="5:15" s="33" customFormat="1" ht="16" customHeight="1">
      <c r="E65" s="42"/>
      <c r="F65" s="40">
        <f>'Rev Req - Distribution'!F65</f>
        <v>0.044580000000000002</v>
      </c>
      <c r="G65" s="40">
        <f>'Rev Req - Distribution'!G65</f>
        <v>0.044580000000000002</v>
      </c>
      <c r="H65" s="40">
        <f>'Rev Req - Distribution'!H65</f>
        <v>0.055</v>
      </c>
      <c r="I65" s="40">
        <f>'Rev Req - Distribution'!I65</f>
        <v>0.055</v>
      </c>
      <c r="J65" s="40">
        <f>'Rev Req - Distribution'!J65</f>
        <v>0.055</v>
      </c>
      <c r="K65" s="40">
        <f>'Rev Req - Distribution'!K65</f>
        <v>0.055</v>
      </c>
      <c r="L65" s="40">
        <f>'Rev Req - Distribution'!L65</f>
        <v>0.055</v>
      </c>
      <c r="M65" s="40">
        <f>'Rev Req - Distribution'!M65</f>
        <v>0.055</v>
      </c>
      <c r="N65" s="40">
        <f>'Rev Req - Distribution'!N65</f>
        <v>0.055</v>
      </c>
      <c r="O65" s="40">
        <f>'Rev Req - Distribution'!O65</f>
        <v>0.055</v>
      </c>
    </row>
    <row r="66" spans="3:15" s="33" customFormat="1" ht="16" customHeight="1">
      <c r="C66" s="8"/>
      <c r="E66" s="43"/>
      <c r="F66" s="44">
        <f t="shared" si="15" ref="F66:O66">1-((F64+F65)-(F64*F65))</f>
        <v>0.75478180000000006</v>
      </c>
      <c r="G66" s="44">
        <f t="shared" si="15"/>
        <v>0.75478180000000006</v>
      </c>
      <c r="H66" s="44">
        <f t="shared" si="15"/>
        <v>0.74655000000000005</v>
      </c>
      <c r="I66" s="44">
        <f t="shared" si="15"/>
        <v>0.74655000000000005</v>
      </c>
      <c r="J66" s="44">
        <f t="shared" si="15"/>
        <v>0.74655000000000005</v>
      </c>
      <c r="K66" s="44">
        <f t="shared" si="15"/>
        <v>0.74655000000000005</v>
      </c>
      <c r="L66" s="44">
        <f t="shared" si="15"/>
        <v>0.74655000000000005</v>
      </c>
      <c r="M66" s="44">
        <f t="shared" si="15"/>
        <v>0.74655000000000005</v>
      </c>
      <c r="N66" s="44">
        <f t="shared" si="15"/>
        <v>0.74655000000000005</v>
      </c>
      <c r="O66" s="45">
        <f t="shared" si="15"/>
        <v>0.74655000000000005</v>
      </c>
    </row>
    <row r="67" spans="1:15" ht="11.5" customHeight="1">
      <c r="A67" s="4"/>
      <c r="C67" s="8"/>
      <c r="E67" s="24"/>
      <c r="F67" s="27"/>
      <c r="G67" s="27"/>
      <c r="H67" s="27"/>
      <c r="I67" s="27"/>
      <c r="J67" s="27"/>
      <c r="K67" s="27"/>
      <c r="L67" s="27"/>
      <c r="M67" s="27"/>
      <c r="N67" s="27"/>
      <c r="O67" s="28"/>
    </row>
    <row r="68" spans="1:15" ht="11.5" customHeight="1">
      <c r="A68" s="4"/>
      <c r="C68" s="8"/>
      <c r="E68" s="24"/>
      <c r="F68" s="27"/>
      <c r="G68" s="27"/>
      <c r="H68" s="27"/>
      <c r="I68" s="27"/>
      <c r="J68" s="27"/>
      <c r="K68" s="27"/>
      <c r="L68" s="27"/>
      <c r="M68" s="27"/>
      <c r="N68" s="27"/>
      <c r="O68" s="28"/>
    </row>
    <row r="69" spans="1:15" ht="11.5" customHeight="1">
      <c r="A69" s="4"/>
      <c r="C69" s="8"/>
      <c r="E69" s="24"/>
      <c r="F69" s="27"/>
      <c r="G69" s="27"/>
      <c r="H69" s="27"/>
      <c r="I69" s="27"/>
      <c r="J69" s="27"/>
      <c r="K69" s="27"/>
      <c r="L69" s="27"/>
      <c r="M69" s="27"/>
      <c r="N69" s="27"/>
      <c r="O69" s="28"/>
    </row>
    <row r="70" spans="1:15" ht="11.5" customHeight="1">
      <c r="A70" s="4"/>
      <c r="C70" s="8"/>
      <c r="E70" s="24"/>
      <c r="F70" s="27"/>
      <c r="G70" s="27"/>
      <c r="H70" s="27"/>
      <c r="I70" s="27"/>
      <c r="J70" s="27"/>
      <c r="K70" s="27"/>
      <c r="L70" s="27"/>
      <c r="M70" s="27"/>
      <c r="N70" s="27"/>
      <c r="O70" s="28"/>
    </row>
    <row r="71" spans="1:15" ht="11.5" customHeight="1">
      <c r="A71" s="4"/>
      <c r="E71" s="24"/>
      <c r="F71" s="27"/>
      <c r="G71" s="27"/>
      <c r="H71" s="27"/>
      <c r="I71" s="27"/>
      <c r="J71" s="27"/>
      <c r="K71" s="27"/>
      <c r="L71" s="27"/>
      <c r="M71" s="27"/>
      <c r="N71" s="27"/>
      <c r="O71" s="28"/>
    </row>
  </sheetData>
  <mergeCells count="5">
    <mergeCell ref="A3:O3"/>
    <mergeCell ref="A4:O4"/>
    <mergeCell ref="A5:O5"/>
    <mergeCell ref="A6:O6"/>
    <mergeCell ref="A7:O7"/>
  </mergeCells>
  <printOptions horizontalCentered="1" verticalCentered="1"/>
  <pageMargins left="0.3" right="0.28" top="0.96" bottom="1" header="0.5" footer="0.5"/>
  <pageSetup fitToHeight="2" orientation="landscape" scale="10" r:id="rId1"/>
  <headerFooter alignWithMargins="0"/>
  <rowBreaks count="1" manualBreakCount="1">
    <brk id="52" max="11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71"/>
  <sheetViews>
    <sheetView workbookViewId="0" topLeftCell="A1">
      <selection pane="topLeft" activeCell="A1" sqref="A1"/>
    </sheetView>
  </sheetViews>
  <sheetFormatPr defaultColWidth="9.1796875" defaultRowHeight="11.5" customHeight="1"/>
  <cols>
    <col min="1" max="1" width="3.81818181818182" style="1" customWidth="1"/>
    <col min="2" max="2" width="3.45454545454545" style="1" customWidth="1"/>
    <col min="3" max="3" width="49.5454545454545" style="1" customWidth="1"/>
    <col min="4" max="4" width="1.81818181818182" style="1" customWidth="1"/>
    <col min="5" max="5" width="9.54545454545455" style="1" bestFit="1" customWidth="1"/>
    <col min="6" max="6" width="11.4545454545455" style="1" customWidth="1"/>
    <col min="7" max="16" width="12.8181818181818" style="1" bestFit="1" customWidth="1"/>
    <col min="17" max="17" width="10.1818181818182" style="1" bestFit="1" customWidth="1"/>
    <col min="18" max="18" width="12.2727272727273" style="1" bestFit="1" customWidth="1"/>
    <col min="19" max="16384" width="9.18181818181818" style="1"/>
  </cols>
  <sheetData>
    <row r="1" ht="11.5" customHeight="1">
      <c r="A1" s="159" t="s">
        <v>362</v>
      </c>
    </row>
    <row r="2" ht="11.5" customHeight="1">
      <c r="A2" s="159" t="s">
        <v>351</v>
      </c>
    </row>
    <row r="3" spans="1:15" ht="13">
      <c r="A3" s="349" t="s">
        <v>49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</row>
    <row r="4" spans="1:15" ht="13">
      <c r="A4" s="349" t="s">
        <v>37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</row>
    <row r="5" spans="1:15" ht="13">
      <c r="A5" s="349" t="s">
        <v>30</v>
      </c>
      <c r="B5" s="349"/>
      <c r="C5" s="349"/>
      <c r="D5" s="349"/>
      <c r="E5" s="349"/>
      <c r="F5" s="349"/>
      <c r="G5" s="349"/>
      <c r="H5" s="349"/>
      <c r="I5" s="349"/>
      <c r="J5" s="349"/>
      <c r="K5" s="349"/>
      <c r="L5" s="349"/>
      <c r="M5" s="349"/>
      <c r="N5" s="349"/>
      <c r="O5" s="349"/>
    </row>
    <row r="6" spans="1:15" ht="11.5" customHeight="1">
      <c r="A6" s="350" t="s">
        <v>32</v>
      </c>
      <c r="B6" s="350"/>
      <c r="C6" s="350"/>
      <c r="D6" s="350"/>
      <c r="E6" s="350"/>
      <c r="F6" s="350"/>
      <c r="G6" s="350"/>
      <c r="H6" s="350"/>
      <c r="I6" s="350"/>
      <c r="J6" s="350"/>
      <c r="K6" s="350"/>
      <c r="L6" s="350"/>
      <c r="M6" s="350"/>
      <c r="N6" s="350"/>
      <c r="O6" s="350"/>
    </row>
    <row r="7" spans="1:15" ht="11.5" customHeight="1">
      <c r="A7" s="351"/>
      <c r="B7" s="351"/>
      <c r="C7" s="351"/>
      <c r="D7" s="351"/>
      <c r="E7" s="351"/>
      <c r="F7" s="351"/>
      <c r="G7" s="351"/>
      <c r="H7" s="351"/>
      <c r="I7" s="351"/>
      <c r="J7" s="351"/>
      <c r="K7" s="351"/>
      <c r="L7" s="351"/>
      <c r="M7" s="351"/>
      <c r="N7" s="351"/>
      <c r="O7" s="351"/>
    </row>
    <row r="8" spans="1:15" ht="13">
      <c r="A8" s="2"/>
      <c r="C8" s="3"/>
      <c r="E8" s="4" t="s">
        <v>80</v>
      </c>
      <c r="F8" s="3"/>
      <c r="G8" s="3"/>
      <c r="H8" s="3"/>
      <c r="I8" s="3"/>
      <c r="J8" s="3"/>
      <c r="K8" s="3"/>
      <c r="L8" s="3"/>
      <c r="M8" s="3"/>
      <c r="N8" s="5"/>
      <c r="O8" s="3"/>
    </row>
    <row r="9" spans="5:15" ht="13">
      <c r="E9" s="4" t="s">
        <v>81</v>
      </c>
      <c r="F9" s="4"/>
      <c r="G9" s="4"/>
      <c r="H9" s="4"/>
      <c r="I9" s="4"/>
      <c r="J9" s="4"/>
      <c r="K9" s="4"/>
      <c r="L9" s="4"/>
      <c r="M9" s="4"/>
      <c r="N9" s="4"/>
      <c r="O9" s="4"/>
    </row>
    <row r="10" spans="1:16" ht="13.5" thickBot="1">
      <c r="A10" s="6" t="s">
        <v>11</v>
      </c>
      <c r="B10" s="6"/>
      <c r="C10" s="6"/>
      <c r="D10" s="6"/>
      <c r="E10" s="7" t="s">
        <v>82</v>
      </c>
      <c r="F10" s="7">
        <v>2020</v>
      </c>
      <c r="G10" s="7">
        <f>+F10+1</f>
        <v>2021</v>
      </c>
      <c r="H10" s="7">
        <f t="shared" si="0" ref="H10:O10">+G10+1</f>
        <v>2022</v>
      </c>
      <c r="I10" s="7">
        <f t="shared" si="0"/>
        <v>2023</v>
      </c>
      <c r="J10" s="7">
        <f t="shared" si="0"/>
        <v>2024</v>
      </c>
      <c r="K10" s="7">
        <f t="shared" si="0"/>
        <v>2025</v>
      </c>
      <c r="L10" s="7">
        <f t="shared" si="0"/>
        <v>2026</v>
      </c>
      <c r="M10" s="7">
        <f t="shared" si="0"/>
        <v>2027</v>
      </c>
      <c r="N10" s="7">
        <f t="shared" si="0"/>
        <v>2028</v>
      </c>
      <c r="O10" s="7">
        <f t="shared" si="0"/>
        <v>2029</v>
      </c>
      <c r="P10" s="57" t="s">
        <v>34</v>
      </c>
    </row>
    <row r="11" spans="1:15" ht="13">
      <c r="A11" s="4" t="s">
        <v>12</v>
      </c>
      <c r="B11" s="8" t="s">
        <v>2</v>
      </c>
      <c r="E11" s="4"/>
      <c r="F11" s="9"/>
      <c r="G11" s="9"/>
      <c r="H11" s="9"/>
      <c r="I11" s="9"/>
      <c r="J11" s="9"/>
      <c r="K11" s="9"/>
      <c r="L11" s="9"/>
      <c r="M11" s="9"/>
      <c r="N11" s="9"/>
      <c r="O11" s="4"/>
    </row>
    <row r="12" spans="2:17" ht="15.5">
      <c r="B12" s="8" t="s">
        <v>3</v>
      </c>
      <c r="C12" s="1" t="s">
        <v>59</v>
      </c>
      <c r="E12" s="52"/>
      <c r="F12" s="69">
        <f>'PD Exec Summary High Lev'!C16*1000000</f>
        <v>11500000</v>
      </c>
      <c r="G12" s="69">
        <f>'PD Exec Summary High Lev'!D16*1000000</f>
        <v>35900000</v>
      </c>
      <c r="H12" s="69">
        <f>'PD Exec Summary High Lev'!E16*1000000</f>
        <v>34000000</v>
      </c>
      <c r="I12" s="69">
        <f>'PD Exec Summary High Lev'!F16*1000000</f>
        <v>30299999.999999996</v>
      </c>
      <c r="J12" s="69">
        <f>'PD Exec Summary High Lev'!G16*1000000</f>
        <v>30299999.999999996</v>
      </c>
      <c r="K12" s="69">
        <f>'PD Exec Summary High Lev'!H16*1000000</f>
        <v>30299999.999999996</v>
      </c>
      <c r="L12" s="69">
        <f>'PD Exec Summary High Lev'!I16*1000000</f>
        <v>30299999.999999996</v>
      </c>
      <c r="M12" s="69">
        <f>'PD Exec Summary High Lev'!J16*1000000</f>
        <v>30299999.999999996</v>
      </c>
      <c r="N12" s="69">
        <f>'PD Exec Summary High Lev'!K16*1000000</f>
        <v>30299999.999999996</v>
      </c>
      <c r="O12" s="69">
        <f>'PD Exec Summary High Lev'!L16*1000000</f>
        <v>30299999.999999996</v>
      </c>
      <c r="P12" s="54">
        <f>SUM(F12:O12)</f>
        <v>293500000</v>
      </c>
      <c r="Q12" s="14"/>
    </row>
    <row r="13" spans="2:18" ht="15.5">
      <c r="B13" s="8" t="s">
        <v>4</v>
      </c>
      <c r="C13" s="1" t="s">
        <v>60</v>
      </c>
      <c r="E13" s="52"/>
      <c r="F13" s="12">
        <f>+(F12/2)+E17</f>
        <v>8052673.4014481623</v>
      </c>
      <c r="G13" s="53">
        <f>+G12/2+F12/2</f>
        <v>23700000</v>
      </c>
      <c r="H13" s="53">
        <f>+H12/2+G12/2</f>
        <v>34950000</v>
      </c>
      <c r="I13" s="53">
        <f t="shared" si="1" ref="I13:O13">+I12/2+H12/2</f>
        <v>32150000</v>
      </c>
      <c r="J13" s="53">
        <f t="shared" si="1"/>
        <v>30299999.999999996</v>
      </c>
      <c r="K13" s="53">
        <f t="shared" si="1"/>
        <v>30299999.999999996</v>
      </c>
      <c r="L13" s="53">
        <f t="shared" si="1"/>
        <v>30299999.999999996</v>
      </c>
      <c r="M13" s="53">
        <f t="shared" si="1"/>
        <v>30299999.999999996</v>
      </c>
      <c r="N13" s="53">
        <f t="shared" si="1"/>
        <v>30299999.999999996</v>
      </c>
      <c r="O13" s="53">
        <f t="shared" si="1"/>
        <v>30299999.999999996</v>
      </c>
      <c r="P13" s="54">
        <f>SUM(F13:O13)</f>
        <v>280652673.40144813</v>
      </c>
      <c r="Q13" s="54"/>
      <c r="R13" s="58"/>
    </row>
    <row r="14" spans="1:17" ht="13">
      <c r="A14" s="85"/>
      <c r="B14" s="14"/>
      <c r="C14" s="14"/>
      <c r="E14" s="52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4"/>
      <c r="Q14" s="14"/>
    </row>
    <row r="15" spans="1:17" ht="15.5">
      <c r="A15" s="16" t="s">
        <v>13</v>
      </c>
      <c r="B15" s="8" t="s">
        <v>61</v>
      </c>
      <c r="C15" s="14"/>
      <c r="E15" s="70">
        <v>0</v>
      </c>
      <c r="F15" s="69">
        <f t="shared" si="2" ref="F15:O15">E15+F13</f>
        <v>8052673.4014481623</v>
      </c>
      <c r="G15" s="69">
        <f t="shared" si="2"/>
        <v>31752673.40144816</v>
      </c>
      <c r="H15" s="69">
        <f t="shared" si="2"/>
        <v>66702673.40144816</v>
      </c>
      <c r="I15" s="69">
        <f t="shared" si="2"/>
        <v>98852673.40144816</v>
      </c>
      <c r="J15" s="69">
        <f t="shared" si="2"/>
        <v>129152673.40144816</v>
      </c>
      <c r="K15" s="69">
        <f t="shared" si="2"/>
        <v>159452673.40144816</v>
      </c>
      <c r="L15" s="69">
        <f t="shared" si="2"/>
        <v>189752673.40144816</v>
      </c>
      <c r="M15" s="69">
        <f t="shared" si="2"/>
        <v>220052673.40144816</v>
      </c>
      <c r="N15" s="69">
        <f t="shared" si="2"/>
        <v>250352673.40144816</v>
      </c>
      <c r="O15" s="69">
        <f t="shared" si="2"/>
        <v>280652673.40144813</v>
      </c>
      <c r="P15" s="14"/>
      <c r="Q15" s="14"/>
    </row>
    <row r="16" spans="1:17" ht="15.5">
      <c r="A16" s="16" t="s">
        <v>14</v>
      </c>
      <c r="B16" s="8" t="s">
        <v>62</v>
      </c>
      <c r="C16" s="14"/>
      <c r="E16" s="70">
        <v>0</v>
      </c>
      <c r="F16" s="69">
        <f>E16+F28</f>
        <v>273790.89564923756</v>
      </c>
      <c r="G16" s="69">
        <f t="shared" si="3" ref="G16:O16">F16+G28</f>
        <v>1353381.7912984751</v>
      </c>
      <c r="H16" s="69">
        <f t="shared" si="3"/>
        <v>3621272.6869477127</v>
      </c>
      <c r="I16" s="69">
        <f t="shared" si="3"/>
        <v>6982263.5825969502</v>
      </c>
      <c r="J16" s="69">
        <f t="shared" si="3"/>
        <v>11373454.478246188</v>
      </c>
      <c r="K16" s="69">
        <f t="shared" si="3"/>
        <v>16794845.373895425</v>
      </c>
      <c r="L16" s="69">
        <f t="shared" si="3"/>
        <v>23246436.269544661</v>
      </c>
      <c r="M16" s="69">
        <f t="shared" si="3"/>
        <v>30728227.1651939</v>
      </c>
      <c r="N16" s="69">
        <f t="shared" si="3"/>
        <v>39240218.06084314</v>
      </c>
      <c r="O16" s="69">
        <f t="shared" si="3"/>
        <v>48782408.956492379</v>
      </c>
      <c r="P16" s="14"/>
      <c r="Q16" s="14"/>
    </row>
    <row r="17" spans="1:17" ht="13">
      <c r="A17" s="16" t="s">
        <v>15</v>
      </c>
      <c r="B17" s="8" t="s">
        <v>7</v>
      </c>
      <c r="E17" s="71">
        <f>'PD Summary (2019 CWIP)'!C8</f>
        <v>2302673.4014481623</v>
      </c>
      <c r="F17" s="71">
        <f t="shared" si="4" ref="F17:O17">E17+F12-F13</f>
        <v>5750000</v>
      </c>
      <c r="G17" s="71">
        <f t="shared" si="4"/>
        <v>17950000</v>
      </c>
      <c r="H17" s="71">
        <f t="shared" si="4"/>
        <v>17000000</v>
      </c>
      <c r="I17" s="71">
        <f t="shared" si="4"/>
        <v>15150000</v>
      </c>
      <c r="J17" s="71">
        <f t="shared" si="4"/>
        <v>15150000.000000004</v>
      </c>
      <c r="K17" s="71">
        <f t="shared" si="4"/>
        <v>15150000.000000004</v>
      </c>
      <c r="L17" s="71">
        <f t="shared" si="4"/>
        <v>15150000.000000004</v>
      </c>
      <c r="M17" s="71">
        <f t="shared" si="4"/>
        <v>15150000.000000004</v>
      </c>
      <c r="N17" s="71">
        <f t="shared" si="4"/>
        <v>15150000.000000004</v>
      </c>
      <c r="O17" s="71">
        <f t="shared" si="4"/>
        <v>15150000.000000004</v>
      </c>
      <c r="P17" s="14"/>
      <c r="Q17" s="14"/>
    </row>
    <row r="18" spans="1:17" ht="13">
      <c r="A18" s="85"/>
      <c r="E18" s="72"/>
      <c r="F18" s="20"/>
      <c r="G18" s="20"/>
      <c r="H18" s="20"/>
      <c r="I18" s="20"/>
      <c r="J18" s="20"/>
      <c r="K18" s="20"/>
      <c r="L18" s="20"/>
      <c r="M18" s="20"/>
      <c r="N18" s="20"/>
      <c r="O18" s="72"/>
      <c r="P18" s="14"/>
      <c r="Q18" s="14"/>
    </row>
    <row r="19" spans="1:17" ht="13.5" thickBot="1">
      <c r="A19" s="16" t="s">
        <v>16</v>
      </c>
      <c r="B19" s="8" t="s">
        <v>8</v>
      </c>
      <c r="E19" s="73">
        <f t="shared" si="5" ref="E19:O19">E15-E16+E17</f>
        <v>2302673.4014481623</v>
      </c>
      <c r="F19" s="73">
        <f t="shared" si="5"/>
        <v>13528882.505798925</v>
      </c>
      <c r="G19" s="73">
        <f t="shared" si="5"/>
        <v>48349291.610149682</v>
      </c>
      <c r="H19" s="73">
        <f t="shared" si="5"/>
        <v>80081400.714500457</v>
      </c>
      <c r="I19" s="73">
        <f t="shared" si="5"/>
        <v>107020409.8188512</v>
      </c>
      <c r="J19" s="73">
        <f t="shared" si="5"/>
        <v>132929218.92320198</v>
      </c>
      <c r="K19" s="73">
        <f t="shared" si="5"/>
        <v>157807828.02755272</v>
      </c>
      <c r="L19" s="73">
        <f t="shared" si="5"/>
        <v>181656237.1319035</v>
      </c>
      <c r="M19" s="73">
        <f t="shared" si="5"/>
        <v>204474446.23625428</v>
      </c>
      <c r="N19" s="73">
        <f t="shared" si="5"/>
        <v>226262455.34060502</v>
      </c>
      <c r="O19" s="73">
        <f t="shared" si="5"/>
        <v>247020264.44495577</v>
      </c>
      <c r="P19" s="54"/>
      <c r="Q19" s="14"/>
    </row>
    <row r="20" spans="1:17" ht="13.5" thickTop="1">
      <c r="A20" s="85"/>
      <c r="E20" s="52"/>
      <c r="F20" s="15"/>
      <c r="G20" s="15"/>
      <c r="H20" s="15"/>
      <c r="I20" s="15"/>
      <c r="J20" s="15"/>
      <c r="K20" s="15"/>
      <c r="L20" s="15"/>
      <c r="M20" s="15"/>
      <c r="N20" s="15"/>
      <c r="O20" s="52"/>
      <c r="P20" s="14"/>
      <c r="Q20" s="14"/>
    </row>
    <row r="21" spans="1:23" ht="13">
      <c r="A21" s="16" t="s">
        <v>17</v>
      </c>
      <c r="B21" s="8" t="s">
        <v>9</v>
      </c>
      <c r="E21" s="52"/>
      <c r="F21" s="69">
        <f t="shared" si="6" ref="F21:O21">(E19+F19)/2</f>
        <v>7915777.9536235435</v>
      </c>
      <c r="G21" s="69">
        <f t="shared" si="6"/>
        <v>30939087.057974301</v>
      </c>
      <c r="H21" s="69">
        <f t="shared" si="6"/>
        <v>64215346.162325069</v>
      </c>
      <c r="I21" s="69">
        <f t="shared" si="6"/>
        <v>93550905.26667583</v>
      </c>
      <c r="J21" s="69">
        <f t="shared" si="6"/>
        <v>119974814.37102659</v>
      </c>
      <c r="K21" s="69">
        <f t="shared" si="6"/>
        <v>145368523.47537735</v>
      </c>
      <c r="L21" s="69">
        <f t="shared" si="6"/>
        <v>169732032.57972813</v>
      </c>
      <c r="M21" s="69">
        <f t="shared" si="6"/>
        <v>193065341.68407887</v>
      </c>
      <c r="N21" s="69">
        <f t="shared" si="6"/>
        <v>215368450.78842965</v>
      </c>
      <c r="O21" s="69">
        <f t="shared" si="6"/>
        <v>236641359.89278039</v>
      </c>
      <c r="P21" s="14"/>
      <c r="Q21" s="14"/>
      <c r="W21" s="22"/>
    </row>
    <row r="22" spans="1:17" ht="13">
      <c r="A22" s="85"/>
      <c r="E22" s="72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14"/>
      <c r="Q22" s="14"/>
    </row>
    <row r="23" spans="1:17" ht="13">
      <c r="A23" s="16" t="s">
        <v>18</v>
      </c>
      <c r="B23" s="8" t="s">
        <v>10</v>
      </c>
      <c r="E23" s="52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14"/>
      <c r="Q23" s="14"/>
    </row>
    <row r="24" spans="1:17" ht="15.5">
      <c r="A24" s="85"/>
      <c r="B24" s="8" t="s">
        <v>3</v>
      </c>
      <c r="C24" s="1" t="s">
        <v>63</v>
      </c>
      <c r="E24" s="52"/>
      <c r="F24" s="11">
        <f>(F21*ROUND((F63),7))/F66</f>
        <v>465884.34018709505</v>
      </c>
      <c r="G24" s="11">
        <f t="shared" si="7" ref="G24:O24">(G21*ROUND((G63),7))/G66</f>
        <v>1820924.7713166648</v>
      </c>
      <c r="H24" s="11">
        <f t="shared" si="7"/>
        <v>3821077.5962758474</v>
      </c>
      <c r="I24" s="11">
        <f t="shared" si="7"/>
        <v>5566664.1946024876</v>
      </c>
      <c r="J24" s="11">
        <f t="shared" si="7"/>
        <v>7138995.624996637</v>
      </c>
      <c r="K24" s="11">
        <f t="shared" si="7"/>
        <v>8650025.9120514262</v>
      </c>
      <c r="L24" s="11">
        <f t="shared" si="7"/>
        <v>10099755.055766856</v>
      </c>
      <c r="M24" s="11">
        <f t="shared" si="7"/>
        <v>11488183.056142923</v>
      </c>
      <c r="N24" s="11">
        <f t="shared" si="7"/>
        <v>12815309.913179629</v>
      </c>
      <c r="O24" s="11">
        <f t="shared" si="7"/>
        <v>14081135.626876973</v>
      </c>
      <c r="P24" s="54">
        <f>SUM(F24:O24)</f>
        <v>75947956.09139654</v>
      </c>
      <c r="Q24" s="69"/>
    </row>
    <row r="25" spans="1:17" ht="15.5">
      <c r="A25" s="4" t="s">
        <v>0</v>
      </c>
      <c r="B25" s="8" t="s">
        <v>4</v>
      </c>
      <c r="C25" s="1" t="s">
        <v>83</v>
      </c>
      <c r="E25" s="52"/>
      <c r="F25" s="11">
        <f>F21*ROUND((F62),7)</f>
        <v>95263.221360677897</v>
      </c>
      <c r="G25" s="11">
        <f t="shared" si="8" ref="G25:O25">G21*ROUND((G62),7)</f>
        <v>372339.53710789751</v>
      </c>
      <c r="H25" s="11">
        <f t="shared" si="8"/>
        <v>772806.00492511725</v>
      </c>
      <c r="I25" s="11">
        <f t="shared" si="8"/>
        <v>1125847.7245223369</v>
      </c>
      <c r="J25" s="11">
        <f t="shared" si="8"/>
        <v>1443848.9010295565</v>
      </c>
      <c r="K25" s="11">
        <f t="shared" si="8"/>
        <v>1749452.0326167762</v>
      </c>
      <c r="L25" s="11">
        <f t="shared" si="8"/>
        <v>2042657.1192839961</v>
      </c>
      <c r="M25" s="11">
        <f t="shared" si="8"/>
        <v>2323464.1610312155</v>
      </c>
      <c r="N25" s="11">
        <f t="shared" si="8"/>
        <v>2591873.1578584355</v>
      </c>
      <c r="O25" s="11">
        <f t="shared" si="8"/>
        <v>2847884.1097656549</v>
      </c>
      <c r="P25" s="54">
        <f>SUM(F25:O25)</f>
        <v>15365435.969501665</v>
      </c>
      <c r="Q25" s="14"/>
    </row>
    <row r="26" spans="1:17" ht="13">
      <c r="A26" s="4"/>
      <c r="B26" s="8"/>
      <c r="C26" s="8"/>
      <c r="E26" s="52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14"/>
      <c r="Q26" s="14"/>
    </row>
    <row r="27" spans="1:17" ht="13">
      <c r="A27" s="16" t="s">
        <v>19</v>
      </c>
      <c r="B27" s="8" t="s">
        <v>1</v>
      </c>
      <c r="C27" s="8"/>
      <c r="E27" s="52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14"/>
      <c r="Q27" s="14"/>
    </row>
    <row r="28" spans="1:17" ht="15.5">
      <c r="A28" s="4"/>
      <c r="B28" s="8" t="s">
        <v>3</v>
      </c>
      <c r="C28" s="1" t="s">
        <v>64</v>
      </c>
      <c r="E28" s="52"/>
      <c r="F28" s="69">
        <f>+F15*F60</f>
        <v>273790.89564923756</v>
      </c>
      <c r="G28" s="69">
        <f>+G15*G60</f>
        <v>1079590.8956492376</v>
      </c>
      <c r="H28" s="69">
        <f>+H15*H60</f>
        <v>2267890.8956492376</v>
      </c>
      <c r="I28" s="69">
        <f t="shared" si="9" ref="I28:O28">+I15*I60</f>
        <v>3360990.8956492376</v>
      </c>
      <c r="J28" s="69">
        <f t="shared" si="9"/>
        <v>4391190.8956492376</v>
      </c>
      <c r="K28" s="69">
        <f t="shared" si="9"/>
        <v>5421390.8956492376</v>
      </c>
      <c r="L28" s="69">
        <f t="shared" si="9"/>
        <v>6451590.8956492376</v>
      </c>
      <c r="M28" s="69">
        <f t="shared" si="9"/>
        <v>7481790.8956492376</v>
      </c>
      <c r="N28" s="69">
        <f t="shared" si="9"/>
        <v>8511990.8956492376</v>
      </c>
      <c r="O28" s="69">
        <f t="shared" si="9"/>
        <v>9542190.8956492376</v>
      </c>
      <c r="P28" s="54">
        <f>SUM(F28:O28)</f>
        <v>48782408.956492379</v>
      </c>
      <c r="Q28" s="14"/>
    </row>
    <row r="29" spans="1:17" ht="15.5">
      <c r="A29" s="4"/>
      <c r="B29" s="1" t="s">
        <v>4</v>
      </c>
      <c r="C29" s="1" t="s">
        <v>65</v>
      </c>
      <c r="E29" s="52"/>
      <c r="F29" s="69">
        <f>+(F15-F16)*F61</f>
        <v>108904.35508118494</v>
      </c>
      <c r="G29" s="69">
        <f t="shared" si="10" ref="G29:O29">+(G15-G16)*G61</f>
        <v>425590.08254209562</v>
      </c>
      <c r="H29" s="69">
        <f t="shared" si="10"/>
        <v>883139.6100030063</v>
      </c>
      <c r="I29" s="69">
        <f t="shared" si="10"/>
        <v>1286185.7374639169</v>
      </c>
      <c r="J29" s="69">
        <f t="shared" si="10"/>
        <v>1648909.0649248278</v>
      </c>
      <c r="K29" s="69">
        <f t="shared" si="10"/>
        <v>1997209.5923857382</v>
      </c>
      <c r="L29" s="69">
        <f t="shared" si="10"/>
        <v>2331087.3198466492</v>
      </c>
      <c r="M29" s="69">
        <f t="shared" si="10"/>
        <v>2650542.2473075599</v>
      </c>
      <c r="N29" s="69">
        <f t="shared" si="10"/>
        <v>2955574.3747684704</v>
      </c>
      <c r="O29" s="69">
        <f t="shared" si="10"/>
        <v>3246183.7022293806</v>
      </c>
      <c r="P29" s="54">
        <f>SUM(F29:O29)</f>
        <v>17533326.086552829</v>
      </c>
      <c r="Q29" s="14"/>
    </row>
    <row r="30" spans="1:17" ht="13">
      <c r="A30" s="4"/>
      <c r="B30" s="8" t="s">
        <v>5</v>
      </c>
      <c r="C30" s="1" t="s">
        <v>6</v>
      </c>
      <c r="E30" s="52"/>
      <c r="F30" s="69">
        <v>0</v>
      </c>
      <c r="G30" s="69">
        <v>0</v>
      </c>
      <c r="H30" s="69">
        <v>0</v>
      </c>
      <c r="I30" s="69">
        <v>0</v>
      </c>
      <c r="J30" s="69">
        <v>0</v>
      </c>
      <c r="K30" s="69">
        <v>0</v>
      </c>
      <c r="L30" s="69">
        <v>0</v>
      </c>
      <c r="M30" s="69">
        <v>0</v>
      </c>
      <c r="N30" s="69">
        <v>0</v>
      </c>
      <c r="O30" s="69">
        <v>0</v>
      </c>
      <c r="P30" s="54">
        <f>SUM(F30:O30)</f>
        <v>0</v>
      </c>
      <c r="Q30" s="14"/>
    </row>
    <row r="31" spans="1:17" ht="13">
      <c r="A31" s="4"/>
      <c r="B31" s="8"/>
      <c r="C31" s="8"/>
      <c r="E31" s="52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14"/>
      <c r="Q31" s="14"/>
    </row>
    <row r="32" spans="1:17" ht="13">
      <c r="A32" s="16" t="s">
        <v>20</v>
      </c>
      <c r="B32" s="8" t="s">
        <v>31</v>
      </c>
      <c r="C32" s="8"/>
      <c r="E32" s="52"/>
      <c r="F32" s="69">
        <f>'PD Exec Summary High Lev'!C15*1000000</f>
        <v>780000</v>
      </c>
      <c r="G32" s="69">
        <f>'PD Exec Summary High Lev'!D15*1000000</f>
        <v>2510000</v>
      </c>
      <c r="H32" s="69">
        <f>'PD Exec Summary High Lev'!E15*1000000</f>
        <v>2429999.9999999995</v>
      </c>
      <c r="I32" s="69">
        <f>'PD Exec Summary High Lev'!F15*1000000</f>
        <v>2290000</v>
      </c>
      <c r="J32" s="69">
        <f>'PD Exec Summary High Lev'!G15*1000000</f>
        <v>2290000</v>
      </c>
      <c r="K32" s="69">
        <f>'PD Exec Summary High Lev'!H15*1000000</f>
        <v>2290000</v>
      </c>
      <c r="L32" s="69">
        <f>'PD Exec Summary High Lev'!I15*1000000</f>
        <v>2290000</v>
      </c>
      <c r="M32" s="69">
        <f>'PD Exec Summary High Lev'!J15*1000000</f>
        <v>2290000</v>
      </c>
      <c r="N32" s="69">
        <f>'PD Exec Summary High Lev'!K15*1000000</f>
        <v>2290000</v>
      </c>
      <c r="O32" s="69">
        <f>'PD Exec Summary High Lev'!L15*1000000</f>
        <v>2290000</v>
      </c>
      <c r="P32" s="54">
        <f>SUM(F32:O32)</f>
        <v>21750000</v>
      </c>
      <c r="Q32" s="14"/>
    </row>
    <row r="33" spans="1:17" ht="13">
      <c r="A33" s="85"/>
      <c r="E33" s="52"/>
      <c r="F33" s="20"/>
      <c r="G33" s="20"/>
      <c r="H33" s="20"/>
      <c r="I33" s="20"/>
      <c r="J33" s="20"/>
      <c r="K33" s="20"/>
      <c r="L33" s="20"/>
      <c r="M33" s="20"/>
      <c r="N33" s="20"/>
      <c r="O33" s="72"/>
      <c r="P33" s="14"/>
      <c r="Q33" s="14"/>
    </row>
    <row r="34" spans="1:16" ht="13.5" thickBot="1">
      <c r="A34" s="16" t="s">
        <v>21</v>
      </c>
      <c r="B34" s="8" t="s">
        <v>33</v>
      </c>
      <c r="E34" s="10"/>
      <c r="F34" s="23">
        <f>F24+F25+F28+F29+F30+F32</f>
        <v>1723842.8122781955</v>
      </c>
      <c r="G34" s="23">
        <f t="shared" si="11" ref="G34:O34">G24+G25+G28+G29+G30+G32</f>
        <v>6208445.2866158951</v>
      </c>
      <c r="H34" s="23">
        <f t="shared" si="11"/>
        <v>10174914.106853208</v>
      </c>
      <c r="I34" s="23">
        <f t="shared" si="11"/>
        <v>13629688.55223798</v>
      </c>
      <c r="J34" s="23">
        <f t="shared" si="11"/>
        <v>16912944.486600257</v>
      </c>
      <c r="K34" s="23">
        <f t="shared" si="11"/>
        <v>20108078.432703178</v>
      </c>
      <c r="L34" s="23">
        <f t="shared" si="11"/>
        <v>23215090.390546739</v>
      </c>
      <c r="M34" s="23">
        <f t="shared" si="11"/>
        <v>26233980.360130936</v>
      </c>
      <c r="N34" s="23">
        <f t="shared" si="11"/>
        <v>29164748.341455769</v>
      </c>
      <c r="O34" s="23">
        <f t="shared" si="11"/>
        <v>32007394.334521249</v>
      </c>
      <c r="P34" s="23">
        <f>SUM(F34:O34)</f>
        <v>179379127.10394341</v>
      </c>
    </row>
    <row r="35" spans="1:24" ht="13.5" thickTop="1">
      <c r="A35" s="16"/>
      <c r="B35" s="2" t="s">
        <v>3</v>
      </c>
      <c r="C35" s="1" t="s">
        <v>234</v>
      </c>
      <c r="E35" s="10"/>
      <c r="F35" s="64">
        <v>0</v>
      </c>
      <c r="G35" s="64">
        <v>0</v>
      </c>
      <c r="H35" s="64">
        <v>0</v>
      </c>
      <c r="I35" s="64">
        <v>0</v>
      </c>
      <c r="J35" s="64">
        <v>0</v>
      </c>
      <c r="K35" s="64">
        <v>0</v>
      </c>
      <c r="L35" s="64">
        <v>0</v>
      </c>
      <c r="M35" s="64">
        <v>0</v>
      </c>
      <c r="N35" s="64">
        <v>0</v>
      </c>
      <c r="O35" s="64">
        <v>0</v>
      </c>
      <c r="P35" s="64"/>
      <c r="Q35" s="64"/>
      <c r="R35" s="64"/>
      <c r="W35" s="50"/>
      <c r="X35" s="50"/>
    </row>
    <row r="36" spans="1:24" ht="13.5" thickBot="1">
      <c r="A36" s="16"/>
      <c r="B36" s="2" t="s">
        <v>4</v>
      </c>
      <c r="C36" s="1" t="s">
        <v>235</v>
      </c>
      <c r="E36" s="10"/>
      <c r="F36" s="64">
        <f>F34</f>
        <v>1723842.8122781955</v>
      </c>
      <c r="G36" s="64">
        <f t="shared" si="12" ref="G36:O36">G34</f>
        <v>6208445.2866158951</v>
      </c>
      <c r="H36" s="64">
        <f t="shared" si="12"/>
        <v>10174914.106853208</v>
      </c>
      <c r="I36" s="64">
        <f t="shared" si="12"/>
        <v>13629688.55223798</v>
      </c>
      <c r="J36" s="64">
        <f t="shared" si="12"/>
        <v>16912944.486600257</v>
      </c>
      <c r="K36" s="64">
        <f t="shared" si="12"/>
        <v>20108078.432703178</v>
      </c>
      <c r="L36" s="64">
        <f t="shared" si="12"/>
        <v>23215090.390546739</v>
      </c>
      <c r="M36" s="64">
        <f t="shared" si="12"/>
        <v>26233980.360130936</v>
      </c>
      <c r="N36" s="64">
        <f t="shared" si="12"/>
        <v>29164748.341455769</v>
      </c>
      <c r="O36" s="64">
        <f t="shared" si="12"/>
        <v>32007394.334521249</v>
      </c>
      <c r="P36" s="64"/>
      <c r="Q36" s="64"/>
      <c r="R36" s="23">
        <f>SUM(F36:O36)</f>
        <v>179379127.10394341</v>
      </c>
      <c r="W36" s="50"/>
      <c r="X36" s="50"/>
    </row>
    <row r="37" spans="1:14" ht="13.5" thickTop="1">
      <c r="A37" s="85"/>
      <c r="E37" s="24"/>
      <c r="F37" s="25"/>
      <c r="G37" s="25"/>
      <c r="H37" s="25"/>
      <c r="I37" s="25"/>
      <c r="J37" s="25"/>
      <c r="K37" s="25"/>
      <c r="L37" s="25"/>
      <c r="M37" s="25"/>
      <c r="N37" s="25"/>
    </row>
    <row r="38" spans="1:15" s="14" customFormat="1" ht="15.5">
      <c r="A38" s="55" t="s">
        <v>22</v>
      </c>
      <c r="B38" s="14" t="s">
        <v>74</v>
      </c>
      <c r="E38" s="32"/>
      <c r="F38" s="56"/>
      <c r="G38" s="56"/>
      <c r="H38" s="56"/>
      <c r="I38" s="56"/>
      <c r="J38" s="56"/>
      <c r="K38" s="56"/>
      <c r="L38" s="56"/>
      <c r="M38" s="56"/>
      <c r="N38" s="56"/>
      <c r="O38" s="56"/>
    </row>
    <row r="39" spans="1:24" s="14" customFormat="1" ht="13">
      <c r="A39" s="55"/>
      <c r="B39" s="273" t="s">
        <v>3</v>
      </c>
      <c r="C39" s="14" t="s">
        <v>227</v>
      </c>
      <c r="E39" s="32"/>
      <c r="F39" s="56">
        <v>0</v>
      </c>
      <c r="G39" s="56">
        <v>0</v>
      </c>
      <c r="H39" s="56">
        <v>0</v>
      </c>
      <c r="I39" s="56">
        <v>0</v>
      </c>
      <c r="J39" s="56">
        <v>0</v>
      </c>
      <c r="K39" s="56">
        <v>0</v>
      </c>
      <c r="L39" s="56">
        <v>0</v>
      </c>
      <c r="M39" s="56">
        <v>0</v>
      </c>
      <c r="N39" s="56">
        <v>0</v>
      </c>
      <c r="O39" s="56">
        <v>0</v>
      </c>
      <c r="P39" s="56"/>
      <c r="Q39" s="56"/>
      <c r="W39" s="54"/>
      <c r="X39" s="54"/>
    </row>
    <row r="40" spans="1:24" s="14" customFormat="1" ht="13">
      <c r="A40" s="55"/>
      <c r="B40" s="273" t="s">
        <v>4</v>
      </c>
      <c r="C40" s="14" t="s">
        <v>228</v>
      </c>
      <c r="E40" s="32"/>
      <c r="F40" s="56">
        <v>1</v>
      </c>
      <c r="G40" s="56">
        <v>1</v>
      </c>
      <c r="H40" s="56">
        <v>1</v>
      </c>
      <c r="I40" s="56">
        <v>1</v>
      </c>
      <c r="J40" s="56">
        <v>1</v>
      </c>
      <c r="K40" s="56">
        <v>1</v>
      </c>
      <c r="L40" s="56">
        <v>1</v>
      </c>
      <c r="M40" s="56">
        <v>1</v>
      </c>
      <c r="N40" s="56">
        <v>1</v>
      </c>
      <c r="O40" s="56">
        <v>1</v>
      </c>
      <c r="P40" s="56"/>
      <c r="Q40" s="56"/>
      <c r="W40" s="54"/>
      <c r="X40" s="54"/>
    </row>
    <row r="41" spans="1:14" ht="13">
      <c r="A41" s="85"/>
      <c r="E41" s="24"/>
      <c r="F41" s="25"/>
      <c r="G41" s="25"/>
      <c r="H41" s="25"/>
      <c r="I41" s="25"/>
      <c r="J41" s="25"/>
      <c r="K41" s="25"/>
      <c r="L41" s="25"/>
      <c r="M41" s="25"/>
      <c r="N41" s="25"/>
    </row>
    <row r="42" spans="1:5" ht="13">
      <c r="A42" s="84" t="s">
        <v>23</v>
      </c>
      <c r="B42" s="1" t="s">
        <v>24</v>
      </c>
      <c r="E42" s="24"/>
    </row>
    <row r="43" spans="1:18" ht="13.5" thickBot="1">
      <c r="A43" s="282"/>
      <c r="B43" s="1" t="s">
        <v>3</v>
      </c>
      <c r="C43" s="1" t="s">
        <v>236</v>
      </c>
      <c r="E43" s="24"/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255"/>
      <c r="Q43" s="255"/>
      <c r="R43" s="23">
        <f>SUM(F43:O43)</f>
        <v>0</v>
      </c>
    </row>
    <row r="44" spans="1:18" ht="14" thickTop="1" thickBot="1">
      <c r="A44" s="282"/>
      <c r="B44" s="1" t="s">
        <v>4</v>
      </c>
      <c r="C44" s="1" t="s">
        <v>238</v>
      </c>
      <c r="E44" s="24"/>
      <c r="F44" s="68">
        <f>F36*F40</f>
        <v>1723842.8122781955</v>
      </c>
      <c r="G44" s="68">
        <f t="shared" si="13" ref="G44:O44">G36*G40</f>
        <v>6208445.2866158951</v>
      </c>
      <c r="H44" s="68">
        <f t="shared" si="13"/>
        <v>10174914.106853208</v>
      </c>
      <c r="I44" s="68">
        <f t="shared" si="13"/>
        <v>13629688.55223798</v>
      </c>
      <c r="J44" s="68">
        <f t="shared" si="13"/>
        <v>16912944.486600257</v>
      </c>
      <c r="K44" s="68">
        <f t="shared" si="13"/>
        <v>20108078.432703178</v>
      </c>
      <c r="L44" s="68">
        <f t="shared" si="13"/>
        <v>23215090.390546739</v>
      </c>
      <c r="M44" s="68">
        <f t="shared" si="13"/>
        <v>26233980.360130936</v>
      </c>
      <c r="N44" s="68">
        <f t="shared" si="13"/>
        <v>29164748.341455769</v>
      </c>
      <c r="O44" s="68">
        <f t="shared" si="13"/>
        <v>32007394.334521249</v>
      </c>
      <c r="P44" s="255"/>
      <c r="Q44" s="255"/>
      <c r="R44" s="23">
        <f>SUM(F44:O44)</f>
        <v>179379127.10394341</v>
      </c>
    </row>
    <row r="45" spans="1:16" ht="14" thickTop="1" thickBot="1">
      <c r="A45" s="51"/>
      <c r="E45" s="24"/>
      <c r="F45" s="23">
        <f t="shared" si="14" ref="F45:O45">+F34*F40</f>
        <v>1723842.8122781955</v>
      </c>
      <c r="G45" s="23">
        <f t="shared" si="14"/>
        <v>6208445.2866158951</v>
      </c>
      <c r="H45" s="23">
        <f t="shared" si="14"/>
        <v>10174914.106853208</v>
      </c>
      <c r="I45" s="23">
        <f t="shared" si="14"/>
        <v>13629688.55223798</v>
      </c>
      <c r="J45" s="23">
        <f t="shared" si="14"/>
        <v>16912944.486600257</v>
      </c>
      <c r="K45" s="23">
        <f t="shared" si="14"/>
        <v>20108078.432703178</v>
      </c>
      <c r="L45" s="23">
        <f t="shared" si="14"/>
        <v>23215090.390546739</v>
      </c>
      <c r="M45" s="23">
        <f t="shared" si="14"/>
        <v>26233980.360130936</v>
      </c>
      <c r="N45" s="23">
        <f t="shared" si="14"/>
        <v>29164748.341455769</v>
      </c>
      <c r="O45" s="23">
        <f t="shared" si="14"/>
        <v>32007394.334521249</v>
      </c>
      <c r="P45" s="23">
        <f>SUM(F45:O45)</f>
        <v>179379127.10394341</v>
      </c>
    </row>
    <row r="46" spans="1:14" ht="13.5" thickTop="1">
      <c r="A46" s="51"/>
      <c r="E46" s="24"/>
      <c r="F46" s="25"/>
      <c r="G46" s="25"/>
      <c r="H46" s="25"/>
      <c r="I46" s="25"/>
      <c r="J46" s="25"/>
      <c r="K46" s="25"/>
      <c r="L46" s="25"/>
      <c r="M46" s="25"/>
      <c r="N46" s="25"/>
    </row>
    <row r="47" spans="1:15" ht="13">
      <c r="A47" s="26" t="s">
        <v>79</v>
      </c>
      <c r="C47" s="8"/>
      <c r="E47" s="24"/>
      <c r="F47" s="27"/>
      <c r="G47" s="27"/>
      <c r="H47" s="27"/>
      <c r="I47" s="27"/>
      <c r="J47" s="27"/>
      <c r="K47" s="27"/>
      <c r="L47" s="27"/>
      <c r="M47" s="27"/>
      <c r="N47" s="27"/>
      <c r="O47" s="28"/>
    </row>
    <row r="48" spans="1:15" ht="13">
      <c r="A48" s="51"/>
      <c r="B48" s="8" t="str">
        <f>'Rev Req - Distribution'!B48</f>
        <v>(a)</v>
      </c>
      <c r="C48" s="29" t="str">
        <f>'Rev Req - Distribution'!C48</f>
        <v>Includes Cost of Removal on the retirement of existing plant.</v>
      </c>
      <c r="D48" s="29"/>
      <c r="E48" s="29"/>
      <c r="F48" s="29"/>
      <c r="G48" s="30"/>
      <c r="H48" s="30"/>
      <c r="I48" s="30"/>
      <c r="J48" s="30"/>
      <c r="K48" s="30"/>
      <c r="L48" s="30"/>
      <c r="M48" s="30"/>
      <c r="N48" s="30"/>
      <c r="O48" s="30"/>
    </row>
    <row r="49" spans="1:15" ht="13">
      <c r="A49" s="51"/>
      <c r="B49" s="8" t="str">
        <f>'Rev Req - Distribution'!B49</f>
        <v>(b)</v>
      </c>
      <c r="C49" s="29" t="str">
        <f>'Rev Req - Distribution'!C49</f>
        <v>Assumes 50% of expenditures are placed in-service in the current year and the remaining 50% in the subsequent year. </v>
      </c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</row>
    <row r="50" spans="1:15" ht="13">
      <c r="A50" s="51"/>
      <c r="B50" s="8" t="str">
        <f>'Rev Req - Distribution'!B50</f>
        <v>(c)</v>
      </c>
      <c r="C50" s="29" t="str">
        <f>'Rev Req - Distribution'!C50</f>
        <v>Gulf did not reflect retirement of existing plant in either Plant-In-Service or Accumulated Depreciation since there is no impact to Net Investment. </v>
      </c>
      <c r="E50" s="24"/>
      <c r="F50" s="27"/>
      <c r="G50" s="27"/>
      <c r="H50" s="27"/>
      <c r="I50" s="27"/>
      <c r="J50" s="27"/>
      <c r="K50" s="27"/>
      <c r="L50" s="27"/>
      <c r="M50" s="27"/>
      <c r="N50" s="27"/>
      <c r="O50" s="28"/>
    </row>
    <row r="51" spans="2:15" s="14" customFormat="1" ht="13">
      <c r="B51" s="8" t="str">
        <f>'Rev Req - Distribution'!B51</f>
        <v>(d) </v>
      </c>
      <c r="C51" s="29" t="str">
        <f>'Rev Req - Distribution'!C51</f>
        <v>Calculated using an after-tax rate of 4.4423% from Gulf's 2020 Forecasted Earnings Surveillance Report and reflects a 10.25% return on equity.</v>
      </c>
      <c r="E51" s="32"/>
      <c r="F51" s="27"/>
      <c r="G51" s="27"/>
      <c r="H51" s="27"/>
      <c r="I51" s="27"/>
      <c r="J51" s="27"/>
      <c r="K51" s="27"/>
      <c r="L51" s="27"/>
      <c r="M51" s="27"/>
      <c r="N51" s="27"/>
      <c r="O51" s="27"/>
    </row>
    <row r="52" spans="2:15" ht="11.5" customHeight="1">
      <c r="B52" s="8" t="str">
        <f>'Rev Req - Distribution'!B52</f>
        <v>(e)</v>
      </c>
      <c r="C52" s="29" t="str">
        <f>'Rev Req - Distribution'!C52</f>
        <v>Calculated using a rate of 1.2035% from Gulf's 2020 Forecasted Earnings Surveillance Report.</v>
      </c>
      <c r="E52" s="24"/>
      <c r="F52" s="27"/>
      <c r="G52" s="27"/>
      <c r="H52" s="27"/>
      <c r="I52" s="27"/>
      <c r="J52" s="27"/>
      <c r="K52" s="27"/>
      <c r="L52" s="27"/>
      <c r="M52" s="27"/>
      <c r="N52" s="27"/>
      <c r="O52" s="28"/>
    </row>
    <row r="53" spans="1:15" ht="11.5" customHeight="1">
      <c r="A53" s="4"/>
      <c r="B53" s="8" t="str">
        <f>'Rev Req - Distribution'!B53</f>
        <v>(f)</v>
      </c>
      <c r="C53" s="29" t="str">
        <f>'Rev Req - Distribution'!C53</f>
        <v>Calculated using the composite depreciation rate for distribution plant reflected in GPC's 2016 retail base rate settlement agreement(Order No. PSC-17-0178-S-EI).  </v>
      </c>
      <c r="E53" s="24"/>
      <c r="F53" s="27"/>
      <c r="G53" s="27"/>
      <c r="H53" s="27"/>
      <c r="I53" s="27"/>
      <c r="J53" s="27"/>
      <c r="K53" s="27"/>
      <c r="L53" s="27"/>
      <c r="M53" s="27"/>
      <c r="N53" s="27"/>
      <c r="O53" s="28"/>
    </row>
    <row r="54" spans="1:15" ht="11.5" customHeight="1">
      <c r="A54" s="4"/>
      <c r="B54" s="8" t="str">
        <f>'Rev Req - Distribution'!B54</f>
        <v>(g)</v>
      </c>
      <c r="C54" s="29" t="str">
        <f>'Rev Req - Distribution'!C54</f>
        <v>Based on an estimated property tax rate of 1.4%.</v>
      </c>
      <c r="E54" s="24"/>
      <c r="F54" s="27"/>
      <c r="G54" s="27"/>
      <c r="H54" s="27"/>
      <c r="I54" s="27"/>
      <c r="J54" s="27"/>
      <c r="K54" s="27"/>
      <c r="L54" s="27"/>
      <c r="M54" s="27"/>
      <c r="N54" s="27"/>
      <c r="O54" s="28"/>
    </row>
    <row r="55" spans="1:15" ht="11.5" customHeight="1">
      <c r="A55" s="4"/>
      <c r="B55" s="8" t="str">
        <f>'Rev Req - Distribution'!B55</f>
        <v>(h)</v>
      </c>
      <c r="C55" s="29" t="str">
        <f>'Rev Req - Distribution'!C55</f>
        <v>Assumes distribution costs are recoverable from retail customers only. </v>
      </c>
      <c r="E55" s="24"/>
      <c r="F55" s="27"/>
      <c r="G55" s="27"/>
      <c r="H55" s="27"/>
      <c r="I55" s="27"/>
      <c r="J55" s="27"/>
      <c r="K55" s="27"/>
      <c r="L55" s="27"/>
      <c r="M55" s="27"/>
      <c r="N55" s="27"/>
      <c r="O55" s="28"/>
    </row>
    <row r="56" spans="1:15" ht="11.5" customHeight="1">
      <c r="A56" s="4"/>
      <c r="C56" s="8"/>
      <c r="E56" s="24"/>
      <c r="F56" s="27"/>
      <c r="G56" s="27"/>
      <c r="H56" s="27"/>
      <c r="I56" s="27"/>
      <c r="J56" s="27"/>
      <c r="K56" s="27"/>
      <c r="L56" s="27"/>
      <c r="M56" s="27"/>
      <c r="N56" s="27"/>
      <c r="O56" s="28"/>
    </row>
    <row r="57" spans="1:15" ht="11.5" customHeight="1">
      <c r="A57" s="4"/>
      <c r="C57" s="8"/>
      <c r="E57" s="24"/>
      <c r="F57" s="27"/>
      <c r="G57" s="27"/>
      <c r="H57" s="27"/>
      <c r="I57" s="27"/>
      <c r="J57" s="27"/>
      <c r="K57" s="27"/>
      <c r="L57" s="27"/>
      <c r="M57" s="27"/>
      <c r="N57" s="27"/>
      <c r="O57" s="28"/>
    </row>
    <row r="58" spans="1:15" ht="11.5" customHeight="1">
      <c r="A58" s="4"/>
      <c r="C58" s="8"/>
      <c r="E58" s="24"/>
      <c r="F58" s="27"/>
      <c r="G58" s="27"/>
      <c r="H58" s="27"/>
      <c r="I58" s="27"/>
      <c r="J58" s="27"/>
      <c r="K58" s="27"/>
      <c r="L58" s="27"/>
      <c r="M58" s="27"/>
      <c r="N58" s="27"/>
      <c r="O58" s="28"/>
    </row>
    <row r="59" spans="1:15" ht="11.5" customHeight="1">
      <c r="A59" s="4"/>
      <c r="C59" s="8"/>
      <c r="E59" s="24"/>
      <c r="F59" s="27"/>
      <c r="G59" s="27"/>
      <c r="H59" s="27"/>
      <c r="I59" s="27"/>
      <c r="J59" s="27"/>
      <c r="K59" s="27"/>
      <c r="L59" s="27"/>
      <c r="M59" s="27"/>
      <c r="N59" s="27"/>
      <c r="O59" s="28"/>
    </row>
    <row r="60" spans="3:15" s="33" customFormat="1" ht="16" customHeight="1">
      <c r="C60" s="33" t="s">
        <v>29</v>
      </c>
      <c r="E60" s="34"/>
      <c r="F60" s="35">
        <f>'Rev Req - Distribution'!F60</f>
        <v>0.034000000000000002</v>
      </c>
      <c r="G60" s="35">
        <f>'Rev Req - Distribution'!G60</f>
        <v>0.034000000000000002</v>
      </c>
      <c r="H60" s="35">
        <f>'Rev Req - Distribution'!H60</f>
        <v>0.034000000000000002</v>
      </c>
      <c r="I60" s="35">
        <f>'Rev Req - Distribution'!I60</f>
        <v>0.034000000000000002</v>
      </c>
      <c r="J60" s="35">
        <f>'Rev Req - Distribution'!J60</f>
        <v>0.034000000000000002</v>
      </c>
      <c r="K60" s="35">
        <f>'Rev Req - Distribution'!K60</f>
        <v>0.034000000000000002</v>
      </c>
      <c r="L60" s="35">
        <f>'Rev Req - Distribution'!L60</f>
        <v>0.034000000000000002</v>
      </c>
      <c r="M60" s="35">
        <f>'Rev Req - Distribution'!M60</f>
        <v>0.034000000000000002</v>
      </c>
      <c r="N60" s="35">
        <f>'Rev Req - Distribution'!N60</f>
        <v>0.034000000000000002</v>
      </c>
      <c r="O60" s="35">
        <f>'Rev Req - Distribution'!O60</f>
        <v>0.034000000000000002</v>
      </c>
    </row>
    <row r="61" spans="3:15" s="33" customFormat="1" ht="16" customHeight="1">
      <c r="C61" s="33" t="s">
        <v>35</v>
      </c>
      <c r="E61" s="37"/>
      <c r="F61" s="48">
        <f>'Rev Req - Distribution'!F61</f>
        <v>0.014</v>
      </c>
      <c r="G61" s="59">
        <f>'Rev Req - Distribution'!G61</f>
        <v>0.014</v>
      </c>
      <c r="H61" s="59">
        <f>'Rev Req - Distribution'!H61</f>
        <v>0.014</v>
      </c>
      <c r="I61" s="59">
        <f>'Rev Req - Distribution'!I61</f>
        <v>0.014</v>
      </c>
      <c r="J61" s="59">
        <f>'Rev Req - Distribution'!J61</f>
        <v>0.014</v>
      </c>
      <c r="K61" s="59">
        <f>'Rev Req - Distribution'!K61</f>
        <v>0.014</v>
      </c>
      <c r="L61" s="59">
        <f>'Rev Req - Distribution'!L61</f>
        <v>0.014</v>
      </c>
      <c r="M61" s="59">
        <f>'Rev Req - Distribution'!M61</f>
        <v>0.014</v>
      </c>
      <c r="N61" s="59">
        <f>'Rev Req - Distribution'!N61</f>
        <v>0.014</v>
      </c>
      <c r="O61" s="59">
        <f>'Rev Req - Distribution'!O61</f>
        <v>0.014</v>
      </c>
    </row>
    <row r="62" spans="3:15" s="33" customFormat="1" ht="16" customHeight="1">
      <c r="C62" s="33" t="s">
        <v>25</v>
      </c>
      <c r="E62" s="37"/>
      <c r="F62" s="48">
        <f>'Rev Req - Distribution'!F62</f>
        <v>0.012034558276621409</v>
      </c>
      <c r="G62" s="48">
        <f>'Rev Req - Distribution'!G62</f>
        <v>0.012034558276621409</v>
      </c>
      <c r="H62" s="48">
        <f>'Rev Req - Distribution'!H62</f>
        <v>0.012034558276621409</v>
      </c>
      <c r="I62" s="48">
        <f>'Rev Req - Distribution'!I62</f>
        <v>0.012034558276621409</v>
      </c>
      <c r="J62" s="48">
        <f>'Rev Req - Distribution'!J62</f>
        <v>0.012034558276621409</v>
      </c>
      <c r="K62" s="48">
        <f>'Rev Req - Distribution'!K62</f>
        <v>0.012034558276621409</v>
      </c>
      <c r="L62" s="48">
        <f>'Rev Req - Distribution'!L62</f>
        <v>0.012034558276621409</v>
      </c>
      <c r="M62" s="48">
        <f>'Rev Req - Distribution'!M62</f>
        <v>0.012034558276621409</v>
      </c>
      <c r="N62" s="48">
        <f>'Rev Req - Distribution'!N62</f>
        <v>0.012034558276621409</v>
      </c>
      <c r="O62" s="48">
        <f>'Rev Req - Distribution'!O62</f>
        <v>0.012034558276621409</v>
      </c>
    </row>
    <row r="63" spans="3:15" s="33" customFormat="1" ht="16" customHeight="1">
      <c r="C63" s="33" t="s">
        <v>26</v>
      </c>
      <c r="E63" s="38"/>
      <c r="F63" s="49">
        <f>'Rev Req - Distribution'!F63</f>
        <v>0.044422826019061654</v>
      </c>
      <c r="G63" s="49">
        <f>'Rev Req - Distribution'!G63</f>
        <v>0.044422826019061654</v>
      </c>
      <c r="H63" s="49">
        <f>'Rev Req - Distribution'!H63</f>
        <v>0.044422826019061654</v>
      </c>
      <c r="I63" s="49">
        <f>'Rev Req - Distribution'!I63</f>
        <v>0.044422826019061654</v>
      </c>
      <c r="J63" s="49">
        <f>'Rev Req - Distribution'!J63</f>
        <v>0.044422826019061654</v>
      </c>
      <c r="K63" s="49">
        <f>'Rev Req - Distribution'!K63</f>
        <v>0.044422826019061654</v>
      </c>
      <c r="L63" s="49">
        <f>'Rev Req - Distribution'!L63</f>
        <v>0.044422826019061654</v>
      </c>
      <c r="M63" s="49">
        <f>'Rev Req - Distribution'!M63</f>
        <v>0.044422826019061654</v>
      </c>
      <c r="N63" s="49">
        <f>'Rev Req - Distribution'!N63</f>
        <v>0.044422826019061654</v>
      </c>
      <c r="O63" s="49">
        <f>'Rev Req - Distribution'!O63</f>
        <v>0.044422826019061654</v>
      </c>
    </row>
    <row r="64" spans="3:15" s="33" customFormat="1" ht="16" customHeight="1">
      <c r="C64" s="33" t="s">
        <v>27</v>
      </c>
      <c r="E64" s="39"/>
      <c r="F64" s="74">
        <f>'Rev Req - Distribution'!F64</f>
        <v>0.21</v>
      </c>
      <c r="G64" s="40">
        <f>'Rev Req - Distribution'!G64</f>
        <v>0.21</v>
      </c>
      <c r="H64" s="40">
        <f>'Rev Req - Distribution'!H64</f>
        <v>0.21</v>
      </c>
      <c r="I64" s="40">
        <f>'Rev Req - Distribution'!I64</f>
        <v>0.21</v>
      </c>
      <c r="J64" s="40">
        <f>'Rev Req - Distribution'!J64</f>
        <v>0.21</v>
      </c>
      <c r="K64" s="40">
        <f>'Rev Req - Distribution'!K64</f>
        <v>0.21</v>
      </c>
      <c r="L64" s="40">
        <f>'Rev Req - Distribution'!L64</f>
        <v>0.21</v>
      </c>
      <c r="M64" s="40">
        <f>'Rev Req - Distribution'!M64</f>
        <v>0.21</v>
      </c>
      <c r="N64" s="40">
        <f>'Rev Req - Distribution'!N64</f>
        <v>0.21</v>
      </c>
      <c r="O64" s="40">
        <f>'Rev Req - Distribution'!O64</f>
        <v>0.21</v>
      </c>
    </row>
    <row r="65" spans="3:15" s="33" customFormat="1" ht="16" customHeight="1">
      <c r="C65" s="33" t="s">
        <v>28</v>
      </c>
      <c r="E65" s="42"/>
      <c r="F65" s="40">
        <f>'Rev Req - Distribution'!F65</f>
        <v>0.044580000000000002</v>
      </c>
      <c r="G65" s="40">
        <f>'Rev Req - Distribution'!G65</f>
        <v>0.044580000000000002</v>
      </c>
      <c r="H65" s="40">
        <f>'Rev Req - Distribution'!H65</f>
        <v>0.055</v>
      </c>
      <c r="I65" s="40">
        <f>'Rev Req - Distribution'!I65</f>
        <v>0.055</v>
      </c>
      <c r="J65" s="40">
        <f>'Rev Req - Distribution'!J65</f>
        <v>0.055</v>
      </c>
      <c r="K65" s="40">
        <f>'Rev Req - Distribution'!K65</f>
        <v>0.055</v>
      </c>
      <c r="L65" s="40">
        <f>'Rev Req - Distribution'!L65</f>
        <v>0.055</v>
      </c>
      <c r="M65" s="40">
        <f>'Rev Req - Distribution'!M65</f>
        <v>0.055</v>
      </c>
      <c r="N65" s="40">
        <f>'Rev Req - Distribution'!N65</f>
        <v>0.055</v>
      </c>
      <c r="O65" s="40">
        <f>'Rev Req - Distribution'!O65</f>
        <v>0.055</v>
      </c>
    </row>
    <row r="66" spans="5:15" s="33" customFormat="1" ht="16" customHeight="1">
      <c r="E66" s="43"/>
      <c r="F66" s="44">
        <f t="shared" si="15" ref="F66:O66">1-((F64+F65)-(F64*F65))</f>
        <v>0.75478180000000006</v>
      </c>
      <c r="G66" s="44">
        <f t="shared" si="15"/>
        <v>0.75478180000000006</v>
      </c>
      <c r="H66" s="44">
        <f t="shared" si="15"/>
        <v>0.74655000000000005</v>
      </c>
      <c r="I66" s="44">
        <f t="shared" si="15"/>
        <v>0.74655000000000005</v>
      </c>
      <c r="J66" s="44">
        <f t="shared" si="15"/>
        <v>0.74655000000000005</v>
      </c>
      <c r="K66" s="44">
        <f t="shared" si="15"/>
        <v>0.74655000000000005</v>
      </c>
      <c r="L66" s="44">
        <f t="shared" si="15"/>
        <v>0.74655000000000005</v>
      </c>
      <c r="M66" s="44">
        <f t="shared" si="15"/>
        <v>0.74655000000000005</v>
      </c>
      <c r="N66" s="44">
        <f t="shared" si="15"/>
        <v>0.74655000000000005</v>
      </c>
      <c r="O66" s="45">
        <f t="shared" si="15"/>
        <v>0.74655000000000005</v>
      </c>
    </row>
    <row r="67" spans="1:15" ht="11.5" customHeight="1">
      <c r="A67" s="4"/>
      <c r="C67" s="8"/>
      <c r="E67" s="24"/>
      <c r="F67" s="27"/>
      <c r="G67" s="27"/>
      <c r="H67" s="27"/>
      <c r="I67" s="27"/>
      <c r="J67" s="27"/>
      <c r="K67" s="27"/>
      <c r="L67" s="27"/>
      <c r="M67" s="27"/>
      <c r="N67" s="27"/>
      <c r="O67" s="28"/>
    </row>
    <row r="68" spans="1:15" ht="11.5" customHeight="1">
      <c r="A68" s="4"/>
      <c r="C68" s="8"/>
      <c r="E68" s="24"/>
      <c r="F68" s="27"/>
      <c r="G68" s="27"/>
      <c r="H68" s="27"/>
      <c r="I68" s="27"/>
      <c r="J68" s="27"/>
      <c r="K68" s="27"/>
      <c r="L68" s="27"/>
      <c r="M68" s="27"/>
      <c r="N68" s="27"/>
      <c r="O68" s="28"/>
    </row>
    <row r="69" spans="1:15" ht="11.5" customHeight="1">
      <c r="A69" s="4"/>
      <c r="C69" s="8"/>
      <c r="E69" s="24"/>
      <c r="F69" s="27"/>
      <c r="G69" s="27"/>
      <c r="H69" s="27"/>
      <c r="I69" s="27"/>
      <c r="J69" s="27"/>
      <c r="K69" s="27"/>
      <c r="L69" s="27"/>
      <c r="M69" s="27"/>
      <c r="N69" s="27"/>
      <c r="O69" s="28"/>
    </row>
    <row r="70" spans="1:15" ht="11.5" customHeight="1">
      <c r="A70" s="4"/>
      <c r="C70" s="8"/>
      <c r="E70" s="24"/>
      <c r="F70" s="27"/>
      <c r="G70" s="27"/>
      <c r="H70" s="27"/>
      <c r="I70" s="27"/>
      <c r="J70" s="27"/>
      <c r="K70" s="27"/>
      <c r="L70" s="27"/>
      <c r="M70" s="27"/>
      <c r="N70" s="27"/>
      <c r="O70" s="28"/>
    </row>
    <row r="71" spans="1:15" ht="11.5" customHeight="1">
      <c r="A71" s="4"/>
      <c r="C71" s="8"/>
      <c r="E71" s="24"/>
      <c r="F71" s="27"/>
      <c r="G71" s="27"/>
      <c r="H71" s="27"/>
      <c r="I71" s="27"/>
      <c r="J71" s="27"/>
      <c r="K71" s="27"/>
      <c r="L71" s="27"/>
      <c r="M71" s="27"/>
      <c r="N71" s="27"/>
      <c r="O71" s="28"/>
    </row>
  </sheetData>
  <mergeCells count="5">
    <mergeCell ref="A3:O3"/>
    <mergeCell ref="A4:O4"/>
    <mergeCell ref="A5:O5"/>
    <mergeCell ref="A6:O6"/>
    <mergeCell ref="A7:O7"/>
  </mergeCells>
  <printOptions horizontalCentered="1" verticalCentered="1"/>
  <pageMargins left="0.3" right="0.28" top="0.96" bottom="1" header="0.5" footer="0.5"/>
  <pageSetup fitToHeight="2" orientation="landscape" scale="10" r:id="rId1"/>
  <headerFooter alignWithMargins="0"/>
  <rowBreaks count="1" manualBreakCount="1">
    <brk id="52" max="11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71"/>
  <sheetViews>
    <sheetView workbookViewId="0" topLeftCell="A1">
      <selection pane="topLeft" activeCell="A1" sqref="A1"/>
    </sheetView>
  </sheetViews>
  <sheetFormatPr defaultColWidth="9.1796875" defaultRowHeight="11.5" customHeight="1"/>
  <cols>
    <col min="1" max="1" width="3.81818181818182" style="1" customWidth="1"/>
    <col min="2" max="2" width="3.45454545454545" style="1" customWidth="1"/>
    <col min="3" max="3" width="36.7272727272727" style="1" customWidth="1"/>
    <col min="4" max="4" width="1.81818181818182" style="1" customWidth="1"/>
    <col min="5" max="5" width="10.4545454545455" style="1" customWidth="1"/>
    <col min="6" max="6" width="11.4545454545455" style="1" customWidth="1"/>
    <col min="7" max="16" width="12.2727272727273" style="1" bestFit="1" customWidth="1"/>
    <col min="17" max="17" width="13.2727272727273" style="1" bestFit="1" customWidth="1"/>
    <col min="18" max="18" width="12.2727272727273" style="1" bestFit="1" customWidth="1"/>
    <col min="19" max="16384" width="9.18181818181818" style="1"/>
  </cols>
  <sheetData>
    <row r="1" ht="11.5" customHeight="1">
      <c r="A1" s="159" t="s">
        <v>363</v>
      </c>
    </row>
    <row r="2" ht="11.5" customHeight="1">
      <c r="A2" s="159" t="s">
        <v>351</v>
      </c>
    </row>
    <row r="3" spans="1:15" ht="13">
      <c r="A3" s="349" t="s">
        <v>49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</row>
    <row r="4" spans="1:15" ht="13">
      <c r="A4" s="349" t="s">
        <v>102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</row>
    <row r="5" spans="1:15" ht="13">
      <c r="A5" s="349" t="s">
        <v>30</v>
      </c>
      <c r="B5" s="349"/>
      <c r="C5" s="349"/>
      <c r="D5" s="349"/>
      <c r="E5" s="349"/>
      <c r="F5" s="349"/>
      <c r="G5" s="349"/>
      <c r="H5" s="349"/>
      <c r="I5" s="349"/>
      <c r="J5" s="349"/>
      <c r="K5" s="349"/>
      <c r="L5" s="349"/>
      <c r="M5" s="349"/>
      <c r="N5" s="349"/>
      <c r="O5" s="349"/>
    </row>
    <row r="6" spans="1:15" ht="11.5" customHeight="1">
      <c r="A6" s="350" t="s">
        <v>32</v>
      </c>
      <c r="B6" s="350"/>
      <c r="C6" s="350"/>
      <c r="D6" s="350"/>
      <c r="E6" s="350"/>
      <c r="F6" s="350"/>
      <c r="G6" s="350"/>
      <c r="H6" s="350"/>
      <c r="I6" s="350"/>
      <c r="J6" s="350"/>
      <c r="K6" s="350"/>
      <c r="L6" s="350"/>
      <c r="M6" s="350"/>
      <c r="N6" s="350"/>
      <c r="O6" s="350"/>
    </row>
    <row r="7" spans="1:15" ht="11.5" customHeight="1">
      <c r="A7" s="351"/>
      <c r="B7" s="351"/>
      <c r="C7" s="351"/>
      <c r="D7" s="351"/>
      <c r="E7" s="351"/>
      <c r="F7" s="351"/>
      <c r="G7" s="351"/>
      <c r="H7" s="351"/>
      <c r="I7" s="351"/>
      <c r="J7" s="351"/>
      <c r="K7" s="351"/>
      <c r="L7" s="351"/>
      <c r="M7" s="351"/>
      <c r="N7" s="351"/>
      <c r="O7" s="351"/>
    </row>
    <row r="8" spans="1:15" ht="13">
      <c r="A8" s="2"/>
      <c r="C8" s="3"/>
      <c r="E8" s="4" t="s">
        <v>80</v>
      </c>
      <c r="F8" s="3"/>
      <c r="G8" s="3"/>
      <c r="H8" s="3"/>
      <c r="I8" s="3"/>
      <c r="J8" s="3"/>
      <c r="K8" s="3"/>
      <c r="L8" s="3"/>
      <c r="M8" s="3"/>
      <c r="N8" s="5"/>
      <c r="O8" s="3"/>
    </row>
    <row r="9" spans="5:15" ht="13">
      <c r="E9" s="4" t="s">
        <v>81</v>
      </c>
      <c r="F9" s="4"/>
      <c r="G9" s="4"/>
      <c r="H9" s="4"/>
      <c r="I9" s="4"/>
      <c r="J9" s="4"/>
      <c r="K9" s="4"/>
      <c r="L9" s="4"/>
      <c r="M9" s="4"/>
      <c r="N9" s="4"/>
      <c r="O9" s="4"/>
    </row>
    <row r="10" spans="1:16" ht="13.5" thickBot="1">
      <c r="A10" s="6" t="s">
        <v>11</v>
      </c>
      <c r="B10" s="6"/>
      <c r="C10" s="6"/>
      <c r="D10" s="6"/>
      <c r="E10" s="7" t="s">
        <v>82</v>
      </c>
      <c r="F10" s="7">
        <v>2020</v>
      </c>
      <c r="G10" s="7">
        <f>+F10+1</f>
        <v>2021</v>
      </c>
      <c r="H10" s="7">
        <f t="shared" si="0" ref="H10:O10">+G10+1</f>
        <v>2022</v>
      </c>
      <c r="I10" s="7">
        <f t="shared" si="0"/>
        <v>2023</v>
      </c>
      <c r="J10" s="7">
        <f t="shared" si="0"/>
        <v>2024</v>
      </c>
      <c r="K10" s="7">
        <f t="shared" si="0"/>
        <v>2025</v>
      </c>
      <c r="L10" s="7">
        <f t="shared" si="0"/>
        <v>2026</v>
      </c>
      <c r="M10" s="7">
        <f t="shared" si="0"/>
        <v>2027</v>
      </c>
      <c r="N10" s="7">
        <f t="shared" si="0"/>
        <v>2028</v>
      </c>
      <c r="O10" s="7">
        <f t="shared" si="0"/>
        <v>2029</v>
      </c>
      <c r="P10" s="57" t="s">
        <v>34</v>
      </c>
    </row>
    <row r="11" spans="1:15" ht="13">
      <c r="A11" s="4" t="s">
        <v>12</v>
      </c>
      <c r="B11" s="8" t="s">
        <v>2</v>
      </c>
      <c r="E11" s="4"/>
      <c r="F11" s="9"/>
      <c r="G11" s="9"/>
      <c r="H11" s="9"/>
      <c r="I11" s="9"/>
      <c r="J11" s="9"/>
      <c r="K11" s="9"/>
      <c r="L11" s="9"/>
      <c r="M11" s="9"/>
      <c r="N11" s="9"/>
      <c r="O11" s="4"/>
    </row>
    <row r="12" spans="2:17" ht="15.5">
      <c r="B12" s="8" t="s">
        <v>3</v>
      </c>
      <c r="C12" s="1" t="s">
        <v>59</v>
      </c>
      <c r="E12" s="52"/>
      <c r="F12" s="69">
        <f>'PD Exec Summary High Lev'!C20*1000000</f>
        <v>0</v>
      </c>
      <c r="G12" s="69">
        <f>'PD Exec Summary High Lev'!D20*1000000</f>
        <v>5000000</v>
      </c>
      <c r="H12" s="69">
        <f>'PD Exec Summary High Lev'!E20*1000000</f>
        <v>5000000</v>
      </c>
      <c r="I12" s="69">
        <f>'PD Exec Summary High Lev'!F20*1000000</f>
        <v>5000000</v>
      </c>
      <c r="J12" s="69">
        <f>'PD Exec Summary High Lev'!G20*1000000</f>
        <v>5000000</v>
      </c>
      <c r="K12" s="69">
        <f>'PD Exec Summary High Lev'!H20*1000000</f>
        <v>5000000</v>
      </c>
      <c r="L12" s="69">
        <f>'PD Exec Summary High Lev'!I20*1000000</f>
        <v>5000000</v>
      </c>
      <c r="M12" s="69">
        <f>'PD Exec Summary High Lev'!J20*1000000</f>
        <v>5000000</v>
      </c>
      <c r="N12" s="69">
        <f>'PD Exec Summary High Lev'!K20*1000000</f>
        <v>5000000</v>
      </c>
      <c r="O12" s="69">
        <f>'PD Exec Summary High Lev'!L20*1000000</f>
        <v>5000000</v>
      </c>
      <c r="P12" s="50">
        <f>SUM(F12:O12)</f>
        <v>45000000</v>
      </c>
      <c r="Q12" s="58"/>
    </row>
    <row r="13" spans="2:18" ht="15.5">
      <c r="B13" s="8" t="s">
        <v>4</v>
      </c>
      <c r="C13" s="1" t="s">
        <v>60</v>
      </c>
      <c r="E13" s="52"/>
      <c r="F13" s="12">
        <f>+(F12/2)+E17</f>
        <v>0</v>
      </c>
      <c r="G13" s="12">
        <f>+G12/2+F12/2</f>
        <v>2500000</v>
      </c>
      <c r="H13" s="12">
        <f>+H12/2+G12/2</f>
        <v>5000000</v>
      </c>
      <c r="I13" s="12">
        <f t="shared" si="1" ref="I13:O13">+I12/2+H12/2</f>
        <v>5000000</v>
      </c>
      <c r="J13" s="12">
        <f t="shared" si="1"/>
        <v>5000000</v>
      </c>
      <c r="K13" s="12">
        <f t="shared" si="1"/>
        <v>5000000</v>
      </c>
      <c r="L13" s="12">
        <f t="shared" si="1"/>
        <v>5000000</v>
      </c>
      <c r="M13" s="12">
        <f t="shared" si="1"/>
        <v>5000000</v>
      </c>
      <c r="N13" s="12">
        <f t="shared" si="1"/>
        <v>5000000</v>
      </c>
      <c r="O13" s="12">
        <f t="shared" si="1"/>
        <v>5000000</v>
      </c>
      <c r="P13" s="50">
        <f>SUM(F13:O13)</f>
        <v>42500000</v>
      </c>
      <c r="Q13" s="50"/>
      <c r="R13" s="58"/>
    </row>
    <row r="14" spans="1:15" ht="13">
      <c r="A14" s="85"/>
      <c r="B14" s="14"/>
      <c r="C14" s="14"/>
      <c r="E14" s="10"/>
      <c r="F14" s="15"/>
      <c r="G14" s="15"/>
      <c r="H14" s="15"/>
      <c r="I14" s="15"/>
      <c r="J14" s="15"/>
      <c r="K14" s="15"/>
      <c r="L14" s="15"/>
      <c r="M14" s="15"/>
      <c r="N14" s="15"/>
      <c r="O14" s="15"/>
    </row>
    <row r="15" spans="1:15" ht="15.5">
      <c r="A15" s="16" t="s">
        <v>13</v>
      </c>
      <c r="B15" s="8" t="s">
        <v>61</v>
      </c>
      <c r="C15" s="14"/>
      <c r="E15" s="17">
        <v>0</v>
      </c>
      <c r="F15" s="11">
        <f t="shared" si="2" ref="F15:O15">E15+F13</f>
        <v>0</v>
      </c>
      <c r="G15" s="11">
        <f t="shared" si="2"/>
        <v>2500000</v>
      </c>
      <c r="H15" s="11">
        <f t="shared" si="2"/>
        <v>7500000</v>
      </c>
      <c r="I15" s="11">
        <f t="shared" si="2"/>
        <v>12500000</v>
      </c>
      <c r="J15" s="11">
        <f t="shared" si="2"/>
        <v>17500000</v>
      </c>
      <c r="K15" s="11">
        <f t="shared" si="2"/>
        <v>22500000</v>
      </c>
      <c r="L15" s="11">
        <f t="shared" si="2"/>
        <v>27500000</v>
      </c>
      <c r="M15" s="11">
        <f t="shared" si="2"/>
        <v>32500000</v>
      </c>
      <c r="N15" s="11">
        <f t="shared" si="2"/>
        <v>37500000</v>
      </c>
      <c r="O15" s="11">
        <f t="shared" si="2"/>
        <v>42500000</v>
      </c>
    </row>
    <row r="16" spans="1:15" ht="15.5">
      <c r="A16" s="16" t="s">
        <v>14</v>
      </c>
      <c r="B16" s="8" t="s">
        <v>62</v>
      </c>
      <c r="C16" s="14"/>
      <c r="E16" s="17">
        <v>0</v>
      </c>
      <c r="F16" s="11">
        <f>E16+F28</f>
        <v>0</v>
      </c>
      <c r="G16" s="11">
        <f t="shared" si="3" ref="G16:O16">F16+G28</f>
        <v>85000</v>
      </c>
      <c r="H16" s="11">
        <f t="shared" si="3"/>
        <v>340000</v>
      </c>
      <c r="I16" s="11">
        <f t="shared" si="3"/>
        <v>765000</v>
      </c>
      <c r="J16" s="11">
        <f t="shared" si="3"/>
        <v>1360000</v>
      </c>
      <c r="K16" s="11">
        <f t="shared" si="3"/>
        <v>2125000</v>
      </c>
      <c r="L16" s="11">
        <f t="shared" si="3"/>
        <v>3060000</v>
      </c>
      <c r="M16" s="11">
        <f t="shared" si="3"/>
        <v>4165000</v>
      </c>
      <c r="N16" s="11">
        <f t="shared" si="3"/>
        <v>5440000</v>
      </c>
      <c r="O16" s="11">
        <f t="shared" si="3"/>
        <v>6885000</v>
      </c>
    </row>
    <row r="17" spans="1:15" ht="13">
      <c r="A17" s="16" t="s">
        <v>15</v>
      </c>
      <c r="B17" s="8" t="s">
        <v>7</v>
      </c>
      <c r="E17" s="18">
        <v>0</v>
      </c>
      <c r="F17" s="18">
        <f t="shared" si="4" ref="F17:O17">E17+F12-F13</f>
        <v>0</v>
      </c>
      <c r="G17" s="18">
        <f t="shared" si="4"/>
        <v>2500000</v>
      </c>
      <c r="H17" s="18">
        <f t="shared" si="4"/>
        <v>2500000</v>
      </c>
      <c r="I17" s="18">
        <f t="shared" si="4"/>
        <v>2500000</v>
      </c>
      <c r="J17" s="18">
        <f t="shared" si="4"/>
        <v>2500000</v>
      </c>
      <c r="K17" s="18">
        <f t="shared" si="4"/>
        <v>2500000</v>
      </c>
      <c r="L17" s="18">
        <f t="shared" si="4"/>
        <v>2500000</v>
      </c>
      <c r="M17" s="18">
        <f t="shared" si="4"/>
        <v>2500000</v>
      </c>
      <c r="N17" s="18">
        <f t="shared" si="4"/>
        <v>2500000</v>
      </c>
      <c r="O17" s="18">
        <f t="shared" si="4"/>
        <v>2500000</v>
      </c>
    </row>
    <row r="18" spans="1:15" ht="13">
      <c r="A18" s="85"/>
      <c r="E18" s="19"/>
      <c r="F18" s="20"/>
      <c r="G18" s="20"/>
      <c r="H18" s="20"/>
      <c r="I18" s="20"/>
      <c r="J18" s="20"/>
      <c r="K18" s="20"/>
      <c r="L18" s="20"/>
      <c r="M18" s="20"/>
      <c r="N18" s="20"/>
      <c r="O18" s="19"/>
    </row>
    <row r="19" spans="1:16" ht="13.5" thickBot="1">
      <c r="A19" s="16" t="s">
        <v>16</v>
      </c>
      <c r="B19" s="8" t="s">
        <v>8</v>
      </c>
      <c r="E19" s="21">
        <f t="shared" si="5" ref="E19:O19">E15-E16+E17</f>
        <v>0</v>
      </c>
      <c r="F19" s="21">
        <f t="shared" si="5"/>
        <v>0</v>
      </c>
      <c r="G19" s="21">
        <f t="shared" si="5"/>
        <v>4915000</v>
      </c>
      <c r="H19" s="21">
        <f t="shared" si="5"/>
        <v>9660000</v>
      </c>
      <c r="I19" s="21">
        <f t="shared" si="5"/>
        <v>14235000</v>
      </c>
      <c r="J19" s="21">
        <f t="shared" si="5"/>
        <v>18640000</v>
      </c>
      <c r="K19" s="21">
        <f t="shared" si="5"/>
        <v>22875000</v>
      </c>
      <c r="L19" s="21">
        <f t="shared" si="5"/>
        <v>26940000</v>
      </c>
      <c r="M19" s="21">
        <f t="shared" si="5"/>
        <v>30835000</v>
      </c>
      <c r="N19" s="21">
        <f t="shared" si="5"/>
        <v>34560000</v>
      </c>
      <c r="O19" s="21">
        <f t="shared" si="5"/>
        <v>38115000</v>
      </c>
      <c r="P19" s="50"/>
    </row>
    <row r="20" spans="1:15" ht="13.5" thickTop="1">
      <c r="A20" s="85"/>
      <c r="E20" s="10"/>
      <c r="F20" s="15"/>
      <c r="G20" s="15"/>
      <c r="H20" s="15"/>
      <c r="I20" s="15"/>
      <c r="J20" s="15"/>
      <c r="K20" s="15"/>
      <c r="L20" s="15"/>
      <c r="M20" s="15"/>
      <c r="N20" s="15"/>
      <c r="O20" s="10"/>
    </row>
    <row r="21" spans="1:23" ht="13">
      <c r="A21" s="16" t="s">
        <v>17</v>
      </c>
      <c r="B21" s="8" t="s">
        <v>9</v>
      </c>
      <c r="E21" s="10"/>
      <c r="F21" s="11">
        <f t="shared" si="6" ref="F21:O21">(E19+F19)/2</f>
        <v>0</v>
      </c>
      <c r="G21" s="11">
        <f t="shared" si="6"/>
        <v>2457500</v>
      </c>
      <c r="H21" s="11">
        <f t="shared" si="6"/>
        <v>7287500</v>
      </c>
      <c r="I21" s="11">
        <f t="shared" si="6"/>
        <v>11947500</v>
      </c>
      <c r="J21" s="11">
        <f t="shared" si="6"/>
        <v>16437500</v>
      </c>
      <c r="K21" s="11">
        <f t="shared" si="6"/>
        <v>20757500</v>
      </c>
      <c r="L21" s="11">
        <f t="shared" si="6"/>
        <v>24907500</v>
      </c>
      <c r="M21" s="11">
        <f t="shared" si="6"/>
        <v>28887500</v>
      </c>
      <c r="N21" s="11">
        <f t="shared" si="6"/>
        <v>32697500</v>
      </c>
      <c r="O21" s="11">
        <f t="shared" si="6"/>
        <v>36337500</v>
      </c>
      <c r="W21" s="22"/>
    </row>
    <row r="22" spans="1:15" ht="13">
      <c r="A22" s="85"/>
      <c r="E22" s="19"/>
      <c r="F22" s="11"/>
      <c r="G22" s="11"/>
      <c r="H22" s="11"/>
      <c r="I22" s="11"/>
      <c r="J22" s="11"/>
      <c r="K22" s="11"/>
      <c r="L22" s="11"/>
      <c r="M22" s="11"/>
      <c r="N22" s="11"/>
      <c r="O22" s="11"/>
    </row>
    <row r="23" spans="1:15" ht="13">
      <c r="A23" s="16" t="s">
        <v>18</v>
      </c>
      <c r="B23" s="8" t="s">
        <v>10</v>
      </c>
      <c r="E23" s="10"/>
      <c r="F23" s="11"/>
      <c r="G23" s="11"/>
      <c r="H23" s="11"/>
      <c r="I23" s="11"/>
      <c r="J23" s="11"/>
      <c r="K23" s="11"/>
      <c r="L23" s="11"/>
      <c r="M23" s="11"/>
      <c r="N23" s="11"/>
      <c r="O23" s="11"/>
    </row>
    <row r="24" spans="1:17" ht="15.5">
      <c r="A24" s="85"/>
      <c r="B24" s="8" t="s">
        <v>3</v>
      </c>
      <c r="C24" s="1" t="s">
        <v>63</v>
      </c>
      <c r="E24" s="10"/>
      <c r="F24" s="11">
        <f>(F21*ROUND((F63),7))/F66</f>
        <v>0</v>
      </c>
      <c r="G24" s="11">
        <f t="shared" si="7" ref="G24:O24">(G21*ROUND((G63),7))/G66</f>
        <v>144636.54396542153</v>
      </c>
      <c r="H24" s="11">
        <f t="shared" si="7"/>
        <v>433636.26682740601</v>
      </c>
      <c r="I24" s="11">
        <f t="shared" si="7"/>
        <v>710925.46112115716</v>
      </c>
      <c r="J24" s="11">
        <f t="shared" si="7"/>
        <v>978098.95519389189</v>
      </c>
      <c r="K24" s="11">
        <f t="shared" si="7"/>
        <v>1235156.7490456097</v>
      </c>
      <c r="L24" s="11">
        <f t="shared" si="7"/>
        <v>1482098.842676311</v>
      </c>
      <c r="M24" s="11">
        <f t="shared" si="7"/>
        <v>1718925.2360859956</v>
      </c>
      <c r="N24" s="11">
        <f t="shared" si="7"/>
        <v>1945635.9292746633</v>
      </c>
      <c r="O24" s="11">
        <f t="shared" si="7"/>
        <v>2162230.9222423146</v>
      </c>
      <c r="P24" s="50">
        <f>SUM(F24:O24)</f>
        <v>10811344.90643277</v>
      </c>
      <c r="Q24" s="11"/>
    </row>
    <row r="25" spans="1:16" ht="15.5">
      <c r="A25" s="4" t="s">
        <v>0</v>
      </c>
      <c r="B25" s="8" t="s">
        <v>4</v>
      </c>
      <c r="C25" s="1" t="s">
        <v>83</v>
      </c>
      <c r="E25" s="10"/>
      <c r="F25" s="11">
        <f>F21*ROUND((F62),7)</f>
        <v>0</v>
      </c>
      <c r="G25" s="11">
        <f t="shared" si="8" ref="G25:O25">G21*ROUND((G62),7)</f>
        <v>29575.029499999997</v>
      </c>
      <c r="H25" s="11">
        <f t="shared" si="8"/>
        <v>87702.147499999992</v>
      </c>
      <c r="I25" s="11">
        <f t="shared" si="8"/>
        <v>143783.3835</v>
      </c>
      <c r="J25" s="11">
        <f t="shared" si="8"/>
        <v>197818.73749999999</v>
      </c>
      <c r="K25" s="11">
        <f t="shared" si="8"/>
        <v>249808.2095</v>
      </c>
      <c r="L25" s="11">
        <f t="shared" si="8"/>
        <v>299751.79949999996</v>
      </c>
      <c r="M25" s="11">
        <f t="shared" si="8"/>
        <v>347649.50750000001</v>
      </c>
      <c r="N25" s="11">
        <f t="shared" si="8"/>
        <v>393501.33350000001</v>
      </c>
      <c r="O25" s="11">
        <f t="shared" si="8"/>
        <v>437307.27749999997</v>
      </c>
      <c r="P25" s="50">
        <f>SUM(F25:O25)</f>
        <v>2186897.4254999999</v>
      </c>
    </row>
    <row r="26" spans="1:15" ht="13">
      <c r="A26" s="4"/>
      <c r="B26" s="8"/>
      <c r="C26" s="8"/>
      <c r="E26" s="10"/>
      <c r="F26" s="11"/>
      <c r="G26" s="11"/>
      <c r="H26" s="11"/>
      <c r="I26" s="11"/>
      <c r="J26" s="11"/>
      <c r="K26" s="11"/>
      <c r="L26" s="11"/>
      <c r="M26" s="11"/>
      <c r="N26" s="11"/>
      <c r="O26" s="11"/>
    </row>
    <row r="27" spans="1:15" ht="13">
      <c r="A27" s="16" t="s">
        <v>19</v>
      </c>
      <c r="B27" s="8" t="s">
        <v>1</v>
      </c>
      <c r="C27" s="8"/>
      <c r="E27" s="10"/>
      <c r="F27" s="11"/>
      <c r="G27" s="11"/>
      <c r="H27" s="11"/>
      <c r="I27" s="11"/>
      <c r="J27" s="11"/>
      <c r="K27" s="11"/>
      <c r="L27" s="11"/>
      <c r="M27" s="11"/>
      <c r="N27" s="11"/>
      <c r="O27" s="11"/>
    </row>
    <row r="28" spans="1:16" ht="15.5">
      <c r="A28" s="4"/>
      <c r="B28" s="8" t="s">
        <v>3</v>
      </c>
      <c r="C28" s="1" t="s">
        <v>64</v>
      </c>
      <c r="E28" s="10"/>
      <c r="F28" s="11">
        <f>+F15*F60</f>
        <v>0</v>
      </c>
      <c r="G28" s="11">
        <f>+G15*G60</f>
        <v>85000</v>
      </c>
      <c r="H28" s="11">
        <f>+H15*H60</f>
        <v>255000.00000000003</v>
      </c>
      <c r="I28" s="11">
        <f t="shared" si="9" ref="I28:O28">+I15*I60</f>
        <v>425000.00000000006</v>
      </c>
      <c r="J28" s="11">
        <f t="shared" si="9"/>
        <v>595000</v>
      </c>
      <c r="K28" s="11">
        <f t="shared" si="9"/>
        <v>765000</v>
      </c>
      <c r="L28" s="11">
        <f t="shared" si="9"/>
        <v>935000.00000000012</v>
      </c>
      <c r="M28" s="11">
        <f t="shared" si="9"/>
        <v>1105000</v>
      </c>
      <c r="N28" s="11">
        <f t="shared" si="9"/>
        <v>1275000</v>
      </c>
      <c r="O28" s="11">
        <f t="shared" si="9"/>
        <v>1445000</v>
      </c>
      <c r="P28" s="50">
        <f>SUM(F28:O28)</f>
        <v>6885000</v>
      </c>
    </row>
    <row r="29" spans="1:16" ht="15.5">
      <c r="A29" s="4"/>
      <c r="B29" s="1" t="s">
        <v>4</v>
      </c>
      <c r="C29" s="1" t="s">
        <v>65</v>
      </c>
      <c r="E29" s="10"/>
      <c r="F29" s="11">
        <f>+(F15-F16)*F61</f>
        <v>0</v>
      </c>
      <c r="G29" s="11">
        <f t="shared" si="10" ref="G29:O29">+(G15-G16)*G61</f>
        <v>33810</v>
      </c>
      <c r="H29" s="11">
        <f t="shared" si="10"/>
        <v>100240</v>
      </c>
      <c r="I29" s="11">
        <f t="shared" si="10"/>
        <v>164290</v>
      </c>
      <c r="J29" s="11">
        <f t="shared" si="10"/>
        <v>225960</v>
      </c>
      <c r="K29" s="11">
        <f t="shared" si="10"/>
        <v>285250</v>
      </c>
      <c r="L29" s="11">
        <f t="shared" si="10"/>
        <v>342160</v>
      </c>
      <c r="M29" s="11">
        <f t="shared" si="10"/>
        <v>396690</v>
      </c>
      <c r="N29" s="11">
        <f t="shared" si="10"/>
        <v>448840</v>
      </c>
      <c r="O29" s="11">
        <f t="shared" si="10"/>
        <v>498610</v>
      </c>
      <c r="P29" s="50">
        <f>SUM(F29:O29)</f>
        <v>2495850</v>
      </c>
    </row>
    <row r="30" spans="1:16" ht="13">
      <c r="A30" s="4"/>
      <c r="B30" s="8" t="s">
        <v>5</v>
      </c>
      <c r="C30" s="1" t="s">
        <v>6</v>
      </c>
      <c r="E30" s="10"/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50">
        <f>SUM(F30:O30)</f>
        <v>0</v>
      </c>
    </row>
    <row r="31" spans="1:15" ht="13">
      <c r="A31" s="4"/>
      <c r="B31" s="8"/>
      <c r="C31" s="8"/>
      <c r="E31" s="10"/>
      <c r="F31" s="11"/>
      <c r="G31" s="11"/>
      <c r="H31" s="11"/>
      <c r="I31" s="11"/>
      <c r="J31" s="11"/>
      <c r="K31" s="11"/>
      <c r="L31" s="11"/>
      <c r="M31" s="11"/>
      <c r="N31" s="11"/>
      <c r="O31" s="11"/>
    </row>
    <row r="32" spans="1:16" ht="13">
      <c r="A32" s="16" t="s">
        <v>20</v>
      </c>
      <c r="B32" s="8" t="s">
        <v>31</v>
      </c>
      <c r="C32" s="8"/>
      <c r="E32" s="52"/>
      <c r="F32" s="69">
        <f>'PD Exec Summary High Lev'!C19*1000000</f>
        <v>0</v>
      </c>
      <c r="G32" s="69">
        <f>'PD Exec Summary High Lev'!D19*1000000</f>
        <v>180000</v>
      </c>
      <c r="H32" s="69">
        <f>'PD Exec Summary High Lev'!E19*1000000</f>
        <v>180000</v>
      </c>
      <c r="I32" s="69">
        <f>'PD Exec Summary High Lev'!F19*1000000</f>
        <v>180000</v>
      </c>
      <c r="J32" s="69">
        <f>'PD Exec Summary High Lev'!G19*1000000</f>
        <v>180000</v>
      </c>
      <c r="K32" s="69">
        <f>'PD Exec Summary High Lev'!H19*1000000</f>
        <v>180000</v>
      </c>
      <c r="L32" s="69">
        <f>'PD Exec Summary High Lev'!I19*1000000</f>
        <v>180000</v>
      </c>
      <c r="M32" s="69">
        <f>'PD Exec Summary High Lev'!J19*1000000</f>
        <v>180000</v>
      </c>
      <c r="N32" s="69">
        <f>'PD Exec Summary High Lev'!K19*1000000</f>
        <v>180000</v>
      </c>
      <c r="O32" s="69">
        <f>'PD Exec Summary High Lev'!L19*1000000</f>
        <v>180000</v>
      </c>
      <c r="P32" s="54">
        <f>SUM(F32:O32)</f>
        <v>1620000</v>
      </c>
    </row>
    <row r="33" spans="1:15" ht="13">
      <c r="A33" s="85"/>
      <c r="E33" s="10"/>
      <c r="F33" s="20"/>
      <c r="G33" s="20"/>
      <c r="H33" s="20"/>
      <c r="I33" s="20"/>
      <c r="J33" s="20"/>
      <c r="K33" s="20"/>
      <c r="L33" s="20"/>
      <c r="M33" s="20"/>
      <c r="N33" s="20"/>
      <c r="O33" s="19"/>
    </row>
    <row r="34" spans="1:16" ht="13.5" thickBot="1">
      <c r="A34" s="16" t="s">
        <v>21</v>
      </c>
      <c r="B34" s="8" t="s">
        <v>33</v>
      </c>
      <c r="E34" s="10"/>
      <c r="F34" s="23">
        <f>F24+F25+F28+F29+F30+F32</f>
        <v>0</v>
      </c>
      <c r="G34" s="23">
        <f t="shared" si="11" ref="G34:O34">G24+G25+G28+G29+G30+G32</f>
        <v>473021.57346542156</v>
      </c>
      <c r="H34" s="23">
        <f t="shared" si="11"/>
        <v>1056578.4143274059</v>
      </c>
      <c r="I34" s="23">
        <f t="shared" si="11"/>
        <v>1623998.8446211573</v>
      </c>
      <c r="J34" s="23">
        <f t="shared" si="11"/>
        <v>2176877.6926938919</v>
      </c>
      <c r="K34" s="23">
        <f t="shared" si="11"/>
        <v>2715214.9585456098</v>
      </c>
      <c r="L34" s="23">
        <f t="shared" si="11"/>
        <v>3239010.642176311</v>
      </c>
      <c r="M34" s="23">
        <f t="shared" si="11"/>
        <v>3748264.7435859954</v>
      </c>
      <c r="N34" s="23">
        <f t="shared" si="11"/>
        <v>4242977.262774663</v>
      </c>
      <c r="O34" s="23">
        <f t="shared" si="11"/>
        <v>4723148.1997423144</v>
      </c>
      <c r="P34" s="23">
        <f>SUM(F34:O34)</f>
        <v>23999092.331932772</v>
      </c>
    </row>
    <row r="35" spans="1:24" ht="13.5" thickTop="1">
      <c r="A35" s="16"/>
      <c r="B35" s="2" t="s">
        <v>3</v>
      </c>
      <c r="C35" s="1" t="s">
        <v>234</v>
      </c>
      <c r="E35" s="10"/>
      <c r="F35" s="64">
        <v>0</v>
      </c>
      <c r="G35" s="64">
        <v>0</v>
      </c>
      <c r="H35" s="64">
        <v>0</v>
      </c>
      <c r="I35" s="64">
        <v>0</v>
      </c>
      <c r="J35" s="64">
        <v>0</v>
      </c>
      <c r="K35" s="64">
        <v>0</v>
      </c>
      <c r="L35" s="64">
        <v>0</v>
      </c>
      <c r="M35" s="64">
        <v>0</v>
      </c>
      <c r="N35" s="64">
        <v>0</v>
      </c>
      <c r="O35" s="64">
        <v>0</v>
      </c>
      <c r="P35" s="64"/>
      <c r="Q35" s="64"/>
      <c r="R35" s="64"/>
      <c r="W35" s="50"/>
      <c r="X35" s="50"/>
    </row>
    <row r="36" spans="1:24" ht="13.5" thickBot="1">
      <c r="A36" s="16"/>
      <c r="B36" s="2" t="s">
        <v>4</v>
      </c>
      <c r="C36" s="1" t="s">
        <v>235</v>
      </c>
      <c r="E36" s="10"/>
      <c r="F36" s="64">
        <f>F34</f>
        <v>0</v>
      </c>
      <c r="G36" s="64">
        <f t="shared" si="12" ref="G36:O36">G34</f>
        <v>473021.57346542156</v>
      </c>
      <c r="H36" s="64">
        <f t="shared" si="12"/>
        <v>1056578.4143274059</v>
      </c>
      <c r="I36" s="64">
        <f t="shared" si="12"/>
        <v>1623998.8446211573</v>
      </c>
      <c r="J36" s="64">
        <f t="shared" si="12"/>
        <v>2176877.6926938919</v>
      </c>
      <c r="K36" s="64">
        <f t="shared" si="12"/>
        <v>2715214.9585456098</v>
      </c>
      <c r="L36" s="64">
        <f t="shared" si="12"/>
        <v>3239010.642176311</v>
      </c>
      <c r="M36" s="64">
        <f t="shared" si="12"/>
        <v>3748264.7435859954</v>
      </c>
      <c r="N36" s="64">
        <f t="shared" si="12"/>
        <v>4242977.262774663</v>
      </c>
      <c r="O36" s="64">
        <f t="shared" si="12"/>
        <v>4723148.1997423144</v>
      </c>
      <c r="P36" s="64"/>
      <c r="Q36" s="64"/>
      <c r="R36" s="23">
        <f>SUM(F36:O36)</f>
        <v>23999092.331932772</v>
      </c>
      <c r="W36" s="50"/>
      <c r="X36" s="50"/>
    </row>
    <row r="37" spans="1:14" ht="13.5" thickTop="1">
      <c r="A37" s="85"/>
      <c r="E37" s="24"/>
      <c r="F37" s="25"/>
      <c r="G37" s="25"/>
      <c r="H37" s="25"/>
      <c r="I37" s="25"/>
      <c r="J37" s="25"/>
      <c r="K37" s="25"/>
      <c r="L37" s="25"/>
      <c r="M37" s="25"/>
      <c r="N37" s="25"/>
    </row>
    <row r="38" spans="1:15" s="14" customFormat="1" ht="15.5">
      <c r="A38" s="55" t="s">
        <v>22</v>
      </c>
      <c r="B38" s="14" t="s">
        <v>74</v>
      </c>
      <c r="E38" s="32"/>
      <c r="F38" s="56"/>
      <c r="G38" s="56"/>
      <c r="H38" s="56"/>
      <c r="I38" s="56"/>
      <c r="J38" s="56"/>
      <c r="K38" s="56"/>
      <c r="L38" s="56"/>
      <c r="M38" s="56"/>
      <c r="N38" s="56"/>
      <c r="O38" s="56"/>
    </row>
    <row r="39" spans="1:24" s="14" customFormat="1" ht="13">
      <c r="A39" s="55"/>
      <c r="B39" s="273" t="s">
        <v>3</v>
      </c>
      <c r="C39" s="14" t="s">
        <v>227</v>
      </c>
      <c r="E39" s="32"/>
      <c r="F39" s="56">
        <v>0</v>
      </c>
      <c r="G39" s="56">
        <v>0</v>
      </c>
      <c r="H39" s="56">
        <v>0</v>
      </c>
      <c r="I39" s="56">
        <v>0</v>
      </c>
      <c r="J39" s="56">
        <v>0</v>
      </c>
      <c r="K39" s="56">
        <v>0</v>
      </c>
      <c r="L39" s="56">
        <v>0</v>
      </c>
      <c r="M39" s="56">
        <v>0</v>
      </c>
      <c r="N39" s="56">
        <v>0</v>
      </c>
      <c r="O39" s="56">
        <v>0</v>
      </c>
      <c r="P39" s="56"/>
      <c r="Q39" s="56"/>
      <c r="W39" s="54"/>
      <c r="X39" s="54"/>
    </row>
    <row r="40" spans="1:24" s="14" customFormat="1" ht="13">
      <c r="A40" s="55"/>
      <c r="B40" s="273" t="s">
        <v>4</v>
      </c>
      <c r="C40" s="14" t="s">
        <v>228</v>
      </c>
      <c r="E40" s="32"/>
      <c r="F40" s="56">
        <v>1</v>
      </c>
      <c r="G40" s="56">
        <v>1</v>
      </c>
      <c r="H40" s="56">
        <v>1</v>
      </c>
      <c r="I40" s="56">
        <v>1</v>
      </c>
      <c r="J40" s="56">
        <v>1</v>
      </c>
      <c r="K40" s="56">
        <v>1</v>
      </c>
      <c r="L40" s="56">
        <v>1</v>
      </c>
      <c r="M40" s="56">
        <v>1</v>
      </c>
      <c r="N40" s="56">
        <v>1</v>
      </c>
      <c r="O40" s="56">
        <v>1</v>
      </c>
      <c r="P40" s="56"/>
      <c r="Q40" s="56"/>
      <c r="W40" s="54"/>
      <c r="X40" s="54"/>
    </row>
    <row r="41" spans="1:14" ht="13">
      <c r="A41" s="85"/>
      <c r="E41" s="24"/>
      <c r="F41" s="25"/>
      <c r="G41" s="25"/>
      <c r="H41" s="25"/>
      <c r="I41" s="25"/>
      <c r="J41" s="25"/>
      <c r="K41" s="25"/>
      <c r="L41" s="25"/>
      <c r="M41" s="25"/>
      <c r="N41" s="25"/>
    </row>
    <row r="42" spans="1:5" ht="13">
      <c r="A42" s="84" t="s">
        <v>23</v>
      </c>
      <c r="B42" s="1" t="s">
        <v>24</v>
      </c>
      <c r="E42" s="24"/>
    </row>
    <row r="43" spans="1:18" ht="13.5" thickBot="1">
      <c r="A43" s="282"/>
      <c r="B43" s="1" t="s">
        <v>3</v>
      </c>
      <c r="C43" s="1" t="s">
        <v>236</v>
      </c>
      <c r="E43" s="24"/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255"/>
      <c r="Q43" s="255"/>
      <c r="R43" s="23">
        <f>SUM(F43:O43)</f>
        <v>0</v>
      </c>
    </row>
    <row r="44" spans="1:18" ht="14" thickTop="1" thickBot="1">
      <c r="A44" s="282"/>
      <c r="B44" s="1" t="s">
        <v>4</v>
      </c>
      <c r="C44" s="1" t="s">
        <v>238</v>
      </c>
      <c r="E44" s="24"/>
      <c r="F44" s="68">
        <f>F36*F40</f>
        <v>0</v>
      </c>
      <c r="G44" s="68">
        <f t="shared" si="13" ref="G44:O44">G36*G40</f>
        <v>473021.57346542156</v>
      </c>
      <c r="H44" s="68">
        <f t="shared" si="13"/>
        <v>1056578.4143274059</v>
      </c>
      <c r="I44" s="68">
        <f t="shared" si="13"/>
        <v>1623998.8446211573</v>
      </c>
      <c r="J44" s="68">
        <f t="shared" si="13"/>
        <v>2176877.6926938919</v>
      </c>
      <c r="K44" s="68">
        <f t="shared" si="13"/>
        <v>2715214.9585456098</v>
      </c>
      <c r="L44" s="68">
        <f t="shared" si="13"/>
        <v>3239010.642176311</v>
      </c>
      <c r="M44" s="68">
        <f t="shared" si="13"/>
        <v>3748264.7435859954</v>
      </c>
      <c r="N44" s="68">
        <f t="shared" si="13"/>
        <v>4242977.262774663</v>
      </c>
      <c r="O44" s="68">
        <f t="shared" si="13"/>
        <v>4723148.1997423144</v>
      </c>
      <c r="P44" s="255"/>
      <c r="Q44" s="255"/>
      <c r="R44" s="23">
        <f>SUM(F44:O44)</f>
        <v>23999092.331932772</v>
      </c>
    </row>
    <row r="45" spans="1:16" ht="14" thickTop="1" thickBot="1">
      <c r="A45" s="51"/>
      <c r="E45" s="24"/>
      <c r="F45" s="23">
        <f t="shared" si="14" ref="F45:O45">+F34*F40</f>
        <v>0</v>
      </c>
      <c r="G45" s="23">
        <f t="shared" si="14"/>
        <v>473021.57346542156</v>
      </c>
      <c r="H45" s="23">
        <f t="shared" si="14"/>
        <v>1056578.4143274059</v>
      </c>
      <c r="I45" s="23">
        <f t="shared" si="14"/>
        <v>1623998.8446211573</v>
      </c>
      <c r="J45" s="23">
        <f t="shared" si="14"/>
        <v>2176877.6926938919</v>
      </c>
      <c r="K45" s="23">
        <f t="shared" si="14"/>
        <v>2715214.9585456098</v>
      </c>
      <c r="L45" s="23">
        <f t="shared" si="14"/>
        <v>3239010.642176311</v>
      </c>
      <c r="M45" s="23">
        <f t="shared" si="14"/>
        <v>3748264.7435859954</v>
      </c>
      <c r="N45" s="23">
        <f t="shared" si="14"/>
        <v>4242977.262774663</v>
      </c>
      <c r="O45" s="23">
        <f t="shared" si="14"/>
        <v>4723148.1997423144</v>
      </c>
      <c r="P45" s="23">
        <f>SUM(F45:O45)</f>
        <v>23999092.331932772</v>
      </c>
    </row>
    <row r="46" spans="1:14" ht="13.5" thickTop="1">
      <c r="A46" s="51"/>
      <c r="E46" s="24"/>
      <c r="F46" s="25"/>
      <c r="G46" s="25"/>
      <c r="H46" s="25"/>
      <c r="I46" s="25"/>
      <c r="J46" s="25"/>
      <c r="K46" s="25"/>
      <c r="L46" s="25"/>
      <c r="M46" s="25"/>
      <c r="N46" s="25"/>
    </row>
    <row r="47" spans="1:15" ht="13">
      <c r="A47" s="26" t="s">
        <v>79</v>
      </c>
      <c r="C47" s="8"/>
      <c r="E47" s="24"/>
      <c r="F47" s="27"/>
      <c r="G47" s="27"/>
      <c r="H47" s="27"/>
      <c r="I47" s="27"/>
      <c r="J47" s="27"/>
      <c r="K47" s="27"/>
      <c r="L47" s="27"/>
      <c r="M47" s="27"/>
      <c r="N47" s="27"/>
      <c r="O47" s="28"/>
    </row>
    <row r="48" spans="1:15" ht="13">
      <c r="A48" s="51"/>
      <c r="B48" s="8" t="str">
        <f>'Rev Req - Distribution'!B48</f>
        <v>(a)</v>
      </c>
      <c r="C48" s="29" t="str">
        <f>'Rev Req - Distribution'!C48</f>
        <v>Includes Cost of Removal on the retirement of existing plant.</v>
      </c>
      <c r="D48" s="29"/>
      <c r="E48" s="29"/>
      <c r="F48" s="29"/>
      <c r="G48" s="30"/>
      <c r="H48" s="30"/>
      <c r="I48" s="30"/>
      <c r="J48" s="30"/>
      <c r="K48" s="30"/>
      <c r="L48" s="30"/>
      <c r="M48" s="30"/>
      <c r="N48" s="30"/>
      <c r="O48" s="30"/>
    </row>
    <row r="49" spans="1:15" ht="13">
      <c r="A49" s="51"/>
      <c r="B49" s="8" t="str">
        <f>'Rev Req - Distribution'!B49</f>
        <v>(b)</v>
      </c>
      <c r="C49" s="29" t="str">
        <f>'Rev Req - Distribution'!C49</f>
        <v>Assumes 50% of expenditures are placed in-service in the current year and the remaining 50% in the subsequent year. </v>
      </c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</row>
    <row r="50" spans="1:15" ht="13">
      <c r="A50" s="51"/>
      <c r="B50" s="8" t="str">
        <f>'Rev Req - Distribution'!B50</f>
        <v>(c)</v>
      </c>
      <c r="C50" s="29" t="str">
        <f>'Rev Req - Distribution'!C50</f>
        <v>Gulf did not reflect retirement of existing plant in either Plant-In-Service or Accumulated Depreciation since there is no impact to Net Investment. </v>
      </c>
      <c r="E50" s="24"/>
      <c r="F50" s="27"/>
      <c r="G50" s="27"/>
      <c r="H50" s="27"/>
      <c r="I50" s="27"/>
      <c r="J50" s="27"/>
      <c r="K50" s="27"/>
      <c r="L50" s="27"/>
      <c r="M50" s="27"/>
      <c r="N50" s="27"/>
      <c r="O50" s="28"/>
    </row>
    <row r="51" spans="2:15" s="14" customFormat="1" ht="13">
      <c r="B51" s="8" t="str">
        <f>'Rev Req - Distribution'!B51</f>
        <v>(d) </v>
      </c>
      <c r="C51" s="29" t="str">
        <f>'Rev Req - Distribution'!C51</f>
        <v>Calculated using an after-tax rate of 4.4423% from Gulf's 2020 Forecasted Earnings Surveillance Report and reflects a 10.25% return on equity.</v>
      </c>
      <c r="E51" s="32"/>
      <c r="F51" s="27"/>
      <c r="G51" s="27"/>
      <c r="H51" s="27"/>
      <c r="I51" s="27"/>
      <c r="J51" s="27"/>
      <c r="K51" s="27"/>
      <c r="L51" s="27"/>
      <c r="M51" s="27"/>
      <c r="N51" s="27"/>
      <c r="O51" s="27"/>
    </row>
    <row r="52" spans="2:15" ht="11.5" customHeight="1">
      <c r="B52" s="8" t="str">
        <f>'Rev Req - Distribution'!B52</f>
        <v>(e)</v>
      </c>
      <c r="C52" s="29" t="str">
        <f>'Rev Req - Distribution'!C52</f>
        <v>Calculated using a rate of 1.2035% from Gulf's 2020 Forecasted Earnings Surveillance Report.</v>
      </c>
      <c r="E52" s="24"/>
      <c r="F52" s="27"/>
      <c r="G52" s="27"/>
      <c r="H52" s="27"/>
      <c r="I52" s="27"/>
      <c r="J52" s="27"/>
      <c r="K52" s="27"/>
      <c r="L52" s="27"/>
      <c r="M52" s="27"/>
      <c r="N52" s="27"/>
      <c r="O52" s="28"/>
    </row>
    <row r="53" spans="1:15" ht="11.5" customHeight="1">
      <c r="A53" s="4"/>
      <c r="B53" s="8" t="str">
        <f>'Rev Req - Distribution'!B53</f>
        <v>(f)</v>
      </c>
      <c r="C53" s="29" t="str">
        <f>'Rev Req - Distribution'!C53</f>
        <v>Calculated using the composite depreciation rate for distribution plant reflected in GPC's 2016 retail base rate settlement agreement(Order No. PSC-17-0178-S-EI).  </v>
      </c>
      <c r="E53" s="24"/>
      <c r="F53" s="27"/>
      <c r="G53" s="27"/>
      <c r="H53" s="27"/>
      <c r="I53" s="27"/>
      <c r="J53" s="27"/>
      <c r="K53" s="27"/>
      <c r="L53" s="27"/>
      <c r="M53" s="27"/>
      <c r="N53" s="27"/>
      <c r="O53" s="28"/>
    </row>
    <row r="54" spans="1:15" ht="11.5" customHeight="1">
      <c r="A54" s="4"/>
      <c r="B54" s="8" t="str">
        <f>'Rev Req - Distribution'!B54</f>
        <v>(g)</v>
      </c>
      <c r="C54" s="29" t="str">
        <f>'Rev Req - Distribution'!C54</f>
        <v>Based on an estimated property tax rate of 1.4%.</v>
      </c>
      <c r="E54" s="24"/>
      <c r="F54" s="27"/>
      <c r="G54" s="27"/>
      <c r="H54" s="27"/>
      <c r="I54" s="27"/>
      <c r="J54" s="27"/>
      <c r="K54" s="27"/>
      <c r="L54" s="27"/>
      <c r="M54" s="27"/>
      <c r="N54" s="27"/>
      <c r="O54" s="28"/>
    </row>
    <row r="55" spans="1:15" ht="11.5" customHeight="1">
      <c r="A55" s="4"/>
      <c r="B55" s="8" t="str">
        <f>'Rev Req - Distribution'!B55</f>
        <v>(h)</v>
      </c>
      <c r="C55" s="29" t="str">
        <f>'Rev Req - Distribution'!C55</f>
        <v>Assumes distribution costs are recoverable from retail customers only. </v>
      </c>
      <c r="E55" s="24"/>
      <c r="F55" s="27"/>
      <c r="G55" s="27"/>
      <c r="H55" s="27"/>
      <c r="I55" s="27"/>
      <c r="J55" s="27"/>
      <c r="K55" s="27"/>
      <c r="L55" s="27"/>
      <c r="M55" s="27"/>
      <c r="N55" s="27"/>
      <c r="O55" s="28"/>
    </row>
    <row r="56" spans="1:15" ht="11.5" customHeight="1">
      <c r="A56" s="4"/>
      <c r="C56" s="8"/>
      <c r="E56" s="24"/>
      <c r="F56" s="27"/>
      <c r="G56" s="27"/>
      <c r="H56" s="27"/>
      <c r="I56" s="27"/>
      <c r="J56" s="27"/>
      <c r="K56" s="27"/>
      <c r="L56" s="27"/>
      <c r="M56" s="27"/>
      <c r="N56" s="27"/>
      <c r="O56" s="28"/>
    </row>
    <row r="57" spans="1:15" ht="11.5" customHeight="1">
      <c r="A57" s="4"/>
      <c r="C57" s="8"/>
      <c r="E57" s="24"/>
      <c r="F57" s="27"/>
      <c r="G57" s="27"/>
      <c r="H57" s="27"/>
      <c r="I57" s="27"/>
      <c r="J57" s="27"/>
      <c r="K57" s="27"/>
      <c r="L57" s="27"/>
      <c r="M57" s="27"/>
      <c r="N57" s="27"/>
      <c r="O57" s="28"/>
    </row>
    <row r="58" spans="1:15" ht="11.5" customHeight="1">
      <c r="A58" s="4"/>
      <c r="C58" s="8"/>
      <c r="E58" s="24"/>
      <c r="F58" s="27"/>
      <c r="G58" s="27"/>
      <c r="H58" s="27"/>
      <c r="I58" s="27"/>
      <c r="J58" s="27"/>
      <c r="K58" s="27"/>
      <c r="L58" s="27"/>
      <c r="M58" s="27"/>
      <c r="N58" s="27"/>
      <c r="O58" s="28"/>
    </row>
    <row r="59" spans="1:15" ht="11.5" customHeight="1">
      <c r="A59" s="4"/>
      <c r="C59" s="8"/>
      <c r="E59" s="24"/>
      <c r="F59" s="27"/>
      <c r="G59" s="27"/>
      <c r="H59" s="27"/>
      <c r="I59" s="27"/>
      <c r="J59" s="27"/>
      <c r="K59" s="27"/>
      <c r="L59" s="27"/>
      <c r="M59" s="27"/>
      <c r="N59" s="27"/>
      <c r="O59" s="28"/>
    </row>
    <row r="60" spans="3:15" s="33" customFormat="1" ht="16" customHeight="1">
      <c r="C60" s="33" t="s">
        <v>29</v>
      </c>
      <c r="E60" s="34"/>
      <c r="F60" s="35">
        <f>'Rev Req - Distribution'!F60</f>
        <v>0.034000000000000002</v>
      </c>
      <c r="G60" s="35">
        <f>'Rev Req - Distribution'!G60</f>
        <v>0.034000000000000002</v>
      </c>
      <c r="H60" s="35">
        <f>'Rev Req - Distribution'!H60</f>
        <v>0.034000000000000002</v>
      </c>
      <c r="I60" s="35">
        <f>'Rev Req - Distribution'!I60</f>
        <v>0.034000000000000002</v>
      </c>
      <c r="J60" s="35">
        <f>'Rev Req - Distribution'!J60</f>
        <v>0.034000000000000002</v>
      </c>
      <c r="K60" s="35">
        <f>'Rev Req - Distribution'!K60</f>
        <v>0.034000000000000002</v>
      </c>
      <c r="L60" s="35">
        <f>'Rev Req - Distribution'!L60</f>
        <v>0.034000000000000002</v>
      </c>
      <c r="M60" s="35">
        <f>'Rev Req - Distribution'!M60</f>
        <v>0.034000000000000002</v>
      </c>
      <c r="N60" s="35">
        <f>'Rev Req - Distribution'!N60</f>
        <v>0.034000000000000002</v>
      </c>
      <c r="O60" s="35">
        <f>'Rev Req - Distribution'!O60</f>
        <v>0.034000000000000002</v>
      </c>
    </row>
    <row r="61" spans="3:15" s="33" customFormat="1" ht="16" customHeight="1">
      <c r="C61" s="33" t="s">
        <v>35</v>
      </c>
      <c r="E61" s="37"/>
      <c r="F61" s="59">
        <f>'Rev Req - Distribution'!F61</f>
        <v>0.014</v>
      </c>
      <c r="G61" s="59">
        <f>'Rev Req - Distribution'!G61</f>
        <v>0.014</v>
      </c>
      <c r="H61" s="59">
        <f>'Rev Req - Distribution'!H61</f>
        <v>0.014</v>
      </c>
      <c r="I61" s="59">
        <f>'Rev Req - Distribution'!I61</f>
        <v>0.014</v>
      </c>
      <c r="J61" s="59">
        <f>'Rev Req - Distribution'!J61</f>
        <v>0.014</v>
      </c>
      <c r="K61" s="59">
        <f>'Rev Req - Distribution'!K61</f>
        <v>0.014</v>
      </c>
      <c r="L61" s="59">
        <f>'Rev Req - Distribution'!L61</f>
        <v>0.014</v>
      </c>
      <c r="M61" s="59">
        <f>'Rev Req - Distribution'!M61</f>
        <v>0.014</v>
      </c>
      <c r="N61" s="59">
        <f>'Rev Req - Distribution'!N61</f>
        <v>0.014</v>
      </c>
      <c r="O61" s="59">
        <f>'Rev Req - Distribution'!O61</f>
        <v>0.014</v>
      </c>
    </row>
    <row r="62" spans="3:15" s="33" customFormat="1" ht="16" customHeight="1">
      <c r="C62" s="33" t="s">
        <v>25</v>
      </c>
      <c r="E62" s="37"/>
      <c r="F62" s="46">
        <f>'Rev Req - Distribution'!F62</f>
        <v>0.012034558276621409</v>
      </c>
      <c r="G62" s="48">
        <f>'Rev Req - Distribution'!G62</f>
        <v>0.012034558276621409</v>
      </c>
      <c r="H62" s="48">
        <f>'Rev Req - Distribution'!H62</f>
        <v>0.012034558276621409</v>
      </c>
      <c r="I62" s="48">
        <f>'Rev Req - Distribution'!I62</f>
        <v>0.012034558276621409</v>
      </c>
      <c r="J62" s="48">
        <f>'Rev Req - Distribution'!J62</f>
        <v>0.012034558276621409</v>
      </c>
      <c r="K62" s="48">
        <f>'Rev Req - Distribution'!K62</f>
        <v>0.012034558276621409</v>
      </c>
      <c r="L62" s="48">
        <f>'Rev Req - Distribution'!L62</f>
        <v>0.012034558276621409</v>
      </c>
      <c r="M62" s="48">
        <f>'Rev Req - Distribution'!M62</f>
        <v>0.012034558276621409</v>
      </c>
      <c r="N62" s="48">
        <f>'Rev Req - Distribution'!N62</f>
        <v>0.012034558276621409</v>
      </c>
      <c r="O62" s="48">
        <f>'Rev Req - Distribution'!O62</f>
        <v>0.012034558276621409</v>
      </c>
    </row>
    <row r="63" spans="3:15" s="33" customFormat="1" ht="16" customHeight="1">
      <c r="C63" s="33" t="s">
        <v>26</v>
      </c>
      <c r="E63" s="38"/>
      <c r="F63" s="47">
        <f>'Rev Req - Distribution'!F63</f>
        <v>0.044422826019061654</v>
      </c>
      <c r="G63" s="49">
        <f>'Rev Req - Distribution'!G63</f>
        <v>0.044422826019061654</v>
      </c>
      <c r="H63" s="49">
        <f>'Rev Req - Distribution'!H63</f>
        <v>0.044422826019061654</v>
      </c>
      <c r="I63" s="49">
        <f>'Rev Req - Distribution'!I63</f>
        <v>0.044422826019061654</v>
      </c>
      <c r="J63" s="49">
        <f>'Rev Req - Distribution'!J63</f>
        <v>0.044422826019061654</v>
      </c>
      <c r="K63" s="49">
        <f>'Rev Req - Distribution'!K63</f>
        <v>0.044422826019061654</v>
      </c>
      <c r="L63" s="49">
        <f>'Rev Req - Distribution'!L63</f>
        <v>0.044422826019061654</v>
      </c>
      <c r="M63" s="49">
        <f>'Rev Req - Distribution'!M63</f>
        <v>0.044422826019061654</v>
      </c>
      <c r="N63" s="49">
        <f>'Rev Req - Distribution'!N63</f>
        <v>0.044422826019061654</v>
      </c>
      <c r="O63" s="49">
        <f>'Rev Req - Distribution'!O63</f>
        <v>0.044422826019061654</v>
      </c>
    </row>
    <row r="64" spans="3:15" s="33" customFormat="1" ht="16" customHeight="1">
      <c r="C64" s="33" t="s">
        <v>27</v>
      </c>
      <c r="E64" s="39"/>
      <c r="F64" s="40">
        <f>'Rev Req - Distribution'!F64</f>
        <v>0.21</v>
      </c>
      <c r="G64" s="40">
        <f>'Rev Req - Distribution'!G64</f>
        <v>0.21</v>
      </c>
      <c r="H64" s="40">
        <f>'Rev Req - Distribution'!H64</f>
        <v>0.21</v>
      </c>
      <c r="I64" s="40">
        <f>'Rev Req - Distribution'!I64</f>
        <v>0.21</v>
      </c>
      <c r="J64" s="40">
        <f>'Rev Req - Distribution'!J64</f>
        <v>0.21</v>
      </c>
      <c r="K64" s="40">
        <f>'Rev Req - Distribution'!K64</f>
        <v>0.21</v>
      </c>
      <c r="L64" s="40">
        <f>'Rev Req - Distribution'!L64</f>
        <v>0.21</v>
      </c>
      <c r="M64" s="40">
        <f>'Rev Req - Distribution'!M64</f>
        <v>0.21</v>
      </c>
      <c r="N64" s="40">
        <f>'Rev Req - Distribution'!N64</f>
        <v>0.21</v>
      </c>
      <c r="O64" s="40">
        <f>'Rev Req - Distribution'!O64</f>
        <v>0.21</v>
      </c>
    </row>
    <row r="65" spans="3:15" s="33" customFormat="1" ht="16" customHeight="1">
      <c r="C65" s="33" t="s">
        <v>28</v>
      </c>
      <c r="E65" s="42"/>
      <c r="F65" s="40">
        <f>'Rev Req - Distribution'!F65</f>
        <v>0.044580000000000002</v>
      </c>
      <c r="G65" s="40">
        <f>'Rev Req - Distribution'!G65</f>
        <v>0.044580000000000002</v>
      </c>
      <c r="H65" s="40">
        <f>'Rev Req - Distribution'!H65</f>
        <v>0.055</v>
      </c>
      <c r="I65" s="40">
        <f>'Rev Req - Distribution'!I65</f>
        <v>0.055</v>
      </c>
      <c r="J65" s="40">
        <f>'Rev Req - Distribution'!J65</f>
        <v>0.055</v>
      </c>
      <c r="K65" s="40">
        <f>'Rev Req - Distribution'!K65</f>
        <v>0.055</v>
      </c>
      <c r="L65" s="40">
        <f>'Rev Req - Distribution'!L65</f>
        <v>0.055</v>
      </c>
      <c r="M65" s="40">
        <f>'Rev Req - Distribution'!M65</f>
        <v>0.055</v>
      </c>
      <c r="N65" s="40">
        <f>'Rev Req - Distribution'!N65</f>
        <v>0.055</v>
      </c>
      <c r="O65" s="40">
        <f>'Rev Req - Distribution'!O65</f>
        <v>0.055</v>
      </c>
    </row>
    <row r="66" spans="5:15" s="33" customFormat="1" ht="16" customHeight="1">
      <c r="E66" s="43"/>
      <c r="F66" s="44">
        <f t="shared" si="15" ref="F66:O66">1-((F64+F65)-(F64*F65))</f>
        <v>0.75478180000000006</v>
      </c>
      <c r="G66" s="44">
        <f t="shared" si="15"/>
        <v>0.75478180000000006</v>
      </c>
      <c r="H66" s="44">
        <f t="shared" si="15"/>
        <v>0.74655000000000005</v>
      </c>
      <c r="I66" s="44">
        <f t="shared" si="15"/>
        <v>0.74655000000000005</v>
      </c>
      <c r="J66" s="44">
        <f t="shared" si="15"/>
        <v>0.74655000000000005</v>
      </c>
      <c r="K66" s="44">
        <f t="shared" si="15"/>
        <v>0.74655000000000005</v>
      </c>
      <c r="L66" s="44">
        <f t="shared" si="15"/>
        <v>0.74655000000000005</v>
      </c>
      <c r="M66" s="44">
        <f t="shared" si="15"/>
        <v>0.74655000000000005</v>
      </c>
      <c r="N66" s="44">
        <f t="shared" si="15"/>
        <v>0.74655000000000005</v>
      </c>
      <c r="O66" s="45">
        <f t="shared" si="15"/>
        <v>0.74655000000000005</v>
      </c>
    </row>
    <row r="67" spans="1:15" ht="11.5" customHeight="1">
      <c r="A67" s="4"/>
      <c r="C67" s="8"/>
      <c r="E67" s="24"/>
      <c r="F67" s="27"/>
      <c r="G67" s="27"/>
      <c r="H67" s="27"/>
      <c r="I67" s="27"/>
      <c r="J67" s="27"/>
      <c r="K67" s="27"/>
      <c r="L67" s="27"/>
      <c r="M67" s="27"/>
      <c r="N67" s="27"/>
      <c r="O67" s="28"/>
    </row>
    <row r="68" spans="1:15" ht="11.5" customHeight="1">
      <c r="A68" s="4"/>
      <c r="C68" s="8"/>
      <c r="E68" s="24"/>
      <c r="F68" s="27"/>
      <c r="G68" s="27"/>
      <c r="H68" s="27"/>
      <c r="I68" s="27"/>
      <c r="J68" s="27"/>
      <c r="K68" s="27"/>
      <c r="L68" s="27"/>
      <c r="M68" s="27"/>
      <c r="N68" s="27"/>
      <c r="O68" s="28"/>
    </row>
    <row r="69" spans="1:15" ht="11.5" customHeight="1">
      <c r="A69" s="4"/>
      <c r="C69" s="8"/>
      <c r="E69" s="24"/>
      <c r="F69" s="27"/>
      <c r="G69" s="27"/>
      <c r="H69" s="27"/>
      <c r="I69" s="27"/>
      <c r="J69" s="27"/>
      <c r="K69" s="27"/>
      <c r="L69" s="27"/>
      <c r="M69" s="27"/>
      <c r="N69" s="27"/>
      <c r="O69" s="28"/>
    </row>
    <row r="70" spans="1:15" ht="11.5" customHeight="1">
      <c r="A70" s="4"/>
      <c r="C70" s="8"/>
      <c r="E70" s="24"/>
      <c r="F70" s="27"/>
      <c r="G70" s="27"/>
      <c r="H70" s="27"/>
      <c r="I70" s="27"/>
      <c r="J70" s="27"/>
      <c r="K70" s="27"/>
      <c r="L70" s="27"/>
      <c r="M70" s="27"/>
      <c r="N70" s="27"/>
      <c r="O70" s="28"/>
    </row>
    <row r="71" spans="1:15" ht="11.5" customHeight="1">
      <c r="A71" s="4"/>
      <c r="C71" s="8"/>
      <c r="E71" s="24"/>
      <c r="F71" s="27"/>
      <c r="G71" s="27"/>
      <c r="H71" s="27"/>
      <c r="I71" s="27"/>
      <c r="J71" s="27"/>
      <c r="K71" s="27"/>
      <c r="L71" s="27"/>
      <c r="M71" s="27"/>
      <c r="N71" s="27"/>
      <c r="O71" s="28"/>
    </row>
  </sheetData>
  <mergeCells count="5">
    <mergeCell ref="A3:O3"/>
    <mergeCell ref="A4:O4"/>
    <mergeCell ref="A5:O5"/>
    <mergeCell ref="A6:O6"/>
    <mergeCell ref="A7:O7"/>
  </mergeCells>
  <printOptions horizontalCentered="1" verticalCentered="1"/>
  <pageMargins left="0.3" right="0.28" top="0.96" bottom="1" header="0.5" footer="0.5"/>
  <pageSetup fitToHeight="2" orientation="landscape" scale="10" r:id="rId1"/>
  <headerFooter alignWithMargins="0"/>
  <rowBreaks count="1" manualBreakCount="1">
    <brk id="52" max="11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71"/>
  <sheetViews>
    <sheetView workbookViewId="0" topLeftCell="A1">
      <selection pane="topLeft" activeCell="A1" sqref="A1"/>
    </sheetView>
  </sheetViews>
  <sheetFormatPr defaultColWidth="9.1796875" defaultRowHeight="11.5" customHeight="1"/>
  <cols>
    <col min="1" max="1" width="3.81818181818182" style="1" customWidth="1"/>
    <col min="2" max="2" width="3.45454545454545" style="1" customWidth="1"/>
    <col min="3" max="3" width="51.4545454545455" style="1" customWidth="1"/>
    <col min="4" max="4" width="1.81818181818182" style="1" customWidth="1"/>
    <col min="5" max="5" width="10.4545454545455" style="1" customWidth="1"/>
    <col min="6" max="6" width="11.4545454545455" style="1" customWidth="1"/>
    <col min="7" max="16" width="12.2727272727273" style="1" bestFit="1" customWidth="1"/>
    <col min="17" max="17" width="10.1818181818182" style="1" bestFit="1" customWidth="1"/>
    <col min="18" max="18" width="12.2727272727273" style="1" bestFit="1" customWidth="1"/>
    <col min="19" max="16384" width="9.18181818181818" style="1"/>
  </cols>
  <sheetData>
    <row r="1" ht="11.5" customHeight="1">
      <c r="A1" s="159" t="s">
        <v>364</v>
      </c>
    </row>
    <row r="2" ht="11.5" customHeight="1">
      <c r="A2" s="159" t="s">
        <v>351</v>
      </c>
    </row>
    <row r="3" spans="1:15" ht="13">
      <c r="A3" s="349" t="s">
        <v>49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</row>
    <row r="4" spans="1:15" ht="13">
      <c r="A4" s="349" t="s">
        <v>42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</row>
    <row r="5" spans="1:15" ht="13">
      <c r="A5" s="349" t="s">
        <v>30</v>
      </c>
      <c r="B5" s="349"/>
      <c r="C5" s="349"/>
      <c r="D5" s="349"/>
      <c r="E5" s="349"/>
      <c r="F5" s="349"/>
      <c r="G5" s="349"/>
      <c r="H5" s="349"/>
      <c r="I5" s="349"/>
      <c r="J5" s="349"/>
      <c r="K5" s="349"/>
      <c r="L5" s="349"/>
      <c r="M5" s="349"/>
      <c r="N5" s="349"/>
      <c r="O5" s="349"/>
    </row>
    <row r="6" spans="1:15" ht="11.5" customHeight="1">
      <c r="A6" s="350" t="s">
        <v>32</v>
      </c>
      <c r="B6" s="350"/>
      <c r="C6" s="350"/>
      <c r="D6" s="350"/>
      <c r="E6" s="350"/>
      <c r="F6" s="350"/>
      <c r="G6" s="350"/>
      <c r="H6" s="350"/>
      <c r="I6" s="350"/>
      <c r="J6" s="350"/>
      <c r="K6" s="350"/>
      <c r="L6" s="350"/>
      <c r="M6" s="350"/>
      <c r="N6" s="350"/>
      <c r="O6" s="350"/>
    </row>
    <row r="7" spans="1:15" ht="11.5" customHeight="1">
      <c r="A7" s="351"/>
      <c r="B7" s="351"/>
      <c r="C7" s="351"/>
      <c r="D7" s="351"/>
      <c r="E7" s="351"/>
      <c r="F7" s="351"/>
      <c r="G7" s="351"/>
      <c r="H7" s="351"/>
      <c r="I7" s="351"/>
      <c r="J7" s="351"/>
      <c r="K7" s="351"/>
      <c r="L7" s="351"/>
      <c r="M7" s="351"/>
      <c r="N7" s="351"/>
      <c r="O7" s="351"/>
    </row>
    <row r="8" spans="1:15" ht="13">
      <c r="A8" s="2"/>
      <c r="C8" s="3"/>
      <c r="E8" s="4" t="s">
        <v>80</v>
      </c>
      <c r="F8" s="3"/>
      <c r="G8" s="3"/>
      <c r="H8" s="3"/>
      <c r="I8" s="3"/>
      <c r="J8" s="3"/>
      <c r="K8" s="3"/>
      <c r="L8" s="3"/>
      <c r="M8" s="3"/>
      <c r="N8" s="5"/>
      <c r="O8" s="3"/>
    </row>
    <row r="9" spans="5:15" ht="13">
      <c r="E9" s="4" t="s">
        <v>81</v>
      </c>
      <c r="F9" s="4"/>
      <c r="G9" s="4"/>
      <c r="H9" s="4"/>
      <c r="I9" s="4"/>
      <c r="J9" s="4"/>
      <c r="K9" s="4"/>
      <c r="L9" s="4"/>
      <c r="M9" s="4"/>
      <c r="N9" s="4"/>
      <c r="O9" s="4"/>
    </row>
    <row r="10" spans="1:16" ht="13.5" thickBot="1">
      <c r="A10" s="6" t="s">
        <v>11</v>
      </c>
      <c r="B10" s="6"/>
      <c r="C10" s="6"/>
      <c r="D10" s="6"/>
      <c r="E10" s="7" t="s">
        <v>82</v>
      </c>
      <c r="F10" s="7">
        <v>2020</v>
      </c>
      <c r="G10" s="7">
        <f>+F10+1</f>
        <v>2021</v>
      </c>
      <c r="H10" s="7">
        <f t="shared" si="0" ref="H10:O10">+G10+1</f>
        <v>2022</v>
      </c>
      <c r="I10" s="7">
        <f t="shared" si="0"/>
        <v>2023</v>
      </c>
      <c r="J10" s="7">
        <f t="shared" si="0"/>
        <v>2024</v>
      </c>
      <c r="K10" s="7">
        <f t="shared" si="0"/>
        <v>2025</v>
      </c>
      <c r="L10" s="7">
        <f t="shared" si="0"/>
        <v>2026</v>
      </c>
      <c r="M10" s="7">
        <f t="shared" si="0"/>
        <v>2027</v>
      </c>
      <c r="N10" s="7">
        <f t="shared" si="0"/>
        <v>2028</v>
      </c>
      <c r="O10" s="7">
        <f t="shared" si="0"/>
        <v>2029</v>
      </c>
      <c r="P10" s="57" t="s">
        <v>34</v>
      </c>
    </row>
    <row r="11" spans="1:15" ht="13">
      <c r="A11" s="4" t="s">
        <v>12</v>
      </c>
      <c r="B11" s="8" t="s">
        <v>2</v>
      </c>
      <c r="E11" s="4"/>
      <c r="F11" s="9"/>
      <c r="G11" s="9"/>
      <c r="H11" s="9"/>
      <c r="I11" s="9"/>
      <c r="J11" s="9"/>
      <c r="K11" s="9"/>
      <c r="L11" s="9"/>
      <c r="M11" s="9"/>
      <c r="N11" s="9"/>
      <c r="O11" s="4"/>
    </row>
    <row r="12" spans="2:16" ht="15.5">
      <c r="B12" s="8" t="s">
        <v>3</v>
      </c>
      <c r="C12" s="1" t="s">
        <v>59</v>
      </c>
      <c r="E12" s="52"/>
      <c r="F12" s="69">
        <f>'PD Exec Summary High Lev'!C28*1000000</f>
        <v>0</v>
      </c>
      <c r="G12" s="69">
        <f>'PD Exec Summary High Lev'!D28*1000000</f>
        <v>0</v>
      </c>
      <c r="H12" s="69">
        <f>'PD Exec Summary High Lev'!E28*1000000</f>
        <v>0</v>
      </c>
      <c r="I12" s="69">
        <f>'PD Exec Summary High Lev'!F28*1000000</f>
        <v>0</v>
      </c>
      <c r="J12" s="69">
        <f>'PD Exec Summary High Lev'!G28*1000000</f>
        <v>0</v>
      </c>
      <c r="K12" s="69">
        <f>'PD Exec Summary High Lev'!H28*1000000</f>
        <v>0</v>
      </c>
      <c r="L12" s="69">
        <f>'PD Exec Summary High Lev'!I28*1000000</f>
        <v>0</v>
      </c>
      <c r="M12" s="69">
        <f>'PD Exec Summary High Lev'!J28*1000000</f>
        <v>0</v>
      </c>
      <c r="N12" s="69">
        <f>'PD Exec Summary High Lev'!K28*1000000</f>
        <v>0</v>
      </c>
      <c r="O12" s="69">
        <f>'PD Exec Summary High Lev'!L28*1000000</f>
        <v>0</v>
      </c>
      <c r="P12" s="54">
        <f>SUM(F12:O12)</f>
        <v>0</v>
      </c>
    </row>
    <row r="13" spans="2:18" ht="15.5">
      <c r="B13" s="8" t="s">
        <v>4</v>
      </c>
      <c r="C13" s="1" t="s">
        <v>60</v>
      </c>
      <c r="E13" s="10"/>
      <c r="F13" s="12">
        <f>+(F12/2)+E17</f>
        <v>0</v>
      </c>
      <c r="G13" s="12">
        <f>+G12/2+F12/2</f>
        <v>0</v>
      </c>
      <c r="H13" s="12">
        <f>+H12/2+G12/2</f>
        <v>0</v>
      </c>
      <c r="I13" s="12">
        <f t="shared" si="1" ref="I13:O13">+I12/2+H12/2</f>
        <v>0</v>
      </c>
      <c r="J13" s="12">
        <f t="shared" si="1"/>
        <v>0</v>
      </c>
      <c r="K13" s="12">
        <f t="shared" si="1"/>
        <v>0</v>
      </c>
      <c r="L13" s="12">
        <f t="shared" si="1"/>
        <v>0</v>
      </c>
      <c r="M13" s="12">
        <f t="shared" si="1"/>
        <v>0</v>
      </c>
      <c r="N13" s="12">
        <f t="shared" si="1"/>
        <v>0</v>
      </c>
      <c r="O13" s="12">
        <f t="shared" si="1"/>
        <v>0</v>
      </c>
      <c r="P13" s="50">
        <f>SUM(F13:O13)</f>
        <v>0</v>
      </c>
      <c r="Q13" s="50"/>
      <c r="R13" s="58"/>
    </row>
    <row r="14" spans="1:15" ht="13">
      <c r="A14" s="85"/>
      <c r="B14" s="14"/>
      <c r="C14" s="14"/>
      <c r="E14" s="10"/>
      <c r="F14" s="15"/>
      <c r="G14" s="15"/>
      <c r="H14" s="15"/>
      <c r="I14" s="15"/>
      <c r="J14" s="15"/>
      <c r="K14" s="15"/>
      <c r="L14" s="15"/>
      <c r="M14" s="15"/>
      <c r="N14" s="15"/>
      <c r="O14" s="15"/>
    </row>
    <row r="15" spans="1:15" ht="15.5">
      <c r="A15" s="16" t="s">
        <v>13</v>
      </c>
      <c r="B15" s="8" t="s">
        <v>61</v>
      </c>
      <c r="C15" s="14"/>
      <c r="E15" s="17">
        <v>0</v>
      </c>
      <c r="F15" s="11">
        <f t="shared" si="2" ref="F15:O15">E15+F13</f>
        <v>0</v>
      </c>
      <c r="G15" s="11">
        <f t="shared" si="2"/>
        <v>0</v>
      </c>
      <c r="H15" s="11">
        <f t="shared" si="2"/>
        <v>0</v>
      </c>
      <c r="I15" s="11">
        <f t="shared" si="2"/>
        <v>0</v>
      </c>
      <c r="J15" s="11">
        <f t="shared" si="2"/>
        <v>0</v>
      </c>
      <c r="K15" s="11">
        <f t="shared" si="2"/>
        <v>0</v>
      </c>
      <c r="L15" s="11">
        <f t="shared" si="2"/>
        <v>0</v>
      </c>
      <c r="M15" s="11">
        <f t="shared" si="2"/>
        <v>0</v>
      </c>
      <c r="N15" s="11">
        <f t="shared" si="2"/>
        <v>0</v>
      </c>
      <c r="O15" s="11">
        <f t="shared" si="2"/>
        <v>0</v>
      </c>
    </row>
    <row r="16" spans="1:15" ht="15.5">
      <c r="A16" s="16" t="s">
        <v>14</v>
      </c>
      <c r="B16" s="8" t="s">
        <v>62</v>
      </c>
      <c r="C16" s="14"/>
      <c r="E16" s="17">
        <v>0</v>
      </c>
      <c r="F16" s="11">
        <f>E16+F28</f>
        <v>0</v>
      </c>
      <c r="G16" s="11">
        <f t="shared" si="3" ref="G16:O16">F16+G28</f>
        <v>0</v>
      </c>
      <c r="H16" s="11">
        <f t="shared" si="3"/>
        <v>0</v>
      </c>
      <c r="I16" s="11">
        <f t="shared" si="3"/>
        <v>0</v>
      </c>
      <c r="J16" s="11">
        <f t="shared" si="3"/>
        <v>0</v>
      </c>
      <c r="K16" s="11">
        <f t="shared" si="3"/>
        <v>0</v>
      </c>
      <c r="L16" s="11">
        <f t="shared" si="3"/>
        <v>0</v>
      </c>
      <c r="M16" s="11">
        <f t="shared" si="3"/>
        <v>0</v>
      </c>
      <c r="N16" s="11">
        <f t="shared" si="3"/>
        <v>0</v>
      </c>
      <c r="O16" s="11">
        <f t="shared" si="3"/>
        <v>0</v>
      </c>
    </row>
    <row r="17" spans="1:15" ht="13">
      <c r="A17" s="16" t="s">
        <v>15</v>
      </c>
      <c r="B17" s="8" t="s">
        <v>7</v>
      </c>
      <c r="E17" s="18">
        <v>0</v>
      </c>
      <c r="F17" s="18">
        <f t="shared" si="4" ref="F17:O17">E17+F12-F13</f>
        <v>0</v>
      </c>
      <c r="G17" s="18">
        <f t="shared" si="4"/>
        <v>0</v>
      </c>
      <c r="H17" s="18">
        <f t="shared" si="4"/>
        <v>0</v>
      </c>
      <c r="I17" s="18">
        <f t="shared" si="4"/>
        <v>0</v>
      </c>
      <c r="J17" s="18">
        <f t="shared" si="4"/>
        <v>0</v>
      </c>
      <c r="K17" s="18">
        <f t="shared" si="4"/>
        <v>0</v>
      </c>
      <c r="L17" s="18">
        <f t="shared" si="4"/>
        <v>0</v>
      </c>
      <c r="M17" s="18">
        <f t="shared" si="4"/>
        <v>0</v>
      </c>
      <c r="N17" s="18">
        <f t="shared" si="4"/>
        <v>0</v>
      </c>
      <c r="O17" s="18">
        <f t="shared" si="4"/>
        <v>0</v>
      </c>
    </row>
    <row r="18" spans="1:15" ht="13">
      <c r="A18" s="85"/>
      <c r="E18" s="19"/>
      <c r="F18" s="20"/>
      <c r="G18" s="20"/>
      <c r="H18" s="20"/>
      <c r="I18" s="20"/>
      <c r="J18" s="20"/>
      <c r="K18" s="20"/>
      <c r="L18" s="20"/>
      <c r="M18" s="20"/>
      <c r="N18" s="20"/>
      <c r="O18" s="19"/>
    </row>
    <row r="19" spans="1:16" ht="13.5" thickBot="1">
      <c r="A19" s="16" t="s">
        <v>16</v>
      </c>
      <c r="B19" s="8" t="s">
        <v>8</v>
      </c>
      <c r="E19" s="21">
        <f t="shared" si="5" ref="E19:O19">E15-E16+E17</f>
        <v>0</v>
      </c>
      <c r="F19" s="21">
        <f t="shared" si="5"/>
        <v>0</v>
      </c>
      <c r="G19" s="21">
        <f t="shared" si="5"/>
        <v>0</v>
      </c>
      <c r="H19" s="21">
        <f t="shared" si="5"/>
        <v>0</v>
      </c>
      <c r="I19" s="21">
        <f t="shared" si="5"/>
        <v>0</v>
      </c>
      <c r="J19" s="21">
        <f t="shared" si="5"/>
        <v>0</v>
      </c>
      <c r="K19" s="21">
        <f t="shared" si="5"/>
        <v>0</v>
      </c>
      <c r="L19" s="21">
        <f t="shared" si="5"/>
        <v>0</v>
      </c>
      <c r="M19" s="21">
        <f t="shared" si="5"/>
        <v>0</v>
      </c>
      <c r="N19" s="21">
        <f t="shared" si="5"/>
        <v>0</v>
      </c>
      <c r="O19" s="21">
        <f t="shared" si="5"/>
        <v>0</v>
      </c>
      <c r="P19" s="50"/>
    </row>
    <row r="20" spans="1:15" ht="13.5" thickTop="1">
      <c r="A20" s="85"/>
      <c r="E20" s="10"/>
      <c r="F20" s="15"/>
      <c r="G20" s="15"/>
      <c r="H20" s="15"/>
      <c r="I20" s="15"/>
      <c r="J20" s="15"/>
      <c r="K20" s="15"/>
      <c r="L20" s="15"/>
      <c r="M20" s="15"/>
      <c r="N20" s="15"/>
      <c r="O20" s="10"/>
    </row>
    <row r="21" spans="1:23" ht="13">
      <c r="A21" s="16" t="s">
        <v>17</v>
      </c>
      <c r="B21" s="8" t="s">
        <v>9</v>
      </c>
      <c r="E21" s="10"/>
      <c r="F21" s="11">
        <f t="shared" si="6" ref="F21:O21">(E19+F19)/2</f>
        <v>0</v>
      </c>
      <c r="G21" s="11">
        <f t="shared" si="6"/>
        <v>0</v>
      </c>
      <c r="H21" s="11">
        <f t="shared" si="6"/>
        <v>0</v>
      </c>
      <c r="I21" s="11">
        <f t="shared" si="6"/>
        <v>0</v>
      </c>
      <c r="J21" s="11">
        <f t="shared" si="6"/>
        <v>0</v>
      </c>
      <c r="K21" s="11">
        <f t="shared" si="6"/>
        <v>0</v>
      </c>
      <c r="L21" s="11">
        <f t="shared" si="6"/>
        <v>0</v>
      </c>
      <c r="M21" s="11">
        <f t="shared" si="6"/>
        <v>0</v>
      </c>
      <c r="N21" s="11">
        <f t="shared" si="6"/>
        <v>0</v>
      </c>
      <c r="O21" s="11">
        <f t="shared" si="6"/>
        <v>0</v>
      </c>
      <c r="W21" s="22"/>
    </row>
    <row r="22" spans="1:15" ht="13">
      <c r="A22" s="85"/>
      <c r="E22" s="19"/>
      <c r="F22" s="11"/>
      <c r="G22" s="11"/>
      <c r="H22" s="11"/>
      <c r="I22" s="11"/>
      <c r="J22" s="11"/>
      <c r="K22" s="11"/>
      <c r="L22" s="11"/>
      <c r="M22" s="11"/>
      <c r="N22" s="11"/>
      <c r="O22" s="11"/>
    </row>
    <row r="23" spans="1:15" ht="13">
      <c r="A23" s="16" t="s">
        <v>18</v>
      </c>
      <c r="B23" s="8" t="s">
        <v>10</v>
      </c>
      <c r="E23" s="10"/>
      <c r="F23" s="11"/>
      <c r="G23" s="11"/>
      <c r="H23" s="11"/>
      <c r="I23" s="11"/>
      <c r="J23" s="11"/>
      <c r="K23" s="11"/>
      <c r="L23" s="11"/>
      <c r="M23" s="11"/>
      <c r="N23" s="11"/>
      <c r="O23" s="11"/>
    </row>
    <row r="24" spans="1:17" ht="15.5">
      <c r="A24" s="85"/>
      <c r="B24" s="8" t="s">
        <v>3</v>
      </c>
      <c r="C24" s="1" t="s">
        <v>63</v>
      </c>
      <c r="E24" s="10"/>
      <c r="F24" s="11">
        <f>(F21*ROUND((F63),7))/F66</f>
        <v>0</v>
      </c>
      <c r="G24" s="11">
        <f t="shared" si="7" ref="G24:O24">(G21*ROUND((G63),7))/G66</f>
        <v>0</v>
      </c>
      <c r="H24" s="11">
        <f t="shared" si="7"/>
        <v>0</v>
      </c>
      <c r="I24" s="11">
        <f t="shared" si="7"/>
        <v>0</v>
      </c>
      <c r="J24" s="11">
        <f t="shared" si="7"/>
        <v>0</v>
      </c>
      <c r="K24" s="11">
        <f t="shared" si="7"/>
        <v>0</v>
      </c>
      <c r="L24" s="11">
        <f t="shared" si="7"/>
        <v>0</v>
      </c>
      <c r="M24" s="11">
        <f t="shared" si="7"/>
        <v>0</v>
      </c>
      <c r="N24" s="11">
        <f t="shared" si="7"/>
        <v>0</v>
      </c>
      <c r="O24" s="11">
        <f t="shared" si="7"/>
        <v>0</v>
      </c>
      <c r="P24" s="50">
        <f>SUM(F24:O24)</f>
        <v>0</v>
      </c>
      <c r="Q24" s="11"/>
    </row>
    <row r="25" spans="1:16" ht="15.5">
      <c r="A25" s="4" t="s">
        <v>0</v>
      </c>
      <c r="B25" s="8" t="s">
        <v>4</v>
      </c>
      <c r="C25" s="1" t="s">
        <v>83</v>
      </c>
      <c r="E25" s="10"/>
      <c r="F25" s="11">
        <f>F21*ROUND((F62),7)</f>
        <v>0</v>
      </c>
      <c r="G25" s="11">
        <f t="shared" si="8" ref="G25:O25">G21*ROUND((G62),7)</f>
        <v>0</v>
      </c>
      <c r="H25" s="11">
        <f t="shared" si="8"/>
        <v>0</v>
      </c>
      <c r="I25" s="11">
        <f t="shared" si="8"/>
        <v>0</v>
      </c>
      <c r="J25" s="11">
        <f t="shared" si="8"/>
        <v>0</v>
      </c>
      <c r="K25" s="11">
        <f t="shared" si="8"/>
        <v>0</v>
      </c>
      <c r="L25" s="11">
        <f t="shared" si="8"/>
        <v>0</v>
      </c>
      <c r="M25" s="11">
        <f t="shared" si="8"/>
        <v>0</v>
      </c>
      <c r="N25" s="11">
        <f t="shared" si="8"/>
        <v>0</v>
      </c>
      <c r="O25" s="11">
        <f t="shared" si="8"/>
        <v>0</v>
      </c>
      <c r="P25" s="50">
        <f>SUM(F25:O25)</f>
        <v>0</v>
      </c>
    </row>
    <row r="26" spans="1:15" ht="13">
      <c r="A26" s="4"/>
      <c r="B26" s="8"/>
      <c r="C26" s="8"/>
      <c r="E26" s="10"/>
      <c r="F26" s="11"/>
      <c r="G26" s="11"/>
      <c r="H26" s="11"/>
      <c r="I26" s="11"/>
      <c r="J26" s="11"/>
      <c r="K26" s="11"/>
      <c r="L26" s="11"/>
      <c r="M26" s="11"/>
      <c r="N26" s="11"/>
      <c r="O26" s="11"/>
    </row>
    <row r="27" spans="1:15" ht="13">
      <c r="A27" s="16" t="s">
        <v>19</v>
      </c>
      <c r="B27" s="8" t="s">
        <v>1</v>
      </c>
      <c r="C27" s="8"/>
      <c r="E27" s="10"/>
      <c r="F27" s="11"/>
      <c r="G27" s="11"/>
      <c r="H27" s="11"/>
      <c r="I27" s="11"/>
      <c r="J27" s="11"/>
      <c r="K27" s="11"/>
      <c r="L27" s="11"/>
      <c r="M27" s="11"/>
      <c r="N27" s="11"/>
      <c r="O27" s="11"/>
    </row>
    <row r="28" spans="1:16" ht="15.5">
      <c r="A28" s="4"/>
      <c r="B28" s="8" t="s">
        <v>3</v>
      </c>
      <c r="C28" s="1" t="s">
        <v>64</v>
      </c>
      <c r="E28" s="10"/>
      <c r="F28" s="11">
        <f>+F15*F60</f>
        <v>0</v>
      </c>
      <c r="G28" s="11">
        <f>+G15*G60</f>
        <v>0</v>
      </c>
      <c r="H28" s="11">
        <f>+H15*H60</f>
        <v>0</v>
      </c>
      <c r="I28" s="11">
        <f t="shared" si="9" ref="I28:O28">+I15*I60</f>
        <v>0</v>
      </c>
      <c r="J28" s="11">
        <f t="shared" si="9"/>
        <v>0</v>
      </c>
      <c r="K28" s="11">
        <f t="shared" si="9"/>
        <v>0</v>
      </c>
      <c r="L28" s="11">
        <f t="shared" si="9"/>
        <v>0</v>
      </c>
      <c r="M28" s="11">
        <f t="shared" si="9"/>
        <v>0</v>
      </c>
      <c r="N28" s="11">
        <f t="shared" si="9"/>
        <v>0</v>
      </c>
      <c r="O28" s="11">
        <f t="shared" si="9"/>
        <v>0</v>
      </c>
      <c r="P28" s="50">
        <f>SUM(F28:O28)</f>
        <v>0</v>
      </c>
    </row>
    <row r="29" spans="1:16" ht="15.5">
      <c r="A29" s="4"/>
      <c r="B29" s="1" t="s">
        <v>4</v>
      </c>
      <c r="C29" s="1" t="s">
        <v>65</v>
      </c>
      <c r="E29" s="10"/>
      <c r="F29" s="11">
        <f>+(F15-F16)*F61</f>
        <v>0</v>
      </c>
      <c r="G29" s="11">
        <f t="shared" si="10" ref="G29:O29">+(G15-G16)*G61</f>
        <v>0</v>
      </c>
      <c r="H29" s="11">
        <f t="shared" si="10"/>
        <v>0</v>
      </c>
      <c r="I29" s="11">
        <f t="shared" si="10"/>
        <v>0</v>
      </c>
      <c r="J29" s="11">
        <f t="shared" si="10"/>
        <v>0</v>
      </c>
      <c r="K29" s="11">
        <f t="shared" si="10"/>
        <v>0</v>
      </c>
      <c r="L29" s="11">
        <f t="shared" si="10"/>
        <v>0</v>
      </c>
      <c r="M29" s="11">
        <f t="shared" si="10"/>
        <v>0</v>
      </c>
      <c r="N29" s="11">
        <f t="shared" si="10"/>
        <v>0</v>
      </c>
      <c r="O29" s="11">
        <f t="shared" si="10"/>
        <v>0</v>
      </c>
      <c r="P29" s="50">
        <f>SUM(F29:O29)</f>
        <v>0</v>
      </c>
    </row>
    <row r="30" spans="1:16" ht="13">
      <c r="A30" s="4"/>
      <c r="B30" s="8" t="s">
        <v>5</v>
      </c>
      <c r="C30" s="1" t="s">
        <v>6</v>
      </c>
      <c r="E30" s="10"/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50">
        <f>SUM(F30:O30)</f>
        <v>0</v>
      </c>
    </row>
    <row r="31" spans="1:15" ht="13">
      <c r="A31" s="4"/>
      <c r="B31" s="8"/>
      <c r="C31" s="8"/>
      <c r="E31" s="10"/>
      <c r="F31" s="11"/>
      <c r="G31" s="11"/>
      <c r="H31" s="11"/>
      <c r="I31" s="11"/>
      <c r="J31" s="11"/>
      <c r="K31" s="11"/>
      <c r="L31" s="11"/>
      <c r="M31" s="11"/>
      <c r="N31" s="11"/>
      <c r="O31" s="11"/>
    </row>
    <row r="32" spans="1:17" ht="13">
      <c r="A32" s="16" t="s">
        <v>20</v>
      </c>
      <c r="B32" s="8" t="s">
        <v>31</v>
      </c>
      <c r="C32" s="8"/>
      <c r="E32" s="52"/>
      <c r="F32" s="69">
        <f>'PD Exec Summary High Lev'!C27*1000000</f>
        <v>5030000</v>
      </c>
      <c r="G32" s="69">
        <f>'PD Exec Summary High Lev'!D27*1000000</f>
        <v>4680000</v>
      </c>
      <c r="H32" s="69">
        <f>'PD Exec Summary High Lev'!E27*1000000</f>
        <v>4690000</v>
      </c>
      <c r="I32" s="69">
        <f>'PD Exec Summary High Lev'!F27*1000000</f>
        <v>4700000</v>
      </c>
      <c r="J32" s="69">
        <f>'PD Exec Summary High Lev'!G27*1000000</f>
        <v>4700000</v>
      </c>
      <c r="K32" s="69">
        <f>'PD Exec Summary High Lev'!H27*1000000</f>
        <v>4710000</v>
      </c>
      <c r="L32" s="69">
        <f>'PD Exec Summary High Lev'!I27*1000000</f>
        <v>4710000</v>
      </c>
      <c r="M32" s="69">
        <f>'PD Exec Summary High Lev'!J27*1000000</f>
        <v>4710000</v>
      </c>
      <c r="N32" s="69">
        <f>'PD Exec Summary High Lev'!K27*1000000</f>
        <v>4710000</v>
      </c>
      <c r="O32" s="69">
        <f>'PD Exec Summary High Lev'!L27*1000000</f>
        <v>4710000</v>
      </c>
      <c r="P32" s="54">
        <f>SUM(F32:O32)</f>
        <v>47350000</v>
      </c>
      <c r="Q32" s="14"/>
    </row>
    <row r="33" spans="1:15" ht="13">
      <c r="A33" s="85"/>
      <c r="E33" s="10"/>
      <c r="F33" s="20"/>
      <c r="G33" s="20"/>
      <c r="H33" s="20"/>
      <c r="I33" s="20"/>
      <c r="J33" s="20"/>
      <c r="K33" s="20"/>
      <c r="L33" s="20"/>
      <c r="M33" s="20"/>
      <c r="N33" s="20"/>
      <c r="O33" s="19"/>
    </row>
    <row r="34" spans="1:16" ht="13.5" thickBot="1">
      <c r="A34" s="16" t="s">
        <v>21</v>
      </c>
      <c r="B34" s="8" t="s">
        <v>33</v>
      </c>
      <c r="E34" s="10"/>
      <c r="F34" s="23">
        <f>F24+F25+F28+F29+F30+F32</f>
        <v>5030000</v>
      </c>
      <c r="G34" s="23">
        <f t="shared" si="11" ref="G34:O34">G24+G25+G28+G29+G30+G32</f>
        <v>4680000</v>
      </c>
      <c r="H34" s="23">
        <f t="shared" si="11"/>
        <v>4690000</v>
      </c>
      <c r="I34" s="23">
        <f t="shared" si="11"/>
        <v>4700000</v>
      </c>
      <c r="J34" s="23">
        <f t="shared" si="11"/>
        <v>4700000</v>
      </c>
      <c r="K34" s="23">
        <f t="shared" si="11"/>
        <v>4710000</v>
      </c>
      <c r="L34" s="23">
        <f t="shared" si="11"/>
        <v>4710000</v>
      </c>
      <c r="M34" s="23">
        <f t="shared" si="11"/>
        <v>4710000</v>
      </c>
      <c r="N34" s="23">
        <f t="shared" si="11"/>
        <v>4710000</v>
      </c>
      <c r="O34" s="23">
        <f t="shared" si="11"/>
        <v>4710000</v>
      </c>
      <c r="P34" s="23">
        <f>SUM(F34:O34)</f>
        <v>47350000</v>
      </c>
    </row>
    <row r="35" spans="1:24" ht="13.5" thickTop="1">
      <c r="A35" s="16"/>
      <c r="B35" s="2" t="s">
        <v>3</v>
      </c>
      <c r="C35" s="1" t="s">
        <v>234</v>
      </c>
      <c r="E35" s="10"/>
      <c r="F35" s="64">
        <v>0</v>
      </c>
      <c r="G35" s="64">
        <v>0</v>
      </c>
      <c r="H35" s="64">
        <v>0</v>
      </c>
      <c r="I35" s="64">
        <v>0</v>
      </c>
      <c r="J35" s="64">
        <v>0</v>
      </c>
      <c r="K35" s="64">
        <v>0</v>
      </c>
      <c r="L35" s="64">
        <v>0</v>
      </c>
      <c r="M35" s="64">
        <v>0</v>
      </c>
      <c r="N35" s="64">
        <v>0</v>
      </c>
      <c r="O35" s="64">
        <v>0</v>
      </c>
      <c r="P35" s="64"/>
      <c r="Q35" s="64"/>
      <c r="R35" s="64"/>
      <c r="W35" s="50"/>
      <c r="X35" s="50"/>
    </row>
    <row r="36" spans="1:24" ht="13.5" thickBot="1">
      <c r="A36" s="16"/>
      <c r="B36" s="2" t="s">
        <v>4</v>
      </c>
      <c r="C36" s="1" t="s">
        <v>235</v>
      </c>
      <c r="E36" s="10"/>
      <c r="F36" s="64">
        <f>F34</f>
        <v>5030000</v>
      </c>
      <c r="G36" s="64">
        <f t="shared" si="12" ref="G36:O36">G34</f>
        <v>4680000</v>
      </c>
      <c r="H36" s="64">
        <f t="shared" si="12"/>
        <v>4690000</v>
      </c>
      <c r="I36" s="64">
        <f t="shared" si="12"/>
        <v>4700000</v>
      </c>
      <c r="J36" s="64">
        <f t="shared" si="12"/>
        <v>4700000</v>
      </c>
      <c r="K36" s="64">
        <f t="shared" si="12"/>
        <v>4710000</v>
      </c>
      <c r="L36" s="64">
        <f t="shared" si="12"/>
        <v>4710000</v>
      </c>
      <c r="M36" s="64">
        <f t="shared" si="12"/>
        <v>4710000</v>
      </c>
      <c r="N36" s="64">
        <f t="shared" si="12"/>
        <v>4710000</v>
      </c>
      <c r="O36" s="64">
        <f t="shared" si="12"/>
        <v>4710000</v>
      </c>
      <c r="P36" s="64"/>
      <c r="Q36" s="64"/>
      <c r="R36" s="23">
        <f>SUM(F36:O36)</f>
        <v>47350000</v>
      </c>
      <c r="W36" s="50"/>
      <c r="X36" s="50"/>
    </row>
    <row r="37" spans="1:14" ht="13.5" thickTop="1">
      <c r="A37" s="85"/>
      <c r="E37" s="24"/>
      <c r="F37" s="25"/>
      <c r="G37" s="25"/>
      <c r="H37" s="25"/>
      <c r="I37" s="25"/>
      <c r="J37" s="25"/>
      <c r="K37" s="25"/>
      <c r="L37" s="25"/>
      <c r="M37" s="25"/>
      <c r="N37" s="25"/>
    </row>
    <row r="38" spans="1:15" s="14" customFormat="1" ht="15.5">
      <c r="A38" s="55" t="s">
        <v>22</v>
      </c>
      <c r="B38" s="14" t="s">
        <v>74</v>
      </c>
      <c r="E38" s="32"/>
      <c r="F38" s="56"/>
      <c r="G38" s="56"/>
      <c r="H38" s="56"/>
      <c r="I38" s="56"/>
      <c r="J38" s="56"/>
      <c r="K38" s="56"/>
      <c r="L38" s="56"/>
      <c r="M38" s="56"/>
      <c r="N38" s="56"/>
      <c r="O38" s="56"/>
    </row>
    <row r="39" spans="1:24" s="14" customFormat="1" ht="13">
      <c r="A39" s="55"/>
      <c r="B39" s="273" t="s">
        <v>3</v>
      </c>
      <c r="C39" s="14" t="s">
        <v>227</v>
      </c>
      <c r="E39" s="32"/>
      <c r="F39" s="56">
        <v>0</v>
      </c>
      <c r="G39" s="56">
        <v>0</v>
      </c>
      <c r="H39" s="56">
        <v>0</v>
      </c>
      <c r="I39" s="56">
        <v>0</v>
      </c>
      <c r="J39" s="56">
        <v>0</v>
      </c>
      <c r="K39" s="56">
        <v>0</v>
      </c>
      <c r="L39" s="56">
        <v>0</v>
      </c>
      <c r="M39" s="56">
        <v>0</v>
      </c>
      <c r="N39" s="56">
        <v>0</v>
      </c>
      <c r="O39" s="56">
        <v>0</v>
      </c>
      <c r="P39" s="56"/>
      <c r="Q39" s="56"/>
      <c r="W39" s="54"/>
      <c r="X39" s="54"/>
    </row>
    <row r="40" spans="1:24" s="14" customFormat="1" ht="13">
      <c r="A40" s="55"/>
      <c r="B40" s="273" t="s">
        <v>4</v>
      </c>
      <c r="C40" s="14" t="s">
        <v>228</v>
      </c>
      <c r="E40" s="32"/>
      <c r="F40" s="56">
        <v>1</v>
      </c>
      <c r="G40" s="56">
        <v>1</v>
      </c>
      <c r="H40" s="56">
        <v>1</v>
      </c>
      <c r="I40" s="56">
        <v>1</v>
      </c>
      <c r="J40" s="56">
        <v>1</v>
      </c>
      <c r="K40" s="56">
        <v>1</v>
      </c>
      <c r="L40" s="56">
        <v>1</v>
      </c>
      <c r="M40" s="56">
        <v>1</v>
      </c>
      <c r="N40" s="56">
        <v>1</v>
      </c>
      <c r="O40" s="56">
        <v>1</v>
      </c>
      <c r="P40" s="56"/>
      <c r="Q40" s="56"/>
      <c r="W40" s="54"/>
      <c r="X40" s="54"/>
    </row>
    <row r="41" spans="1:14" ht="13">
      <c r="A41" s="85"/>
      <c r="E41" s="24"/>
      <c r="F41" s="25"/>
      <c r="G41" s="25"/>
      <c r="H41" s="25"/>
      <c r="I41" s="25"/>
      <c r="J41" s="25"/>
      <c r="K41" s="25"/>
      <c r="L41" s="25"/>
      <c r="M41" s="25"/>
      <c r="N41" s="25"/>
    </row>
    <row r="42" spans="1:5" ht="13">
      <c r="A42" s="84" t="s">
        <v>23</v>
      </c>
      <c r="B42" s="1" t="s">
        <v>24</v>
      </c>
      <c r="E42" s="24"/>
    </row>
    <row r="43" spans="1:18" ht="13.5" thickBot="1">
      <c r="A43" s="282"/>
      <c r="B43" s="1" t="s">
        <v>3</v>
      </c>
      <c r="C43" s="1" t="s">
        <v>236</v>
      </c>
      <c r="E43" s="24"/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255"/>
      <c r="Q43" s="255"/>
      <c r="R43" s="23">
        <f>SUM(F43:O43)</f>
        <v>0</v>
      </c>
    </row>
    <row r="44" spans="1:18" ht="14" thickTop="1" thickBot="1">
      <c r="A44" s="282"/>
      <c r="B44" s="1" t="s">
        <v>4</v>
      </c>
      <c r="C44" s="1" t="s">
        <v>238</v>
      </c>
      <c r="E44" s="24"/>
      <c r="F44" s="68">
        <f>F36*F40</f>
        <v>5030000</v>
      </c>
      <c r="G44" s="68">
        <f t="shared" si="13" ref="G44:O44">G36*G40</f>
        <v>4680000</v>
      </c>
      <c r="H44" s="68">
        <f t="shared" si="13"/>
        <v>4690000</v>
      </c>
      <c r="I44" s="68">
        <f t="shared" si="13"/>
        <v>4700000</v>
      </c>
      <c r="J44" s="68">
        <f t="shared" si="13"/>
        <v>4700000</v>
      </c>
      <c r="K44" s="68">
        <f t="shared" si="13"/>
        <v>4710000</v>
      </c>
      <c r="L44" s="68">
        <f t="shared" si="13"/>
        <v>4710000</v>
      </c>
      <c r="M44" s="68">
        <f t="shared" si="13"/>
        <v>4710000</v>
      </c>
      <c r="N44" s="68">
        <f t="shared" si="13"/>
        <v>4710000</v>
      </c>
      <c r="O44" s="68">
        <f t="shared" si="13"/>
        <v>4710000</v>
      </c>
      <c r="P44" s="255"/>
      <c r="Q44" s="255"/>
      <c r="R44" s="23">
        <f>SUM(F44:O44)</f>
        <v>47350000</v>
      </c>
    </row>
    <row r="45" spans="1:16" ht="14" thickTop="1" thickBot="1">
      <c r="A45" s="282"/>
      <c r="E45" s="24"/>
      <c r="F45" s="23">
        <f t="shared" si="14" ref="F45:O45">+F34*F40</f>
        <v>5030000</v>
      </c>
      <c r="G45" s="23">
        <f t="shared" si="14"/>
        <v>4680000</v>
      </c>
      <c r="H45" s="23">
        <f t="shared" si="14"/>
        <v>4690000</v>
      </c>
      <c r="I45" s="23">
        <f t="shared" si="14"/>
        <v>4700000</v>
      </c>
      <c r="J45" s="23">
        <f t="shared" si="14"/>
        <v>4700000</v>
      </c>
      <c r="K45" s="23">
        <f t="shared" si="14"/>
        <v>4710000</v>
      </c>
      <c r="L45" s="23">
        <f t="shared" si="14"/>
        <v>4710000</v>
      </c>
      <c r="M45" s="23">
        <f t="shared" si="14"/>
        <v>4710000</v>
      </c>
      <c r="N45" s="23">
        <f t="shared" si="14"/>
        <v>4710000</v>
      </c>
      <c r="O45" s="23">
        <f t="shared" si="14"/>
        <v>4710000</v>
      </c>
      <c r="P45" s="23">
        <f>SUM(F45:O45)</f>
        <v>47350000</v>
      </c>
    </row>
    <row r="46" spans="1:14" ht="13.5" thickTop="1">
      <c r="A46" s="61"/>
      <c r="E46" s="24"/>
      <c r="F46" s="25"/>
      <c r="G46" s="25"/>
      <c r="H46" s="25"/>
      <c r="I46" s="25"/>
      <c r="J46" s="25"/>
      <c r="K46" s="25"/>
      <c r="L46" s="25"/>
      <c r="M46" s="25"/>
      <c r="N46" s="25"/>
    </row>
    <row r="47" spans="1:15" ht="13">
      <c r="A47" s="26" t="s">
        <v>79</v>
      </c>
      <c r="C47" s="8"/>
      <c r="E47" s="24"/>
      <c r="F47" s="27"/>
      <c r="G47" s="27"/>
      <c r="H47" s="27"/>
      <c r="I47" s="27"/>
      <c r="J47" s="27"/>
      <c r="K47" s="27"/>
      <c r="L47" s="27"/>
      <c r="M47" s="27"/>
      <c r="N47" s="27"/>
      <c r="O47" s="28"/>
    </row>
    <row r="48" spans="1:15" ht="13">
      <c r="A48" s="61"/>
      <c r="B48" s="8" t="str">
        <f>'Rev Req - Distribution'!B48</f>
        <v>(a)</v>
      </c>
      <c r="C48" s="29" t="str">
        <f>'Rev Req - Distribution'!C48</f>
        <v>Includes Cost of Removal on the retirement of existing plant.</v>
      </c>
      <c r="D48" s="29"/>
      <c r="E48" s="29"/>
      <c r="F48" s="29"/>
      <c r="G48" s="30"/>
      <c r="H48" s="30"/>
      <c r="I48" s="30"/>
      <c r="J48" s="30"/>
      <c r="K48" s="30"/>
      <c r="L48" s="30"/>
      <c r="M48" s="30"/>
      <c r="N48" s="30"/>
      <c r="O48" s="30"/>
    </row>
    <row r="49" spans="1:15" ht="13">
      <c r="A49" s="61"/>
      <c r="B49" s="8" t="str">
        <f>'Rev Req - Distribution'!B49</f>
        <v>(b)</v>
      </c>
      <c r="C49" s="29" t="str">
        <f>'Rev Req - Distribution'!C49</f>
        <v>Assumes 50% of expenditures are placed in-service in the current year and the remaining 50% in the subsequent year. </v>
      </c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</row>
    <row r="50" spans="1:15" ht="13">
      <c r="A50" s="61"/>
      <c r="B50" s="8" t="str">
        <f>'Rev Req - Distribution'!B50</f>
        <v>(c)</v>
      </c>
      <c r="C50" s="29" t="str">
        <f>'Rev Req - Distribution'!C50</f>
        <v>Gulf did not reflect retirement of existing plant in either Plant-In-Service or Accumulated Depreciation since there is no impact to Net Investment. </v>
      </c>
      <c r="E50" s="24"/>
      <c r="F50" s="27"/>
      <c r="G50" s="27"/>
      <c r="H50" s="27"/>
      <c r="I50" s="27"/>
      <c r="J50" s="27"/>
      <c r="K50" s="27"/>
      <c r="L50" s="27"/>
      <c r="M50" s="27"/>
      <c r="N50" s="27"/>
      <c r="O50" s="28"/>
    </row>
    <row r="51" spans="2:15" s="14" customFormat="1" ht="13">
      <c r="B51" s="8" t="str">
        <f>'Rev Req - Distribution'!B51</f>
        <v>(d) </v>
      </c>
      <c r="C51" s="29" t="str">
        <f>'Rev Req - Distribution'!C51</f>
        <v>Calculated using an after-tax rate of 4.4423% from Gulf's 2020 Forecasted Earnings Surveillance Report and reflects a 10.25% return on equity.</v>
      </c>
      <c r="E51" s="32"/>
      <c r="F51" s="27"/>
      <c r="G51" s="27"/>
      <c r="H51" s="27"/>
      <c r="I51" s="27"/>
      <c r="J51" s="27"/>
      <c r="K51" s="27"/>
      <c r="L51" s="27"/>
      <c r="M51" s="27"/>
      <c r="N51" s="27"/>
      <c r="O51" s="27"/>
    </row>
    <row r="52" spans="2:15" ht="11.5" customHeight="1">
      <c r="B52" s="8" t="str">
        <f>'Rev Req - Distribution'!B52</f>
        <v>(e)</v>
      </c>
      <c r="C52" s="29" t="str">
        <f>'Rev Req - Distribution'!C52</f>
        <v>Calculated using a rate of 1.2035% from Gulf's 2020 Forecasted Earnings Surveillance Report.</v>
      </c>
      <c r="E52" s="24"/>
      <c r="F52" s="27"/>
      <c r="G52" s="27"/>
      <c r="H52" s="27"/>
      <c r="I52" s="27"/>
      <c r="J52" s="27"/>
      <c r="K52" s="27"/>
      <c r="L52" s="27"/>
      <c r="M52" s="27"/>
      <c r="N52" s="27"/>
      <c r="O52" s="28"/>
    </row>
    <row r="53" spans="1:15" ht="11.5" customHeight="1">
      <c r="A53" s="4"/>
      <c r="B53" s="8" t="str">
        <f>'Rev Req - Distribution'!B53</f>
        <v>(f)</v>
      </c>
      <c r="C53" s="29" t="str">
        <f>'Rev Req - Distribution'!C53</f>
        <v>Calculated using the composite depreciation rate for distribution plant reflected in GPC's 2016 retail base rate settlement agreement(Order No. PSC-17-0178-S-EI).  </v>
      </c>
      <c r="E53" s="24"/>
      <c r="F53" s="27"/>
      <c r="G53" s="27"/>
      <c r="H53" s="27"/>
      <c r="I53" s="27"/>
      <c r="J53" s="27"/>
      <c r="K53" s="27"/>
      <c r="L53" s="27"/>
      <c r="M53" s="27"/>
      <c r="N53" s="27"/>
      <c r="O53" s="28"/>
    </row>
    <row r="54" spans="1:15" ht="11.5" customHeight="1">
      <c r="A54" s="4"/>
      <c r="B54" s="8" t="str">
        <f>'Rev Req - Distribution'!B54</f>
        <v>(g)</v>
      </c>
      <c r="C54" s="29" t="str">
        <f>'Rev Req - Distribution'!C54</f>
        <v>Based on an estimated property tax rate of 1.4%.</v>
      </c>
      <c r="E54" s="24"/>
      <c r="F54" s="27"/>
      <c r="G54" s="27"/>
      <c r="H54" s="27"/>
      <c r="I54" s="27"/>
      <c r="J54" s="27"/>
      <c r="K54" s="27"/>
      <c r="L54" s="27"/>
      <c r="M54" s="27"/>
      <c r="N54" s="27"/>
      <c r="O54" s="28"/>
    </row>
    <row r="55" spans="1:15" ht="11.5" customHeight="1">
      <c r="A55" s="4"/>
      <c r="B55" s="8" t="str">
        <f>'Rev Req - Distribution'!B55</f>
        <v>(h)</v>
      </c>
      <c r="C55" s="29" t="str">
        <f>'Rev Req - Distribution'!C55</f>
        <v>Assumes distribution costs are recoverable from retail customers only. </v>
      </c>
      <c r="E55" s="24"/>
      <c r="F55" s="27"/>
      <c r="G55" s="27"/>
      <c r="H55" s="27"/>
      <c r="I55" s="27"/>
      <c r="J55" s="27"/>
      <c r="K55" s="27"/>
      <c r="L55" s="27"/>
      <c r="M55" s="27"/>
      <c r="N55" s="27"/>
      <c r="O55" s="28"/>
    </row>
    <row r="56" spans="1:15" ht="11.5" customHeight="1">
      <c r="A56" s="4"/>
      <c r="C56" s="8"/>
      <c r="E56" s="24"/>
      <c r="F56" s="27"/>
      <c r="G56" s="27"/>
      <c r="H56" s="27"/>
      <c r="I56" s="27"/>
      <c r="J56" s="27"/>
      <c r="K56" s="27"/>
      <c r="L56" s="27"/>
      <c r="M56" s="27"/>
      <c r="N56" s="27"/>
      <c r="O56" s="28"/>
    </row>
    <row r="57" spans="1:15" ht="11.5" customHeight="1">
      <c r="A57" s="4"/>
      <c r="C57" s="8"/>
      <c r="E57" s="24"/>
      <c r="F57" s="27"/>
      <c r="G57" s="27"/>
      <c r="H57" s="27"/>
      <c r="I57" s="27"/>
      <c r="J57" s="27"/>
      <c r="K57" s="27"/>
      <c r="L57" s="27"/>
      <c r="M57" s="27"/>
      <c r="N57" s="27"/>
      <c r="O57" s="28"/>
    </row>
    <row r="58" spans="1:15" ht="11.5" customHeight="1">
      <c r="A58" s="4"/>
      <c r="C58" s="8"/>
      <c r="E58" s="24"/>
      <c r="F58" s="27"/>
      <c r="G58" s="27"/>
      <c r="H58" s="27"/>
      <c r="I58" s="27"/>
      <c r="J58" s="27"/>
      <c r="K58" s="27"/>
      <c r="L58" s="27"/>
      <c r="M58" s="27"/>
      <c r="N58" s="27"/>
      <c r="O58" s="28"/>
    </row>
    <row r="59" spans="1:15" ht="11.5" customHeight="1">
      <c r="A59" s="4"/>
      <c r="C59" s="8"/>
      <c r="E59" s="24"/>
      <c r="F59" s="27"/>
      <c r="G59" s="27"/>
      <c r="H59" s="27"/>
      <c r="I59" s="27"/>
      <c r="J59" s="27"/>
      <c r="K59" s="27"/>
      <c r="L59" s="27"/>
      <c r="M59" s="27"/>
      <c r="N59" s="27"/>
      <c r="O59" s="28"/>
    </row>
    <row r="60" spans="3:15" s="33" customFormat="1" ht="16" customHeight="1">
      <c r="C60" s="33" t="s">
        <v>29</v>
      </c>
      <c r="E60" s="34"/>
      <c r="F60" s="35">
        <f>'Rev Req - Distribution'!F60</f>
        <v>0.034000000000000002</v>
      </c>
      <c r="G60" s="35">
        <f>'Rev Req - Distribution'!G60</f>
        <v>0.034000000000000002</v>
      </c>
      <c r="H60" s="35">
        <f>'Rev Req - Distribution'!H60</f>
        <v>0.034000000000000002</v>
      </c>
      <c r="I60" s="35">
        <f>'Rev Req - Distribution'!I60</f>
        <v>0.034000000000000002</v>
      </c>
      <c r="J60" s="35">
        <f>'Rev Req - Distribution'!J60</f>
        <v>0.034000000000000002</v>
      </c>
      <c r="K60" s="35">
        <f>'Rev Req - Distribution'!K60</f>
        <v>0.034000000000000002</v>
      </c>
      <c r="L60" s="35">
        <f>'Rev Req - Distribution'!L60</f>
        <v>0.034000000000000002</v>
      </c>
      <c r="M60" s="35">
        <f>'Rev Req - Distribution'!M60</f>
        <v>0.034000000000000002</v>
      </c>
      <c r="N60" s="35">
        <f>'Rev Req - Distribution'!N60</f>
        <v>0.034000000000000002</v>
      </c>
      <c r="O60" s="35">
        <f>'Rev Req - Distribution'!O60</f>
        <v>0.034000000000000002</v>
      </c>
    </row>
    <row r="61" spans="3:15" s="33" customFormat="1" ht="16" customHeight="1">
      <c r="C61" s="33" t="s">
        <v>35</v>
      </c>
      <c r="E61" s="37"/>
      <c r="F61" s="59">
        <f>'Rev Req - Distribution'!F61</f>
        <v>0.014</v>
      </c>
      <c r="G61" s="59">
        <f>'Rev Req - Distribution'!G61</f>
        <v>0.014</v>
      </c>
      <c r="H61" s="59">
        <f>'Rev Req - Distribution'!H61</f>
        <v>0.014</v>
      </c>
      <c r="I61" s="59">
        <f>'Rev Req - Distribution'!I61</f>
        <v>0.014</v>
      </c>
      <c r="J61" s="59">
        <f>'Rev Req - Distribution'!J61</f>
        <v>0.014</v>
      </c>
      <c r="K61" s="59">
        <f>'Rev Req - Distribution'!K61</f>
        <v>0.014</v>
      </c>
      <c r="L61" s="59">
        <f>'Rev Req - Distribution'!L61</f>
        <v>0.014</v>
      </c>
      <c r="M61" s="59">
        <f>'Rev Req - Distribution'!M61</f>
        <v>0.014</v>
      </c>
      <c r="N61" s="59">
        <f>'Rev Req - Distribution'!N61</f>
        <v>0.014</v>
      </c>
      <c r="O61" s="59">
        <f>'Rev Req - Distribution'!O61</f>
        <v>0.014</v>
      </c>
    </row>
    <row r="62" spans="3:15" s="33" customFormat="1" ht="16" customHeight="1">
      <c r="C62" s="33" t="s">
        <v>25</v>
      </c>
      <c r="E62" s="37"/>
      <c r="F62" s="46">
        <f>'Rev Req - Distribution'!F62</f>
        <v>0.012034558276621409</v>
      </c>
      <c r="G62" s="48">
        <f>'Rev Req - Distribution'!G62</f>
        <v>0.012034558276621409</v>
      </c>
      <c r="H62" s="48">
        <f>'Rev Req - Distribution'!H62</f>
        <v>0.012034558276621409</v>
      </c>
      <c r="I62" s="48">
        <f>'Rev Req - Distribution'!I62</f>
        <v>0.012034558276621409</v>
      </c>
      <c r="J62" s="48">
        <f>'Rev Req - Distribution'!J62</f>
        <v>0.012034558276621409</v>
      </c>
      <c r="K62" s="48">
        <f>'Rev Req - Distribution'!K62</f>
        <v>0.012034558276621409</v>
      </c>
      <c r="L62" s="48">
        <f>'Rev Req - Distribution'!L62</f>
        <v>0.012034558276621409</v>
      </c>
      <c r="M62" s="48">
        <f>'Rev Req - Distribution'!M62</f>
        <v>0.012034558276621409</v>
      </c>
      <c r="N62" s="48">
        <f>'Rev Req - Distribution'!N62</f>
        <v>0.012034558276621409</v>
      </c>
      <c r="O62" s="48">
        <f>'Rev Req - Distribution'!O62</f>
        <v>0.012034558276621409</v>
      </c>
    </row>
    <row r="63" spans="3:15" s="33" customFormat="1" ht="16" customHeight="1">
      <c r="C63" s="33" t="s">
        <v>26</v>
      </c>
      <c r="E63" s="38"/>
      <c r="F63" s="47">
        <f>'Rev Req - Distribution'!F63</f>
        <v>0.044422826019061654</v>
      </c>
      <c r="G63" s="49">
        <f>'Rev Req - Distribution'!G63</f>
        <v>0.044422826019061654</v>
      </c>
      <c r="H63" s="49">
        <f>'Rev Req - Distribution'!H63</f>
        <v>0.044422826019061654</v>
      </c>
      <c r="I63" s="49">
        <f>'Rev Req - Distribution'!I63</f>
        <v>0.044422826019061654</v>
      </c>
      <c r="J63" s="49">
        <f>'Rev Req - Distribution'!J63</f>
        <v>0.044422826019061654</v>
      </c>
      <c r="K63" s="49">
        <f>'Rev Req - Distribution'!K63</f>
        <v>0.044422826019061654</v>
      </c>
      <c r="L63" s="49">
        <f>'Rev Req - Distribution'!L63</f>
        <v>0.044422826019061654</v>
      </c>
      <c r="M63" s="49">
        <f>'Rev Req - Distribution'!M63</f>
        <v>0.044422826019061654</v>
      </c>
      <c r="N63" s="49">
        <f>'Rev Req - Distribution'!N63</f>
        <v>0.044422826019061654</v>
      </c>
      <c r="O63" s="49">
        <f>'Rev Req - Distribution'!O63</f>
        <v>0.044422826019061654</v>
      </c>
    </row>
    <row r="64" spans="3:15" s="33" customFormat="1" ht="16" customHeight="1">
      <c r="C64" s="33" t="s">
        <v>27</v>
      </c>
      <c r="E64" s="39"/>
      <c r="F64" s="40">
        <f>'Rev Req - Distribution'!F64</f>
        <v>0.21</v>
      </c>
      <c r="G64" s="40">
        <f>'Rev Req - Distribution'!G64</f>
        <v>0.21</v>
      </c>
      <c r="H64" s="40">
        <f>'Rev Req - Distribution'!H64</f>
        <v>0.21</v>
      </c>
      <c r="I64" s="40">
        <f>'Rev Req - Distribution'!I64</f>
        <v>0.21</v>
      </c>
      <c r="J64" s="40">
        <f>'Rev Req - Distribution'!J64</f>
        <v>0.21</v>
      </c>
      <c r="K64" s="40">
        <f>'Rev Req - Distribution'!K64</f>
        <v>0.21</v>
      </c>
      <c r="L64" s="40">
        <f>'Rev Req - Distribution'!L64</f>
        <v>0.21</v>
      </c>
      <c r="M64" s="40">
        <f>'Rev Req - Distribution'!M64</f>
        <v>0.21</v>
      </c>
      <c r="N64" s="40">
        <f>'Rev Req - Distribution'!N64</f>
        <v>0.21</v>
      </c>
      <c r="O64" s="40">
        <f>'Rev Req - Distribution'!O64</f>
        <v>0.21</v>
      </c>
    </row>
    <row r="65" spans="3:15" s="33" customFormat="1" ht="16" customHeight="1">
      <c r="C65" s="33" t="s">
        <v>28</v>
      </c>
      <c r="E65" s="42"/>
      <c r="F65" s="40">
        <f>'Rev Req - Distribution'!F65</f>
        <v>0.044580000000000002</v>
      </c>
      <c r="G65" s="40">
        <f>'Rev Req - Distribution'!G65</f>
        <v>0.044580000000000002</v>
      </c>
      <c r="H65" s="40">
        <f>'Rev Req - Distribution'!H65</f>
        <v>0.055</v>
      </c>
      <c r="I65" s="40">
        <f>'Rev Req - Distribution'!I65</f>
        <v>0.055</v>
      </c>
      <c r="J65" s="40">
        <f>'Rev Req - Distribution'!J65</f>
        <v>0.055</v>
      </c>
      <c r="K65" s="40">
        <f>'Rev Req - Distribution'!K65</f>
        <v>0.055</v>
      </c>
      <c r="L65" s="40">
        <f>'Rev Req - Distribution'!L65</f>
        <v>0.055</v>
      </c>
      <c r="M65" s="40">
        <f>'Rev Req - Distribution'!M65</f>
        <v>0.055</v>
      </c>
      <c r="N65" s="40">
        <f>'Rev Req - Distribution'!N65</f>
        <v>0.055</v>
      </c>
      <c r="O65" s="40">
        <f>'Rev Req - Distribution'!O65</f>
        <v>0.055</v>
      </c>
    </row>
    <row r="66" spans="5:15" s="33" customFormat="1" ht="16" customHeight="1">
      <c r="E66" s="43"/>
      <c r="F66" s="44">
        <f t="shared" si="15" ref="F66:O66">1-((F64+F65)-(F64*F65))</f>
        <v>0.75478180000000006</v>
      </c>
      <c r="G66" s="44">
        <f t="shared" si="15"/>
        <v>0.75478180000000006</v>
      </c>
      <c r="H66" s="44">
        <f t="shared" si="15"/>
        <v>0.74655000000000005</v>
      </c>
      <c r="I66" s="44">
        <f t="shared" si="15"/>
        <v>0.74655000000000005</v>
      </c>
      <c r="J66" s="44">
        <f t="shared" si="15"/>
        <v>0.74655000000000005</v>
      </c>
      <c r="K66" s="44">
        <f t="shared" si="15"/>
        <v>0.74655000000000005</v>
      </c>
      <c r="L66" s="44">
        <f t="shared" si="15"/>
        <v>0.74655000000000005</v>
      </c>
      <c r="M66" s="44">
        <f t="shared" si="15"/>
        <v>0.74655000000000005</v>
      </c>
      <c r="N66" s="44">
        <f t="shared" si="15"/>
        <v>0.74655000000000005</v>
      </c>
      <c r="O66" s="45">
        <f t="shared" si="15"/>
        <v>0.74655000000000005</v>
      </c>
    </row>
    <row r="67" spans="1:15" ht="11.5" customHeight="1">
      <c r="A67" s="4"/>
      <c r="C67" s="8"/>
      <c r="E67" s="24"/>
      <c r="F67" s="27"/>
      <c r="G67" s="27"/>
      <c r="H67" s="27"/>
      <c r="I67" s="27"/>
      <c r="J67" s="27"/>
      <c r="K67" s="27"/>
      <c r="L67" s="27"/>
      <c r="M67" s="27"/>
      <c r="N67" s="27"/>
      <c r="O67" s="28"/>
    </row>
    <row r="68" spans="1:15" ht="11.5" customHeight="1">
      <c r="A68" s="4"/>
      <c r="C68" s="8"/>
      <c r="E68" s="24"/>
      <c r="F68" s="27"/>
      <c r="G68" s="27"/>
      <c r="H68" s="27"/>
      <c r="I68" s="27"/>
      <c r="J68" s="27"/>
      <c r="K68" s="27"/>
      <c r="L68" s="27"/>
      <c r="M68" s="27"/>
      <c r="N68" s="27"/>
      <c r="O68" s="28"/>
    </row>
    <row r="69" spans="1:15" ht="11.5" customHeight="1">
      <c r="A69" s="4"/>
      <c r="C69" s="8"/>
      <c r="E69" s="24"/>
      <c r="F69" s="27"/>
      <c r="G69" s="27"/>
      <c r="H69" s="27"/>
      <c r="I69" s="27"/>
      <c r="J69" s="27"/>
      <c r="K69" s="27"/>
      <c r="L69" s="27"/>
      <c r="M69" s="27"/>
      <c r="N69" s="27"/>
      <c r="O69" s="28"/>
    </row>
    <row r="70" spans="1:15" ht="11.5" customHeight="1">
      <c r="A70" s="4"/>
      <c r="C70" s="8"/>
      <c r="E70" s="24"/>
      <c r="F70" s="27"/>
      <c r="G70" s="27"/>
      <c r="H70" s="27"/>
      <c r="I70" s="27"/>
      <c r="J70" s="27"/>
      <c r="K70" s="27"/>
      <c r="L70" s="27"/>
      <c r="M70" s="27"/>
      <c r="N70" s="27"/>
      <c r="O70" s="28"/>
    </row>
    <row r="71" spans="1:15" ht="11.5" customHeight="1">
      <c r="A71" s="4"/>
      <c r="C71" s="8"/>
      <c r="E71" s="24"/>
      <c r="F71" s="27"/>
      <c r="G71" s="27"/>
      <c r="H71" s="27"/>
      <c r="I71" s="27"/>
      <c r="J71" s="27"/>
      <c r="K71" s="27"/>
      <c r="L71" s="27"/>
      <c r="M71" s="27"/>
      <c r="N71" s="27"/>
      <c r="O71" s="28"/>
    </row>
  </sheetData>
  <mergeCells count="5">
    <mergeCell ref="A3:O3"/>
    <mergeCell ref="A4:O4"/>
    <mergeCell ref="A5:O5"/>
    <mergeCell ref="A6:O6"/>
    <mergeCell ref="A7:O7"/>
  </mergeCells>
  <printOptions horizontalCentered="1" verticalCentered="1"/>
  <pageMargins left="0.3" right="0.28" top="0.96" bottom="1" header="0.5" footer="0.5"/>
  <pageSetup fitToHeight="2" orientation="landscape" scale="10" r:id="rId1"/>
  <headerFooter alignWithMargins="0"/>
  <rowBreaks count="1" manualBreakCount="1">
    <brk id="52" max="11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71"/>
  <sheetViews>
    <sheetView workbookViewId="0" topLeftCell="A1">
      <selection pane="topLeft" activeCell="A1" sqref="A1"/>
    </sheetView>
  </sheetViews>
  <sheetFormatPr defaultColWidth="9.1796875" defaultRowHeight="11.5" customHeight="1"/>
  <cols>
    <col min="1" max="1" width="3.81818181818182" style="1" customWidth="1"/>
    <col min="2" max="2" width="3.45454545454545" style="1" customWidth="1"/>
    <col min="3" max="3" width="36.7272727272727" style="1" customWidth="1"/>
    <col min="4" max="4" width="1.81818181818182" style="1" customWidth="1"/>
    <col min="5" max="5" width="10.4545454545455" style="1" customWidth="1"/>
    <col min="6" max="6" width="11.4545454545455" style="1" customWidth="1"/>
    <col min="7" max="16" width="12.2727272727273" style="1" bestFit="1" customWidth="1"/>
    <col min="17" max="17" width="10.1818181818182" style="1" bestFit="1" customWidth="1"/>
    <col min="18" max="18" width="12.2727272727273" style="1" bestFit="1" customWidth="1"/>
    <col min="19" max="16384" width="9.18181818181818" style="1"/>
  </cols>
  <sheetData>
    <row r="1" ht="11.5" customHeight="1">
      <c r="A1" s="159" t="s">
        <v>365</v>
      </c>
    </row>
    <row r="2" ht="11.5" customHeight="1">
      <c r="A2" s="159" t="s">
        <v>351</v>
      </c>
    </row>
    <row r="3" spans="1:15" ht="13">
      <c r="A3" s="349" t="s">
        <v>49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</row>
    <row r="4" spans="1:15" ht="13">
      <c r="A4" s="349" t="s">
        <v>103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</row>
    <row r="5" spans="1:15" ht="13">
      <c r="A5" s="349" t="s">
        <v>30</v>
      </c>
      <c r="B5" s="349"/>
      <c r="C5" s="349"/>
      <c r="D5" s="349"/>
      <c r="E5" s="349"/>
      <c r="F5" s="349"/>
      <c r="G5" s="349"/>
      <c r="H5" s="349"/>
      <c r="I5" s="349"/>
      <c r="J5" s="349"/>
      <c r="K5" s="349"/>
      <c r="L5" s="349"/>
      <c r="M5" s="349"/>
      <c r="N5" s="349"/>
      <c r="O5" s="349"/>
    </row>
    <row r="6" spans="1:15" ht="11.5" customHeight="1">
      <c r="A6" s="350" t="s">
        <v>32</v>
      </c>
      <c r="B6" s="350"/>
      <c r="C6" s="350"/>
      <c r="D6" s="350"/>
      <c r="E6" s="350"/>
      <c r="F6" s="350"/>
      <c r="G6" s="350"/>
      <c r="H6" s="350"/>
      <c r="I6" s="350"/>
      <c r="J6" s="350"/>
      <c r="K6" s="350"/>
      <c r="L6" s="350"/>
      <c r="M6" s="350"/>
      <c r="N6" s="350"/>
      <c r="O6" s="350"/>
    </row>
    <row r="7" spans="1:15" ht="11.5" customHeight="1">
      <c r="A7" s="351"/>
      <c r="B7" s="351"/>
      <c r="C7" s="351"/>
      <c r="D7" s="351"/>
      <c r="E7" s="351"/>
      <c r="F7" s="351"/>
      <c r="G7" s="351"/>
      <c r="H7" s="351"/>
      <c r="I7" s="351"/>
      <c r="J7" s="351"/>
      <c r="K7" s="351"/>
      <c r="L7" s="351"/>
      <c r="M7" s="351"/>
      <c r="N7" s="351"/>
      <c r="O7" s="351"/>
    </row>
    <row r="8" spans="1:15" ht="13">
      <c r="A8" s="2"/>
      <c r="C8" s="3"/>
      <c r="E8" s="4" t="s">
        <v>80</v>
      </c>
      <c r="F8" s="3"/>
      <c r="G8" s="3"/>
      <c r="H8" s="3"/>
      <c r="I8" s="3"/>
      <c r="J8" s="3"/>
      <c r="K8" s="3"/>
      <c r="L8" s="3"/>
      <c r="M8" s="3"/>
      <c r="N8" s="5"/>
      <c r="O8" s="3"/>
    </row>
    <row r="9" spans="5:15" ht="13">
      <c r="E9" s="4" t="s">
        <v>81</v>
      </c>
      <c r="F9" s="4"/>
      <c r="G9" s="4"/>
      <c r="H9" s="4"/>
      <c r="I9" s="4"/>
      <c r="J9" s="4"/>
      <c r="K9" s="4"/>
      <c r="L9" s="4"/>
      <c r="M9" s="4"/>
      <c r="N9" s="4"/>
      <c r="O9" s="4"/>
    </row>
    <row r="10" spans="1:16" ht="13.5" thickBot="1">
      <c r="A10" s="6" t="s">
        <v>11</v>
      </c>
      <c r="B10" s="6"/>
      <c r="C10" s="6"/>
      <c r="D10" s="6"/>
      <c r="E10" s="7" t="s">
        <v>82</v>
      </c>
      <c r="F10" s="7">
        <v>2020</v>
      </c>
      <c r="G10" s="7">
        <f>+F10+1</f>
        <v>2021</v>
      </c>
      <c r="H10" s="7">
        <f t="shared" si="0" ref="H10:O10">+G10+1</f>
        <v>2022</v>
      </c>
      <c r="I10" s="7">
        <f t="shared" si="0"/>
        <v>2023</v>
      </c>
      <c r="J10" s="7">
        <f t="shared" si="0"/>
        <v>2024</v>
      </c>
      <c r="K10" s="7">
        <f t="shared" si="0"/>
        <v>2025</v>
      </c>
      <c r="L10" s="7">
        <f t="shared" si="0"/>
        <v>2026</v>
      </c>
      <c r="M10" s="7">
        <f t="shared" si="0"/>
        <v>2027</v>
      </c>
      <c r="N10" s="7">
        <f t="shared" si="0"/>
        <v>2028</v>
      </c>
      <c r="O10" s="7">
        <f t="shared" si="0"/>
        <v>2029</v>
      </c>
      <c r="P10" s="57" t="s">
        <v>34</v>
      </c>
    </row>
    <row r="11" spans="1:15" ht="13">
      <c r="A11" s="4" t="s">
        <v>12</v>
      </c>
      <c r="B11" s="8" t="s">
        <v>2</v>
      </c>
      <c r="E11" s="4"/>
      <c r="F11" s="9"/>
      <c r="G11" s="9"/>
      <c r="H11" s="9"/>
      <c r="I11" s="9"/>
      <c r="J11" s="9"/>
      <c r="K11" s="9"/>
      <c r="L11" s="9"/>
      <c r="M11" s="9"/>
      <c r="N11" s="9"/>
      <c r="O11" s="4"/>
    </row>
    <row r="12" spans="2:16" ht="15.5">
      <c r="B12" s="8" t="s">
        <v>3</v>
      </c>
      <c r="C12" s="1" t="s">
        <v>59</v>
      </c>
      <c r="E12" s="52"/>
      <c r="F12" s="69">
        <f>'PD Exec Summary High Lev'!C12*1000000</f>
        <v>3150000</v>
      </c>
      <c r="G12" s="69">
        <f>'PD Exec Summary High Lev'!D12*1000000</f>
        <v>3150000</v>
      </c>
      <c r="H12" s="69">
        <f>'PD Exec Summary High Lev'!E12*1000000</f>
        <v>3150000</v>
      </c>
      <c r="I12" s="69">
        <f>'PD Exec Summary High Lev'!F12*1000000</f>
        <v>3150000</v>
      </c>
      <c r="J12" s="69">
        <f>'PD Exec Summary High Lev'!G12*1000000</f>
        <v>3150000</v>
      </c>
      <c r="K12" s="69">
        <f>'PD Exec Summary High Lev'!H12*1000000</f>
        <v>3150000</v>
      </c>
      <c r="L12" s="69">
        <f>'PD Exec Summary High Lev'!I12*1000000</f>
        <v>3150000</v>
      </c>
      <c r="M12" s="69">
        <f>'PD Exec Summary High Lev'!J12*1000000</f>
        <v>3150000</v>
      </c>
      <c r="N12" s="69">
        <f>'PD Exec Summary High Lev'!K12*1000000</f>
        <v>3150000</v>
      </c>
      <c r="O12" s="69">
        <f>'PD Exec Summary High Lev'!L12*1000000</f>
        <v>3150000</v>
      </c>
      <c r="P12" s="54">
        <f>SUM(F12:O12)</f>
        <v>31500000</v>
      </c>
    </row>
    <row r="13" spans="2:18" ht="15.5">
      <c r="B13" s="8" t="s">
        <v>4</v>
      </c>
      <c r="C13" s="1" t="s">
        <v>60</v>
      </c>
      <c r="E13" s="52"/>
      <c r="F13" s="12">
        <f>+(F12/2)+E17</f>
        <v>1575000</v>
      </c>
      <c r="G13" s="53">
        <f>+G12/2+F12/2</f>
        <v>3150000</v>
      </c>
      <c r="H13" s="53">
        <f>+H12/2+G12/2</f>
        <v>3150000</v>
      </c>
      <c r="I13" s="53">
        <f t="shared" si="1" ref="I13:O13">+I12/2+H12/2</f>
        <v>3150000</v>
      </c>
      <c r="J13" s="53">
        <f t="shared" si="1"/>
        <v>3150000</v>
      </c>
      <c r="K13" s="53">
        <f t="shared" si="1"/>
        <v>3150000</v>
      </c>
      <c r="L13" s="53">
        <f t="shared" si="1"/>
        <v>3150000</v>
      </c>
      <c r="M13" s="53">
        <f t="shared" si="1"/>
        <v>3150000</v>
      </c>
      <c r="N13" s="53">
        <f t="shared" si="1"/>
        <v>3150000</v>
      </c>
      <c r="O13" s="53">
        <f t="shared" si="1"/>
        <v>3150000</v>
      </c>
      <c r="P13" s="54">
        <f>SUM(F13:O13)</f>
        <v>29925000</v>
      </c>
      <c r="Q13" s="50"/>
      <c r="R13" s="58"/>
    </row>
    <row r="14" spans="1:16" ht="13">
      <c r="A14" s="85"/>
      <c r="B14" s="14"/>
      <c r="C14" s="14"/>
      <c r="E14" s="52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4"/>
    </row>
    <row r="15" spans="1:16" ht="15.5">
      <c r="A15" s="16" t="s">
        <v>13</v>
      </c>
      <c r="B15" s="8" t="s">
        <v>61</v>
      </c>
      <c r="C15" s="14"/>
      <c r="E15" s="70">
        <v>0</v>
      </c>
      <c r="F15" s="69">
        <f t="shared" si="2" ref="F15:O15">E15+F13</f>
        <v>1575000</v>
      </c>
      <c r="G15" s="69">
        <f t="shared" si="2"/>
        <v>4725000</v>
      </c>
      <c r="H15" s="69">
        <f t="shared" si="2"/>
        <v>7875000</v>
      </c>
      <c r="I15" s="69">
        <f t="shared" si="2"/>
        <v>11025000</v>
      </c>
      <c r="J15" s="69">
        <f t="shared" si="2"/>
        <v>14175000</v>
      </c>
      <c r="K15" s="69">
        <f t="shared" si="2"/>
        <v>17325000</v>
      </c>
      <c r="L15" s="69">
        <f t="shared" si="2"/>
        <v>20475000</v>
      </c>
      <c r="M15" s="69">
        <f t="shared" si="2"/>
        <v>23625000</v>
      </c>
      <c r="N15" s="69">
        <f t="shared" si="2"/>
        <v>26775000</v>
      </c>
      <c r="O15" s="69">
        <f t="shared" si="2"/>
        <v>29925000</v>
      </c>
      <c r="P15" s="14"/>
    </row>
    <row r="16" spans="1:16" ht="15.5">
      <c r="A16" s="16" t="s">
        <v>14</v>
      </c>
      <c r="B16" s="8" t="s">
        <v>62</v>
      </c>
      <c r="C16" s="14"/>
      <c r="E16" s="70">
        <v>0</v>
      </c>
      <c r="F16" s="69">
        <f>E16+F28</f>
        <v>50400</v>
      </c>
      <c r="G16" s="69">
        <f t="shared" si="3" ref="G16:O16">F16+G28</f>
        <v>201600</v>
      </c>
      <c r="H16" s="69">
        <f t="shared" si="3"/>
        <v>453600</v>
      </c>
      <c r="I16" s="69">
        <f t="shared" si="3"/>
        <v>806400</v>
      </c>
      <c r="J16" s="69">
        <f t="shared" si="3"/>
        <v>1260000</v>
      </c>
      <c r="K16" s="69">
        <f t="shared" si="3"/>
        <v>1814400</v>
      </c>
      <c r="L16" s="69">
        <f t="shared" si="3"/>
        <v>2469600</v>
      </c>
      <c r="M16" s="69">
        <f t="shared" si="3"/>
        <v>3225600</v>
      </c>
      <c r="N16" s="69">
        <f t="shared" si="3"/>
        <v>4082400</v>
      </c>
      <c r="O16" s="69">
        <f t="shared" si="3"/>
        <v>5040000</v>
      </c>
      <c r="P16" s="14"/>
    </row>
    <row r="17" spans="1:16" ht="13">
      <c r="A17" s="16" t="s">
        <v>15</v>
      </c>
      <c r="B17" s="8" t="s">
        <v>7</v>
      </c>
      <c r="E17" s="71">
        <v>0</v>
      </c>
      <c r="F17" s="71">
        <f t="shared" si="4" ref="F17:O17">E17+F12-F13</f>
        <v>1575000</v>
      </c>
      <c r="G17" s="71">
        <f t="shared" si="4"/>
        <v>1575000</v>
      </c>
      <c r="H17" s="71">
        <f t="shared" si="4"/>
        <v>1575000</v>
      </c>
      <c r="I17" s="71">
        <f t="shared" si="4"/>
        <v>1575000</v>
      </c>
      <c r="J17" s="71">
        <f t="shared" si="4"/>
        <v>1575000</v>
      </c>
      <c r="K17" s="71">
        <f t="shared" si="4"/>
        <v>1575000</v>
      </c>
      <c r="L17" s="71">
        <f t="shared" si="4"/>
        <v>1575000</v>
      </c>
      <c r="M17" s="71">
        <f t="shared" si="4"/>
        <v>1575000</v>
      </c>
      <c r="N17" s="71">
        <f t="shared" si="4"/>
        <v>1575000</v>
      </c>
      <c r="O17" s="71">
        <f t="shared" si="4"/>
        <v>1575000</v>
      </c>
      <c r="P17" s="14"/>
    </row>
    <row r="18" spans="1:16" ht="13">
      <c r="A18" s="85"/>
      <c r="E18" s="72"/>
      <c r="F18" s="20"/>
      <c r="G18" s="20"/>
      <c r="H18" s="20"/>
      <c r="I18" s="20"/>
      <c r="J18" s="20"/>
      <c r="K18" s="20"/>
      <c r="L18" s="20"/>
      <c r="M18" s="20"/>
      <c r="N18" s="20"/>
      <c r="O18" s="72"/>
      <c r="P18" s="14"/>
    </row>
    <row r="19" spans="1:16" ht="13.5" thickBot="1">
      <c r="A19" s="16" t="s">
        <v>16</v>
      </c>
      <c r="B19" s="8" t="s">
        <v>8</v>
      </c>
      <c r="E19" s="73">
        <f t="shared" si="5" ref="E19:O19">E15-E16+E17</f>
        <v>0</v>
      </c>
      <c r="F19" s="73">
        <f t="shared" si="5"/>
        <v>3099600</v>
      </c>
      <c r="G19" s="73">
        <f t="shared" si="5"/>
        <v>6098400</v>
      </c>
      <c r="H19" s="73">
        <f t="shared" si="5"/>
        <v>8996400</v>
      </c>
      <c r="I19" s="73">
        <f t="shared" si="5"/>
        <v>11793600</v>
      </c>
      <c r="J19" s="73">
        <f t="shared" si="5"/>
        <v>14490000</v>
      </c>
      <c r="K19" s="73">
        <f t="shared" si="5"/>
        <v>17085600</v>
      </c>
      <c r="L19" s="73">
        <f t="shared" si="5"/>
        <v>19580400</v>
      </c>
      <c r="M19" s="73">
        <f t="shared" si="5"/>
        <v>21974400</v>
      </c>
      <c r="N19" s="73">
        <f t="shared" si="5"/>
        <v>24267600</v>
      </c>
      <c r="O19" s="73">
        <f t="shared" si="5"/>
        <v>26460000</v>
      </c>
      <c r="P19" s="54"/>
    </row>
    <row r="20" spans="1:16" ht="13.5" thickTop="1">
      <c r="A20" s="85"/>
      <c r="E20" s="52"/>
      <c r="F20" s="15"/>
      <c r="G20" s="15"/>
      <c r="H20" s="15"/>
      <c r="I20" s="15"/>
      <c r="J20" s="15"/>
      <c r="K20" s="15"/>
      <c r="L20" s="15"/>
      <c r="M20" s="15"/>
      <c r="N20" s="15"/>
      <c r="O20" s="52"/>
      <c r="P20" s="14"/>
    </row>
    <row r="21" spans="1:23" ht="13">
      <c r="A21" s="16" t="s">
        <v>17</v>
      </c>
      <c r="B21" s="8" t="s">
        <v>9</v>
      </c>
      <c r="E21" s="52"/>
      <c r="F21" s="69">
        <f t="shared" si="6" ref="F21:O21">(E19+F19)/2</f>
        <v>1549800</v>
      </c>
      <c r="G21" s="69">
        <f t="shared" si="6"/>
        <v>4599000</v>
      </c>
      <c r="H21" s="69">
        <f t="shared" si="6"/>
        <v>7547400</v>
      </c>
      <c r="I21" s="69">
        <f t="shared" si="6"/>
        <v>10395000</v>
      </c>
      <c r="J21" s="69">
        <f t="shared" si="6"/>
        <v>13141800</v>
      </c>
      <c r="K21" s="69">
        <f t="shared" si="6"/>
        <v>15787800</v>
      </c>
      <c r="L21" s="69">
        <f t="shared" si="6"/>
        <v>18333000</v>
      </c>
      <c r="M21" s="69">
        <f t="shared" si="6"/>
        <v>20777400</v>
      </c>
      <c r="N21" s="69">
        <f t="shared" si="6"/>
        <v>23121000</v>
      </c>
      <c r="O21" s="69">
        <f t="shared" si="6"/>
        <v>25363800</v>
      </c>
      <c r="P21" s="14"/>
      <c r="W21" s="22"/>
    </row>
    <row r="22" spans="1:16" ht="13">
      <c r="A22" s="85"/>
      <c r="E22" s="72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14"/>
    </row>
    <row r="23" spans="1:16" ht="13">
      <c r="A23" s="16" t="s">
        <v>18</v>
      </c>
      <c r="B23" s="8" t="s">
        <v>10</v>
      </c>
      <c r="E23" s="52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14"/>
    </row>
    <row r="24" spans="1:17" ht="15.5">
      <c r="A24" s="85"/>
      <c r="B24" s="8" t="s">
        <v>3</v>
      </c>
      <c r="C24" s="1" t="s">
        <v>63</v>
      </c>
      <c r="E24" s="52"/>
      <c r="F24" s="11">
        <f>(F21*ROUND((F63),7))/F66</f>
        <v>91213.719567694905</v>
      </c>
      <c r="G24" s="11">
        <f t="shared" si="7" ref="G24:O24">(G21*ROUND((G63),7))/G66</f>
        <v>270674.85887974512</v>
      </c>
      <c r="H24" s="11">
        <f t="shared" si="7"/>
        <v>449101.38734177209</v>
      </c>
      <c r="I24" s="11">
        <f t="shared" si="7"/>
        <v>618545.31645569613</v>
      </c>
      <c r="J24" s="11">
        <f t="shared" si="7"/>
        <v>781991.23037974688</v>
      </c>
      <c r="K24" s="11">
        <f t="shared" si="7"/>
        <v>939439.12911392387</v>
      </c>
      <c r="L24" s="11">
        <f t="shared" si="7"/>
        <v>1090889.0126582277</v>
      </c>
      <c r="M24" s="11">
        <f t="shared" si="7"/>
        <v>1236340.8810126581</v>
      </c>
      <c r="N24" s="11">
        <f t="shared" si="7"/>
        <v>1375794.734177215</v>
      </c>
      <c r="O24" s="11">
        <f t="shared" si="7"/>
        <v>1509250.5721518986</v>
      </c>
      <c r="P24" s="54">
        <f>SUM(F24:O24)</f>
        <v>8363240.841738577</v>
      </c>
      <c r="Q24" s="11"/>
    </row>
    <row r="25" spans="1:16" ht="15.5">
      <c r="A25" s="4" t="s">
        <v>0</v>
      </c>
      <c r="B25" s="8" t="s">
        <v>4</v>
      </c>
      <c r="C25" s="1" t="s">
        <v>83</v>
      </c>
      <c r="E25" s="52"/>
      <c r="F25" s="11">
        <f>F21*ROUND((F62),7)</f>
        <v>18651.22308</v>
      </c>
      <c r="G25" s="11">
        <f t="shared" si="8" ref="G25:O25">G21*ROUND((G62),7)</f>
        <v>55347.125399999997</v>
      </c>
      <c r="H25" s="11">
        <f t="shared" si="8"/>
        <v>90829.940040000001</v>
      </c>
      <c r="I25" s="11">
        <f t="shared" si="8"/>
        <v>125099.667</v>
      </c>
      <c r="J25" s="11">
        <f t="shared" si="8"/>
        <v>158156.30627999999</v>
      </c>
      <c r="K25" s="11">
        <f t="shared" si="8"/>
        <v>189999.85788</v>
      </c>
      <c r="L25" s="11">
        <f t="shared" si="8"/>
        <v>220630.32179999998</v>
      </c>
      <c r="M25" s="11">
        <f t="shared" si="8"/>
        <v>250047.69803999999</v>
      </c>
      <c r="N25" s="11">
        <f t="shared" si="8"/>
        <v>278251.9866</v>
      </c>
      <c r="O25" s="11">
        <f t="shared" si="8"/>
        <v>305243.18747999996</v>
      </c>
      <c r="P25" s="54">
        <f>SUM(F25:O25)</f>
        <v>1692257.3136</v>
      </c>
    </row>
    <row r="26" spans="1:16" ht="13">
      <c r="A26" s="4"/>
      <c r="B26" s="8"/>
      <c r="C26" s="8"/>
      <c r="E26" s="52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14"/>
    </row>
    <row r="27" spans="1:16" ht="13">
      <c r="A27" s="16" t="s">
        <v>19</v>
      </c>
      <c r="B27" s="8" t="s">
        <v>1</v>
      </c>
      <c r="C27" s="8"/>
      <c r="E27" s="52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14"/>
    </row>
    <row r="28" spans="1:16" ht="15.5">
      <c r="A28" s="4"/>
      <c r="B28" s="8" t="s">
        <v>3</v>
      </c>
      <c r="C28" s="1" t="s">
        <v>64</v>
      </c>
      <c r="E28" s="52"/>
      <c r="F28" s="69">
        <f>+F15*F60</f>
        <v>50400</v>
      </c>
      <c r="G28" s="69">
        <f>+G15*G60</f>
        <v>151200</v>
      </c>
      <c r="H28" s="69">
        <f>+H15*H60</f>
        <v>252000</v>
      </c>
      <c r="I28" s="69">
        <f t="shared" si="9" ref="I28:O28">+I15*I60</f>
        <v>352800</v>
      </c>
      <c r="J28" s="69">
        <f t="shared" si="9"/>
        <v>453600</v>
      </c>
      <c r="K28" s="69">
        <f t="shared" si="9"/>
        <v>554400</v>
      </c>
      <c r="L28" s="69">
        <f t="shared" si="9"/>
        <v>655200</v>
      </c>
      <c r="M28" s="69">
        <f t="shared" si="9"/>
        <v>756000</v>
      </c>
      <c r="N28" s="69">
        <f t="shared" si="9"/>
        <v>856800</v>
      </c>
      <c r="O28" s="69">
        <f t="shared" si="9"/>
        <v>957600</v>
      </c>
      <c r="P28" s="54">
        <f>SUM(F28:O28)</f>
        <v>5040000</v>
      </c>
    </row>
    <row r="29" spans="1:16" ht="15.5">
      <c r="A29" s="4"/>
      <c r="B29" s="1" t="s">
        <v>4</v>
      </c>
      <c r="C29" s="1" t="s">
        <v>65</v>
      </c>
      <c r="E29" s="52"/>
      <c r="F29" s="69">
        <f>+(F15-F16)*F61</f>
        <v>21344.40</v>
      </c>
      <c r="G29" s="69">
        <f t="shared" si="10" ref="G29:O29">+(G15-G16)*G61</f>
        <v>63327.60</v>
      </c>
      <c r="H29" s="69">
        <f t="shared" si="10"/>
        <v>103899.60</v>
      </c>
      <c r="I29" s="69">
        <f t="shared" si="10"/>
        <v>143060.40</v>
      </c>
      <c r="J29" s="69">
        <f t="shared" si="10"/>
        <v>180810</v>
      </c>
      <c r="K29" s="69">
        <f t="shared" si="10"/>
        <v>217148.40</v>
      </c>
      <c r="L29" s="69">
        <f t="shared" si="10"/>
        <v>252075.60</v>
      </c>
      <c r="M29" s="69">
        <f t="shared" si="10"/>
        <v>285591.60000000003</v>
      </c>
      <c r="N29" s="69">
        <f t="shared" si="10"/>
        <v>317696.40000000002</v>
      </c>
      <c r="O29" s="69">
        <f t="shared" si="10"/>
        <v>348390</v>
      </c>
      <c r="P29" s="54">
        <f>SUM(F29:O29)</f>
        <v>1933344</v>
      </c>
    </row>
    <row r="30" spans="1:16" ht="13">
      <c r="A30" s="4"/>
      <c r="B30" s="8" t="s">
        <v>5</v>
      </c>
      <c r="C30" s="1" t="s">
        <v>6</v>
      </c>
      <c r="E30" s="52"/>
      <c r="F30" s="69">
        <v>0</v>
      </c>
      <c r="G30" s="69">
        <v>0</v>
      </c>
      <c r="H30" s="69">
        <v>0</v>
      </c>
      <c r="I30" s="69">
        <v>0</v>
      </c>
      <c r="J30" s="69">
        <v>0</v>
      </c>
      <c r="K30" s="69">
        <v>0</v>
      </c>
      <c r="L30" s="69">
        <v>0</v>
      </c>
      <c r="M30" s="69">
        <v>0</v>
      </c>
      <c r="N30" s="69">
        <v>0</v>
      </c>
      <c r="O30" s="69">
        <v>0</v>
      </c>
      <c r="P30" s="54">
        <f>SUM(F30:O30)</f>
        <v>0</v>
      </c>
    </row>
    <row r="31" spans="1:16" ht="13">
      <c r="A31" s="4"/>
      <c r="B31" s="8"/>
      <c r="C31" s="8"/>
      <c r="E31" s="52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14"/>
    </row>
    <row r="32" spans="1:16" ht="13">
      <c r="A32" s="16" t="s">
        <v>20</v>
      </c>
      <c r="B32" s="8" t="s">
        <v>31</v>
      </c>
      <c r="C32" s="8"/>
      <c r="E32" s="52"/>
      <c r="F32" s="69">
        <f>'PD Exec Summary High Lev'!C11*1000000</f>
        <v>350000</v>
      </c>
      <c r="G32" s="69">
        <f>'PD Exec Summary High Lev'!D11*1000000</f>
        <v>350000</v>
      </c>
      <c r="H32" s="69">
        <f>'PD Exec Summary High Lev'!E11*1000000</f>
        <v>350000</v>
      </c>
      <c r="I32" s="69">
        <f>'PD Exec Summary High Lev'!F11*1000000</f>
        <v>350000</v>
      </c>
      <c r="J32" s="69">
        <f>'PD Exec Summary High Lev'!G11*1000000</f>
        <v>350000</v>
      </c>
      <c r="K32" s="69">
        <f>'PD Exec Summary High Lev'!H11*1000000</f>
        <v>350000</v>
      </c>
      <c r="L32" s="69">
        <f>'PD Exec Summary High Lev'!I11*1000000</f>
        <v>350000</v>
      </c>
      <c r="M32" s="69">
        <f>'PD Exec Summary High Lev'!J11*1000000</f>
        <v>350000</v>
      </c>
      <c r="N32" s="69">
        <f>'PD Exec Summary High Lev'!K11*1000000</f>
        <v>350000</v>
      </c>
      <c r="O32" s="69">
        <f>'PD Exec Summary High Lev'!L11*1000000</f>
        <v>350000</v>
      </c>
      <c r="P32" s="54">
        <f>SUM(F32:O32)</f>
        <v>3500000</v>
      </c>
    </row>
    <row r="33" spans="1:16" ht="13">
      <c r="A33" s="85"/>
      <c r="E33" s="52"/>
      <c r="F33" s="20"/>
      <c r="G33" s="20"/>
      <c r="H33" s="20"/>
      <c r="I33" s="20"/>
      <c r="J33" s="20"/>
      <c r="K33" s="20"/>
      <c r="L33" s="20"/>
      <c r="M33" s="20"/>
      <c r="N33" s="20"/>
      <c r="O33" s="72"/>
      <c r="P33" s="14"/>
    </row>
    <row r="34" spans="1:16" ht="13.5" thickBot="1">
      <c r="A34" s="16" t="s">
        <v>21</v>
      </c>
      <c r="B34" s="8" t="s">
        <v>33</v>
      </c>
      <c r="E34" s="52"/>
      <c r="F34" s="23">
        <f>F24+F25+F28+F29+F30+F32</f>
        <v>531609.34264769487</v>
      </c>
      <c r="G34" s="23">
        <f t="shared" si="11" ref="G34:O34">G24+G25+G28+G29+G30+G32</f>
        <v>890549.58427974512</v>
      </c>
      <c r="H34" s="23">
        <f t="shared" si="11"/>
        <v>1245830.9273817721</v>
      </c>
      <c r="I34" s="23">
        <f t="shared" si="11"/>
        <v>1589505.3834556961</v>
      </c>
      <c r="J34" s="23">
        <f t="shared" si="11"/>
        <v>1924557.5366597469</v>
      </c>
      <c r="K34" s="23">
        <f t="shared" si="11"/>
        <v>2250987.3869939237</v>
      </c>
      <c r="L34" s="23">
        <f t="shared" si="11"/>
        <v>2568794.9344582278</v>
      </c>
      <c r="M34" s="23">
        <f t="shared" si="11"/>
        <v>2877980.1790526579</v>
      </c>
      <c r="N34" s="23">
        <f t="shared" si="11"/>
        <v>3178543.1207772149</v>
      </c>
      <c r="O34" s="23">
        <f t="shared" si="11"/>
        <v>3470483.7596318987</v>
      </c>
      <c r="P34" s="23">
        <f>SUM(F34:O34)</f>
        <v>20528842.155338578</v>
      </c>
    </row>
    <row r="35" spans="1:18" ht="14" thickTop="1" thickBot="1">
      <c r="A35" s="282"/>
      <c r="B35" s="2" t="s">
        <v>3</v>
      </c>
      <c r="C35" s="1" t="s">
        <v>234</v>
      </c>
      <c r="E35" s="24"/>
      <c r="F35" s="68">
        <f>F34/13</f>
        <v>40893.026357514987</v>
      </c>
      <c r="G35" s="68">
        <f t="shared" si="12" ref="G35:O35">G34/13</f>
        <v>68503.814175365012</v>
      </c>
      <c r="H35" s="68">
        <f t="shared" si="12"/>
        <v>95833.14826013631</v>
      </c>
      <c r="I35" s="68">
        <f t="shared" si="12"/>
        <v>122269.64488120739</v>
      </c>
      <c r="J35" s="68">
        <f t="shared" si="12"/>
        <v>148042.88743536515</v>
      </c>
      <c r="K35" s="68">
        <f t="shared" si="12"/>
        <v>173152.87592260953</v>
      </c>
      <c r="L35" s="68">
        <f t="shared" si="12"/>
        <v>197599.61034294061</v>
      </c>
      <c r="M35" s="68">
        <f t="shared" si="12"/>
        <v>221383.0906963583</v>
      </c>
      <c r="N35" s="68">
        <f t="shared" si="12"/>
        <v>244503.31698286269</v>
      </c>
      <c r="O35" s="68">
        <f t="shared" si="12"/>
        <v>266960.28920245374</v>
      </c>
      <c r="P35" s="255"/>
      <c r="Q35" s="255"/>
      <c r="R35" s="23">
        <f>SUM(F35:O35)</f>
        <v>1579141.7042568137</v>
      </c>
    </row>
    <row r="36" spans="1:18" ht="14" thickTop="1" thickBot="1">
      <c r="A36" s="282"/>
      <c r="B36" s="2" t="s">
        <v>4</v>
      </c>
      <c r="C36" s="1" t="s">
        <v>235</v>
      </c>
      <c r="E36" s="24"/>
      <c r="F36" s="68">
        <f>F34-F35</f>
        <v>490716.31629017985</v>
      </c>
      <c r="G36" s="68">
        <f t="shared" si="13" ref="G36:O36">G34-G35</f>
        <v>822045.77010438009</v>
      </c>
      <c r="H36" s="68">
        <f t="shared" si="13"/>
        <v>1149997.7791216357</v>
      </c>
      <c r="I36" s="68">
        <f t="shared" si="13"/>
        <v>1467235.7385744886</v>
      </c>
      <c r="J36" s="68">
        <f t="shared" si="13"/>
        <v>1776514.6492243817</v>
      </c>
      <c r="K36" s="68">
        <f t="shared" si="13"/>
        <v>2077834.5110713141</v>
      </c>
      <c r="L36" s="68">
        <f t="shared" si="13"/>
        <v>2371195.324115287</v>
      </c>
      <c r="M36" s="68">
        <f t="shared" si="13"/>
        <v>2656597.0883562998</v>
      </c>
      <c r="N36" s="68">
        <f t="shared" si="13"/>
        <v>2934039.8037943523</v>
      </c>
      <c r="O36" s="68">
        <f t="shared" si="13"/>
        <v>3203523.4704294452</v>
      </c>
      <c r="P36" s="255"/>
      <c r="Q36" s="255"/>
      <c r="R36" s="23">
        <f>SUM(F36:O36)</f>
        <v>18949700.451081764</v>
      </c>
    </row>
    <row r="37" spans="1:18" ht="13.5" thickTop="1">
      <c r="A37" s="85"/>
      <c r="E37" s="32"/>
      <c r="F37" s="25"/>
      <c r="G37" s="25"/>
      <c r="H37" s="25"/>
      <c r="I37" s="25"/>
      <c r="J37" s="25"/>
      <c r="K37" s="25"/>
      <c r="L37" s="25"/>
      <c r="M37" s="25"/>
      <c r="N37" s="25"/>
      <c r="O37" s="14"/>
      <c r="P37" s="14"/>
      <c r="R37" s="50">
        <f>SUM(R35:R36)</f>
        <v>20528842.155338578</v>
      </c>
    </row>
    <row r="38" spans="1:15" s="14" customFormat="1" ht="15.5">
      <c r="A38" s="55" t="s">
        <v>22</v>
      </c>
      <c r="B38" s="14" t="s">
        <v>74</v>
      </c>
      <c r="E38" s="32"/>
      <c r="F38" s="62"/>
      <c r="G38" s="62"/>
      <c r="H38" s="62"/>
      <c r="I38" s="62"/>
      <c r="J38" s="62"/>
      <c r="K38" s="62"/>
      <c r="L38" s="62"/>
      <c r="M38" s="62"/>
      <c r="N38" s="62"/>
      <c r="O38" s="62"/>
    </row>
    <row r="39" spans="1:24" s="14" customFormat="1" ht="13">
      <c r="A39" s="55"/>
      <c r="B39" s="273" t="s">
        <v>3</v>
      </c>
      <c r="C39" s="14" t="s">
        <v>227</v>
      </c>
      <c r="E39" s="32"/>
      <c r="F39" s="62">
        <f>'Rev Req - Transmission'!F39</f>
        <v>0.97399544999999998</v>
      </c>
      <c r="G39" s="62">
        <f>'Rev Req - Transmission'!G39</f>
        <v>0.97399544999999998</v>
      </c>
      <c r="H39" s="62">
        <f>'Rev Req - Transmission'!H39</f>
        <v>0.97399544999999998</v>
      </c>
      <c r="I39" s="62">
        <f>'Rev Req - Transmission'!I39</f>
        <v>0.97399544999999998</v>
      </c>
      <c r="J39" s="62">
        <f>'Rev Req - Transmission'!J39</f>
        <v>0.97399544999999998</v>
      </c>
      <c r="K39" s="62">
        <f>'Rev Req - Transmission'!K39</f>
        <v>0.97399544999999998</v>
      </c>
      <c r="L39" s="62">
        <f>'Rev Req - Transmission'!L39</f>
        <v>0.97399544999999998</v>
      </c>
      <c r="M39" s="62">
        <f>'Rev Req - Transmission'!M39</f>
        <v>0.97399544999999998</v>
      </c>
      <c r="N39" s="62">
        <f>'Rev Req - Transmission'!N39</f>
        <v>0.97399544999999998</v>
      </c>
      <c r="O39" s="62">
        <f>'Rev Req - Transmission'!O39</f>
        <v>0.97399544999999998</v>
      </c>
      <c r="P39" s="62"/>
      <c r="Q39" s="62"/>
      <c r="R39" s="62"/>
      <c r="W39" s="54"/>
      <c r="X39" s="54"/>
    </row>
    <row r="40" spans="1:24" s="14" customFormat="1" ht="13">
      <c r="A40" s="55"/>
      <c r="B40" s="273" t="s">
        <v>4</v>
      </c>
      <c r="C40" s="14" t="s">
        <v>228</v>
      </c>
      <c r="E40" s="32"/>
      <c r="F40" s="62">
        <f>'Rev Req - Transmission'!F40</f>
        <v>0.9723427</v>
      </c>
      <c r="G40" s="62">
        <f>'Rev Req - Transmission'!G40</f>
        <v>0.9723427</v>
      </c>
      <c r="H40" s="62">
        <f>'Rev Req - Transmission'!H40</f>
        <v>0.9723427</v>
      </c>
      <c r="I40" s="62">
        <f>'Rev Req - Transmission'!I40</f>
        <v>0.9723427</v>
      </c>
      <c r="J40" s="62">
        <f>'Rev Req - Transmission'!J40</f>
        <v>0.9723427</v>
      </c>
      <c r="K40" s="62">
        <f>'Rev Req - Transmission'!K40</f>
        <v>0.9723427</v>
      </c>
      <c r="L40" s="62">
        <f>'Rev Req - Transmission'!L40</f>
        <v>0.9723427</v>
      </c>
      <c r="M40" s="62">
        <f>'Rev Req - Transmission'!M40</f>
        <v>0.9723427</v>
      </c>
      <c r="N40" s="62">
        <f>'Rev Req - Transmission'!N40</f>
        <v>0.9723427</v>
      </c>
      <c r="O40" s="62">
        <f>'Rev Req - Transmission'!O40</f>
        <v>0.9723427</v>
      </c>
      <c r="P40" s="62"/>
      <c r="Q40" s="62"/>
      <c r="R40" s="62"/>
      <c r="W40" s="54"/>
      <c r="X40" s="54"/>
    </row>
    <row r="41" spans="1:16" ht="13">
      <c r="A41" s="85"/>
      <c r="E41" s="32"/>
      <c r="F41" s="25"/>
      <c r="G41" s="25"/>
      <c r="H41" s="25"/>
      <c r="I41" s="25"/>
      <c r="J41" s="25"/>
      <c r="K41" s="25"/>
      <c r="L41" s="25"/>
      <c r="M41" s="25"/>
      <c r="N41" s="25"/>
      <c r="O41" s="14"/>
      <c r="P41" s="14"/>
    </row>
    <row r="42" spans="1:5" ht="13">
      <c r="A42" s="84" t="s">
        <v>23</v>
      </c>
      <c r="B42" s="1" t="s">
        <v>24</v>
      </c>
      <c r="E42" s="24"/>
    </row>
    <row r="43" spans="1:18" ht="13.5" thickBot="1">
      <c r="A43" s="282"/>
      <c r="B43" s="273" t="s">
        <v>3</v>
      </c>
      <c r="C43" s="1" t="s">
        <v>236</v>
      </c>
      <c r="E43" s="24"/>
      <c r="F43" s="68">
        <f>F35*F39</f>
        <v>39829.621608949674</v>
      </c>
      <c r="G43" s="68">
        <f t="shared" si="14" ref="G43:O44">G35*G39</f>
        <v>66722.403314451018</v>
      </c>
      <c r="H43" s="68">
        <f t="shared" si="14"/>
        <v>93341.05036454818</v>
      </c>
      <c r="I43" s="68">
        <f t="shared" si="14"/>
        <v>119090.07778741179</v>
      </c>
      <c r="J43" s="68">
        <f t="shared" si="14"/>
        <v>144193.09876690782</v>
      </c>
      <c r="K43" s="68">
        <f t="shared" si="14"/>
        <v>168650.11330303623</v>
      </c>
      <c r="L43" s="68">
        <f t="shared" si="14"/>
        <v>192461.12139579709</v>
      </c>
      <c r="M43" s="68">
        <f t="shared" si="14"/>
        <v>215626.1230451903</v>
      </c>
      <c r="N43" s="68">
        <f t="shared" si="14"/>
        <v>238145.11825121599</v>
      </c>
      <c r="O43" s="68">
        <f t="shared" si="14"/>
        <v>260018.10701387408</v>
      </c>
      <c r="P43" s="255"/>
      <c r="Q43" s="255"/>
      <c r="R43" s="23">
        <f>SUM(F43:O43)</f>
        <v>1538076.8348513821</v>
      </c>
    </row>
    <row r="44" spans="1:18" ht="14" thickTop="1" thickBot="1">
      <c r="A44" s="282"/>
      <c r="B44" s="273" t="s">
        <v>4</v>
      </c>
      <c r="C44" s="1" t="s">
        <v>238</v>
      </c>
      <c r="E44" s="24"/>
      <c r="F44" s="68">
        <f>F36*F40</f>
        <v>477144.42791564745</v>
      </c>
      <c r="G44" s="68">
        <f t="shared" si="14"/>
        <v>799310.20362687227</v>
      </c>
      <c r="H44" s="68">
        <f t="shared" si="14"/>
        <v>1118191.9455451348</v>
      </c>
      <c r="I44" s="68">
        <f t="shared" si="14"/>
        <v>1426655.9595820124</v>
      </c>
      <c r="J44" s="68">
        <f t="shared" si="14"/>
        <v>1727381.0506163882</v>
      </c>
      <c r="K44" s="68">
        <f t="shared" si="14"/>
        <v>2020367.2186482614</v>
      </c>
      <c r="L44" s="68">
        <f t="shared" si="14"/>
        <v>2305614.4636776336</v>
      </c>
      <c r="M44" s="68">
        <f t="shared" si="14"/>
        <v>2583122.7857045033</v>
      </c>
      <c r="N44" s="68">
        <f t="shared" si="14"/>
        <v>2852892.1847288706</v>
      </c>
      <c r="O44" s="68">
        <f t="shared" si="14"/>
        <v>3114922.6607507369</v>
      </c>
      <c r="P44" s="76"/>
      <c r="Q44" s="76"/>
      <c r="R44" s="23">
        <f>SUM(F44:O44)</f>
        <v>18425602.90079606</v>
      </c>
    </row>
    <row r="45" spans="1:18" ht="14" thickTop="1" thickBot="1">
      <c r="A45" s="282"/>
      <c r="B45" s="1" t="s">
        <v>231</v>
      </c>
      <c r="C45" s="1" t="s">
        <v>41</v>
      </c>
      <c r="E45" s="24"/>
      <c r="F45" s="23">
        <f t="shared" si="15" ref="F45:O45">+F43+F44</f>
        <v>516974.04952459713</v>
      </c>
      <c r="G45" s="23">
        <f t="shared" si="15"/>
        <v>866032.60694132326</v>
      </c>
      <c r="H45" s="23">
        <f t="shared" si="15"/>
        <v>1211532.9959096829</v>
      </c>
      <c r="I45" s="23">
        <f t="shared" si="15"/>
        <v>1545746.0373694242</v>
      </c>
      <c r="J45" s="23">
        <f t="shared" si="15"/>
        <v>1871574.149383296</v>
      </c>
      <c r="K45" s="23">
        <f t="shared" si="15"/>
        <v>2189017.3319512978</v>
      </c>
      <c r="L45" s="23">
        <f t="shared" si="15"/>
        <v>2498075.5850734306</v>
      </c>
      <c r="M45" s="23">
        <f t="shared" si="15"/>
        <v>2798748.9087496935</v>
      </c>
      <c r="N45" s="23">
        <f t="shared" si="15"/>
        <v>3091037.3029800868</v>
      </c>
      <c r="O45" s="23">
        <f t="shared" si="15"/>
        <v>3374940.7677646112</v>
      </c>
      <c r="P45" s="255"/>
      <c r="Q45" s="255"/>
      <c r="R45" s="23">
        <f>SUM(F45:O45)</f>
        <v>19963679.735647447</v>
      </c>
    </row>
    <row r="46" spans="1:14" ht="13.5" thickTop="1">
      <c r="A46" s="60"/>
      <c r="E46" s="24"/>
      <c r="F46" s="25"/>
      <c r="G46" s="25"/>
      <c r="H46" s="25"/>
      <c r="I46" s="25"/>
      <c r="J46" s="25"/>
      <c r="K46" s="25"/>
      <c r="L46" s="25"/>
      <c r="M46" s="25"/>
      <c r="N46" s="25"/>
    </row>
    <row r="47" spans="1:15" ht="13">
      <c r="A47" s="26" t="s">
        <v>79</v>
      </c>
      <c r="C47" s="8"/>
      <c r="E47" s="24"/>
      <c r="F47" s="27"/>
      <c r="G47" s="27"/>
      <c r="H47" s="27"/>
      <c r="I47" s="27"/>
      <c r="J47" s="27"/>
      <c r="K47" s="27"/>
      <c r="L47" s="27"/>
      <c r="M47" s="27"/>
      <c r="N47" s="27"/>
      <c r="O47" s="28"/>
    </row>
    <row r="48" spans="1:15" ht="13">
      <c r="A48" s="60"/>
      <c r="B48" s="8" t="s">
        <v>66</v>
      </c>
      <c r="C48" s="29" t="s">
        <v>76</v>
      </c>
      <c r="D48" s="29"/>
      <c r="E48" s="29"/>
      <c r="F48" s="29"/>
      <c r="G48" s="30"/>
      <c r="H48" s="30"/>
      <c r="I48" s="30"/>
      <c r="J48" s="30"/>
      <c r="K48" s="30"/>
      <c r="L48" s="30"/>
      <c r="M48" s="30"/>
      <c r="N48" s="30"/>
      <c r="O48" s="30"/>
    </row>
    <row r="49" spans="1:15" ht="13">
      <c r="A49" s="60"/>
      <c r="B49" s="8" t="s">
        <v>67</v>
      </c>
      <c r="C49" s="1" t="s">
        <v>51</v>
      </c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</row>
    <row r="50" spans="1:15" ht="13">
      <c r="A50" s="60"/>
      <c r="B50" s="8" t="s">
        <v>68</v>
      </c>
      <c r="C50" s="8" t="s">
        <v>77</v>
      </c>
      <c r="E50" s="24"/>
      <c r="F50" s="27"/>
      <c r="G50" s="27"/>
      <c r="H50" s="27"/>
      <c r="I50" s="27"/>
      <c r="J50" s="27"/>
      <c r="K50" s="27"/>
      <c r="L50" s="27"/>
      <c r="M50" s="27"/>
      <c r="N50" s="27"/>
      <c r="O50" s="28"/>
    </row>
    <row r="51" spans="2:15" s="14" customFormat="1" ht="13">
      <c r="B51" s="31" t="s">
        <v>69</v>
      </c>
      <c r="C51" s="29" t="s">
        <v>53</v>
      </c>
      <c r="E51" s="32"/>
      <c r="F51" s="27"/>
      <c r="G51" s="27"/>
      <c r="H51" s="27"/>
      <c r="I51" s="27"/>
      <c r="J51" s="27"/>
      <c r="K51" s="27"/>
      <c r="L51" s="27"/>
      <c r="M51" s="27"/>
      <c r="N51" s="27"/>
      <c r="O51" s="27"/>
    </row>
    <row r="52" spans="2:15" ht="11.5" customHeight="1">
      <c r="B52" s="1" t="s">
        <v>70</v>
      </c>
      <c r="C52" s="29" t="s">
        <v>54</v>
      </c>
      <c r="E52" s="24"/>
      <c r="F52" s="27"/>
      <c r="G52" s="27"/>
      <c r="H52" s="27"/>
      <c r="I52" s="27"/>
      <c r="J52" s="27"/>
      <c r="K52" s="27"/>
      <c r="L52" s="27"/>
      <c r="M52" s="27"/>
      <c r="N52" s="27"/>
      <c r="O52" s="28"/>
    </row>
    <row r="53" spans="1:15" ht="11.5" customHeight="1">
      <c r="A53" s="4"/>
      <c r="B53" s="1" t="s">
        <v>71</v>
      </c>
      <c r="C53" s="1" t="s">
        <v>57</v>
      </c>
      <c r="E53" s="24"/>
      <c r="F53" s="27"/>
      <c r="G53" s="27"/>
      <c r="H53" s="27"/>
      <c r="I53" s="27"/>
      <c r="J53" s="27"/>
      <c r="K53" s="27"/>
      <c r="L53" s="27"/>
      <c r="M53" s="27"/>
      <c r="N53" s="27"/>
      <c r="O53" s="28"/>
    </row>
    <row r="54" spans="1:15" ht="11.5" customHeight="1">
      <c r="A54" s="4"/>
      <c r="B54" s="1" t="s">
        <v>72</v>
      </c>
      <c r="C54" s="1" t="s">
        <v>52</v>
      </c>
      <c r="E54" s="24"/>
      <c r="F54" s="27"/>
      <c r="G54" s="27"/>
      <c r="H54" s="27"/>
      <c r="I54" s="27"/>
      <c r="J54" s="27"/>
      <c r="K54" s="27"/>
      <c r="L54" s="27"/>
      <c r="M54" s="27"/>
      <c r="N54" s="27"/>
      <c r="O54" s="28"/>
    </row>
    <row r="55" spans="1:15" ht="11.5" customHeight="1">
      <c r="A55" s="4"/>
      <c r="B55" s="1" t="s">
        <v>73</v>
      </c>
      <c r="C55" s="14" t="s">
        <v>58</v>
      </c>
      <c r="E55" s="24"/>
      <c r="F55" s="27"/>
      <c r="G55" s="27"/>
      <c r="H55" s="27"/>
      <c r="I55" s="27"/>
      <c r="J55" s="27"/>
      <c r="K55" s="27"/>
      <c r="L55" s="27"/>
      <c r="M55" s="27"/>
      <c r="N55" s="27"/>
      <c r="O55" s="28"/>
    </row>
    <row r="56" spans="1:15" ht="11.5" customHeight="1">
      <c r="A56" s="4"/>
      <c r="C56" s="8"/>
      <c r="E56" s="24"/>
      <c r="F56" s="27"/>
      <c r="G56" s="27"/>
      <c r="H56" s="27"/>
      <c r="I56" s="27"/>
      <c r="J56" s="27"/>
      <c r="K56" s="27"/>
      <c r="L56" s="27"/>
      <c r="M56" s="27"/>
      <c r="N56" s="27"/>
      <c r="O56" s="28"/>
    </row>
    <row r="57" spans="1:15" ht="11.5" customHeight="1">
      <c r="A57" s="4"/>
      <c r="C57" s="8"/>
      <c r="E57" s="24"/>
      <c r="F57" s="27"/>
      <c r="G57" s="27"/>
      <c r="H57" s="27"/>
      <c r="I57" s="27"/>
      <c r="J57" s="27"/>
      <c r="K57" s="27"/>
      <c r="L57" s="27"/>
      <c r="M57" s="27"/>
      <c r="N57" s="27"/>
      <c r="O57" s="28"/>
    </row>
    <row r="58" spans="1:15" ht="11.5" customHeight="1">
      <c r="A58" s="4"/>
      <c r="C58" s="8"/>
      <c r="E58" s="24"/>
      <c r="F58" s="27"/>
      <c r="G58" s="27"/>
      <c r="H58" s="27"/>
      <c r="I58" s="27"/>
      <c r="J58" s="27"/>
      <c r="K58" s="27"/>
      <c r="L58" s="27"/>
      <c r="M58" s="27"/>
      <c r="N58" s="27"/>
      <c r="O58" s="28"/>
    </row>
    <row r="59" spans="1:15" ht="11.5" customHeight="1">
      <c r="A59" s="4"/>
      <c r="C59" s="8"/>
      <c r="E59" s="24"/>
      <c r="F59" s="27"/>
      <c r="G59" s="27"/>
      <c r="H59" s="27"/>
      <c r="I59" s="27"/>
      <c r="J59" s="27"/>
      <c r="K59" s="27"/>
      <c r="L59" s="27"/>
      <c r="M59" s="27"/>
      <c r="N59" s="27"/>
      <c r="O59" s="28"/>
    </row>
    <row r="60" spans="3:15" s="33" customFormat="1" ht="16" customHeight="1">
      <c r="C60" s="33" t="s">
        <v>46</v>
      </c>
      <c r="E60" s="34"/>
      <c r="F60" s="63">
        <f>'Rev Req - Transmission'!F60</f>
        <v>0.032000000000000001</v>
      </c>
      <c r="G60" s="63">
        <f>'Rev Req - Transmission'!G60</f>
        <v>0.032000000000000001</v>
      </c>
      <c r="H60" s="63">
        <f>'Rev Req - Transmission'!H60</f>
        <v>0.032000000000000001</v>
      </c>
      <c r="I60" s="63">
        <f>'Rev Req - Transmission'!I60</f>
        <v>0.032000000000000001</v>
      </c>
      <c r="J60" s="63">
        <f>'Rev Req - Transmission'!J60</f>
        <v>0.032000000000000001</v>
      </c>
      <c r="K60" s="63">
        <f>'Rev Req - Transmission'!K60</f>
        <v>0.032000000000000001</v>
      </c>
      <c r="L60" s="63">
        <f>'Rev Req - Transmission'!L60</f>
        <v>0.032000000000000001</v>
      </c>
      <c r="M60" s="63">
        <f>'Rev Req - Transmission'!M60</f>
        <v>0.032000000000000001</v>
      </c>
      <c r="N60" s="63">
        <f>'Rev Req - Transmission'!N60</f>
        <v>0.032000000000000001</v>
      </c>
      <c r="O60" s="63">
        <f>'Rev Req - Transmission'!O60</f>
        <v>0.032000000000000001</v>
      </c>
    </row>
    <row r="61" spans="3:15" s="33" customFormat="1" ht="16" customHeight="1">
      <c r="C61" s="33" t="s">
        <v>35</v>
      </c>
      <c r="E61" s="37"/>
      <c r="F61" s="59">
        <f>'Rev Req - Transmission'!F61</f>
        <v>0.014</v>
      </c>
      <c r="G61" s="59">
        <f>'Rev Req - Transmission'!G61</f>
        <v>0.014</v>
      </c>
      <c r="H61" s="59">
        <f>'Rev Req - Transmission'!H61</f>
        <v>0.014</v>
      </c>
      <c r="I61" s="59">
        <f>'Rev Req - Transmission'!I61</f>
        <v>0.014</v>
      </c>
      <c r="J61" s="59">
        <f>'Rev Req - Transmission'!J61</f>
        <v>0.014</v>
      </c>
      <c r="K61" s="59">
        <f>'Rev Req - Transmission'!K61</f>
        <v>0.014</v>
      </c>
      <c r="L61" s="59">
        <f>'Rev Req - Transmission'!L61</f>
        <v>0.014</v>
      </c>
      <c r="M61" s="59">
        <f>'Rev Req - Transmission'!M61</f>
        <v>0.014</v>
      </c>
      <c r="N61" s="59">
        <f>'Rev Req - Transmission'!N61</f>
        <v>0.014</v>
      </c>
      <c r="O61" s="59">
        <f>'Rev Req - Transmission'!O61</f>
        <v>0.014</v>
      </c>
    </row>
    <row r="62" spans="3:15" s="33" customFormat="1" ht="16" customHeight="1">
      <c r="C62" s="33" t="s">
        <v>25</v>
      </c>
      <c r="E62" s="37"/>
      <c r="F62" s="48">
        <f>'Rev Req - Transmission'!F62</f>
        <v>0.012034558276621409</v>
      </c>
      <c r="G62" s="48">
        <f>'Rev Req - Transmission'!G62</f>
        <v>0.012034558276621409</v>
      </c>
      <c r="H62" s="48">
        <f>'Rev Req - Transmission'!H62</f>
        <v>0.012034558276621409</v>
      </c>
      <c r="I62" s="48">
        <f>'Rev Req - Transmission'!I62</f>
        <v>0.012034558276621409</v>
      </c>
      <c r="J62" s="48">
        <f>'Rev Req - Transmission'!J62</f>
        <v>0.012034558276621409</v>
      </c>
      <c r="K62" s="48">
        <f>'Rev Req - Transmission'!K62</f>
        <v>0.012034558276621409</v>
      </c>
      <c r="L62" s="48">
        <f>'Rev Req - Transmission'!L62</f>
        <v>0.012034558276621409</v>
      </c>
      <c r="M62" s="48">
        <f>'Rev Req - Transmission'!M62</f>
        <v>0.012034558276621409</v>
      </c>
      <c r="N62" s="48">
        <f>'Rev Req - Transmission'!N62</f>
        <v>0.012034558276621409</v>
      </c>
      <c r="O62" s="48">
        <f>'Rev Req - Transmission'!O62</f>
        <v>0.012034558276621409</v>
      </c>
    </row>
    <row r="63" spans="3:15" s="33" customFormat="1" ht="16" customHeight="1">
      <c r="C63" s="33" t="s">
        <v>26</v>
      </c>
      <c r="E63" s="38"/>
      <c r="F63" s="49">
        <f>'Rev Req - Transmission'!F63</f>
        <v>0.044422826019061654</v>
      </c>
      <c r="G63" s="49">
        <f>'Rev Req - Transmission'!G63</f>
        <v>0.044422826019061654</v>
      </c>
      <c r="H63" s="49">
        <f>'Rev Req - Transmission'!H63</f>
        <v>0.044422826019061654</v>
      </c>
      <c r="I63" s="49">
        <f>'Rev Req - Transmission'!I63</f>
        <v>0.044422826019061654</v>
      </c>
      <c r="J63" s="49">
        <f>'Rev Req - Transmission'!J63</f>
        <v>0.044422826019061654</v>
      </c>
      <c r="K63" s="49">
        <f>'Rev Req - Transmission'!K63</f>
        <v>0.044422826019061654</v>
      </c>
      <c r="L63" s="49">
        <f>'Rev Req - Transmission'!L63</f>
        <v>0.044422826019061654</v>
      </c>
      <c r="M63" s="49">
        <f>'Rev Req - Transmission'!M63</f>
        <v>0.044422826019061654</v>
      </c>
      <c r="N63" s="49">
        <f>'Rev Req - Transmission'!N63</f>
        <v>0.044422826019061654</v>
      </c>
      <c r="O63" s="49">
        <f>'Rev Req - Transmission'!O63</f>
        <v>0.044422826019061654</v>
      </c>
    </row>
    <row r="64" spans="3:15" s="33" customFormat="1" ht="16" customHeight="1">
      <c r="C64" s="33" t="s">
        <v>27</v>
      </c>
      <c r="E64" s="39"/>
      <c r="F64" s="40">
        <f>'Rev Req - Transmission'!F64</f>
        <v>0.21</v>
      </c>
      <c r="G64" s="40">
        <f>'Rev Req - Transmission'!G64</f>
        <v>0.21</v>
      </c>
      <c r="H64" s="40">
        <f>'Rev Req - Transmission'!H64</f>
        <v>0.21</v>
      </c>
      <c r="I64" s="40">
        <f>'Rev Req - Transmission'!I64</f>
        <v>0.21</v>
      </c>
      <c r="J64" s="40">
        <f>'Rev Req - Transmission'!J64</f>
        <v>0.21</v>
      </c>
      <c r="K64" s="40">
        <f>'Rev Req - Transmission'!K64</f>
        <v>0.21</v>
      </c>
      <c r="L64" s="40">
        <f>'Rev Req - Transmission'!L64</f>
        <v>0.21</v>
      </c>
      <c r="M64" s="40">
        <f>'Rev Req - Transmission'!M64</f>
        <v>0.21</v>
      </c>
      <c r="N64" s="40">
        <f>'Rev Req - Transmission'!N64</f>
        <v>0.21</v>
      </c>
      <c r="O64" s="40">
        <f>'Rev Req - Transmission'!O64</f>
        <v>0.21</v>
      </c>
    </row>
    <row r="65" spans="3:15" s="33" customFormat="1" ht="16" customHeight="1">
      <c r="C65" s="33" t="s">
        <v>28</v>
      </c>
      <c r="E65" s="42"/>
      <c r="F65" s="40">
        <f>'Rev Req - Transmission'!F65</f>
        <v>0.044580000000000002</v>
      </c>
      <c r="G65" s="40">
        <f>'Rev Req - Transmission'!G65</f>
        <v>0.044580000000000002</v>
      </c>
      <c r="H65" s="40">
        <f>'Rev Req - Transmission'!H65</f>
        <v>0.055</v>
      </c>
      <c r="I65" s="40">
        <f>'Rev Req - Transmission'!I65</f>
        <v>0.055</v>
      </c>
      <c r="J65" s="40">
        <f>'Rev Req - Transmission'!J65</f>
        <v>0.055</v>
      </c>
      <c r="K65" s="40">
        <f>'Rev Req - Transmission'!K65</f>
        <v>0.055</v>
      </c>
      <c r="L65" s="40">
        <f>'Rev Req - Transmission'!L65</f>
        <v>0.055</v>
      </c>
      <c r="M65" s="40">
        <f>'Rev Req - Transmission'!M65</f>
        <v>0.055</v>
      </c>
      <c r="N65" s="40">
        <f>'Rev Req - Transmission'!N65</f>
        <v>0.055</v>
      </c>
      <c r="O65" s="40">
        <f>'Rev Req - Transmission'!O65</f>
        <v>0.055</v>
      </c>
    </row>
    <row r="66" spans="5:15" s="33" customFormat="1" ht="16" customHeight="1">
      <c r="E66" s="43"/>
      <c r="F66" s="44">
        <f t="shared" si="16" ref="F66:O66">1-((F64+F65)-(F64*F65))</f>
        <v>0.75478180000000006</v>
      </c>
      <c r="G66" s="44">
        <f t="shared" si="16"/>
        <v>0.75478180000000006</v>
      </c>
      <c r="H66" s="44">
        <f t="shared" si="16"/>
        <v>0.74655000000000005</v>
      </c>
      <c r="I66" s="44">
        <f t="shared" si="16"/>
        <v>0.74655000000000005</v>
      </c>
      <c r="J66" s="44">
        <f t="shared" si="16"/>
        <v>0.74655000000000005</v>
      </c>
      <c r="K66" s="44">
        <f t="shared" si="16"/>
        <v>0.74655000000000005</v>
      </c>
      <c r="L66" s="44">
        <f t="shared" si="16"/>
        <v>0.74655000000000005</v>
      </c>
      <c r="M66" s="44">
        <f t="shared" si="16"/>
        <v>0.74655000000000005</v>
      </c>
      <c r="N66" s="44">
        <f t="shared" si="16"/>
        <v>0.74655000000000005</v>
      </c>
      <c r="O66" s="45">
        <f t="shared" si="16"/>
        <v>0.74655000000000005</v>
      </c>
    </row>
    <row r="67" spans="1:15" ht="11.5" customHeight="1">
      <c r="A67" s="4"/>
      <c r="C67" s="8"/>
      <c r="E67" s="24"/>
      <c r="F67" s="27"/>
      <c r="G67" s="27"/>
      <c r="H67" s="27"/>
      <c r="I67" s="27"/>
      <c r="J67" s="27"/>
      <c r="K67" s="27"/>
      <c r="L67" s="27"/>
      <c r="M67" s="27"/>
      <c r="N67" s="27"/>
      <c r="O67" s="28"/>
    </row>
    <row r="68" spans="1:15" ht="11.5" customHeight="1">
      <c r="A68" s="4"/>
      <c r="C68" s="8"/>
      <c r="E68" s="24"/>
      <c r="F68" s="27"/>
      <c r="G68" s="27"/>
      <c r="H68" s="27"/>
      <c r="I68" s="27"/>
      <c r="J68" s="27"/>
      <c r="K68" s="27"/>
      <c r="L68" s="27"/>
      <c r="M68" s="27"/>
      <c r="N68" s="27"/>
      <c r="O68" s="28"/>
    </row>
    <row r="69" spans="1:15" ht="11.5" customHeight="1">
      <c r="A69" s="4"/>
      <c r="C69" s="8"/>
      <c r="E69" s="24"/>
      <c r="F69" s="27"/>
      <c r="G69" s="27"/>
      <c r="H69" s="27"/>
      <c r="I69" s="27"/>
      <c r="J69" s="27"/>
      <c r="K69" s="27"/>
      <c r="L69" s="27"/>
      <c r="M69" s="27"/>
      <c r="N69" s="27"/>
      <c r="O69" s="28"/>
    </row>
    <row r="70" spans="1:15" ht="11.5" customHeight="1">
      <c r="A70" s="4"/>
      <c r="C70" s="8"/>
      <c r="E70" s="24"/>
      <c r="F70" s="27"/>
      <c r="G70" s="27"/>
      <c r="H70" s="27"/>
      <c r="I70" s="27"/>
      <c r="J70" s="27"/>
      <c r="K70" s="27"/>
      <c r="L70" s="27"/>
      <c r="M70" s="27"/>
      <c r="N70" s="27"/>
      <c r="O70" s="28"/>
    </row>
    <row r="71" spans="1:15" ht="11.5" customHeight="1">
      <c r="A71" s="4"/>
      <c r="C71" s="8"/>
      <c r="E71" s="24"/>
      <c r="F71" s="27"/>
      <c r="G71" s="27"/>
      <c r="H71" s="27"/>
      <c r="I71" s="27"/>
      <c r="J71" s="27"/>
      <c r="K71" s="27"/>
      <c r="L71" s="27"/>
      <c r="M71" s="27"/>
      <c r="N71" s="27"/>
      <c r="O71" s="28"/>
    </row>
  </sheetData>
  <mergeCells count="5">
    <mergeCell ref="A3:O3"/>
    <mergeCell ref="A4:O4"/>
    <mergeCell ref="A5:O5"/>
    <mergeCell ref="A6:O6"/>
    <mergeCell ref="A7:O7"/>
  </mergeCells>
  <printOptions horizontalCentered="1" verticalCentered="1"/>
  <pageMargins left="0.3" right="0.28" top="0.96" bottom="1" header="0.5" footer="0.5"/>
  <pageSetup fitToHeight="2" orientation="landscape" scale="10" r:id="rId1"/>
  <headerFooter alignWithMargins="0"/>
  <rowBreaks count="1" manualBreakCount="1">
    <brk id="52" max="11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71"/>
  <sheetViews>
    <sheetView workbookViewId="0" topLeftCell="A1">
      <selection pane="topLeft" activeCell="A1" sqref="A1"/>
    </sheetView>
  </sheetViews>
  <sheetFormatPr defaultColWidth="9.1796875" defaultRowHeight="11.5" customHeight="1"/>
  <cols>
    <col min="1" max="1" width="3.81818181818182" style="1" customWidth="1"/>
    <col min="2" max="2" width="3.45454545454545" style="1" customWidth="1"/>
    <col min="3" max="3" width="51.4545454545455" style="1" customWidth="1"/>
    <col min="4" max="4" width="1.81818181818182" style="1" customWidth="1"/>
    <col min="5" max="5" width="10.4545454545455" style="1" customWidth="1"/>
    <col min="6" max="6" width="11.4545454545455" style="1" customWidth="1"/>
    <col min="7" max="16" width="12.2727272727273" style="1" bestFit="1" customWidth="1"/>
    <col min="17" max="17" width="10.1818181818182" style="1" bestFit="1" customWidth="1"/>
    <col min="18" max="18" width="12.2727272727273" style="1" bestFit="1" customWidth="1"/>
    <col min="19" max="16384" width="9.18181818181818" style="1"/>
  </cols>
  <sheetData>
    <row r="1" ht="11.5" customHeight="1">
      <c r="A1" s="159" t="s">
        <v>366</v>
      </c>
    </row>
    <row r="2" ht="11.5" customHeight="1">
      <c r="A2" s="159" t="s">
        <v>351</v>
      </c>
    </row>
    <row r="3" spans="1:15" ht="13">
      <c r="A3" s="349" t="s">
        <v>49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</row>
    <row r="4" spans="1:15" ht="13">
      <c r="A4" s="349" t="s">
        <v>104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</row>
    <row r="5" spans="1:15" ht="13">
      <c r="A5" s="349" t="s">
        <v>30</v>
      </c>
      <c r="B5" s="349"/>
      <c r="C5" s="349"/>
      <c r="D5" s="349"/>
      <c r="E5" s="349"/>
      <c r="F5" s="349"/>
      <c r="G5" s="349"/>
      <c r="H5" s="349"/>
      <c r="I5" s="349"/>
      <c r="J5" s="349"/>
      <c r="K5" s="349"/>
      <c r="L5" s="349"/>
      <c r="M5" s="349"/>
      <c r="N5" s="349"/>
      <c r="O5" s="349"/>
    </row>
    <row r="6" spans="1:15" ht="11.5" customHeight="1">
      <c r="A6" s="350" t="s">
        <v>32</v>
      </c>
      <c r="B6" s="350"/>
      <c r="C6" s="350"/>
      <c r="D6" s="350"/>
      <c r="E6" s="350"/>
      <c r="F6" s="350"/>
      <c r="G6" s="350"/>
      <c r="H6" s="350"/>
      <c r="I6" s="350"/>
      <c r="J6" s="350"/>
      <c r="K6" s="350"/>
      <c r="L6" s="350"/>
      <c r="M6" s="350"/>
      <c r="N6" s="350"/>
      <c r="O6" s="350"/>
    </row>
    <row r="7" spans="1:15" ht="11.5" customHeight="1">
      <c r="A7" s="351"/>
      <c r="B7" s="351"/>
      <c r="C7" s="351"/>
      <c r="D7" s="351"/>
      <c r="E7" s="351"/>
      <c r="F7" s="351"/>
      <c r="G7" s="351"/>
      <c r="H7" s="351"/>
      <c r="I7" s="351"/>
      <c r="J7" s="351"/>
      <c r="K7" s="351"/>
      <c r="L7" s="351"/>
      <c r="M7" s="351"/>
      <c r="N7" s="351"/>
      <c r="O7" s="351"/>
    </row>
    <row r="8" spans="1:15" ht="13">
      <c r="A8" s="2"/>
      <c r="C8" s="3"/>
      <c r="E8" s="4" t="s">
        <v>80</v>
      </c>
      <c r="F8" s="3"/>
      <c r="G8" s="3"/>
      <c r="H8" s="3"/>
      <c r="I8" s="3"/>
      <c r="J8" s="3"/>
      <c r="K8" s="3"/>
      <c r="L8" s="3"/>
      <c r="M8" s="3"/>
      <c r="N8" s="5"/>
      <c r="O8" s="3"/>
    </row>
    <row r="9" spans="5:15" ht="13">
      <c r="E9" s="4" t="s">
        <v>81</v>
      </c>
      <c r="F9" s="4"/>
      <c r="G9" s="4"/>
      <c r="H9" s="4"/>
      <c r="I9" s="4"/>
      <c r="J9" s="4"/>
      <c r="K9" s="4"/>
      <c r="L9" s="4"/>
      <c r="M9" s="4"/>
      <c r="N9" s="4"/>
      <c r="O9" s="4"/>
    </row>
    <row r="10" spans="1:16" ht="13.5" thickBot="1">
      <c r="A10" s="6" t="s">
        <v>11</v>
      </c>
      <c r="B10" s="6"/>
      <c r="C10" s="6"/>
      <c r="D10" s="6"/>
      <c r="E10" s="7" t="s">
        <v>82</v>
      </c>
      <c r="F10" s="7">
        <v>2020</v>
      </c>
      <c r="G10" s="7">
        <f>+F10+1</f>
        <v>2021</v>
      </c>
      <c r="H10" s="7">
        <f t="shared" si="0" ref="H10:O10">+G10+1</f>
        <v>2022</v>
      </c>
      <c r="I10" s="7">
        <f t="shared" si="0"/>
        <v>2023</v>
      </c>
      <c r="J10" s="7">
        <f t="shared" si="0"/>
        <v>2024</v>
      </c>
      <c r="K10" s="7">
        <f t="shared" si="0"/>
        <v>2025</v>
      </c>
      <c r="L10" s="7">
        <f t="shared" si="0"/>
        <v>2026</v>
      </c>
      <c r="M10" s="7">
        <f t="shared" si="0"/>
        <v>2027</v>
      </c>
      <c r="N10" s="7">
        <f t="shared" si="0"/>
        <v>2028</v>
      </c>
      <c r="O10" s="7">
        <f t="shared" si="0"/>
        <v>2029</v>
      </c>
      <c r="P10" s="57" t="s">
        <v>34</v>
      </c>
    </row>
    <row r="11" spans="1:15" ht="13">
      <c r="A11" s="4" t="s">
        <v>12</v>
      </c>
      <c r="B11" s="8" t="s">
        <v>2</v>
      </c>
      <c r="E11" s="4"/>
      <c r="F11" s="9"/>
      <c r="G11" s="9"/>
      <c r="H11" s="9"/>
      <c r="I11" s="9"/>
      <c r="J11" s="9"/>
      <c r="K11" s="9"/>
      <c r="L11" s="9"/>
      <c r="M11" s="9"/>
      <c r="N11" s="9"/>
      <c r="O11" s="4"/>
    </row>
    <row r="12" spans="2:17" ht="15.5">
      <c r="B12" s="8" t="s">
        <v>3</v>
      </c>
      <c r="C12" s="1" t="s">
        <v>59</v>
      </c>
      <c r="E12" s="52"/>
      <c r="F12" s="69">
        <f>'PD Exec Summary High Lev'!C24*1000000</f>
        <v>5220000</v>
      </c>
      <c r="G12" s="69">
        <f>'PD Exec Summary High Lev'!D24*1000000</f>
        <v>45100000</v>
      </c>
      <c r="H12" s="69">
        <f>'PD Exec Summary High Lev'!E24*1000000</f>
        <v>54900000</v>
      </c>
      <c r="I12" s="69">
        <f>'PD Exec Summary High Lev'!F24*1000000</f>
        <v>54900000</v>
      </c>
      <c r="J12" s="69">
        <f>'PD Exec Summary High Lev'!G24*1000000</f>
        <v>53900000</v>
      </c>
      <c r="K12" s="69">
        <f>'PD Exec Summary High Lev'!H24*1000000</f>
        <v>53900000</v>
      </c>
      <c r="L12" s="69">
        <f>'PD Exec Summary High Lev'!I24*1000000</f>
        <v>53900000</v>
      </c>
      <c r="M12" s="69">
        <f>'PD Exec Summary High Lev'!J24*1000000</f>
        <v>53900000</v>
      </c>
      <c r="N12" s="69">
        <f>'PD Exec Summary High Lev'!K24*1000000</f>
        <v>53900000</v>
      </c>
      <c r="O12" s="69">
        <f>'PD Exec Summary High Lev'!L24*1000000</f>
        <v>53900000</v>
      </c>
      <c r="P12" s="54">
        <f>SUM(F12:O12)</f>
        <v>483520000</v>
      </c>
      <c r="Q12" s="14"/>
    </row>
    <row r="13" spans="2:18" ht="15.5">
      <c r="B13" s="8" t="s">
        <v>4</v>
      </c>
      <c r="C13" s="1" t="s">
        <v>60</v>
      </c>
      <c r="E13" s="52"/>
      <c r="F13" s="12">
        <f>+(F12/2)+E17</f>
        <v>7071845.7400000002</v>
      </c>
      <c r="G13" s="53">
        <f>+G12/2+F12/2</f>
        <v>25160000</v>
      </c>
      <c r="H13" s="53">
        <f>+H12/2+G12/2</f>
        <v>50000000</v>
      </c>
      <c r="I13" s="53">
        <f t="shared" si="1" ref="I13:O13">+I12/2+H12/2</f>
        <v>54900000</v>
      </c>
      <c r="J13" s="53">
        <f t="shared" si="1"/>
        <v>54400000</v>
      </c>
      <c r="K13" s="53">
        <f t="shared" si="1"/>
        <v>53900000</v>
      </c>
      <c r="L13" s="53">
        <f t="shared" si="1"/>
        <v>53900000</v>
      </c>
      <c r="M13" s="53">
        <f t="shared" si="1"/>
        <v>53900000</v>
      </c>
      <c r="N13" s="53">
        <f t="shared" si="1"/>
        <v>53900000</v>
      </c>
      <c r="O13" s="53">
        <f t="shared" si="1"/>
        <v>53900000</v>
      </c>
      <c r="P13" s="54">
        <f>SUM(F13:O13)</f>
        <v>461031845.74000001</v>
      </c>
      <c r="Q13" s="54"/>
      <c r="R13" s="58"/>
    </row>
    <row r="14" spans="1:17" ht="13">
      <c r="A14" s="85"/>
      <c r="B14" s="14"/>
      <c r="C14" s="14"/>
      <c r="E14" s="52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4"/>
      <c r="Q14" s="14"/>
    </row>
    <row r="15" spans="1:17" ht="15.5">
      <c r="A15" s="16" t="s">
        <v>13</v>
      </c>
      <c r="B15" s="8" t="s">
        <v>61</v>
      </c>
      <c r="C15" s="14"/>
      <c r="E15" s="70">
        <v>0</v>
      </c>
      <c r="F15" s="69">
        <f t="shared" si="2" ref="F15:O15">E15+F13</f>
        <v>7071845.7400000002</v>
      </c>
      <c r="G15" s="69">
        <f t="shared" si="2"/>
        <v>32231845.740000002</v>
      </c>
      <c r="H15" s="69">
        <f t="shared" si="2"/>
        <v>82231845.74000001</v>
      </c>
      <c r="I15" s="69">
        <f t="shared" si="2"/>
        <v>137131845.74000001</v>
      </c>
      <c r="J15" s="69">
        <f t="shared" si="2"/>
        <v>191531845.74000001</v>
      </c>
      <c r="K15" s="69">
        <f t="shared" si="2"/>
        <v>245431845.74000001</v>
      </c>
      <c r="L15" s="69">
        <f t="shared" si="2"/>
        <v>299331845.74000001</v>
      </c>
      <c r="M15" s="69">
        <f t="shared" si="2"/>
        <v>353231845.74000001</v>
      </c>
      <c r="N15" s="69">
        <f t="shared" si="2"/>
        <v>407131845.74000001</v>
      </c>
      <c r="O15" s="69">
        <f t="shared" si="2"/>
        <v>461031845.74000001</v>
      </c>
      <c r="P15" s="14"/>
      <c r="Q15" s="14"/>
    </row>
    <row r="16" spans="1:17" ht="15.5">
      <c r="A16" s="16" t="s">
        <v>14</v>
      </c>
      <c r="B16" s="8" t="s">
        <v>62</v>
      </c>
      <c r="C16" s="14"/>
      <c r="E16" s="70">
        <v>0</v>
      </c>
      <c r="F16" s="69">
        <f>E16+F28</f>
        <v>226299.06368000002</v>
      </c>
      <c r="G16" s="69">
        <f t="shared" si="3" ref="G16:O16">F16+G28</f>
        <v>1257718.1273600003</v>
      </c>
      <c r="H16" s="69">
        <f t="shared" si="3"/>
        <v>3889137.1910400004</v>
      </c>
      <c r="I16" s="69">
        <f t="shared" si="3"/>
        <v>8277356.2547200006</v>
      </c>
      <c r="J16" s="69">
        <f t="shared" si="3"/>
        <v>14406375.318400001</v>
      </c>
      <c r="K16" s="69">
        <f t="shared" si="3"/>
        <v>22260194.382080004</v>
      </c>
      <c r="L16" s="69">
        <f t="shared" si="3"/>
        <v>31838813.445760004</v>
      </c>
      <c r="M16" s="69">
        <f t="shared" si="3"/>
        <v>43142232.509440005</v>
      </c>
      <c r="N16" s="69">
        <f t="shared" si="3"/>
        <v>56170451.573120005</v>
      </c>
      <c r="O16" s="69">
        <f t="shared" si="3"/>
        <v>70923470.636800006</v>
      </c>
      <c r="P16" s="14"/>
      <c r="Q16" s="14"/>
    </row>
    <row r="17" spans="1:17" ht="13">
      <c r="A17" s="16" t="s">
        <v>15</v>
      </c>
      <c r="B17" s="8" t="s">
        <v>7</v>
      </c>
      <c r="E17" s="71">
        <f>'PD Summary (2019 CWIP)'!C10</f>
        <v>4461845.74</v>
      </c>
      <c r="F17" s="71">
        <f t="shared" si="4" ref="F17:O17">E17+F12-F13</f>
        <v>2610000</v>
      </c>
      <c r="G17" s="71">
        <f t="shared" si="4"/>
        <v>22550000</v>
      </c>
      <c r="H17" s="71">
        <f t="shared" si="4"/>
        <v>27450000</v>
      </c>
      <c r="I17" s="71">
        <f t="shared" si="4"/>
        <v>27450000</v>
      </c>
      <c r="J17" s="71">
        <f t="shared" si="4"/>
        <v>26950000</v>
      </c>
      <c r="K17" s="71">
        <f t="shared" si="4"/>
        <v>26950000</v>
      </c>
      <c r="L17" s="71">
        <f t="shared" si="4"/>
        <v>26950000</v>
      </c>
      <c r="M17" s="71">
        <f t="shared" si="4"/>
        <v>26950000</v>
      </c>
      <c r="N17" s="71">
        <f t="shared" si="4"/>
        <v>26950000</v>
      </c>
      <c r="O17" s="71">
        <f t="shared" si="4"/>
        <v>26950000</v>
      </c>
      <c r="P17" s="14"/>
      <c r="Q17" s="14"/>
    </row>
    <row r="18" spans="1:17" ht="13">
      <c r="A18" s="85"/>
      <c r="E18" s="72"/>
      <c r="F18" s="20"/>
      <c r="G18" s="20"/>
      <c r="H18" s="20"/>
      <c r="I18" s="20"/>
      <c r="J18" s="20"/>
      <c r="K18" s="20"/>
      <c r="L18" s="20"/>
      <c r="M18" s="20"/>
      <c r="N18" s="20"/>
      <c r="O18" s="72"/>
      <c r="P18" s="14"/>
      <c r="Q18" s="14"/>
    </row>
    <row r="19" spans="1:17" ht="13.5" thickBot="1">
      <c r="A19" s="16" t="s">
        <v>16</v>
      </c>
      <c r="B19" s="8" t="s">
        <v>8</v>
      </c>
      <c r="E19" s="73">
        <f t="shared" si="5" ref="E19:O19">E15-E16+E17</f>
        <v>4461845.74</v>
      </c>
      <c r="F19" s="73">
        <f t="shared" si="5"/>
        <v>9455546.6763200015</v>
      </c>
      <c r="G19" s="73">
        <f t="shared" si="5"/>
        <v>53524127.612640001</v>
      </c>
      <c r="H19" s="73">
        <f t="shared" si="5"/>
        <v>105792708.54896002</v>
      </c>
      <c r="I19" s="73">
        <f t="shared" si="5"/>
        <v>156304489.48528001</v>
      </c>
      <c r="J19" s="73">
        <f t="shared" si="5"/>
        <v>204075470.42160001</v>
      </c>
      <c r="K19" s="73">
        <f t="shared" si="5"/>
        <v>250121651.35791999</v>
      </c>
      <c r="L19" s="73">
        <f t="shared" si="5"/>
        <v>294443032.29424</v>
      </c>
      <c r="M19" s="73">
        <f t="shared" si="5"/>
        <v>337039613.23056</v>
      </c>
      <c r="N19" s="73">
        <f t="shared" si="5"/>
        <v>377911394.16688001</v>
      </c>
      <c r="O19" s="73">
        <f t="shared" si="5"/>
        <v>417058375.10320002</v>
      </c>
      <c r="P19" s="54"/>
      <c r="Q19" s="14"/>
    </row>
    <row r="20" spans="1:17" ht="13.5" thickTop="1">
      <c r="A20" s="85"/>
      <c r="E20" s="52"/>
      <c r="F20" s="15"/>
      <c r="G20" s="15"/>
      <c r="H20" s="15"/>
      <c r="I20" s="15"/>
      <c r="J20" s="15"/>
      <c r="K20" s="15"/>
      <c r="L20" s="15"/>
      <c r="M20" s="15"/>
      <c r="N20" s="15"/>
      <c r="O20" s="52"/>
      <c r="P20" s="14"/>
      <c r="Q20" s="14"/>
    </row>
    <row r="21" spans="1:23" ht="13">
      <c r="A21" s="16" t="s">
        <v>17</v>
      </c>
      <c r="B21" s="8" t="s">
        <v>9</v>
      </c>
      <c r="E21" s="52"/>
      <c r="F21" s="69">
        <f t="shared" si="6" ref="F21:O21">(E19+F19)/2</f>
        <v>6958696.2081600009</v>
      </c>
      <c r="G21" s="69">
        <f t="shared" si="6"/>
        <v>31489837.144480001</v>
      </c>
      <c r="H21" s="69">
        <f t="shared" si="6"/>
        <v>79658418.080800012</v>
      </c>
      <c r="I21" s="69">
        <f t="shared" si="6"/>
        <v>131048599.01712</v>
      </c>
      <c r="J21" s="69">
        <f t="shared" si="6"/>
        <v>180189979.95344001</v>
      </c>
      <c r="K21" s="69">
        <f t="shared" si="6"/>
        <v>227098560.88976002</v>
      </c>
      <c r="L21" s="69">
        <f t="shared" si="6"/>
        <v>272282341.82607996</v>
      </c>
      <c r="M21" s="69">
        <f t="shared" si="6"/>
        <v>315741322.76240003</v>
      </c>
      <c r="N21" s="69">
        <f t="shared" si="6"/>
        <v>357475503.69871998</v>
      </c>
      <c r="O21" s="69">
        <f t="shared" si="6"/>
        <v>397484884.63504004</v>
      </c>
      <c r="P21" s="14"/>
      <c r="Q21" s="14"/>
      <c r="W21" s="22"/>
    </row>
    <row r="22" spans="1:17" ht="13">
      <c r="A22" s="85"/>
      <c r="E22" s="72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14"/>
      <c r="Q22" s="14"/>
    </row>
    <row r="23" spans="1:17" ht="13">
      <c r="A23" s="16" t="s">
        <v>18</v>
      </c>
      <c r="B23" s="8" t="s">
        <v>10</v>
      </c>
      <c r="E23" s="52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14"/>
      <c r="Q23" s="14"/>
    </row>
    <row r="24" spans="1:17" ht="15.5">
      <c r="A24" s="85"/>
      <c r="B24" s="8" t="s">
        <v>3</v>
      </c>
      <c r="C24" s="1" t="s">
        <v>63</v>
      </c>
      <c r="E24" s="52"/>
      <c r="F24" s="69">
        <f>(F21*ROUND((F63),7))/F66</f>
        <v>409555.1454948305</v>
      </c>
      <c r="G24" s="69">
        <f t="shared" si="7" ref="G24:O24">(G21*ROUND((G63),7))/G66</f>
        <v>1853339.2531481364</v>
      </c>
      <c r="H24" s="69">
        <f t="shared" si="7"/>
        <v>4740003.9846222792</v>
      </c>
      <c r="I24" s="69">
        <f t="shared" si="7"/>
        <v>7797931.4237729795</v>
      </c>
      <c r="J24" s="69">
        <f t="shared" si="7"/>
        <v>10722046.000235314</v>
      </c>
      <c r="K24" s="69">
        <f t="shared" si="7"/>
        <v>13513299.779912438</v>
      </c>
      <c r="L24" s="69">
        <f t="shared" si="7"/>
        <v>16201920.855229501</v>
      </c>
      <c r="M24" s="69">
        <f t="shared" si="7"/>
        <v>18787909.226186514</v>
      </c>
      <c r="N24" s="69">
        <f t="shared" si="7"/>
        <v>21271264.892783467</v>
      </c>
      <c r="O24" s="69">
        <f t="shared" si="7"/>
        <v>23651987.855020367</v>
      </c>
      <c r="P24" s="54">
        <f>SUM(F24:O24)</f>
        <v>118949258.41640583</v>
      </c>
      <c r="Q24" s="69"/>
    </row>
    <row r="25" spans="1:17" ht="15.5">
      <c r="A25" s="4" t="s">
        <v>0</v>
      </c>
      <c r="B25" s="8" t="s">
        <v>4</v>
      </c>
      <c r="C25" s="1" t="s">
        <v>83</v>
      </c>
      <c r="E25" s="52"/>
      <c r="F25" s="69">
        <f>F21*ROUND((F62),7)</f>
        <v>83745.125386722342</v>
      </c>
      <c r="G25" s="69">
        <f t="shared" si="8" ref="G25:O25">G21*ROUND((G62),7)</f>
        <v>378967.594098959</v>
      </c>
      <c r="H25" s="69">
        <f t="shared" si="8"/>
        <v>958657.19823519583</v>
      </c>
      <c r="I25" s="69">
        <f t="shared" si="8"/>
        <v>1577117.4697314324</v>
      </c>
      <c r="J25" s="69">
        <f t="shared" si="8"/>
        <v>2168514.332747669</v>
      </c>
      <c r="K25" s="69">
        <f t="shared" si="8"/>
        <v>2733040.340883906</v>
      </c>
      <c r="L25" s="69">
        <f t="shared" si="8"/>
        <v>3276809.0709401416</v>
      </c>
      <c r="M25" s="69">
        <f t="shared" si="8"/>
        <v>3799820.5229163794</v>
      </c>
      <c r="N25" s="69">
        <f t="shared" si="8"/>
        <v>4302074.6968126148</v>
      </c>
      <c r="O25" s="69">
        <f t="shared" si="8"/>
        <v>4783571.5926288525</v>
      </c>
      <c r="P25" s="54">
        <f>SUM(F25:O25)</f>
        <v>24062317.94438187</v>
      </c>
      <c r="Q25" s="14"/>
    </row>
    <row r="26" spans="1:17" ht="13">
      <c r="A26" s="4"/>
      <c r="B26" s="8"/>
      <c r="C26" s="8"/>
      <c r="E26" s="52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14"/>
      <c r="Q26" s="14"/>
    </row>
    <row r="27" spans="1:17" ht="13">
      <c r="A27" s="16" t="s">
        <v>19</v>
      </c>
      <c r="B27" s="8" t="s">
        <v>1</v>
      </c>
      <c r="C27" s="8"/>
      <c r="E27" s="52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14"/>
      <c r="Q27" s="14"/>
    </row>
    <row r="28" spans="1:17" ht="15.5">
      <c r="A28" s="4"/>
      <c r="B28" s="8" t="s">
        <v>3</v>
      </c>
      <c r="C28" s="1" t="s">
        <v>64</v>
      </c>
      <c r="E28" s="52"/>
      <c r="F28" s="69">
        <f>+F15*F60</f>
        <v>226299.06368000002</v>
      </c>
      <c r="G28" s="69">
        <f>+G15*G60</f>
        <v>1031419.0636800001</v>
      </c>
      <c r="H28" s="69">
        <f>+H15*H60</f>
        <v>2631419.0636800001</v>
      </c>
      <c r="I28" s="69">
        <f t="shared" si="9" ref="I28:O28">+I15*I60</f>
        <v>4388219.0636800006</v>
      </c>
      <c r="J28" s="69">
        <f t="shared" si="9"/>
        <v>6129019.0636800006</v>
      </c>
      <c r="K28" s="69">
        <f t="shared" si="9"/>
        <v>7853819.0636800006</v>
      </c>
      <c r="L28" s="69">
        <f t="shared" si="9"/>
        <v>9578619.0636800006</v>
      </c>
      <c r="M28" s="69">
        <f t="shared" si="9"/>
        <v>11303419.063680001</v>
      </c>
      <c r="N28" s="69">
        <f t="shared" si="9"/>
        <v>13028219.063680001</v>
      </c>
      <c r="O28" s="69">
        <f t="shared" si="9"/>
        <v>14753019.063680001</v>
      </c>
      <c r="P28" s="54">
        <f>SUM(F28:O28)</f>
        <v>70923470.636800006</v>
      </c>
      <c r="Q28" s="14"/>
    </row>
    <row r="29" spans="1:17" ht="15.5">
      <c r="A29" s="4"/>
      <c r="B29" s="1" t="s">
        <v>4</v>
      </c>
      <c r="C29" s="1" t="s">
        <v>65</v>
      </c>
      <c r="E29" s="52"/>
      <c r="F29" s="69">
        <f>+(F15-F16)*F61</f>
        <v>95837.653468480014</v>
      </c>
      <c r="G29" s="69">
        <f t="shared" si="10" ref="G29:O29">+(G15-G16)*G61</f>
        <v>433637.78657696</v>
      </c>
      <c r="H29" s="69">
        <f t="shared" si="10"/>
        <v>1096797.9196854401</v>
      </c>
      <c r="I29" s="69">
        <f t="shared" si="10"/>
        <v>1803962.8527939201</v>
      </c>
      <c r="J29" s="69">
        <f t="shared" si="10"/>
        <v>2479756.5859024003</v>
      </c>
      <c r="K29" s="69">
        <f t="shared" si="10"/>
        <v>3124403.1190108801</v>
      </c>
      <c r="L29" s="69">
        <f t="shared" si="10"/>
        <v>3744902.4521193602</v>
      </c>
      <c r="M29" s="69">
        <f t="shared" si="10"/>
        <v>4341254.5852278406</v>
      </c>
      <c r="N29" s="69">
        <f t="shared" si="10"/>
        <v>4913459.5183363203</v>
      </c>
      <c r="O29" s="69">
        <f t="shared" si="10"/>
        <v>5461517.2514448008</v>
      </c>
      <c r="P29" s="54">
        <f>SUM(F29:O29)</f>
        <v>27495529.7245664</v>
      </c>
      <c r="Q29" s="14"/>
    </row>
    <row r="30" spans="1:17" ht="13">
      <c r="A30" s="4"/>
      <c r="B30" s="8" t="s">
        <v>5</v>
      </c>
      <c r="C30" s="1" t="s">
        <v>6</v>
      </c>
      <c r="E30" s="52"/>
      <c r="F30" s="69">
        <v>0</v>
      </c>
      <c r="G30" s="69">
        <v>0</v>
      </c>
      <c r="H30" s="69">
        <v>0</v>
      </c>
      <c r="I30" s="69">
        <v>0</v>
      </c>
      <c r="J30" s="69">
        <v>0</v>
      </c>
      <c r="K30" s="69">
        <v>0</v>
      </c>
      <c r="L30" s="69">
        <v>0</v>
      </c>
      <c r="M30" s="69">
        <v>0</v>
      </c>
      <c r="N30" s="69">
        <v>0</v>
      </c>
      <c r="O30" s="69">
        <v>0</v>
      </c>
      <c r="P30" s="54">
        <f>SUM(F30:O30)</f>
        <v>0</v>
      </c>
      <c r="Q30" s="14"/>
    </row>
    <row r="31" spans="1:17" ht="13">
      <c r="A31" s="4"/>
      <c r="B31" s="8"/>
      <c r="C31" s="8"/>
      <c r="E31" s="52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14"/>
      <c r="Q31" s="14"/>
    </row>
    <row r="32" spans="1:17" ht="13">
      <c r="A32" s="16" t="s">
        <v>20</v>
      </c>
      <c r="B32" s="8" t="s">
        <v>31</v>
      </c>
      <c r="C32" s="8"/>
      <c r="E32" s="52"/>
      <c r="F32" s="69">
        <f>'PD Exec Summary High Lev'!C23*1000000</f>
        <v>70000</v>
      </c>
      <c r="G32" s="69">
        <f>'PD Exec Summary High Lev'!D23*1000000</f>
        <v>400000</v>
      </c>
      <c r="H32" s="69">
        <f>'PD Exec Summary High Lev'!E23*1000000</f>
        <v>600000</v>
      </c>
      <c r="I32" s="69">
        <f>'PD Exec Summary High Lev'!F23*1000000</f>
        <v>600000</v>
      </c>
      <c r="J32" s="69">
        <f>'PD Exec Summary High Lev'!G23*1000000</f>
        <v>600000</v>
      </c>
      <c r="K32" s="69">
        <f>'PD Exec Summary High Lev'!H23*1000000</f>
        <v>600000</v>
      </c>
      <c r="L32" s="69">
        <f>'PD Exec Summary High Lev'!I23*1000000</f>
        <v>600000</v>
      </c>
      <c r="M32" s="69">
        <f>'PD Exec Summary High Lev'!J23*1000000</f>
        <v>600000</v>
      </c>
      <c r="N32" s="69">
        <f>'PD Exec Summary High Lev'!K23*1000000</f>
        <v>600000</v>
      </c>
      <c r="O32" s="69">
        <f>'PD Exec Summary High Lev'!L23*1000000</f>
        <v>600000</v>
      </c>
      <c r="P32" s="54">
        <f>SUM(F32:O32)</f>
        <v>5270000</v>
      </c>
      <c r="Q32" s="14"/>
    </row>
    <row r="33" spans="1:17" ht="13">
      <c r="A33" s="85"/>
      <c r="E33" s="52"/>
      <c r="F33" s="20"/>
      <c r="G33" s="20"/>
      <c r="H33" s="20"/>
      <c r="I33" s="20"/>
      <c r="J33" s="20"/>
      <c r="K33" s="20"/>
      <c r="L33" s="20"/>
      <c r="M33" s="20"/>
      <c r="N33" s="20"/>
      <c r="O33" s="72"/>
      <c r="P33" s="14"/>
      <c r="Q33" s="14"/>
    </row>
    <row r="34" spans="1:17" ht="13.5" thickBot="1">
      <c r="A34" s="16" t="s">
        <v>21</v>
      </c>
      <c r="B34" s="8" t="s">
        <v>33</v>
      </c>
      <c r="E34" s="52"/>
      <c r="F34" s="23">
        <f>F24+F25+F28+F29+F30+F32</f>
        <v>885436.98803003284</v>
      </c>
      <c r="G34" s="23">
        <f t="shared" si="11" ref="G34:O34">G24+G25+G28+G29+G30+G32</f>
        <v>4097363.6975040557</v>
      </c>
      <c r="H34" s="23">
        <f t="shared" si="11"/>
        <v>10026878.166222915</v>
      </c>
      <c r="I34" s="23">
        <f t="shared" si="11"/>
        <v>16167230.809978332</v>
      </c>
      <c r="J34" s="23">
        <f t="shared" si="11"/>
        <v>22099335.982565384</v>
      </c>
      <c r="K34" s="23">
        <f t="shared" si="11"/>
        <v>27824562.303487226</v>
      </c>
      <c r="L34" s="23">
        <f t="shared" si="11"/>
        <v>33402251.441969004</v>
      </c>
      <c r="M34" s="23">
        <f t="shared" si="11"/>
        <v>38832403.398010738</v>
      </c>
      <c r="N34" s="23">
        <f t="shared" si="11"/>
        <v>44115018.171612404</v>
      </c>
      <c r="O34" s="23">
        <f t="shared" si="11"/>
        <v>49250095.76277402</v>
      </c>
      <c r="P34" s="23">
        <f>SUM(F34:O34)</f>
        <v>246700576.72215411</v>
      </c>
      <c r="Q34" s="14"/>
    </row>
    <row r="35" spans="1:18" ht="14" thickTop="1" thickBot="1">
      <c r="A35" s="282"/>
      <c r="B35" s="2" t="s">
        <v>3</v>
      </c>
      <c r="C35" s="1" t="s">
        <v>234</v>
      </c>
      <c r="E35" s="24"/>
      <c r="F35" s="68">
        <f>F34/13</f>
        <v>68110.537540771751</v>
      </c>
      <c r="G35" s="68">
        <f t="shared" si="12" ref="G35:O35">G34/13</f>
        <v>315181.82288492739</v>
      </c>
      <c r="H35" s="68">
        <f t="shared" si="12"/>
        <v>771298.32047868578</v>
      </c>
      <c r="I35" s="68">
        <f t="shared" si="12"/>
        <v>1243633.1392291025</v>
      </c>
      <c r="J35" s="68">
        <f t="shared" si="12"/>
        <v>1699948.9217357987</v>
      </c>
      <c r="K35" s="68">
        <f t="shared" si="12"/>
        <v>2140350.9464220945</v>
      </c>
      <c r="L35" s="68">
        <f t="shared" si="12"/>
        <v>2569403.9570745388</v>
      </c>
      <c r="M35" s="68">
        <f t="shared" si="12"/>
        <v>2987107.9536931338</v>
      </c>
      <c r="N35" s="68">
        <f t="shared" si="12"/>
        <v>3393462.9362778771</v>
      </c>
      <c r="O35" s="68">
        <f t="shared" si="12"/>
        <v>3788468.904828771</v>
      </c>
      <c r="P35" s="255"/>
      <c r="Q35" s="255"/>
      <c r="R35" s="23">
        <f>SUM(F35:O35)</f>
        <v>18976967.440165702</v>
      </c>
    </row>
    <row r="36" spans="1:18" ht="14" thickTop="1" thickBot="1">
      <c r="A36" s="282"/>
      <c r="B36" s="2" t="s">
        <v>4</v>
      </c>
      <c r="C36" s="1" t="s">
        <v>235</v>
      </c>
      <c r="E36" s="24"/>
      <c r="F36" s="68">
        <f>F34-F35</f>
        <v>817326.45048926107</v>
      </c>
      <c r="G36" s="68">
        <f t="shared" si="13" ref="G36:O36">G34-G35</f>
        <v>3782181.8746191282</v>
      </c>
      <c r="H36" s="68">
        <f t="shared" si="13"/>
        <v>9255579.8457442299</v>
      </c>
      <c r="I36" s="68">
        <f t="shared" si="13"/>
        <v>14923597.67074923</v>
      </c>
      <c r="J36" s="68">
        <f t="shared" si="13"/>
        <v>20399387.060829587</v>
      </c>
      <c r="K36" s="68">
        <f t="shared" si="13"/>
        <v>25684211.357065134</v>
      </c>
      <c r="L36" s="68">
        <f t="shared" si="13"/>
        <v>30832847.484894466</v>
      </c>
      <c r="M36" s="68">
        <f t="shared" si="13"/>
        <v>35845295.444317602</v>
      </c>
      <c r="N36" s="68">
        <f t="shared" si="13"/>
        <v>40721555.23533453</v>
      </c>
      <c r="O36" s="68">
        <f t="shared" si="13"/>
        <v>45461626.857945248</v>
      </c>
      <c r="P36" s="255"/>
      <c r="Q36" s="255"/>
      <c r="R36" s="23">
        <f>SUM(F36:O36)</f>
        <v>227723609.28198844</v>
      </c>
    </row>
    <row r="37" spans="1:18" ht="13.5" thickTop="1">
      <c r="A37" s="85"/>
      <c r="E37" s="32"/>
      <c r="F37" s="25"/>
      <c r="G37" s="25"/>
      <c r="H37" s="25"/>
      <c r="I37" s="25"/>
      <c r="J37" s="25"/>
      <c r="K37" s="25"/>
      <c r="L37" s="25"/>
      <c r="M37" s="25"/>
      <c r="N37" s="25"/>
      <c r="O37" s="14"/>
      <c r="P37" s="14"/>
      <c r="Q37" s="14"/>
      <c r="R37" s="50">
        <f>SUM(R35:R36)</f>
        <v>246700576.72215414</v>
      </c>
    </row>
    <row r="38" spans="1:15" s="14" customFormat="1" ht="15.5">
      <c r="A38" s="55" t="s">
        <v>22</v>
      </c>
      <c r="B38" s="14" t="s">
        <v>74</v>
      </c>
      <c r="E38" s="32"/>
      <c r="F38" s="62"/>
      <c r="G38" s="62"/>
      <c r="H38" s="62"/>
      <c r="I38" s="62"/>
      <c r="J38" s="62"/>
      <c r="K38" s="62"/>
      <c r="L38" s="62"/>
      <c r="M38" s="62"/>
      <c r="N38" s="62"/>
      <c r="O38" s="62"/>
    </row>
    <row r="39" spans="1:24" s="14" customFormat="1" ht="13">
      <c r="A39" s="55"/>
      <c r="B39" s="273" t="s">
        <v>3</v>
      </c>
      <c r="C39" s="14" t="s">
        <v>227</v>
      </c>
      <c r="E39" s="32"/>
      <c r="F39" s="62">
        <f>'Rev Req - Transmission'!F39</f>
        <v>0.97399544999999998</v>
      </c>
      <c r="G39" s="62">
        <f>'Rev Req - Transmission'!G39</f>
        <v>0.97399544999999998</v>
      </c>
      <c r="H39" s="62">
        <f>'Rev Req - Transmission'!H39</f>
        <v>0.97399544999999998</v>
      </c>
      <c r="I39" s="62">
        <f>'Rev Req - Transmission'!I39</f>
        <v>0.97399544999999998</v>
      </c>
      <c r="J39" s="62">
        <f>'Rev Req - Transmission'!J39</f>
        <v>0.97399544999999998</v>
      </c>
      <c r="K39" s="62">
        <f>'Rev Req - Transmission'!K39</f>
        <v>0.97399544999999998</v>
      </c>
      <c r="L39" s="62">
        <f>'Rev Req - Transmission'!L39</f>
        <v>0.97399544999999998</v>
      </c>
      <c r="M39" s="62">
        <f>'Rev Req - Transmission'!M39</f>
        <v>0.97399544999999998</v>
      </c>
      <c r="N39" s="62">
        <f>'Rev Req - Transmission'!N39</f>
        <v>0.97399544999999998</v>
      </c>
      <c r="O39" s="62">
        <f>'Rev Req - Transmission'!O39</f>
        <v>0.97399544999999998</v>
      </c>
      <c r="P39" s="62"/>
      <c r="Q39" s="62"/>
      <c r="R39" s="62"/>
      <c r="W39" s="54"/>
      <c r="X39" s="54"/>
    </row>
    <row r="40" spans="1:24" s="14" customFormat="1" ht="13">
      <c r="A40" s="55"/>
      <c r="B40" s="273" t="s">
        <v>4</v>
      </c>
      <c r="C40" s="14" t="s">
        <v>228</v>
      </c>
      <c r="E40" s="32"/>
      <c r="F40" s="62">
        <f>'Rev Req - Transmission'!F40</f>
        <v>0.9723427</v>
      </c>
      <c r="G40" s="62">
        <f>'Rev Req - Transmission'!G40</f>
        <v>0.9723427</v>
      </c>
      <c r="H40" s="62">
        <f>'Rev Req - Transmission'!H40</f>
        <v>0.9723427</v>
      </c>
      <c r="I40" s="62">
        <f>'Rev Req - Transmission'!I40</f>
        <v>0.9723427</v>
      </c>
      <c r="J40" s="62">
        <f>'Rev Req - Transmission'!J40</f>
        <v>0.9723427</v>
      </c>
      <c r="K40" s="62">
        <f>'Rev Req - Transmission'!K40</f>
        <v>0.9723427</v>
      </c>
      <c r="L40" s="62">
        <f>'Rev Req - Transmission'!L40</f>
        <v>0.9723427</v>
      </c>
      <c r="M40" s="62">
        <f>'Rev Req - Transmission'!M40</f>
        <v>0.9723427</v>
      </c>
      <c r="N40" s="62">
        <f>'Rev Req - Transmission'!N40</f>
        <v>0.9723427</v>
      </c>
      <c r="O40" s="62">
        <f>'Rev Req - Transmission'!O40</f>
        <v>0.9723427</v>
      </c>
      <c r="P40" s="62"/>
      <c r="Q40" s="62"/>
      <c r="R40" s="62"/>
      <c r="W40" s="54"/>
      <c r="X40" s="54"/>
    </row>
    <row r="41" spans="1:17" ht="13">
      <c r="A41" s="85"/>
      <c r="E41" s="32"/>
      <c r="F41" s="25"/>
      <c r="G41" s="25"/>
      <c r="H41" s="25"/>
      <c r="I41" s="25"/>
      <c r="J41" s="25"/>
      <c r="K41" s="25"/>
      <c r="L41" s="25"/>
      <c r="M41" s="25"/>
      <c r="N41" s="25"/>
      <c r="O41" s="14"/>
      <c r="P41" s="14"/>
      <c r="Q41" s="14"/>
    </row>
    <row r="42" spans="1:17" ht="13">
      <c r="A42" s="84" t="s">
        <v>23</v>
      </c>
      <c r="B42" s="1" t="s">
        <v>24</v>
      </c>
      <c r="E42" s="32"/>
      <c r="Q42" s="14"/>
    </row>
    <row r="43" spans="1:18" ht="13.5" thickBot="1">
      <c r="A43" s="282"/>
      <c r="B43" s="273" t="s">
        <v>3</v>
      </c>
      <c r="C43" s="1" t="s">
        <v>236</v>
      </c>
      <c r="E43" s="24"/>
      <c r="F43" s="68">
        <f>F35*F39</f>
        <v>66339.353661765868</v>
      </c>
      <c r="G43" s="68">
        <f t="shared" si="14" ref="G43:O44">G35*G39</f>
        <v>306985.66141262517</v>
      </c>
      <c r="H43" s="68">
        <f t="shared" si="14"/>
        <v>751241.05473888176</v>
      </c>
      <c r="I43" s="68">
        <f t="shared" si="14"/>
        <v>1211293.0190783623</v>
      </c>
      <c r="J43" s="68">
        <f t="shared" si="14"/>
        <v>1655742.515003074</v>
      </c>
      <c r="K43" s="68">
        <f t="shared" si="14"/>
        <v>2084692.0832183138</v>
      </c>
      <c r="L43" s="68">
        <f t="shared" si="14"/>
        <v>2502587.7634025961</v>
      </c>
      <c r="M43" s="68">
        <f t="shared" si="14"/>
        <v>2909429.5555559229</v>
      </c>
      <c r="N43" s="68">
        <f t="shared" si="14"/>
        <v>3305217.4596782923</v>
      </c>
      <c r="O43" s="68">
        <f t="shared" si="14"/>
        <v>3689951.4757697061</v>
      </c>
      <c r="P43" s="255"/>
      <c r="Q43" s="255"/>
      <c r="R43" s="23">
        <f>SUM(F43:O43)</f>
        <v>18483479.94151954</v>
      </c>
    </row>
    <row r="44" spans="1:18" ht="14" thickTop="1" thickBot="1">
      <c r="A44" s="282"/>
      <c r="B44" s="273" t="s">
        <v>4</v>
      </c>
      <c r="C44" s="1" t="s">
        <v>238</v>
      </c>
      <c r="E44" s="24"/>
      <c r="F44" s="68">
        <f>F36*F40</f>
        <v>794721.40765014442</v>
      </c>
      <c r="G44" s="68">
        <f t="shared" si="14"/>
        <v>3677576.9358582245</v>
      </c>
      <c r="H44" s="68">
        <f t="shared" si="14"/>
        <v>8999595.4972765278</v>
      </c>
      <c r="I44" s="68">
        <f t="shared" si="14"/>
        <v>14510851.252890017</v>
      </c>
      <c r="J44" s="68">
        <f t="shared" si="14"/>
        <v>19835195.093072105</v>
      </c>
      <c r="K44" s="68">
        <f t="shared" si="14"/>
        <v>24973855.418299377</v>
      </c>
      <c r="L44" s="68">
        <f t="shared" si="14"/>
        <v>29980094.172150493</v>
      </c>
      <c r="M44" s="68">
        <f t="shared" si="14"/>
        <v>34853911.354625478</v>
      </c>
      <c r="N44" s="68">
        <f t="shared" si="14"/>
        <v>39595306.965724312</v>
      </c>
      <c r="O44" s="68">
        <f t="shared" si="14"/>
        <v>44204281.005447</v>
      </c>
      <c r="P44" s="76"/>
      <c r="Q44" s="76"/>
      <c r="R44" s="23">
        <f>SUM(F44:O44)</f>
        <v>221425389.10299367</v>
      </c>
    </row>
    <row r="45" spans="1:18" ht="14" thickTop="1" thickBot="1">
      <c r="A45" s="282"/>
      <c r="B45" s="1" t="s">
        <v>231</v>
      </c>
      <c r="C45" s="1" t="s">
        <v>41</v>
      </c>
      <c r="E45" s="24"/>
      <c r="F45" s="23">
        <f t="shared" si="15" ref="F45:O45">+F43+F44</f>
        <v>861060.76131191035</v>
      </c>
      <c r="G45" s="23">
        <f t="shared" si="15"/>
        <v>3984562.5972708496</v>
      </c>
      <c r="H45" s="23">
        <f t="shared" si="15"/>
        <v>9750836.5520154089</v>
      </c>
      <c r="I45" s="23">
        <f t="shared" si="15"/>
        <v>15722144.27196838</v>
      </c>
      <c r="J45" s="23">
        <f t="shared" si="15"/>
        <v>21490937.608075179</v>
      </c>
      <c r="K45" s="23">
        <f t="shared" si="15"/>
        <v>27058547.501517691</v>
      </c>
      <c r="L45" s="23">
        <f t="shared" si="15"/>
        <v>32482681.935553089</v>
      </c>
      <c r="M45" s="23">
        <f t="shared" si="15"/>
        <v>37763340.910181403</v>
      </c>
      <c r="N45" s="23">
        <f t="shared" si="15"/>
        <v>42900524.425402604</v>
      </c>
      <c r="O45" s="23">
        <f t="shared" si="15"/>
        <v>47894232.481216706</v>
      </c>
      <c r="P45" s="255"/>
      <c r="Q45" s="255"/>
      <c r="R45" s="23">
        <f>SUM(F45:O45)</f>
        <v>239908869.04451323</v>
      </c>
    </row>
    <row r="46" spans="1:14" ht="13.5" thickTop="1">
      <c r="A46" s="81"/>
      <c r="E46" s="24"/>
      <c r="F46" s="25"/>
      <c r="G46" s="25"/>
      <c r="H46" s="25"/>
      <c r="I46" s="25"/>
      <c r="J46" s="25"/>
      <c r="K46" s="25"/>
      <c r="L46" s="25"/>
      <c r="M46" s="25"/>
      <c r="N46" s="25"/>
    </row>
    <row r="47" spans="1:15" ht="13">
      <c r="A47" s="26" t="s">
        <v>79</v>
      </c>
      <c r="C47" s="8"/>
      <c r="E47" s="24"/>
      <c r="F47" s="27"/>
      <c r="G47" s="27"/>
      <c r="H47" s="27"/>
      <c r="I47" s="27"/>
      <c r="J47" s="27"/>
      <c r="K47" s="27"/>
      <c r="L47" s="27"/>
      <c r="M47" s="27"/>
      <c r="N47" s="27"/>
      <c r="O47" s="28"/>
    </row>
    <row r="48" spans="1:15" ht="13">
      <c r="A48" s="81"/>
      <c r="B48" s="8" t="s">
        <v>66</v>
      </c>
      <c r="C48" s="29" t="s">
        <v>76</v>
      </c>
      <c r="D48" s="29"/>
      <c r="E48" s="29"/>
      <c r="F48" s="29"/>
      <c r="G48" s="30"/>
      <c r="H48" s="30"/>
      <c r="I48" s="30"/>
      <c r="J48" s="30"/>
      <c r="K48" s="30"/>
      <c r="L48" s="30"/>
      <c r="M48" s="30"/>
      <c r="N48" s="30"/>
      <c r="O48" s="30"/>
    </row>
    <row r="49" spans="1:15" ht="13">
      <c r="A49" s="81"/>
      <c r="B49" s="8" t="s">
        <v>67</v>
      </c>
      <c r="C49" s="1" t="s">
        <v>51</v>
      </c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</row>
    <row r="50" spans="1:15" ht="13">
      <c r="A50" s="81"/>
      <c r="B50" s="8" t="s">
        <v>68</v>
      </c>
      <c r="C50" s="8" t="s">
        <v>77</v>
      </c>
      <c r="E50" s="24"/>
      <c r="F50" s="27"/>
      <c r="G50" s="27"/>
      <c r="H50" s="27"/>
      <c r="I50" s="27"/>
      <c r="J50" s="27"/>
      <c r="K50" s="27"/>
      <c r="L50" s="27"/>
      <c r="M50" s="27"/>
      <c r="N50" s="27"/>
      <c r="O50" s="28"/>
    </row>
    <row r="51" spans="2:15" s="14" customFormat="1" ht="13">
      <c r="B51" s="31" t="s">
        <v>69</v>
      </c>
      <c r="C51" s="29" t="s">
        <v>53</v>
      </c>
      <c r="E51" s="32"/>
      <c r="F51" s="27"/>
      <c r="G51" s="27"/>
      <c r="H51" s="27"/>
      <c r="I51" s="27"/>
      <c r="J51" s="27"/>
      <c r="K51" s="27"/>
      <c r="L51" s="27"/>
      <c r="M51" s="27"/>
      <c r="N51" s="27"/>
      <c r="O51" s="27"/>
    </row>
    <row r="52" spans="2:15" ht="11.5" customHeight="1">
      <c r="B52" s="1" t="s">
        <v>70</v>
      </c>
      <c r="C52" s="29" t="s">
        <v>54</v>
      </c>
      <c r="E52" s="24"/>
      <c r="F52" s="27"/>
      <c r="G52" s="27"/>
      <c r="H52" s="27"/>
      <c r="I52" s="27"/>
      <c r="J52" s="27"/>
      <c r="K52" s="27"/>
      <c r="L52" s="27"/>
      <c r="M52" s="27"/>
      <c r="N52" s="27"/>
      <c r="O52" s="28"/>
    </row>
    <row r="53" spans="1:15" ht="11.5" customHeight="1">
      <c r="A53" s="4"/>
      <c r="B53" s="1" t="s">
        <v>71</v>
      </c>
      <c r="C53" s="1" t="s">
        <v>57</v>
      </c>
      <c r="E53" s="24"/>
      <c r="F53" s="27"/>
      <c r="G53" s="27"/>
      <c r="H53" s="27"/>
      <c r="I53" s="27"/>
      <c r="J53" s="27"/>
      <c r="K53" s="27"/>
      <c r="L53" s="27"/>
      <c r="M53" s="27"/>
      <c r="N53" s="27"/>
      <c r="O53" s="28"/>
    </row>
    <row r="54" spans="1:15" ht="11.5" customHeight="1">
      <c r="A54" s="4"/>
      <c r="B54" s="1" t="s">
        <v>72</v>
      </c>
      <c r="C54" s="1" t="s">
        <v>52</v>
      </c>
      <c r="E54" s="24"/>
      <c r="F54" s="27"/>
      <c r="G54" s="27"/>
      <c r="H54" s="27"/>
      <c r="I54" s="27"/>
      <c r="J54" s="27"/>
      <c r="K54" s="27"/>
      <c r="L54" s="27"/>
      <c r="M54" s="27"/>
      <c r="N54" s="27"/>
      <c r="O54" s="28"/>
    </row>
    <row r="55" spans="1:15" ht="11.5" customHeight="1">
      <c r="A55" s="4"/>
      <c r="B55" s="1" t="s">
        <v>73</v>
      </c>
      <c r="C55" s="14" t="s">
        <v>58</v>
      </c>
      <c r="E55" s="24"/>
      <c r="F55" s="27"/>
      <c r="G55" s="27"/>
      <c r="H55" s="27"/>
      <c r="I55" s="27"/>
      <c r="J55" s="27"/>
      <c r="K55" s="27"/>
      <c r="L55" s="27"/>
      <c r="M55" s="27"/>
      <c r="N55" s="27"/>
      <c r="O55" s="28"/>
    </row>
    <row r="56" spans="1:15" ht="11.5" customHeight="1">
      <c r="A56" s="4"/>
      <c r="C56" s="8"/>
      <c r="E56" s="24"/>
      <c r="F56" s="27"/>
      <c r="G56" s="27"/>
      <c r="H56" s="27"/>
      <c r="I56" s="27"/>
      <c r="J56" s="27"/>
      <c r="K56" s="27"/>
      <c r="L56" s="27"/>
      <c r="M56" s="27"/>
      <c r="N56" s="27"/>
      <c r="O56" s="28"/>
    </row>
    <row r="57" spans="1:15" ht="11.5" customHeight="1">
      <c r="A57" s="4"/>
      <c r="C57" s="8"/>
      <c r="E57" s="24"/>
      <c r="F57" s="27"/>
      <c r="G57" s="27"/>
      <c r="H57" s="27"/>
      <c r="I57" s="27"/>
      <c r="J57" s="27"/>
      <c r="K57" s="27"/>
      <c r="L57" s="27"/>
      <c r="M57" s="27"/>
      <c r="N57" s="27"/>
      <c r="O57" s="28"/>
    </row>
    <row r="58" spans="1:15" ht="11.5" customHeight="1">
      <c r="A58" s="4"/>
      <c r="C58" s="8"/>
      <c r="E58" s="24"/>
      <c r="F58" s="27"/>
      <c r="G58" s="27"/>
      <c r="H58" s="27"/>
      <c r="I58" s="27"/>
      <c r="J58" s="27"/>
      <c r="K58" s="27"/>
      <c r="L58" s="27"/>
      <c r="M58" s="27"/>
      <c r="N58" s="27"/>
      <c r="O58" s="28"/>
    </row>
    <row r="59" spans="1:15" ht="11.5" customHeight="1">
      <c r="A59" s="4"/>
      <c r="C59" s="8"/>
      <c r="E59" s="24"/>
      <c r="F59" s="27"/>
      <c r="G59" s="27"/>
      <c r="H59" s="27"/>
      <c r="I59" s="27"/>
      <c r="J59" s="27"/>
      <c r="K59" s="27"/>
      <c r="L59" s="27"/>
      <c r="M59" s="27"/>
      <c r="N59" s="27"/>
      <c r="O59" s="28"/>
    </row>
    <row r="60" spans="3:15" s="33" customFormat="1" ht="16" customHeight="1">
      <c r="C60" s="33" t="s">
        <v>46</v>
      </c>
      <c r="E60" s="34"/>
      <c r="F60" s="63">
        <f>'Rev Req - Transmission'!F60</f>
        <v>0.032000000000000001</v>
      </c>
      <c r="G60" s="63">
        <f>'Rev Req - Transmission'!G60</f>
        <v>0.032000000000000001</v>
      </c>
      <c r="H60" s="63">
        <f>'Rev Req - Transmission'!H60</f>
        <v>0.032000000000000001</v>
      </c>
      <c r="I60" s="63">
        <f>'Rev Req - Transmission'!I60</f>
        <v>0.032000000000000001</v>
      </c>
      <c r="J60" s="63">
        <f>'Rev Req - Transmission'!J60</f>
        <v>0.032000000000000001</v>
      </c>
      <c r="K60" s="63">
        <f>'Rev Req - Transmission'!K60</f>
        <v>0.032000000000000001</v>
      </c>
      <c r="L60" s="63">
        <f>'Rev Req - Transmission'!L60</f>
        <v>0.032000000000000001</v>
      </c>
      <c r="M60" s="63">
        <f>'Rev Req - Transmission'!M60</f>
        <v>0.032000000000000001</v>
      </c>
      <c r="N60" s="63">
        <f>'Rev Req - Transmission'!N60</f>
        <v>0.032000000000000001</v>
      </c>
      <c r="O60" s="63">
        <f>'Rev Req - Transmission'!O60</f>
        <v>0.032000000000000001</v>
      </c>
    </row>
    <row r="61" spans="3:15" s="33" customFormat="1" ht="16" customHeight="1">
      <c r="C61" s="33" t="s">
        <v>35</v>
      </c>
      <c r="E61" s="37"/>
      <c r="F61" s="59">
        <f>'Rev Req - Transmission'!F61</f>
        <v>0.014</v>
      </c>
      <c r="G61" s="59">
        <f>'Rev Req - Transmission'!G61</f>
        <v>0.014</v>
      </c>
      <c r="H61" s="59">
        <f>'Rev Req - Transmission'!H61</f>
        <v>0.014</v>
      </c>
      <c r="I61" s="59">
        <f>'Rev Req - Transmission'!I61</f>
        <v>0.014</v>
      </c>
      <c r="J61" s="59">
        <f>'Rev Req - Transmission'!J61</f>
        <v>0.014</v>
      </c>
      <c r="K61" s="59">
        <f>'Rev Req - Transmission'!K61</f>
        <v>0.014</v>
      </c>
      <c r="L61" s="59">
        <f>'Rev Req - Transmission'!L61</f>
        <v>0.014</v>
      </c>
      <c r="M61" s="59">
        <f>'Rev Req - Transmission'!M61</f>
        <v>0.014</v>
      </c>
      <c r="N61" s="59">
        <f>'Rev Req - Transmission'!N61</f>
        <v>0.014</v>
      </c>
      <c r="O61" s="59">
        <f>'Rev Req - Transmission'!O61</f>
        <v>0.014</v>
      </c>
    </row>
    <row r="62" spans="3:15" s="33" customFormat="1" ht="16" customHeight="1">
      <c r="C62" s="33" t="s">
        <v>25</v>
      </c>
      <c r="E62" s="37"/>
      <c r="F62" s="48">
        <f>'Rev Req - Transmission'!F62</f>
        <v>0.012034558276621409</v>
      </c>
      <c r="G62" s="48">
        <f>'Rev Req - Transmission'!G62</f>
        <v>0.012034558276621409</v>
      </c>
      <c r="H62" s="48">
        <f>'Rev Req - Transmission'!H62</f>
        <v>0.012034558276621409</v>
      </c>
      <c r="I62" s="48">
        <f>'Rev Req - Transmission'!I62</f>
        <v>0.012034558276621409</v>
      </c>
      <c r="J62" s="48">
        <f>'Rev Req - Transmission'!J62</f>
        <v>0.012034558276621409</v>
      </c>
      <c r="K62" s="48">
        <f>'Rev Req - Transmission'!K62</f>
        <v>0.012034558276621409</v>
      </c>
      <c r="L62" s="48">
        <f>'Rev Req - Transmission'!L62</f>
        <v>0.012034558276621409</v>
      </c>
      <c r="M62" s="48">
        <f>'Rev Req - Transmission'!M62</f>
        <v>0.012034558276621409</v>
      </c>
      <c r="N62" s="48">
        <f>'Rev Req - Transmission'!N62</f>
        <v>0.012034558276621409</v>
      </c>
      <c r="O62" s="48">
        <f>'Rev Req - Transmission'!O62</f>
        <v>0.012034558276621409</v>
      </c>
    </row>
    <row r="63" spans="3:15" s="33" customFormat="1" ht="16" customHeight="1">
      <c r="C63" s="33" t="s">
        <v>26</v>
      </c>
      <c r="E63" s="38"/>
      <c r="F63" s="49">
        <f>'Rev Req - Transmission'!F63</f>
        <v>0.044422826019061654</v>
      </c>
      <c r="G63" s="49">
        <f>'Rev Req - Transmission'!G63</f>
        <v>0.044422826019061654</v>
      </c>
      <c r="H63" s="49">
        <f>'Rev Req - Transmission'!H63</f>
        <v>0.044422826019061654</v>
      </c>
      <c r="I63" s="49">
        <f>'Rev Req - Transmission'!I63</f>
        <v>0.044422826019061654</v>
      </c>
      <c r="J63" s="49">
        <f>'Rev Req - Transmission'!J63</f>
        <v>0.044422826019061654</v>
      </c>
      <c r="K63" s="49">
        <f>'Rev Req - Transmission'!K63</f>
        <v>0.044422826019061654</v>
      </c>
      <c r="L63" s="49">
        <f>'Rev Req - Transmission'!L63</f>
        <v>0.044422826019061654</v>
      </c>
      <c r="M63" s="49">
        <f>'Rev Req - Transmission'!M63</f>
        <v>0.044422826019061654</v>
      </c>
      <c r="N63" s="49">
        <f>'Rev Req - Transmission'!N63</f>
        <v>0.044422826019061654</v>
      </c>
      <c r="O63" s="49">
        <f>'Rev Req - Transmission'!O63</f>
        <v>0.044422826019061654</v>
      </c>
    </row>
    <row r="64" spans="3:15" s="33" customFormat="1" ht="16" customHeight="1">
      <c r="C64" s="33" t="s">
        <v>27</v>
      </c>
      <c r="E64" s="39"/>
      <c r="F64" s="40">
        <f>'Rev Req - Transmission'!F64</f>
        <v>0.21</v>
      </c>
      <c r="G64" s="40">
        <f>'Rev Req - Transmission'!G64</f>
        <v>0.21</v>
      </c>
      <c r="H64" s="40">
        <f>'Rev Req - Transmission'!H64</f>
        <v>0.21</v>
      </c>
      <c r="I64" s="40">
        <f>'Rev Req - Transmission'!I64</f>
        <v>0.21</v>
      </c>
      <c r="J64" s="40">
        <f>'Rev Req - Transmission'!J64</f>
        <v>0.21</v>
      </c>
      <c r="K64" s="40">
        <f>'Rev Req - Transmission'!K64</f>
        <v>0.21</v>
      </c>
      <c r="L64" s="40">
        <f>'Rev Req - Transmission'!L64</f>
        <v>0.21</v>
      </c>
      <c r="M64" s="40">
        <f>'Rev Req - Transmission'!M64</f>
        <v>0.21</v>
      </c>
      <c r="N64" s="40">
        <f>'Rev Req - Transmission'!N64</f>
        <v>0.21</v>
      </c>
      <c r="O64" s="40">
        <f>'Rev Req - Transmission'!O64</f>
        <v>0.21</v>
      </c>
    </row>
    <row r="65" spans="3:15" s="33" customFormat="1" ht="16" customHeight="1">
      <c r="C65" s="33" t="s">
        <v>28</v>
      </c>
      <c r="E65" s="42"/>
      <c r="F65" s="40">
        <f>'Rev Req - Transmission'!F65</f>
        <v>0.044580000000000002</v>
      </c>
      <c r="G65" s="40">
        <f>'Rev Req - Transmission'!G65</f>
        <v>0.044580000000000002</v>
      </c>
      <c r="H65" s="40">
        <f>'Rev Req - Transmission'!H65</f>
        <v>0.055</v>
      </c>
      <c r="I65" s="40">
        <f>'Rev Req - Transmission'!I65</f>
        <v>0.055</v>
      </c>
      <c r="J65" s="40">
        <f>'Rev Req - Transmission'!J65</f>
        <v>0.055</v>
      </c>
      <c r="K65" s="40">
        <f>'Rev Req - Transmission'!K65</f>
        <v>0.055</v>
      </c>
      <c r="L65" s="40">
        <f>'Rev Req - Transmission'!L65</f>
        <v>0.055</v>
      </c>
      <c r="M65" s="40">
        <f>'Rev Req - Transmission'!M65</f>
        <v>0.055</v>
      </c>
      <c r="N65" s="40">
        <f>'Rev Req - Transmission'!N65</f>
        <v>0.055</v>
      </c>
      <c r="O65" s="40">
        <f>'Rev Req - Transmission'!O65</f>
        <v>0.055</v>
      </c>
    </row>
    <row r="66" spans="5:15" s="33" customFormat="1" ht="16" customHeight="1">
      <c r="E66" s="43"/>
      <c r="F66" s="44">
        <f t="shared" si="16" ref="F66:O66">1-((F64+F65)-(F64*F65))</f>
        <v>0.75478180000000006</v>
      </c>
      <c r="G66" s="44">
        <f t="shared" si="16"/>
        <v>0.75478180000000006</v>
      </c>
      <c r="H66" s="44">
        <f t="shared" si="16"/>
        <v>0.74655000000000005</v>
      </c>
      <c r="I66" s="44">
        <f t="shared" si="16"/>
        <v>0.74655000000000005</v>
      </c>
      <c r="J66" s="44">
        <f t="shared" si="16"/>
        <v>0.74655000000000005</v>
      </c>
      <c r="K66" s="44">
        <f t="shared" si="16"/>
        <v>0.74655000000000005</v>
      </c>
      <c r="L66" s="44">
        <f t="shared" si="16"/>
        <v>0.74655000000000005</v>
      </c>
      <c r="M66" s="44">
        <f t="shared" si="16"/>
        <v>0.74655000000000005</v>
      </c>
      <c r="N66" s="44">
        <f t="shared" si="16"/>
        <v>0.74655000000000005</v>
      </c>
      <c r="O66" s="45">
        <f t="shared" si="16"/>
        <v>0.74655000000000005</v>
      </c>
    </row>
    <row r="67" spans="1:15" ht="11.5" customHeight="1">
      <c r="A67" s="4"/>
      <c r="C67" s="8"/>
      <c r="E67" s="24"/>
      <c r="F67" s="27"/>
      <c r="G67" s="27"/>
      <c r="H67" s="27"/>
      <c r="I67" s="27"/>
      <c r="J67" s="27"/>
      <c r="K67" s="27"/>
      <c r="L67" s="27"/>
      <c r="M67" s="27"/>
      <c r="N67" s="27"/>
      <c r="O67" s="28"/>
    </row>
    <row r="68" spans="1:15" ht="11.5" customHeight="1">
      <c r="A68" s="4"/>
      <c r="C68" s="8"/>
      <c r="E68" s="24"/>
      <c r="F68" s="27"/>
      <c r="G68" s="27"/>
      <c r="H68" s="27"/>
      <c r="I68" s="27"/>
      <c r="J68" s="27"/>
      <c r="K68" s="27"/>
      <c r="L68" s="27"/>
      <c r="M68" s="27"/>
      <c r="N68" s="27"/>
      <c r="O68" s="28"/>
    </row>
    <row r="69" spans="1:15" ht="11.5" customHeight="1">
      <c r="A69" s="4"/>
      <c r="C69" s="8"/>
      <c r="E69" s="24"/>
      <c r="F69" s="27"/>
      <c r="G69" s="27"/>
      <c r="H69" s="27"/>
      <c r="I69" s="27"/>
      <c r="J69" s="27"/>
      <c r="K69" s="27"/>
      <c r="L69" s="27"/>
      <c r="M69" s="27"/>
      <c r="N69" s="27"/>
      <c r="O69" s="28"/>
    </row>
    <row r="70" spans="1:15" ht="11.5" customHeight="1">
      <c r="A70" s="4"/>
      <c r="C70" s="8"/>
      <c r="E70" s="24"/>
      <c r="F70" s="27"/>
      <c r="G70" s="27"/>
      <c r="H70" s="27"/>
      <c r="I70" s="27"/>
      <c r="J70" s="27"/>
      <c r="K70" s="27"/>
      <c r="L70" s="27"/>
      <c r="M70" s="27"/>
      <c r="N70" s="27"/>
      <c r="O70" s="28"/>
    </row>
    <row r="71" spans="1:15" ht="11.5" customHeight="1">
      <c r="A71" s="4"/>
      <c r="C71" s="8"/>
      <c r="E71" s="24"/>
      <c r="F71" s="27"/>
      <c r="G71" s="27"/>
      <c r="H71" s="27"/>
      <c r="I71" s="27"/>
      <c r="J71" s="27"/>
      <c r="K71" s="27"/>
      <c r="L71" s="27"/>
      <c r="M71" s="27"/>
      <c r="N71" s="27"/>
      <c r="O71" s="28"/>
    </row>
  </sheetData>
  <mergeCells count="5">
    <mergeCell ref="A3:O3"/>
    <mergeCell ref="A4:O4"/>
    <mergeCell ref="A5:O5"/>
    <mergeCell ref="A6:O6"/>
    <mergeCell ref="A7:O7"/>
  </mergeCells>
  <printOptions horizontalCentered="1" verticalCentered="1"/>
  <pageMargins left="0.3" right="0.28" top="0.96" bottom="1" header="0.5" footer="0.5"/>
  <pageSetup fitToHeight="2" orientation="landscape" scale="10" r:id="rId1"/>
  <headerFooter alignWithMargins="0"/>
  <rowBreaks count="1" manualBreakCount="1">
    <brk id="52" max="11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71"/>
  <sheetViews>
    <sheetView workbookViewId="0" topLeftCell="A1">
      <selection pane="topLeft" activeCell="A1" sqref="A1"/>
    </sheetView>
  </sheetViews>
  <sheetFormatPr defaultColWidth="9.1796875" defaultRowHeight="11.5" customHeight="1"/>
  <cols>
    <col min="1" max="1" width="3.81818181818182" style="1" customWidth="1"/>
    <col min="2" max="2" width="3.45454545454545" style="1" customWidth="1"/>
    <col min="3" max="3" width="36.7272727272727" style="1" customWidth="1"/>
    <col min="4" max="4" width="1.81818181818182" style="1" customWidth="1"/>
    <col min="5" max="5" width="10.4545454545455" style="1" customWidth="1"/>
    <col min="6" max="6" width="11.4545454545455" style="1" customWidth="1"/>
    <col min="7" max="16" width="12.2727272727273" style="1" bestFit="1" customWidth="1"/>
    <col min="17" max="17" width="10.1818181818182" style="1" bestFit="1" customWidth="1"/>
    <col min="18" max="18" width="12.2727272727273" style="1" bestFit="1" customWidth="1"/>
    <col min="19" max="16384" width="9.18181818181818" style="1"/>
  </cols>
  <sheetData>
    <row r="1" ht="11.5" customHeight="1">
      <c r="A1" s="159" t="s">
        <v>367</v>
      </c>
    </row>
    <row r="2" ht="11.5" customHeight="1">
      <c r="A2" s="159" t="s">
        <v>351</v>
      </c>
    </row>
    <row r="3" spans="1:15" ht="13">
      <c r="A3" s="349" t="s">
        <v>49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</row>
    <row r="4" spans="1:15" ht="13">
      <c r="A4" s="349" t="s">
        <v>43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</row>
    <row r="5" spans="1:15" ht="13">
      <c r="A5" s="349" t="s">
        <v>30</v>
      </c>
      <c r="B5" s="349"/>
      <c r="C5" s="349"/>
      <c r="D5" s="349"/>
      <c r="E5" s="349"/>
      <c r="F5" s="349"/>
      <c r="G5" s="349"/>
      <c r="H5" s="349"/>
      <c r="I5" s="349"/>
      <c r="J5" s="349"/>
      <c r="K5" s="349"/>
      <c r="L5" s="349"/>
      <c r="M5" s="349"/>
      <c r="N5" s="349"/>
      <c r="O5" s="349"/>
    </row>
    <row r="6" spans="1:15" ht="11.5" customHeight="1">
      <c r="A6" s="350" t="s">
        <v>32</v>
      </c>
      <c r="B6" s="350"/>
      <c r="C6" s="350"/>
      <c r="D6" s="350"/>
      <c r="E6" s="350"/>
      <c r="F6" s="350"/>
      <c r="G6" s="350"/>
      <c r="H6" s="350"/>
      <c r="I6" s="350"/>
      <c r="J6" s="350"/>
      <c r="K6" s="350"/>
      <c r="L6" s="350"/>
      <c r="M6" s="350"/>
      <c r="N6" s="350"/>
      <c r="O6" s="350"/>
    </row>
    <row r="7" spans="1:15" ht="11.5" customHeight="1">
      <c r="A7" s="351"/>
      <c r="B7" s="351"/>
      <c r="C7" s="351"/>
      <c r="D7" s="351"/>
      <c r="E7" s="351"/>
      <c r="F7" s="351"/>
      <c r="G7" s="351"/>
      <c r="H7" s="351"/>
      <c r="I7" s="351"/>
      <c r="J7" s="351"/>
      <c r="K7" s="351"/>
      <c r="L7" s="351"/>
      <c r="M7" s="351"/>
      <c r="N7" s="351"/>
      <c r="O7" s="351"/>
    </row>
    <row r="8" spans="1:15" ht="13">
      <c r="A8" s="2"/>
      <c r="C8" s="3"/>
      <c r="E8" s="4" t="s">
        <v>80</v>
      </c>
      <c r="F8" s="3"/>
      <c r="G8" s="3"/>
      <c r="H8" s="3"/>
      <c r="I8" s="3"/>
      <c r="J8" s="3"/>
      <c r="K8" s="3"/>
      <c r="L8" s="3"/>
      <c r="M8" s="3"/>
      <c r="N8" s="5"/>
      <c r="O8" s="3"/>
    </row>
    <row r="9" spans="5:15" ht="13">
      <c r="E9" s="4" t="s">
        <v>81</v>
      </c>
      <c r="F9" s="4"/>
      <c r="G9" s="4"/>
      <c r="H9" s="4"/>
      <c r="I9" s="4"/>
      <c r="J9" s="4"/>
      <c r="K9" s="4"/>
      <c r="L9" s="4"/>
      <c r="M9" s="4"/>
      <c r="N9" s="4"/>
      <c r="O9" s="4"/>
    </row>
    <row r="10" spans="1:16" ht="13.5" thickBot="1">
      <c r="A10" s="6" t="s">
        <v>11</v>
      </c>
      <c r="B10" s="6"/>
      <c r="C10" s="6"/>
      <c r="D10" s="6"/>
      <c r="E10" s="7" t="s">
        <v>82</v>
      </c>
      <c r="F10" s="7">
        <v>2020</v>
      </c>
      <c r="G10" s="7">
        <f>+F10+1</f>
        <v>2021</v>
      </c>
      <c r="H10" s="7">
        <f t="shared" si="0" ref="H10:O10">+G10+1</f>
        <v>2022</v>
      </c>
      <c r="I10" s="7">
        <f t="shared" si="0"/>
        <v>2023</v>
      </c>
      <c r="J10" s="7">
        <f t="shared" si="0"/>
        <v>2024</v>
      </c>
      <c r="K10" s="7">
        <f t="shared" si="0"/>
        <v>2025</v>
      </c>
      <c r="L10" s="7">
        <f t="shared" si="0"/>
        <v>2026</v>
      </c>
      <c r="M10" s="7">
        <f t="shared" si="0"/>
        <v>2027</v>
      </c>
      <c r="N10" s="7">
        <f t="shared" si="0"/>
        <v>2028</v>
      </c>
      <c r="O10" s="7">
        <f t="shared" si="0"/>
        <v>2029</v>
      </c>
      <c r="P10" s="57" t="s">
        <v>34</v>
      </c>
    </row>
    <row r="11" spans="1:15" ht="13">
      <c r="A11" s="4" t="s">
        <v>12</v>
      </c>
      <c r="B11" s="8" t="s">
        <v>2</v>
      </c>
      <c r="E11" s="4"/>
      <c r="F11" s="9"/>
      <c r="G11" s="9"/>
      <c r="H11" s="9"/>
      <c r="I11" s="9"/>
      <c r="J11" s="9"/>
      <c r="K11" s="9"/>
      <c r="L11" s="9"/>
      <c r="M11" s="9"/>
      <c r="N11" s="9"/>
      <c r="O11" s="4"/>
    </row>
    <row r="12" spans="2:17" ht="15.5">
      <c r="B12" s="8" t="s">
        <v>3</v>
      </c>
      <c r="C12" s="1" t="s">
        <v>59</v>
      </c>
      <c r="E12" s="52"/>
      <c r="F12" s="69">
        <f>'PD Exec Summary High Lev'!C32*1000000</f>
        <v>0</v>
      </c>
      <c r="G12" s="69">
        <f>'PD Exec Summary High Lev'!D32*1000000</f>
        <v>0</v>
      </c>
      <c r="H12" s="69">
        <f>'PD Exec Summary High Lev'!E32*1000000</f>
        <v>0</v>
      </c>
      <c r="I12" s="69">
        <f>'PD Exec Summary High Lev'!F32*1000000</f>
        <v>0</v>
      </c>
      <c r="J12" s="69">
        <f>'PD Exec Summary High Lev'!G32*1000000</f>
        <v>0</v>
      </c>
      <c r="K12" s="69">
        <f>'PD Exec Summary High Lev'!H32*1000000</f>
        <v>0</v>
      </c>
      <c r="L12" s="69">
        <f>'PD Exec Summary High Lev'!I32*1000000</f>
        <v>0</v>
      </c>
      <c r="M12" s="69">
        <f>'PD Exec Summary High Lev'!J32*1000000</f>
        <v>0</v>
      </c>
      <c r="N12" s="69">
        <f>'PD Exec Summary High Lev'!K32*1000000</f>
        <v>0</v>
      </c>
      <c r="O12" s="69">
        <f>'PD Exec Summary High Lev'!L32*1000000</f>
        <v>0</v>
      </c>
      <c r="P12" s="54">
        <f>SUM(F12:O12)</f>
        <v>0</v>
      </c>
      <c r="Q12" s="14"/>
    </row>
    <row r="13" spans="2:18" ht="15.5">
      <c r="B13" s="8" t="s">
        <v>4</v>
      </c>
      <c r="C13" s="1" t="s">
        <v>60</v>
      </c>
      <c r="E13" s="52"/>
      <c r="F13" s="12">
        <f>+(F12/2)+E17</f>
        <v>0</v>
      </c>
      <c r="G13" s="53">
        <f>+G12/2+F12/2</f>
        <v>0</v>
      </c>
      <c r="H13" s="53">
        <f>+H12/2+G12/2</f>
        <v>0</v>
      </c>
      <c r="I13" s="53">
        <f t="shared" si="1" ref="I13:O13">+I12/2+H12/2</f>
        <v>0</v>
      </c>
      <c r="J13" s="53">
        <f t="shared" si="1"/>
        <v>0</v>
      </c>
      <c r="K13" s="53">
        <f t="shared" si="1"/>
        <v>0</v>
      </c>
      <c r="L13" s="53">
        <f t="shared" si="1"/>
        <v>0</v>
      </c>
      <c r="M13" s="53">
        <f t="shared" si="1"/>
        <v>0</v>
      </c>
      <c r="N13" s="53">
        <f t="shared" si="1"/>
        <v>0</v>
      </c>
      <c r="O13" s="53">
        <f t="shared" si="1"/>
        <v>0</v>
      </c>
      <c r="P13" s="54">
        <f>SUM(F13:O13)</f>
        <v>0</v>
      </c>
      <c r="Q13" s="54"/>
      <c r="R13" s="58"/>
    </row>
    <row r="14" spans="1:17" ht="13">
      <c r="A14" s="85"/>
      <c r="B14" s="14"/>
      <c r="C14" s="14"/>
      <c r="E14" s="52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4"/>
      <c r="Q14" s="14"/>
    </row>
    <row r="15" spans="1:17" ht="15.5">
      <c r="A15" s="16" t="s">
        <v>13</v>
      </c>
      <c r="B15" s="8" t="s">
        <v>61</v>
      </c>
      <c r="C15" s="14"/>
      <c r="E15" s="70">
        <v>0</v>
      </c>
      <c r="F15" s="69">
        <f t="shared" si="2" ref="F15:O15">E15+F13</f>
        <v>0</v>
      </c>
      <c r="G15" s="69">
        <f t="shared" si="2"/>
        <v>0</v>
      </c>
      <c r="H15" s="69">
        <f t="shared" si="2"/>
        <v>0</v>
      </c>
      <c r="I15" s="69">
        <f t="shared" si="2"/>
        <v>0</v>
      </c>
      <c r="J15" s="69">
        <f t="shared" si="2"/>
        <v>0</v>
      </c>
      <c r="K15" s="69">
        <f t="shared" si="2"/>
        <v>0</v>
      </c>
      <c r="L15" s="69">
        <f t="shared" si="2"/>
        <v>0</v>
      </c>
      <c r="M15" s="69">
        <f t="shared" si="2"/>
        <v>0</v>
      </c>
      <c r="N15" s="69">
        <f t="shared" si="2"/>
        <v>0</v>
      </c>
      <c r="O15" s="69">
        <f t="shared" si="2"/>
        <v>0</v>
      </c>
      <c r="P15" s="14"/>
      <c r="Q15" s="14"/>
    </row>
    <row r="16" spans="1:17" ht="15.5">
      <c r="A16" s="16" t="s">
        <v>14</v>
      </c>
      <c r="B16" s="8" t="s">
        <v>62</v>
      </c>
      <c r="C16" s="14"/>
      <c r="E16" s="70">
        <v>0</v>
      </c>
      <c r="F16" s="69">
        <f>E16+F28</f>
        <v>0</v>
      </c>
      <c r="G16" s="69">
        <f t="shared" si="3" ref="G16:O16">F16+G28</f>
        <v>0</v>
      </c>
      <c r="H16" s="69">
        <f t="shared" si="3"/>
        <v>0</v>
      </c>
      <c r="I16" s="69">
        <f t="shared" si="3"/>
        <v>0</v>
      </c>
      <c r="J16" s="69">
        <f t="shared" si="3"/>
        <v>0</v>
      </c>
      <c r="K16" s="69">
        <f t="shared" si="3"/>
        <v>0</v>
      </c>
      <c r="L16" s="69">
        <f t="shared" si="3"/>
        <v>0</v>
      </c>
      <c r="M16" s="69">
        <f t="shared" si="3"/>
        <v>0</v>
      </c>
      <c r="N16" s="69">
        <f t="shared" si="3"/>
        <v>0</v>
      </c>
      <c r="O16" s="69">
        <f t="shared" si="3"/>
        <v>0</v>
      </c>
      <c r="P16" s="14"/>
      <c r="Q16" s="14"/>
    </row>
    <row r="17" spans="1:17" ht="13">
      <c r="A17" s="16" t="s">
        <v>15</v>
      </c>
      <c r="B17" s="8" t="s">
        <v>7</v>
      </c>
      <c r="E17" s="71">
        <v>0</v>
      </c>
      <c r="F17" s="71">
        <f t="shared" si="4" ref="F17:O17">E17+F12-F13</f>
        <v>0</v>
      </c>
      <c r="G17" s="71">
        <f t="shared" si="4"/>
        <v>0</v>
      </c>
      <c r="H17" s="71">
        <f t="shared" si="4"/>
        <v>0</v>
      </c>
      <c r="I17" s="71">
        <f t="shared" si="4"/>
        <v>0</v>
      </c>
      <c r="J17" s="71">
        <f t="shared" si="4"/>
        <v>0</v>
      </c>
      <c r="K17" s="71">
        <f t="shared" si="4"/>
        <v>0</v>
      </c>
      <c r="L17" s="71">
        <f t="shared" si="4"/>
        <v>0</v>
      </c>
      <c r="M17" s="71">
        <f t="shared" si="4"/>
        <v>0</v>
      </c>
      <c r="N17" s="71">
        <f t="shared" si="4"/>
        <v>0</v>
      </c>
      <c r="O17" s="71">
        <f t="shared" si="4"/>
        <v>0</v>
      </c>
      <c r="P17" s="14"/>
      <c r="Q17" s="14"/>
    </row>
    <row r="18" spans="1:17" ht="13">
      <c r="A18" s="85"/>
      <c r="E18" s="72"/>
      <c r="F18" s="20"/>
      <c r="G18" s="20"/>
      <c r="H18" s="20"/>
      <c r="I18" s="20"/>
      <c r="J18" s="20"/>
      <c r="K18" s="20"/>
      <c r="L18" s="20"/>
      <c r="M18" s="20"/>
      <c r="N18" s="20"/>
      <c r="O18" s="72"/>
      <c r="P18" s="14"/>
      <c r="Q18" s="14"/>
    </row>
    <row r="19" spans="1:17" ht="13.5" thickBot="1">
      <c r="A19" s="16" t="s">
        <v>16</v>
      </c>
      <c r="B19" s="8" t="s">
        <v>8</v>
      </c>
      <c r="E19" s="73">
        <f t="shared" si="5" ref="E19:O19">E15-E16+E17</f>
        <v>0</v>
      </c>
      <c r="F19" s="73">
        <f t="shared" si="5"/>
        <v>0</v>
      </c>
      <c r="G19" s="73">
        <f t="shared" si="5"/>
        <v>0</v>
      </c>
      <c r="H19" s="73">
        <f t="shared" si="5"/>
        <v>0</v>
      </c>
      <c r="I19" s="73">
        <f t="shared" si="5"/>
        <v>0</v>
      </c>
      <c r="J19" s="73">
        <f t="shared" si="5"/>
        <v>0</v>
      </c>
      <c r="K19" s="73">
        <f t="shared" si="5"/>
        <v>0</v>
      </c>
      <c r="L19" s="73">
        <f t="shared" si="5"/>
        <v>0</v>
      </c>
      <c r="M19" s="73">
        <f t="shared" si="5"/>
        <v>0</v>
      </c>
      <c r="N19" s="73">
        <f t="shared" si="5"/>
        <v>0</v>
      </c>
      <c r="O19" s="73">
        <f t="shared" si="5"/>
        <v>0</v>
      </c>
      <c r="P19" s="54"/>
      <c r="Q19" s="14"/>
    </row>
    <row r="20" spans="1:17" ht="13.5" thickTop="1">
      <c r="A20" s="85"/>
      <c r="E20" s="52"/>
      <c r="F20" s="15"/>
      <c r="G20" s="15"/>
      <c r="H20" s="15"/>
      <c r="I20" s="15"/>
      <c r="J20" s="15"/>
      <c r="K20" s="15"/>
      <c r="L20" s="15"/>
      <c r="M20" s="15"/>
      <c r="N20" s="15"/>
      <c r="O20" s="52"/>
      <c r="P20" s="14"/>
      <c r="Q20" s="14"/>
    </row>
    <row r="21" spans="1:23" ht="13">
      <c r="A21" s="16" t="s">
        <v>17</v>
      </c>
      <c r="B21" s="8" t="s">
        <v>9</v>
      </c>
      <c r="E21" s="52"/>
      <c r="F21" s="69">
        <f t="shared" si="6" ref="F21:O21">(E19+F19)/2</f>
        <v>0</v>
      </c>
      <c r="G21" s="69">
        <f t="shared" si="6"/>
        <v>0</v>
      </c>
      <c r="H21" s="69">
        <f t="shared" si="6"/>
        <v>0</v>
      </c>
      <c r="I21" s="69">
        <f t="shared" si="6"/>
        <v>0</v>
      </c>
      <c r="J21" s="69">
        <f t="shared" si="6"/>
        <v>0</v>
      </c>
      <c r="K21" s="69">
        <f t="shared" si="6"/>
        <v>0</v>
      </c>
      <c r="L21" s="69">
        <f t="shared" si="6"/>
        <v>0</v>
      </c>
      <c r="M21" s="69">
        <f t="shared" si="6"/>
        <v>0</v>
      </c>
      <c r="N21" s="69">
        <f t="shared" si="6"/>
        <v>0</v>
      </c>
      <c r="O21" s="69">
        <f t="shared" si="6"/>
        <v>0</v>
      </c>
      <c r="P21" s="14"/>
      <c r="Q21" s="14"/>
      <c r="W21" s="22"/>
    </row>
    <row r="22" spans="1:17" ht="13">
      <c r="A22" s="85"/>
      <c r="E22" s="72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14"/>
      <c r="Q22" s="14"/>
    </row>
    <row r="23" spans="1:17" ht="13">
      <c r="A23" s="16" t="s">
        <v>18</v>
      </c>
      <c r="B23" s="8" t="s">
        <v>10</v>
      </c>
      <c r="E23" s="52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14"/>
      <c r="Q23" s="14"/>
    </row>
    <row r="24" spans="1:17" ht="15.5">
      <c r="A24" s="85"/>
      <c r="B24" s="8" t="s">
        <v>3</v>
      </c>
      <c r="C24" s="1" t="s">
        <v>63</v>
      </c>
      <c r="E24" s="52"/>
      <c r="F24" s="69">
        <f>(F21*ROUND((F63),7))/F66</f>
        <v>0</v>
      </c>
      <c r="G24" s="69">
        <f t="shared" si="7" ref="G24:O24">(G21*ROUND((G63),7))/G66</f>
        <v>0</v>
      </c>
      <c r="H24" s="69">
        <f t="shared" si="7"/>
        <v>0</v>
      </c>
      <c r="I24" s="69">
        <f t="shared" si="7"/>
        <v>0</v>
      </c>
      <c r="J24" s="69">
        <f t="shared" si="7"/>
        <v>0</v>
      </c>
      <c r="K24" s="69">
        <f t="shared" si="7"/>
        <v>0</v>
      </c>
      <c r="L24" s="69">
        <f t="shared" si="7"/>
        <v>0</v>
      </c>
      <c r="M24" s="69">
        <f t="shared" si="7"/>
        <v>0</v>
      </c>
      <c r="N24" s="69">
        <f t="shared" si="7"/>
        <v>0</v>
      </c>
      <c r="O24" s="69">
        <f t="shared" si="7"/>
        <v>0</v>
      </c>
      <c r="P24" s="54">
        <f>SUM(F24:O24)</f>
        <v>0</v>
      </c>
      <c r="Q24" s="69"/>
    </row>
    <row r="25" spans="1:17" ht="15.5">
      <c r="A25" s="4" t="s">
        <v>0</v>
      </c>
      <c r="B25" s="8" t="s">
        <v>4</v>
      </c>
      <c r="C25" s="1" t="s">
        <v>83</v>
      </c>
      <c r="E25" s="52"/>
      <c r="F25" s="69">
        <f>F21*ROUND((F62),7)</f>
        <v>0</v>
      </c>
      <c r="G25" s="69">
        <f t="shared" si="8" ref="G25:O25">G21*ROUND((G62),7)</f>
        <v>0</v>
      </c>
      <c r="H25" s="69">
        <f t="shared" si="8"/>
        <v>0</v>
      </c>
      <c r="I25" s="69">
        <f t="shared" si="8"/>
        <v>0</v>
      </c>
      <c r="J25" s="69">
        <f t="shared" si="8"/>
        <v>0</v>
      </c>
      <c r="K25" s="69">
        <f t="shared" si="8"/>
        <v>0</v>
      </c>
      <c r="L25" s="69">
        <f t="shared" si="8"/>
        <v>0</v>
      </c>
      <c r="M25" s="69">
        <f t="shared" si="8"/>
        <v>0</v>
      </c>
      <c r="N25" s="69">
        <f t="shared" si="8"/>
        <v>0</v>
      </c>
      <c r="O25" s="69">
        <f t="shared" si="8"/>
        <v>0</v>
      </c>
      <c r="P25" s="54">
        <f>SUM(F25:O25)</f>
        <v>0</v>
      </c>
      <c r="Q25" s="14"/>
    </row>
    <row r="26" spans="1:17" ht="13">
      <c r="A26" s="4"/>
      <c r="B26" s="8"/>
      <c r="C26" s="8"/>
      <c r="E26" s="52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14"/>
      <c r="Q26" s="14"/>
    </row>
    <row r="27" spans="1:17" ht="13">
      <c r="A27" s="16" t="s">
        <v>19</v>
      </c>
      <c r="B27" s="8" t="s">
        <v>1</v>
      </c>
      <c r="C27" s="8"/>
      <c r="E27" s="52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14"/>
      <c r="Q27" s="14"/>
    </row>
    <row r="28" spans="1:17" ht="15.5">
      <c r="A28" s="4"/>
      <c r="B28" s="8" t="s">
        <v>3</v>
      </c>
      <c r="C28" s="1" t="s">
        <v>64</v>
      </c>
      <c r="E28" s="52"/>
      <c r="F28" s="69">
        <f>+F15*F60</f>
        <v>0</v>
      </c>
      <c r="G28" s="69">
        <f>+G15*G60</f>
        <v>0</v>
      </c>
      <c r="H28" s="69">
        <f>+H15*H60</f>
        <v>0</v>
      </c>
      <c r="I28" s="69">
        <f t="shared" si="9" ref="I28:O28">+I15*I60</f>
        <v>0</v>
      </c>
      <c r="J28" s="69">
        <f t="shared" si="9"/>
        <v>0</v>
      </c>
      <c r="K28" s="69">
        <f t="shared" si="9"/>
        <v>0</v>
      </c>
      <c r="L28" s="69">
        <f t="shared" si="9"/>
        <v>0</v>
      </c>
      <c r="M28" s="69">
        <f t="shared" si="9"/>
        <v>0</v>
      </c>
      <c r="N28" s="69">
        <f t="shared" si="9"/>
        <v>0</v>
      </c>
      <c r="O28" s="69">
        <f t="shared" si="9"/>
        <v>0</v>
      </c>
      <c r="P28" s="54">
        <f>SUM(F28:O28)</f>
        <v>0</v>
      </c>
      <c r="Q28" s="14"/>
    </row>
    <row r="29" spans="1:17" ht="15.5">
      <c r="A29" s="4"/>
      <c r="B29" s="1" t="s">
        <v>4</v>
      </c>
      <c r="C29" s="1" t="s">
        <v>65</v>
      </c>
      <c r="E29" s="52"/>
      <c r="F29" s="69">
        <f>+(F15-F16)*F61</f>
        <v>0</v>
      </c>
      <c r="G29" s="69">
        <f t="shared" si="10" ref="G29:O29">+(G15-G16)*G61</f>
        <v>0</v>
      </c>
      <c r="H29" s="69">
        <f t="shared" si="10"/>
        <v>0</v>
      </c>
      <c r="I29" s="69">
        <f t="shared" si="10"/>
        <v>0</v>
      </c>
      <c r="J29" s="69">
        <f t="shared" si="10"/>
        <v>0</v>
      </c>
      <c r="K29" s="69">
        <f t="shared" si="10"/>
        <v>0</v>
      </c>
      <c r="L29" s="69">
        <f t="shared" si="10"/>
        <v>0</v>
      </c>
      <c r="M29" s="69">
        <f t="shared" si="10"/>
        <v>0</v>
      </c>
      <c r="N29" s="69">
        <f t="shared" si="10"/>
        <v>0</v>
      </c>
      <c r="O29" s="69">
        <f t="shared" si="10"/>
        <v>0</v>
      </c>
      <c r="P29" s="54">
        <f>SUM(F29:O29)</f>
        <v>0</v>
      </c>
      <c r="Q29" s="14"/>
    </row>
    <row r="30" spans="1:17" ht="13">
      <c r="A30" s="4"/>
      <c r="B30" s="8" t="s">
        <v>5</v>
      </c>
      <c r="C30" s="1" t="s">
        <v>6</v>
      </c>
      <c r="E30" s="52"/>
      <c r="F30" s="69">
        <v>0</v>
      </c>
      <c r="G30" s="69">
        <v>0</v>
      </c>
      <c r="H30" s="69">
        <v>0</v>
      </c>
      <c r="I30" s="69">
        <v>0</v>
      </c>
      <c r="J30" s="69">
        <v>0</v>
      </c>
      <c r="K30" s="69">
        <v>0</v>
      </c>
      <c r="L30" s="69">
        <v>0</v>
      </c>
      <c r="M30" s="69">
        <v>0</v>
      </c>
      <c r="N30" s="69">
        <v>0</v>
      </c>
      <c r="O30" s="69">
        <v>0</v>
      </c>
      <c r="P30" s="54">
        <f>SUM(F30:O30)</f>
        <v>0</v>
      </c>
      <c r="Q30" s="14"/>
    </row>
    <row r="31" spans="1:17" ht="13">
      <c r="A31" s="4"/>
      <c r="B31" s="8"/>
      <c r="C31" s="8"/>
      <c r="E31" s="52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14"/>
      <c r="Q31" s="14"/>
    </row>
    <row r="32" spans="1:17" ht="13">
      <c r="A32" s="16" t="s">
        <v>20</v>
      </c>
      <c r="B32" s="8" t="s">
        <v>31</v>
      </c>
      <c r="C32" s="8"/>
      <c r="E32" s="52"/>
      <c r="F32" s="69">
        <f>'PD Exec Summary High Lev'!C31*1000000</f>
        <v>2500000</v>
      </c>
      <c r="G32" s="69">
        <f>'PD Exec Summary High Lev'!D31*1000000</f>
        <v>2870000</v>
      </c>
      <c r="H32" s="69">
        <f>'PD Exec Summary High Lev'!E31*1000000</f>
        <v>2870000</v>
      </c>
      <c r="I32" s="69">
        <f>'PD Exec Summary High Lev'!F31*1000000</f>
        <v>2870000</v>
      </c>
      <c r="J32" s="69">
        <f>'PD Exec Summary High Lev'!G31*1000000</f>
        <v>2870000</v>
      </c>
      <c r="K32" s="69">
        <f>'PD Exec Summary High Lev'!H31*1000000</f>
        <v>2870000</v>
      </c>
      <c r="L32" s="69">
        <f>'PD Exec Summary High Lev'!I31*1000000</f>
        <v>2870000</v>
      </c>
      <c r="M32" s="69">
        <f>'PD Exec Summary High Lev'!J31*1000000</f>
        <v>2870000</v>
      </c>
      <c r="N32" s="69">
        <f>'PD Exec Summary High Lev'!K31*1000000</f>
        <v>2870000</v>
      </c>
      <c r="O32" s="69">
        <f>'PD Exec Summary High Lev'!L31*1000000</f>
        <v>2870000</v>
      </c>
      <c r="P32" s="54">
        <f>SUM(F32:O32)</f>
        <v>28330000</v>
      </c>
      <c r="Q32" s="14"/>
    </row>
    <row r="33" spans="1:17" ht="13">
      <c r="A33" s="85"/>
      <c r="E33" s="52"/>
      <c r="F33" s="20"/>
      <c r="G33" s="20"/>
      <c r="H33" s="20"/>
      <c r="I33" s="20"/>
      <c r="J33" s="20"/>
      <c r="K33" s="20"/>
      <c r="L33" s="20"/>
      <c r="M33" s="20"/>
      <c r="N33" s="20"/>
      <c r="O33" s="72"/>
      <c r="P33" s="14"/>
      <c r="Q33" s="14"/>
    </row>
    <row r="34" spans="1:17" ht="13.5" thickBot="1">
      <c r="A34" s="16" t="s">
        <v>21</v>
      </c>
      <c r="B34" s="8" t="s">
        <v>33</v>
      </c>
      <c r="E34" s="52"/>
      <c r="F34" s="23">
        <f>F24+F25+F28+F29+F30+F32</f>
        <v>2500000</v>
      </c>
      <c r="G34" s="23">
        <f t="shared" si="11" ref="G34:O34">G24+G25+G28+G29+G30+G32</f>
        <v>2870000</v>
      </c>
      <c r="H34" s="23">
        <f t="shared" si="11"/>
        <v>2870000</v>
      </c>
      <c r="I34" s="23">
        <f t="shared" si="11"/>
        <v>2870000</v>
      </c>
      <c r="J34" s="23">
        <f t="shared" si="11"/>
        <v>2870000</v>
      </c>
      <c r="K34" s="23">
        <f t="shared" si="11"/>
        <v>2870000</v>
      </c>
      <c r="L34" s="23">
        <f t="shared" si="11"/>
        <v>2870000</v>
      </c>
      <c r="M34" s="23">
        <f t="shared" si="11"/>
        <v>2870000</v>
      </c>
      <c r="N34" s="23">
        <f t="shared" si="11"/>
        <v>2870000</v>
      </c>
      <c r="O34" s="23">
        <f t="shared" si="11"/>
        <v>2870000</v>
      </c>
      <c r="P34" s="23">
        <f>SUM(F34:O34)</f>
        <v>28330000</v>
      </c>
      <c r="Q34" s="14"/>
    </row>
    <row r="35" spans="1:18" ht="14" thickTop="1" thickBot="1">
      <c r="A35" s="282"/>
      <c r="B35" s="2" t="s">
        <v>3</v>
      </c>
      <c r="C35" s="1" t="s">
        <v>234</v>
      </c>
      <c r="E35" s="24"/>
      <c r="F35" s="68">
        <f>F34/13</f>
        <v>192307.69230769231</v>
      </c>
      <c r="G35" s="68">
        <f t="shared" si="12" ref="G35:O35">G34/13</f>
        <v>220769.23076923078</v>
      </c>
      <c r="H35" s="68">
        <f t="shared" si="12"/>
        <v>220769.23076923078</v>
      </c>
      <c r="I35" s="68">
        <f t="shared" si="12"/>
        <v>220769.23076923078</v>
      </c>
      <c r="J35" s="68">
        <f t="shared" si="12"/>
        <v>220769.23076923078</v>
      </c>
      <c r="K35" s="68">
        <f t="shared" si="12"/>
        <v>220769.23076923078</v>
      </c>
      <c r="L35" s="68">
        <f t="shared" si="12"/>
        <v>220769.23076923078</v>
      </c>
      <c r="M35" s="68">
        <f t="shared" si="12"/>
        <v>220769.23076923078</v>
      </c>
      <c r="N35" s="68">
        <f t="shared" si="12"/>
        <v>220769.23076923078</v>
      </c>
      <c r="O35" s="68">
        <f t="shared" si="12"/>
        <v>220769.23076923078</v>
      </c>
      <c r="P35" s="255"/>
      <c r="Q35" s="255"/>
      <c r="R35" s="23">
        <f>SUM(F35:O35)</f>
        <v>2179230.7692307695</v>
      </c>
    </row>
    <row r="36" spans="1:18" ht="14" thickTop="1" thickBot="1">
      <c r="A36" s="282"/>
      <c r="B36" s="2" t="s">
        <v>4</v>
      </c>
      <c r="C36" s="1" t="s">
        <v>235</v>
      </c>
      <c r="E36" s="24"/>
      <c r="F36" s="68">
        <f>F34-F35</f>
        <v>2307692.3076923075</v>
      </c>
      <c r="G36" s="68">
        <f t="shared" si="13" ref="G36:O36">G34-G35</f>
        <v>2649230.769230769</v>
      </c>
      <c r="H36" s="68">
        <f t="shared" si="13"/>
        <v>2649230.769230769</v>
      </c>
      <c r="I36" s="68">
        <f t="shared" si="13"/>
        <v>2649230.769230769</v>
      </c>
      <c r="J36" s="68">
        <f t="shared" si="13"/>
        <v>2649230.769230769</v>
      </c>
      <c r="K36" s="68">
        <f t="shared" si="13"/>
        <v>2649230.769230769</v>
      </c>
      <c r="L36" s="68">
        <f t="shared" si="13"/>
        <v>2649230.769230769</v>
      </c>
      <c r="M36" s="68">
        <f t="shared" si="13"/>
        <v>2649230.769230769</v>
      </c>
      <c r="N36" s="68">
        <f t="shared" si="13"/>
        <v>2649230.769230769</v>
      </c>
      <c r="O36" s="68">
        <f t="shared" si="13"/>
        <v>2649230.769230769</v>
      </c>
      <c r="P36" s="255"/>
      <c r="Q36" s="255"/>
      <c r="R36" s="23">
        <f>SUM(F36:O36)</f>
        <v>26150769.230769224</v>
      </c>
    </row>
    <row r="37" spans="1:17" ht="13.5" thickTop="1">
      <c r="A37" s="85"/>
      <c r="E37" s="32"/>
      <c r="F37" s="25"/>
      <c r="G37" s="25"/>
      <c r="H37" s="25"/>
      <c r="I37" s="25"/>
      <c r="J37" s="25"/>
      <c r="K37" s="25"/>
      <c r="L37" s="25"/>
      <c r="M37" s="25"/>
      <c r="N37" s="25"/>
      <c r="O37" s="14"/>
      <c r="P37" s="14"/>
      <c r="Q37" s="14"/>
    </row>
    <row r="38" spans="1:15" s="14" customFormat="1" ht="15.5">
      <c r="A38" s="55" t="s">
        <v>22</v>
      </c>
      <c r="B38" s="14" t="s">
        <v>74</v>
      </c>
      <c r="E38" s="32"/>
      <c r="F38" s="62">
        <f>'Rev Req - Transmission'!F40</f>
        <v>0.9723427</v>
      </c>
      <c r="G38" s="62">
        <f>'Rev Req - Transmission'!G40</f>
        <v>0.9723427</v>
      </c>
      <c r="H38" s="62">
        <f>'Rev Req - Transmission'!H40</f>
        <v>0.9723427</v>
      </c>
      <c r="I38" s="62">
        <f>'Rev Req - Transmission'!I40</f>
        <v>0.9723427</v>
      </c>
      <c r="J38" s="62">
        <f>'Rev Req - Transmission'!J40</f>
        <v>0.9723427</v>
      </c>
      <c r="K38" s="62">
        <f>'Rev Req - Transmission'!K40</f>
        <v>0.9723427</v>
      </c>
      <c r="L38" s="62">
        <f>'Rev Req - Transmission'!L40</f>
        <v>0.9723427</v>
      </c>
      <c r="M38" s="62">
        <f>'Rev Req - Transmission'!M40</f>
        <v>0.9723427</v>
      </c>
      <c r="N38" s="62">
        <f>'Rev Req - Transmission'!N40</f>
        <v>0.9723427</v>
      </c>
      <c r="O38" s="62">
        <f>'Rev Req - Transmission'!O40</f>
        <v>0.9723427</v>
      </c>
    </row>
    <row r="39" spans="1:24" s="14" customFormat="1" ht="13">
      <c r="A39" s="55"/>
      <c r="B39" s="273" t="s">
        <v>3</v>
      </c>
      <c r="C39" s="14" t="s">
        <v>227</v>
      </c>
      <c r="E39" s="32"/>
      <c r="F39" s="62">
        <f>'Rev Req - Transmission'!F39</f>
        <v>0.97399544999999998</v>
      </c>
      <c r="G39" s="62">
        <f>'Rev Req - Transmission'!G39</f>
        <v>0.97399544999999998</v>
      </c>
      <c r="H39" s="62">
        <f>'Rev Req - Transmission'!H39</f>
        <v>0.97399544999999998</v>
      </c>
      <c r="I39" s="62">
        <f>'Rev Req - Transmission'!I39</f>
        <v>0.97399544999999998</v>
      </c>
      <c r="J39" s="62">
        <f>'Rev Req - Transmission'!J39</f>
        <v>0.97399544999999998</v>
      </c>
      <c r="K39" s="62">
        <f>'Rev Req - Transmission'!K39</f>
        <v>0.97399544999999998</v>
      </c>
      <c r="L39" s="62">
        <f>'Rev Req - Transmission'!L39</f>
        <v>0.97399544999999998</v>
      </c>
      <c r="M39" s="62">
        <f>'Rev Req - Transmission'!M39</f>
        <v>0.97399544999999998</v>
      </c>
      <c r="N39" s="62">
        <f>'Rev Req - Transmission'!N39</f>
        <v>0.97399544999999998</v>
      </c>
      <c r="O39" s="62">
        <f>'Rev Req - Transmission'!O39</f>
        <v>0.97399544999999998</v>
      </c>
      <c r="P39" s="62"/>
      <c r="Q39" s="62"/>
      <c r="R39" s="62"/>
      <c r="W39" s="54"/>
      <c r="X39" s="54"/>
    </row>
    <row r="40" spans="1:24" s="14" customFormat="1" ht="13">
      <c r="A40" s="55"/>
      <c r="B40" s="273" t="s">
        <v>4</v>
      </c>
      <c r="C40" s="14" t="s">
        <v>228</v>
      </c>
      <c r="E40" s="32"/>
      <c r="F40" s="62">
        <f>'Rev Req - Transmission'!F40</f>
        <v>0.9723427</v>
      </c>
      <c r="G40" s="62">
        <f>'Rev Req - Transmission'!G40</f>
        <v>0.9723427</v>
      </c>
      <c r="H40" s="62">
        <f>'Rev Req - Transmission'!H40</f>
        <v>0.9723427</v>
      </c>
      <c r="I40" s="62">
        <f>'Rev Req - Transmission'!I40</f>
        <v>0.9723427</v>
      </c>
      <c r="J40" s="62">
        <f>'Rev Req - Transmission'!J40</f>
        <v>0.9723427</v>
      </c>
      <c r="K40" s="62">
        <f>'Rev Req - Transmission'!K40</f>
        <v>0.9723427</v>
      </c>
      <c r="L40" s="62">
        <f>'Rev Req - Transmission'!L40</f>
        <v>0.9723427</v>
      </c>
      <c r="M40" s="62">
        <f>'Rev Req - Transmission'!M40</f>
        <v>0.9723427</v>
      </c>
      <c r="N40" s="62">
        <f>'Rev Req - Transmission'!N40</f>
        <v>0.9723427</v>
      </c>
      <c r="O40" s="62">
        <f>'Rev Req - Transmission'!O40</f>
        <v>0.9723427</v>
      </c>
      <c r="P40" s="62"/>
      <c r="Q40" s="62"/>
      <c r="R40" s="62"/>
      <c r="W40" s="54"/>
      <c r="X40" s="54"/>
    </row>
    <row r="41" spans="1:17" ht="13">
      <c r="A41" s="85"/>
      <c r="E41" s="32"/>
      <c r="F41" s="25"/>
      <c r="G41" s="25"/>
      <c r="H41" s="25"/>
      <c r="I41" s="25"/>
      <c r="J41" s="25"/>
      <c r="K41" s="25"/>
      <c r="L41" s="25"/>
      <c r="M41" s="25"/>
      <c r="N41" s="25"/>
      <c r="O41" s="14"/>
      <c r="P41" s="14"/>
      <c r="Q41" s="14"/>
    </row>
    <row r="42" spans="1:17" ht="13">
      <c r="A42" s="84" t="s">
        <v>23</v>
      </c>
      <c r="B42" s="1" t="s">
        <v>24</v>
      </c>
      <c r="E42" s="32"/>
      <c r="Q42" s="14"/>
    </row>
    <row r="43" spans="1:18" ht="13.5" thickBot="1">
      <c r="A43" s="282"/>
      <c r="B43" s="273" t="s">
        <v>3</v>
      </c>
      <c r="C43" s="1" t="s">
        <v>236</v>
      </c>
      <c r="E43" s="24"/>
      <c r="F43" s="68">
        <f>F35*F39</f>
        <v>187306.81730769231</v>
      </c>
      <c r="G43" s="68">
        <f t="shared" si="14" ref="G43:O44">G35*G39</f>
        <v>215028.22626923077</v>
      </c>
      <c r="H43" s="68">
        <f t="shared" si="14"/>
        <v>215028.22626923077</v>
      </c>
      <c r="I43" s="68">
        <f t="shared" si="14"/>
        <v>215028.22626923077</v>
      </c>
      <c r="J43" s="68">
        <f t="shared" si="14"/>
        <v>215028.22626923077</v>
      </c>
      <c r="K43" s="68">
        <f t="shared" si="14"/>
        <v>215028.22626923077</v>
      </c>
      <c r="L43" s="68">
        <f t="shared" si="14"/>
        <v>215028.22626923077</v>
      </c>
      <c r="M43" s="68">
        <f t="shared" si="14"/>
        <v>215028.22626923077</v>
      </c>
      <c r="N43" s="68">
        <f t="shared" si="14"/>
        <v>215028.22626923077</v>
      </c>
      <c r="O43" s="68">
        <f t="shared" si="14"/>
        <v>215028.22626923077</v>
      </c>
      <c r="P43" s="255"/>
      <c r="Q43" s="255"/>
      <c r="R43" s="23">
        <f>SUM(F43:O43)</f>
        <v>2122560.8537307689</v>
      </c>
    </row>
    <row r="44" spans="1:18" ht="14" thickTop="1" thickBot="1">
      <c r="A44" s="282"/>
      <c r="B44" s="273" t="s">
        <v>4</v>
      </c>
      <c r="C44" s="1" t="s">
        <v>238</v>
      </c>
      <c r="E44" s="24"/>
      <c r="F44" s="68">
        <f>F36*F40</f>
        <v>2243867.769230769</v>
      </c>
      <c r="G44" s="68">
        <f t="shared" si="14"/>
        <v>2575960.1990769231</v>
      </c>
      <c r="H44" s="68">
        <f t="shared" si="14"/>
        <v>2575960.1990769231</v>
      </c>
      <c r="I44" s="68">
        <f t="shared" si="14"/>
        <v>2575960.1990769231</v>
      </c>
      <c r="J44" s="68">
        <f t="shared" si="14"/>
        <v>2575960.1990769231</v>
      </c>
      <c r="K44" s="68">
        <f t="shared" si="14"/>
        <v>2575960.1990769231</v>
      </c>
      <c r="L44" s="68">
        <f t="shared" si="14"/>
        <v>2575960.1990769231</v>
      </c>
      <c r="M44" s="68">
        <f t="shared" si="14"/>
        <v>2575960.1990769231</v>
      </c>
      <c r="N44" s="68">
        <f t="shared" si="14"/>
        <v>2575960.1990769231</v>
      </c>
      <c r="O44" s="68">
        <f t="shared" si="14"/>
        <v>2575960.1990769231</v>
      </c>
      <c r="P44" s="76"/>
      <c r="Q44" s="76"/>
      <c r="R44" s="23">
        <f>SUM(F44:O44)</f>
        <v>25427509.560923081</v>
      </c>
    </row>
    <row r="45" spans="1:18" ht="14" thickTop="1" thickBot="1">
      <c r="A45" s="282"/>
      <c r="B45" s="1" t="s">
        <v>231</v>
      </c>
      <c r="C45" s="1" t="s">
        <v>41</v>
      </c>
      <c r="E45" s="24"/>
      <c r="F45" s="23">
        <f t="shared" si="15" ref="F45:O45">+F43+F44</f>
        <v>2431174.5865384615</v>
      </c>
      <c r="G45" s="23">
        <f t="shared" si="15"/>
        <v>2790988.4253461538</v>
      </c>
      <c r="H45" s="23">
        <f t="shared" si="15"/>
        <v>2790988.4253461538</v>
      </c>
      <c r="I45" s="23">
        <f t="shared" si="15"/>
        <v>2790988.4253461538</v>
      </c>
      <c r="J45" s="23">
        <f t="shared" si="15"/>
        <v>2790988.4253461538</v>
      </c>
      <c r="K45" s="23">
        <f t="shared" si="15"/>
        <v>2790988.4253461538</v>
      </c>
      <c r="L45" s="23">
        <f t="shared" si="15"/>
        <v>2790988.4253461538</v>
      </c>
      <c r="M45" s="23">
        <f t="shared" si="15"/>
        <v>2790988.4253461538</v>
      </c>
      <c r="N45" s="23">
        <f t="shared" si="15"/>
        <v>2790988.4253461538</v>
      </c>
      <c r="O45" s="23">
        <f t="shared" si="15"/>
        <v>2790988.4253461538</v>
      </c>
      <c r="P45" s="255"/>
      <c r="Q45" s="255"/>
      <c r="R45" s="23">
        <f>SUM(F45:O45)</f>
        <v>27550070.414653849</v>
      </c>
    </row>
    <row r="46" spans="1:5" ht="13.5" thickTop="1">
      <c r="A46" s="61"/>
      <c r="E46" s="24"/>
    </row>
    <row r="47" spans="1:15" ht="13">
      <c r="A47" s="26" t="s">
        <v>79</v>
      </c>
      <c r="C47" s="8"/>
      <c r="E47" s="24"/>
      <c r="F47" s="27"/>
      <c r="G47" s="27"/>
      <c r="H47" s="27"/>
      <c r="I47" s="27"/>
      <c r="J47" s="27"/>
      <c r="K47" s="27"/>
      <c r="L47" s="27"/>
      <c r="M47" s="27"/>
      <c r="N47" s="27"/>
      <c r="O47" s="28"/>
    </row>
    <row r="48" spans="1:15" ht="13">
      <c r="A48" s="61"/>
      <c r="B48" s="8" t="s">
        <v>66</v>
      </c>
      <c r="C48" s="29" t="s">
        <v>76</v>
      </c>
      <c r="D48" s="29"/>
      <c r="E48" s="29"/>
      <c r="F48" s="29"/>
      <c r="G48" s="30"/>
      <c r="H48" s="30"/>
      <c r="I48" s="30"/>
      <c r="J48" s="30"/>
      <c r="K48" s="30"/>
      <c r="L48" s="30"/>
      <c r="M48" s="30"/>
      <c r="N48" s="30"/>
      <c r="O48" s="30"/>
    </row>
    <row r="49" spans="1:15" ht="13">
      <c r="A49" s="61"/>
      <c r="B49" s="8" t="s">
        <v>67</v>
      </c>
      <c r="C49" s="1" t="s">
        <v>51</v>
      </c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</row>
    <row r="50" spans="1:15" ht="13">
      <c r="A50" s="61"/>
      <c r="B50" s="8" t="s">
        <v>68</v>
      </c>
      <c r="C50" s="8" t="s">
        <v>77</v>
      </c>
      <c r="E50" s="24"/>
      <c r="F50" s="27"/>
      <c r="G50" s="27"/>
      <c r="H50" s="27"/>
      <c r="I50" s="27"/>
      <c r="J50" s="27"/>
      <c r="K50" s="27"/>
      <c r="L50" s="27"/>
      <c r="M50" s="27"/>
      <c r="N50" s="27"/>
      <c r="O50" s="28"/>
    </row>
    <row r="51" spans="2:15" s="14" customFormat="1" ht="13">
      <c r="B51" s="31" t="s">
        <v>69</v>
      </c>
      <c r="C51" s="29" t="s">
        <v>53</v>
      </c>
      <c r="E51" s="32"/>
      <c r="F51" s="27"/>
      <c r="G51" s="27"/>
      <c r="H51" s="27"/>
      <c r="I51" s="27"/>
      <c r="J51" s="27"/>
      <c r="K51" s="27"/>
      <c r="L51" s="27"/>
      <c r="M51" s="27"/>
      <c r="N51" s="27"/>
      <c r="O51" s="27"/>
    </row>
    <row r="52" spans="2:15" ht="11.5" customHeight="1">
      <c r="B52" s="1" t="s">
        <v>70</v>
      </c>
      <c r="C52" s="29" t="s">
        <v>54</v>
      </c>
      <c r="E52" s="24"/>
      <c r="F52" s="27"/>
      <c r="G52" s="27"/>
      <c r="H52" s="27"/>
      <c r="I52" s="27"/>
      <c r="J52" s="27"/>
      <c r="K52" s="27"/>
      <c r="L52" s="27"/>
      <c r="M52" s="27"/>
      <c r="N52" s="27"/>
      <c r="O52" s="28"/>
    </row>
    <row r="53" spans="1:15" ht="11.5" customHeight="1">
      <c r="A53" s="4"/>
      <c r="B53" s="1" t="s">
        <v>71</v>
      </c>
      <c r="C53" s="1" t="s">
        <v>57</v>
      </c>
      <c r="E53" s="24"/>
      <c r="F53" s="27"/>
      <c r="G53" s="27"/>
      <c r="H53" s="27"/>
      <c r="I53" s="27"/>
      <c r="J53" s="27"/>
      <c r="K53" s="27"/>
      <c r="L53" s="27"/>
      <c r="M53" s="27"/>
      <c r="N53" s="27"/>
      <c r="O53" s="28"/>
    </row>
    <row r="54" spans="1:15" ht="11.5" customHeight="1">
      <c r="A54" s="4"/>
      <c r="B54" s="1" t="s">
        <v>72</v>
      </c>
      <c r="C54" s="1" t="s">
        <v>52</v>
      </c>
      <c r="E54" s="24"/>
      <c r="F54" s="27"/>
      <c r="G54" s="27"/>
      <c r="H54" s="27"/>
      <c r="I54" s="27"/>
      <c r="J54" s="27"/>
      <c r="K54" s="27"/>
      <c r="L54" s="27"/>
      <c r="M54" s="27"/>
      <c r="N54" s="27"/>
      <c r="O54" s="28"/>
    </row>
    <row r="55" spans="1:15" ht="11.5" customHeight="1">
      <c r="A55" s="4"/>
      <c r="B55" s="1" t="s">
        <v>73</v>
      </c>
      <c r="C55" s="14" t="s">
        <v>58</v>
      </c>
      <c r="E55" s="24"/>
      <c r="F55" s="27"/>
      <c r="G55" s="27"/>
      <c r="H55" s="27"/>
      <c r="I55" s="27"/>
      <c r="J55" s="27"/>
      <c r="K55" s="27"/>
      <c r="L55" s="27"/>
      <c r="M55" s="27"/>
      <c r="N55" s="27"/>
      <c r="O55" s="28"/>
    </row>
    <row r="56" spans="1:15" ht="11.5" customHeight="1">
      <c r="A56" s="4"/>
      <c r="C56" s="8"/>
      <c r="E56" s="24"/>
      <c r="F56" s="27"/>
      <c r="G56" s="27"/>
      <c r="H56" s="27"/>
      <c r="I56" s="27"/>
      <c r="J56" s="27"/>
      <c r="K56" s="27"/>
      <c r="L56" s="27"/>
      <c r="M56" s="27"/>
      <c r="N56" s="27"/>
      <c r="O56" s="28"/>
    </row>
    <row r="57" spans="1:15" ht="11.5" customHeight="1">
      <c r="A57" s="4"/>
      <c r="C57" s="8"/>
      <c r="E57" s="24"/>
      <c r="F57" s="27"/>
      <c r="G57" s="27"/>
      <c r="H57" s="27"/>
      <c r="I57" s="27"/>
      <c r="J57" s="27"/>
      <c r="K57" s="27"/>
      <c r="L57" s="27"/>
      <c r="M57" s="27"/>
      <c r="N57" s="27"/>
      <c r="O57" s="28"/>
    </row>
    <row r="58" spans="1:15" ht="11.5" customHeight="1">
      <c r="A58" s="4"/>
      <c r="C58" s="8"/>
      <c r="E58" s="24"/>
      <c r="F58" s="27"/>
      <c r="G58" s="27"/>
      <c r="H58" s="27"/>
      <c r="I58" s="27"/>
      <c r="J58" s="27"/>
      <c r="K58" s="27"/>
      <c r="L58" s="27"/>
      <c r="M58" s="27"/>
      <c r="N58" s="27"/>
      <c r="O58" s="28"/>
    </row>
    <row r="59" spans="1:15" ht="11.5" customHeight="1">
      <c r="A59" s="4"/>
      <c r="C59" s="8"/>
      <c r="E59" s="24"/>
      <c r="F59" s="27"/>
      <c r="G59" s="27"/>
      <c r="H59" s="27"/>
      <c r="I59" s="27"/>
      <c r="J59" s="27"/>
      <c r="K59" s="27"/>
      <c r="L59" s="27"/>
      <c r="M59" s="27"/>
      <c r="N59" s="27"/>
      <c r="O59" s="28"/>
    </row>
    <row r="60" spans="3:15" s="33" customFormat="1" ht="16" customHeight="1">
      <c r="C60" s="33" t="s">
        <v>46</v>
      </c>
      <c r="E60" s="34"/>
      <c r="F60" s="63">
        <f>'Rev Req - Transmission'!F60</f>
        <v>0.032000000000000001</v>
      </c>
      <c r="G60" s="63">
        <f>'Rev Req - Transmission'!G60</f>
        <v>0.032000000000000001</v>
      </c>
      <c r="H60" s="63">
        <f>'Rev Req - Transmission'!H60</f>
        <v>0.032000000000000001</v>
      </c>
      <c r="I60" s="63">
        <f>'Rev Req - Transmission'!I60</f>
        <v>0.032000000000000001</v>
      </c>
      <c r="J60" s="63">
        <f>'Rev Req - Transmission'!J60</f>
        <v>0.032000000000000001</v>
      </c>
      <c r="K60" s="63">
        <f>'Rev Req - Transmission'!K60</f>
        <v>0.032000000000000001</v>
      </c>
      <c r="L60" s="63">
        <f>'Rev Req - Transmission'!L60</f>
        <v>0.032000000000000001</v>
      </c>
      <c r="M60" s="63">
        <f>'Rev Req - Transmission'!M60</f>
        <v>0.032000000000000001</v>
      </c>
      <c r="N60" s="63">
        <f>'Rev Req - Transmission'!N60</f>
        <v>0.032000000000000001</v>
      </c>
      <c r="O60" s="63">
        <f>'Rev Req - Transmission'!O60</f>
        <v>0.032000000000000001</v>
      </c>
    </row>
    <row r="61" spans="3:15" s="33" customFormat="1" ht="16" customHeight="1">
      <c r="C61" s="33" t="s">
        <v>35</v>
      </c>
      <c r="E61" s="37"/>
      <c r="F61" s="59">
        <f>'Rev Req - Transmission'!F61</f>
        <v>0.014</v>
      </c>
      <c r="G61" s="59">
        <f>'Rev Req - Transmission'!G61</f>
        <v>0.014</v>
      </c>
      <c r="H61" s="59">
        <f>'Rev Req - Transmission'!H61</f>
        <v>0.014</v>
      </c>
      <c r="I61" s="59">
        <f>'Rev Req - Transmission'!I61</f>
        <v>0.014</v>
      </c>
      <c r="J61" s="59">
        <f>'Rev Req - Transmission'!J61</f>
        <v>0.014</v>
      </c>
      <c r="K61" s="59">
        <f>'Rev Req - Transmission'!K61</f>
        <v>0.014</v>
      </c>
      <c r="L61" s="59">
        <f>'Rev Req - Transmission'!L61</f>
        <v>0.014</v>
      </c>
      <c r="M61" s="59">
        <f>'Rev Req - Transmission'!M61</f>
        <v>0.014</v>
      </c>
      <c r="N61" s="59">
        <f>'Rev Req - Transmission'!N61</f>
        <v>0.014</v>
      </c>
      <c r="O61" s="59">
        <f>'Rev Req - Transmission'!O61</f>
        <v>0.014</v>
      </c>
    </row>
    <row r="62" spans="3:15" s="33" customFormat="1" ht="16" customHeight="1">
      <c r="C62" s="33" t="s">
        <v>25</v>
      </c>
      <c r="E62" s="37"/>
      <c r="F62" s="48">
        <f>'Rev Req - Transmission'!F62</f>
        <v>0.012034558276621409</v>
      </c>
      <c r="G62" s="48">
        <f>'Rev Req - Transmission'!G62</f>
        <v>0.012034558276621409</v>
      </c>
      <c r="H62" s="48">
        <f>'Rev Req - Transmission'!H62</f>
        <v>0.012034558276621409</v>
      </c>
      <c r="I62" s="48">
        <f>'Rev Req - Transmission'!I62</f>
        <v>0.012034558276621409</v>
      </c>
      <c r="J62" s="48">
        <f>'Rev Req - Transmission'!J62</f>
        <v>0.012034558276621409</v>
      </c>
      <c r="K62" s="48">
        <f>'Rev Req - Transmission'!K62</f>
        <v>0.012034558276621409</v>
      </c>
      <c r="L62" s="48">
        <f>'Rev Req - Transmission'!L62</f>
        <v>0.012034558276621409</v>
      </c>
      <c r="M62" s="48">
        <f>'Rev Req - Transmission'!M62</f>
        <v>0.012034558276621409</v>
      </c>
      <c r="N62" s="48">
        <f>'Rev Req - Transmission'!N62</f>
        <v>0.012034558276621409</v>
      </c>
      <c r="O62" s="48">
        <f>'Rev Req - Transmission'!O62</f>
        <v>0.012034558276621409</v>
      </c>
    </row>
    <row r="63" spans="3:15" s="33" customFormat="1" ht="16" customHeight="1">
      <c r="C63" s="33" t="s">
        <v>26</v>
      </c>
      <c r="E63" s="38"/>
      <c r="F63" s="49">
        <f>'Rev Req - Transmission'!F63</f>
        <v>0.044422826019061654</v>
      </c>
      <c r="G63" s="49">
        <f>'Rev Req - Transmission'!G63</f>
        <v>0.044422826019061654</v>
      </c>
      <c r="H63" s="49">
        <f>'Rev Req - Transmission'!H63</f>
        <v>0.044422826019061654</v>
      </c>
      <c r="I63" s="49">
        <f>'Rev Req - Transmission'!I63</f>
        <v>0.044422826019061654</v>
      </c>
      <c r="J63" s="49">
        <f>'Rev Req - Transmission'!J63</f>
        <v>0.044422826019061654</v>
      </c>
      <c r="K63" s="49">
        <f>'Rev Req - Transmission'!K63</f>
        <v>0.044422826019061654</v>
      </c>
      <c r="L63" s="49">
        <f>'Rev Req - Transmission'!L63</f>
        <v>0.044422826019061654</v>
      </c>
      <c r="M63" s="49">
        <f>'Rev Req - Transmission'!M63</f>
        <v>0.044422826019061654</v>
      </c>
      <c r="N63" s="49">
        <f>'Rev Req - Transmission'!N63</f>
        <v>0.044422826019061654</v>
      </c>
      <c r="O63" s="49">
        <f>'Rev Req - Transmission'!O63</f>
        <v>0.044422826019061654</v>
      </c>
    </row>
    <row r="64" spans="3:15" s="33" customFormat="1" ht="16" customHeight="1">
      <c r="C64" s="33" t="s">
        <v>27</v>
      </c>
      <c r="E64" s="39"/>
      <c r="F64" s="40">
        <f>'Rev Req - Transmission'!F64</f>
        <v>0.21</v>
      </c>
      <c r="G64" s="40">
        <f>'Rev Req - Transmission'!G64</f>
        <v>0.21</v>
      </c>
      <c r="H64" s="40">
        <f>'Rev Req - Transmission'!H64</f>
        <v>0.21</v>
      </c>
      <c r="I64" s="40">
        <f>'Rev Req - Transmission'!I64</f>
        <v>0.21</v>
      </c>
      <c r="J64" s="40">
        <f>'Rev Req - Transmission'!J64</f>
        <v>0.21</v>
      </c>
      <c r="K64" s="40">
        <f>'Rev Req - Transmission'!K64</f>
        <v>0.21</v>
      </c>
      <c r="L64" s="40">
        <f>'Rev Req - Transmission'!L64</f>
        <v>0.21</v>
      </c>
      <c r="M64" s="40">
        <f>'Rev Req - Transmission'!M64</f>
        <v>0.21</v>
      </c>
      <c r="N64" s="40">
        <f>'Rev Req - Transmission'!N64</f>
        <v>0.21</v>
      </c>
      <c r="O64" s="40">
        <f>'Rev Req - Transmission'!O64</f>
        <v>0.21</v>
      </c>
    </row>
    <row r="65" spans="3:15" s="33" customFormat="1" ht="16" customHeight="1">
      <c r="C65" s="33" t="s">
        <v>28</v>
      </c>
      <c r="E65" s="42"/>
      <c r="F65" s="40">
        <f>'Rev Req - Transmission'!F65</f>
        <v>0.044580000000000002</v>
      </c>
      <c r="G65" s="40">
        <f>'Rev Req - Transmission'!G65</f>
        <v>0.044580000000000002</v>
      </c>
      <c r="H65" s="40">
        <f>'Rev Req - Transmission'!H65</f>
        <v>0.055</v>
      </c>
      <c r="I65" s="40">
        <f>'Rev Req - Transmission'!I65</f>
        <v>0.055</v>
      </c>
      <c r="J65" s="40">
        <f>'Rev Req - Transmission'!J65</f>
        <v>0.055</v>
      </c>
      <c r="K65" s="40">
        <f>'Rev Req - Transmission'!K65</f>
        <v>0.055</v>
      </c>
      <c r="L65" s="40">
        <f>'Rev Req - Transmission'!L65</f>
        <v>0.055</v>
      </c>
      <c r="M65" s="40">
        <f>'Rev Req - Transmission'!M65</f>
        <v>0.055</v>
      </c>
      <c r="N65" s="40">
        <f>'Rev Req - Transmission'!N65</f>
        <v>0.055</v>
      </c>
      <c r="O65" s="40">
        <f>'Rev Req - Transmission'!O65</f>
        <v>0.055</v>
      </c>
    </row>
    <row r="66" spans="5:15" s="33" customFormat="1" ht="16" customHeight="1">
      <c r="E66" s="43"/>
      <c r="F66" s="44">
        <f t="shared" si="16" ref="F66:O66">1-((F64+F65)-(F64*F65))</f>
        <v>0.75478180000000006</v>
      </c>
      <c r="G66" s="44">
        <f t="shared" si="16"/>
        <v>0.75478180000000006</v>
      </c>
      <c r="H66" s="44">
        <f t="shared" si="16"/>
        <v>0.74655000000000005</v>
      </c>
      <c r="I66" s="44">
        <f t="shared" si="16"/>
        <v>0.74655000000000005</v>
      </c>
      <c r="J66" s="44">
        <f t="shared" si="16"/>
        <v>0.74655000000000005</v>
      </c>
      <c r="K66" s="44">
        <f t="shared" si="16"/>
        <v>0.74655000000000005</v>
      </c>
      <c r="L66" s="44">
        <f t="shared" si="16"/>
        <v>0.74655000000000005</v>
      </c>
      <c r="M66" s="44">
        <f t="shared" si="16"/>
        <v>0.74655000000000005</v>
      </c>
      <c r="N66" s="44">
        <f t="shared" si="16"/>
        <v>0.74655000000000005</v>
      </c>
      <c r="O66" s="45">
        <f t="shared" si="16"/>
        <v>0.74655000000000005</v>
      </c>
    </row>
    <row r="67" spans="1:15" ht="11.5" customHeight="1">
      <c r="A67" s="4"/>
      <c r="C67" s="8"/>
      <c r="E67" s="24"/>
      <c r="F67" s="27"/>
      <c r="G67" s="27"/>
      <c r="H67" s="27"/>
      <c r="I67" s="27"/>
      <c r="J67" s="27"/>
      <c r="K67" s="27"/>
      <c r="L67" s="27"/>
      <c r="M67" s="27"/>
      <c r="N67" s="27"/>
      <c r="O67" s="28"/>
    </row>
    <row r="68" spans="1:15" ht="11.5" customHeight="1">
      <c r="A68" s="4"/>
      <c r="C68" s="8"/>
      <c r="E68" s="24"/>
      <c r="F68" s="27"/>
      <c r="G68" s="27"/>
      <c r="H68" s="27"/>
      <c r="I68" s="27"/>
      <c r="J68" s="27"/>
      <c r="K68" s="27"/>
      <c r="L68" s="27"/>
      <c r="M68" s="27"/>
      <c r="N68" s="27"/>
      <c r="O68" s="28"/>
    </row>
    <row r="69" spans="1:15" ht="11.5" customHeight="1">
      <c r="A69" s="4"/>
      <c r="C69" s="8"/>
      <c r="E69" s="24"/>
      <c r="F69" s="27"/>
      <c r="G69" s="27"/>
      <c r="H69" s="27"/>
      <c r="I69" s="27"/>
      <c r="J69" s="27"/>
      <c r="K69" s="27"/>
      <c r="L69" s="27"/>
      <c r="M69" s="27"/>
      <c r="N69" s="27"/>
      <c r="O69" s="28"/>
    </row>
    <row r="70" spans="1:15" ht="11.5" customHeight="1">
      <c r="A70" s="4"/>
      <c r="C70" s="8"/>
      <c r="E70" s="24"/>
      <c r="F70" s="27"/>
      <c r="G70" s="27"/>
      <c r="H70" s="27"/>
      <c r="I70" s="27"/>
      <c r="J70" s="27"/>
      <c r="K70" s="27"/>
      <c r="L70" s="27"/>
      <c r="M70" s="27"/>
      <c r="N70" s="27"/>
      <c r="O70" s="28"/>
    </row>
    <row r="71" spans="1:15" ht="11.5" customHeight="1">
      <c r="A71" s="4"/>
      <c r="C71" s="8"/>
      <c r="E71" s="24"/>
      <c r="F71" s="27"/>
      <c r="G71" s="27"/>
      <c r="H71" s="27"/>
      <c r="I71" s="27"/>
      <c r="J71" s="27"/>
      <c r="K71" s="27"/>
      <c r="L71" s="27"/>
      <c r="M71" s="27"/>
      <c r="N71" s="27"/>
      <c r="O71" s="28"/>
    </row>
  </sheetData>
  <mergeCells count="5">
    <mergeCell ref="A3:O3"/>
    <mergeCell ref="A4:O4"/>
    <mergeCell ref="A5:O5"/>
    <mergeCell ref="A6:O6"/>
    <mergeCell ref="A7:O7"/>
  </mergeCells>
  <printOptions horizontalCentered="1" verticalCentered="1"/>
  <pageMargins left="0.3" right="0.28" top="0.96" bottom="1" header="0.5" footer="0.5"/>
  <pageSetup fitToHeight="2" orientation="landscape" scale="10" r:id="rId1"/>
  <headerFooter alignWithMargins="0"/>
  <rowBreaks count="1" manualBreakCount="1">
    <brk id="52" max="11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59999"/>
    <pageSetUpPr fitToPage="1"/>
  </sheetPr>
  <dimension ref="A1:T52"/>
  <sheetViews>
    <sheetView workbookViewId="0" topLeftCell="A1">
      <pane ySplit="5" topLeftCell="A6" activePane="bottomLeft" state="frozen"/>
      <selection pane="topLeft" activeCell="A1" sqref="A1"/>
      <selection pane="bottomLeft" activeCell="A1" sqref="A1:A2"/>
    </sheetView>
  </sheetViews>
  <sheetFormatPr defaultColWidth="9.1796875" defaultRowHeight="14.5"/>
  <cols>
    <col min="1" max="1" width="3.72727272727273" style="87" customWidth="1"/>
    <col min="2" max="2" width="39.8181818181818" style="87" customWidth="1"/>
    <col min="3" max="12" width="10.7272727272727" style="89" customWidth="1"/>
    <col min="13" max="13" width="13.5454545454545" style="89" bestFit="1" customWidth="1"/>
    <col min="14" max="14" width="10.8181818181818" style="89" bestFit="1" customWidth="1"/>
    <col min="15" max="18" width="9.18181818181818" style="87"/>
    <col min="19" max="19" width="13.1818181818182" style="87" bestFit="1" customWidth="1"/>
    <col min="20" max="16384" width="9.18181818181818" style="87"/>
  </cols>
  <sheetData>
    <row r="1" ht="14.5">
      <c r="A1" s="159" t="s">
        <v>368</v>
      </c>
    </row>
    <row r="2" ht="14.5">
      <c r="A2" s="159" t="s">
        <v>351</v>
      </c>
    </row>
    <row r="3" spans="2:6" ht="30" customHeight="1">
      <c r="B3" s="88" t="s">
        <v>84</v>
      </c>
      <c r="F3" s="286" t="s">
        <v>246</v>
      </c>
    </row>
    <row r="4" spans="2:14" ht="15.75" customHeight="1" thickBot="1">
      <c r="B4" s="90"/>
      <c r="C4" s="91" t="s">
        <v>85</v>
      </c>
      <c r="D4" s="92"/>
      <c r="E4" s="92"/>
      <c r="F4" s="93"/>
      <c r="G4" s="93"/>
      <c r="H4" s="93"/>
      <c r="I4" s="93"/>
      <c r="J4" s="93"/>
      <c r="K4" s="93"/>
      <c r="L4" s="93"/>
      <c r="M4" s="93"/>
      <c r="N4" s="93"/>
    </row>
    <row r="5" spans="1:19" s="98" customFormat="1" ht="56.25" customHeight="1" thickBot="1">
      <c r="A5" s="94"/>
      <c r="B5" s="95" t="s">
        <v>86</v>
      </c>
      <c r="C5" s="96">
        <v>2020</v>
      </c>
      <c r="D5" s="96">
        <v>2021</v>
      </c>
      <c r="E5" s="96">
        <v>2022</v>
      </c>
      <c r="F5" s="96">
        <v>2023</v>
      </c>
      <c r="G5" s="96">
        <v>2024</v>
      </c>
      <c r="H5" s="96">
        <v>2025</v>
      </c>
      <c r="I5" s="96">
        <v>2026</v>
      </c>
      <c r="J5" s="96">
        <v>2027</v>
      </c>
      <c r="K5" s="96">
        <v>2028</v>
      </c>
      <c r="L5" s="96">
        <v>2029</v>
      </c>
      <c r="M5" s="97" t="s">
        <v>87</v>
      </c>
      <c r="N5" s="97" t="s">
        <v>88</v>
      </c>
      <c r="S5" s="98" t="s">
        <v>87</v>
      </c>
    </row>
    <row r="6" spans="1:14" s="98" customFormat="1" ht="21" customHeight="1">
      <c r="A6" s="94"/>
      <c r="B6" s="291" t="s">
        <v>247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100"/>
    </row>
    <row r="7" spans="1:20" s="98" customFormat="1" ht="15.75" customHeight="1">
      <c r="A7" s="94"/>
      <c r="B7" s="292" t="s">
        <v>90</v>
      </c>
      <c r="C7" s="288">
        <v>0.93</v>
      </c>
      <c r="D7" s="288">
        <v>0.98</v>
      </c>
      <c r="E7" s="288">
        <v>0.98</v>
      </c>
      <c r="F7" s="288">
        <v>0.98</v>
      </c>
      <c r="G7" s="288">
        <v>0.98</v>
      </c>
      <c r="H7" s="288">
        <v>0.98</v>
      </c>
      <c r="I7" s="288">
        <v>0.98</v>
      </c>
      <c r="J7" s="288">
        <v>0.98</v>
      </c>
      <c r="K7" s="288">
        <v>0.98</v>
      </c>
      <c r="L7" s="288">
        <v>0.98</v>
      </c>
      <c r="M7" s="102">
        <f>SUM(C7,D7,E7,F7,G7,H7,I7,J7,K7,L7)</f>
        <v>9.7500000000000018</v>
      </c>
      <c r="N7" s="103">
        <f>AVERAGE(C7:L7)</f>
        <v>0.9750000000000002</v>
      </c>
      <c r="S7" s="98">
        <v>9.7500000000000018</v>
      </c>
      <c r="T7" s="287">
        <f>+M7-S7</f>
        <v>0</v>
      </c>
    </row>
    <row r="8" spans="2:20" ht="15.5">
      <c r="B8" s="293" t="s">
        <v>91</v>
      </c>
      <c r="C8" s="289">
        <v>2.50</v>
      </c>
      <c r="D8" s="289">
        <v>2.80</v>
      </c>
      <c r="E8" s="289">
        <v>2.80</v>
      </c>
      <c r="F8" s="289">
        <v>2.80</v>
      </c>
      <c r="G8" s="289">
        <v>2.80</v>
      </c>
      <c r="H8" s="289">
        <v>2.80</v>
      </c>
      <c r="I8" s="289">
        <v>2.80</v>
      </c>
      <c r="J8" s="289">
        <v>2.80</v>
      </c>
      <c r="K8" s="289">
        <v>2.80</v>
      </c>
      <c r="L8" s="289">
        <v>2.80</v>
      </c>
      <c r="M8" s="105">
        <f>SUM(C8,D8,E8,F8,G8,H8,I8,J8,K8,L8)</f>
        <v>27.700000000000003</v>
      </c>
      <c r="N8" s="106">
        <f>AVERAGE(C8:L8)</f>
        <v>2.7700000000000005</v>
      </c>
      <c r="S8" s="87">
        <v>27.700000000000003</v>
      </c>
      <c r="T8" s="287">
        <f>+M8-S8</f>
        <v>0</v>
      </c>
    </row>
    <row r="9" spans="1:20" ht="20.15" customHeight="1">
      <c r="A9" s="94"/>
      <c r="B9" s="294" t="s">
        <v>92</v>
      </c>
      <c r="C9" s="107">
        <f t="shared" si="0" ref="C9:N9">SUM(C7,C8)</f>
        <v>3.43</v>
      </c>
      <c r="D9" s="107">
        <f t="shared" si="0"/>
        <v>3.78</v>
      </c>
      <c r="E9" s="107">
        <f t="shared" si="0"/>
        <v>3.78</v>
      </c>
      <c r="F9" s="107">
        <f t="shared" si="0"/>
        <v>3.78</v>
      </c>
      <c r="G9" s="107">
        <f t="shared" si="0"/>
        <v>3.78</v>
      </c>
      <c r="H9" s="107">
        <f t="shared" si="0"/>
        <v>3.78</v>
      </c>
      <c r="I9" s="107">
        <f t="shared" si="0"/>
        <v>3.78</v>
      </c>
      <c r="J9" s="107">
        <f t="shared" si="0"/>
        <v>3.78</v>
      </c>
      <c r="K9" s="107">
        <f t="shared" si="0"/>
        <v>3.78</v>
      </c>
      <c r="L9" s="107">
        <f t="shared" si="0"/>
        <v>3.78</v>
      </c>
      <c r="M9" s="107">
        <f t="shared" si="0"/>
        <v>37.450000000000003</v>
      </c>
      <c r="N9" s="108">
        <f t="shared" si="0"/>
        <v>3.7450000000000006</v>
      </c>
      <c r="S9" s="87">
        <v>37.450000000000003</v>
      </c>
      <c r="T9" s="287">
        <f>+M9-S9</f>
        <v>0</v>
      </c>
    </row>
    <row r="10" spans="1:14" s="98" customFormat="1" ht="21" customHeight="1">
      <c r="A10" s="94"/>
      <c r="B10" s="295" t="s">
        <v>248</v>
      </c>
      <c r="M10" s="109"/>
      <c r="N10" s="110"/>
    </row>
    <row r="11" spans="1:20" s="98" customFormat="1" ht="15.75" customHeight="1">
      <c r="A11" s="94"/>
      <c r="B11" s="292" t="s">
        <v>90</v>
      </c>
      <c r="C11" s="288">
        <v>0.35</v>
      </c>
      <c r="D11" s="288">
        <v>0.35</v>
      </c>
      <c r="E11" s="288">
        <v>0.35</v>
      </c>
      <c r="F11" s="288">
        <v>0.35</v>
      </c>
      <c r="G11" s="288">
        <v>0.35</v>
      </c>
      <c r="H11" s="288">
        <v>0.35</v>
      </c>
      <c r="I11" s="288">
        <v>0.35</v>
      </c>
      <c r="J11" s="288">
        <v>0.35</v>
      </c>
      <c r="K11" s="288">
        <v>0.35</v>
      </c>
      <c r="L11" s="288">
        <v>0.35</v>
      </c>
      <c r="M11" s="102">
        <f>SUM(C11,D11,E11,F11,G11,H11,I11,J11,K11,L11)</f>
        <v>3.5000000000000004</v>
      </c>
      <c r="N11" s="103">
        <f>AVERAGE(C11:L11)</f>
        <v>0.35</v>
      </c>
      <c r="S11" s="98">
        <v>3.5000000000000004</v>
      </c>
      <c r="T11" s="287">
        <f>+M11-S11</f>
        <v>0</v>
      </c>
    </row>
    <row r="12" spans="2:20" ht="15.5">
      <c r="B12" s="293" t="s">
        <v>91</v>
      </c>
      <c r="C12" s="289">
        <v>3.15</v>
      </c>
      <c r="D12" s="289">
        <v>3.15</v>
      </c>
      <c r="E12" s="289">
        <v>3.15</v>
      </c>
      <c r="F12" s="289">
        <v>3.15</v>
      </c>
      <c r="G12" s="289">
        <v>3.15</v>
      </c>
      <c r="H12" s="289">
        <v>3.15</v>
      </c>
      <c r="I12" s="289">
        <v>3.15</v>
      </c>
      <c r="J12" s="289">
        <v>3.15</v>
      </c>
      <c r="K12" s="289">
        <v>3.15</v>
      </c>
      <c r="L12" s="289">
        <v>3.15</v>
      </c>
      <c r="M12" s="105">
        <f>SUM(C12,D12,E12,F12,G12,H12,I12,J12,K12,L12)</f>
        <v>31.499999999999993</v>
      </c>
      <c r="N12" s="106">
        <f>AVERAGE(C12:L12)</f>
        <v>3.1499999999999995</v>
      </c>
      <c r="S12" s="87">
        <v>31.499999999999993</v>
      </c>
      <c r="T12" s="287">
        <f>+M12-S12</f>
        <v>0</v>
      </c>
    </row>
    <row r="13" spans="1:20" ht="20.15" customHeight="1">
      <c r="A13" s="94"/>
      <c r="B13" s="294" t="s">
        <v>92</v>
      </c>
      <c r="C13" s="107">
        <f t="shared" si="1" ref="C13:N13">SUM(C11,C12)</f>
        <v>3.50</v>
      </c>
      <c r="D13" s="107">
        <f t="shared" si="1"/>
        <v>3.50</v>
      </c>
      <c r="E13" s="107">
        <f t="shared" si="1"/>
        <v>3.50</v>
      </c>
      <c r="F13" s="107">
        <f t="shared" si="1"/>
        <v>3.50</v>
      </c>
      <c r="G13" s="107">
        <f t="shared" si="1"/>
        <v>3.50</v>
      </c>
      <c r="H13" s="107">
        <f t="shared" si="1"/>
        <v>3.50</v>
      </c>
      <c r="I13" s="107">
        <f t="shared" si="1"/>
        <v>3.50</v>
      </c>
      <c r="J13" s="107">
        <f t="shared" si="1"/>
        <v>3.50</v>
      </c>
      <c r="K13" s="107">
        <f t="shared" si="1"/>
        <v>3.50</v>
      </c>
      <c r="L13" s="107">
        <f t="shared" si="1"/>
        <v>3.50</v>
      </c>
      <c r="M13" s="107">
        <f t="shared" si="1"/>
        <v>34.999999999999993</v>
      </c>
      <c r="N13" s="108">
        <f t="shared" si="1"/>
        <v>3.4999999999999996</v>
      </c>
      <c r="S13" s="87">
        <v>34.999999999999993</v>
      </c>
      <c r="T13" s="287">
        <f>+M13-S13</f>
        <v>0</v>
      </c>
    </row>
    <row r="14" spans="1:14" s="98" customFormat="1" ht="21" customHeight="1">
      <c r="A14" s="94"/>
      <c r="B14" s="295" t="s">
        <v>249</v>
      </c>
      <c r="M14" s="109"/>
      <c r="N14" s="110"/>
    </row>
    <row r="15" spans="1:20" s="98" customFormat="1" ht="15.75" customHeight="1">
      <c r="A15" s="94"/>
      <c r="B15" s="292" t="s">
        <v>90</v>
      </c>
      <c r="C15" s="288">
        <v>0.78</v>
      </c>
      <c r="D15" s="288">
        <v>2.5099999999999998</v>
      </c>
      <c r="E15" s="288">
        <v>2.4299999999999997</v>
      </c>
      <c r="F15" s="288">
        <v>2.29</v>
      </c>
      <c r="G15" s="288">
        <v>2.29</v>
      </c>
      <c r="H15" s="288">
        <v>2.29</v>
      </c>
      <c r="I15" s="288">
        <v>2.29</v>
      </c>
      <c r="J15" s="288">
        <v>2.29</v>
      </c>
      <c r="K15" s="288">
        <v>2.29</v>
      </c>
      <c r="L15" s="288">
        <v>2.29</v>
      </c>
      <c r="M15" s="102">
        <f>SUM(C15,D15,E15,F15,G15,H15,I15,J15,K15,L15)</f>
        <v>21.749999999999996</v>
      </c>
      <c r="N15" s="103">
        <f>AVERAGE(C15:L15)</f>
        <v>2.1749999999999998</v>
      </c>
      <c r="S15" s="98">
        <v>22.009999999999994</v>
      </c>
      <c r="T15" s="287">
        <f>+M15-S15</f>
        <v>-0.25999999999999801</v>
      </c>
    </row>
    <row r="16" spans="2:20" ht="15.5">
      <c r="B16" s="293" t="s">
        <v>91</v>
      </c>
      <c r="C16" s="289">
        <v>11.50</v>
      </c>
      <c r="D16" s="289">
        <v>35.90</v>
      </c>
      <c r="E16" s="289">
        <v>34</v>
      </c>
      <c r="F16" s="289">
        <v>30.299999999999997</v>
      </c>
      <c r="G16" s="289">
        <v>30.299999999999997</v>
      </c>
      <c r="H16" s="289">
        <v>30.299999999999997</v>
      </c>
      <c r="I16" s="289">
        <v>30.299999999999997</v>
      </c>
      <c r="J16" s="289">
        <v>30.299999999999997</v>
      </c>
      <c r="K16" s="289">
        <v>30.299999999999997</v>
      </c>
      <c r="L16" s="289">
        <v>30.299999999999997</v>
      </c>
      <c r="M16" s="105">
        <f>SUM(C16,D16,E16,F16,G16,H16,I16,J16,K16,L16)</f>
        <v>293.50000000000006</v>
      </c>
      <c r="N16" s="106">
        <f>AVERAGE(C16:L16)</f>
        <v>29.350000000000005</v>
      </c>
      <c r="S16" s="87">
        <v>239.05000000000004</v>
      </c>
      <c r="T16" s="287">
        <f>+M16-S16</f>
        <v>54.450000000000017</v>
      </c>
    </row>
    <row r="17" spans="1:20" ht="20.15" customHeight="1">
      <c r="A17" s="94"/>
      <c r="B17" s="294" t="s">
        <v>92</v>
      </c>
      <c r="C17" s="107">
        <f t="shared" si="2" ref="C17:N17">SUM(C15,C16)</f>
        <v>12.28</v>
      </c>
      <c r="D17" s="107">
        <f t="shared" si="2"/>
        <v>38.409999999999997</v>
      </c>
      <c r="E17" s="107">
        <f t="shared" si="2"/>
        <v>36.43</v>
      </c>
      <c r="F17" s="107">
        <f t="shared" si="2"/>
        <v>32.589999999999996</v>
      </c>
      <c r="G17" s="107">
        <f t="shared" si="2"/>
        <v>32.589999999999996</v>
      </c>
      <c r="H17" s="107">
        <f t="shared" si="2"/>
        <v>32.589999999999996</v>
      </c>
      <c r="I17" s="107">
        <f t="shared" si="2"/>
        <v>32.589999999999996</v>
      </c>
      <c r="J17" s="107">
        <f t="shared" si="2"/>
        <v>32.589999999999996</v>
      </c>
      <c r="K17" s="107">
        <f t="shared" si="2"/>
        <v>32.589999999999996</v>
      </c>
      <c r="L17" s="107">
        <f t="shared" si="2"/>
        <v>32.589999999999996</v>
      </c>
      <c r="M17" s="107">
        <f t="shared" si="2"/>
        <v>315.25000000000006</v>
      </c>
      <c r="N17" s="108">
        <f t="shared" si="2"/>
        <v>31.525000000000006</v>
      </c>
      <c r="S17" s="87">
        <v>261.06000000000006</v>
      </c>
      <c r="T17" s="287">
        <f>+M17-S17</f>
        <v>54.19</v>
      </c>
    </row>
    <row r="18" spans="1:14" s="98" customFormat="1" ht="21" customHeight="1">
      <c r="A18" s="94"/>
      <c r="B18" s="295" t="s">
        <v>250</v>
      </c>
      <c r="M18" s="109"/>
      <c r="N18" s="110"/>
    </row>
    <row r="19" spans="1:20" s="98" customFormat="1" ht="15.75" customHeight="1">
      <c r="A19" s="94"/>
      <c r="B19" s="292" t="s">
        <v>90</v>
      </c>
      <c r="C19" s="288">
        <v>0</v>
      </c>
      <c r="D19" s="288">
        <v>0.18</v>
      </c>
      <c r="E19" s="288">
        <v>0.18</v>
      </c>
      <c r="F19" s="288">
        <v>0.18</v>
      </c>
      <c r="G19" s="288">
        <v>0.18</v>
      </c>
      <c r="H19" s="288">
        <v>0.18</v>
      </c>
      <c r="I19" s="288">
        <v>0.18</v>
      </c>
      <c r="J19" s="288">
        <v>0.18</v>
      </c>
      <c r="K19" s="288">
        <v>0.18</v>
      </c>
      <c r="L19" s="288">
        <v>0.18</v>
      </c>
      <c r="M19" s="288">
        <f>SUM(C19,D19,E19,F19,G19,H19,I19,J19,K19,L19)</f>
        <v>1.6199999999999997</v>
      </c>
      <c r="N19" s="103">
        <f>AVERAGE(C19:L19)</f>
        <v>0.16199999999999998</v>
      </c>
      <c r="S19" s="98">
        <v>1.6799999999999997</v>
      </c>
      <c r="T19" s="287">
        <f>+M19-S19</f>
        <v>-0.060000000000000053</v>
      </c>
    </row>
    <row r="20" spans="2:20" ht="15.5">
      <c r="B20" s="293" t="s">
        <v>91</v>
      </c>
      <c r="C20" s="289">
        <v>0</v>
      </c>
      <c r="D20" s="289">
        <v>5</v>
      </c>
      <c r="E20" s="289">
        <v>5</v>
      </c>
      <c r="F20" s="289">
        <v>5</v>
      </c>
      <c r="G20" s="289">
        <v>5</v>
      </c>
      <c r="H20" s="289">
        <v>5</v>
      </c>
      <c r="I20" s="289">
        <v>5</v>
      </c>
      <c r="J20" s="289">
        <v>5</v>
      </c>
      <c r="K20" s="289">
        <v>5</v>
      </c>
      <c r="L20" s="289">
        <v>5</v>
      </c>
      <c r="M20" s="289">
        <f>SUM(C20,D20,E20,F20,G20,H20,I20,J20,K20,L20)</f>
        <v>45</v>
      </c>
      <c r="N20" s="106">
        <f>AVERAGE(C20:L20)</f>
        <v>4.50</v>
      </c>
      <c r="S20" s="87">
        <v>46.50</v>
      </c>
      <c r="T20" s="287">
        <f>+M20-S20</f>
        <v>-1.50</v>
      </c>
    </row>
    <row r="21" spans="1:20" ht="20.15" customHeight="1">
      <c r="A21" s="94"/>
      <c r="B21" s="294" t="s">
        <v>92</v>
      </c>
      <c r="C21" s="107">
        <f t="shared" si="3" ref="C21:N21">SUM(C19,C20)</f>
        <v>0</v>
      </c>
      <c r="D21" s="107">
        <f t="shared" si="3"/>
        <v>5.18</v>
      </c>
      <c r="E21" s="107">
        <f t="shared" si="3"/>
        <v>5.18</v>
      </c>
      <c r="F21" s="107">
        <f t="shared" si="3"/>
        <v>5.18</v>
      </c>
      <c r="G21" s="107">
        <f t="shared" si="3"/>
        <v>5.18</v>
      </c>
      <c r="H21" s="107">
        <f t="shared" si="3"/>
        <v>5.18</v>
      </c>
      <c r="I21" s="107">
        <f t="shared" si="3"/>
        <v>5.18</v>
      </c>
      <c r="J21" s="107">
        <f t="shared" si="3"/>
        <v>5.18</v>
      </c>
      <c r="K21" s="107">
        <f t="shared" si="3"/>
        <v>5.18</v>
      </c>
      <c r="L21" s="107">
        <f t="shared" si="3"/>
        <v>5.18</v>
      </c>
      <c r="M21" s="107">
        <f t="shared" si="3"/>
        <v>46.62</v>
      </c>
      <c r="N21" s="108">
        <f t="shared" si="3"/>
        <v>4.6619999999999999</v>
      </c>
      <c r="S21" s="87">
        <v>48.18</v>
      </c>
      <c r="T21" s="287">
        <f>+M21-S21</f>
        <v>-1.5600000000000023</v>
      </c>
    </row>
    <row r="22" spans="1:14" s="98" customFormat="1" ht="21" customHeight="1">
      <c r="A22" s="94"/>
      <c r="B22" s="295" t="s">
        <v>251</v>
      </c>
      <c r="M22" s="109"/>
      <c r="N22" s="110"/>
    </row>
    <row r="23" spans="1:20" s="98" customFormat="1" ht="15.75" customHeight="1">
      <c r="A23" s="94"/>
      <c r="B23" s="292" t="s">
        <v>90</v>
      </c>
      <c r="C23" s="288">
        <v>0.070000000000000007</v>
      </c>
      <c r="D23" s="288">
        <v>0.40</v>
      </c>
      <c r="E23" s="288">
        <v>0.60</v>
      </c>
      <c r="F23" s="288">
        <v>0.60</v>
      </c>
      <c r="G23" s="288">
        <v>0.60</v>
      </c>
      <c r="H23" s="288">
        <v>0.60</v>
      </c>
      <c r="I23" s="288">
        <v>0.60</v>
      </c>
      <c r="J23" s="288">
        <v>0.60</v>
      </c>
      <c r="K23" s="288">
        <v>0.60</v>
      </c>
      <c r="L23" s="288">
        <v>0.60</v>
      </c>
      <c r="M23" s="288">
        <f>SUM(C23,D23,E23,F23,G23,H23,I23,J23,K23,L23)</f>
        <v>5.27</v>
      </c>
      <c r="N23" s="103">
        <f>AVERAGE(C23:L23)</f>
        <v>0.52699999999999991</v>
      </c>
      <c r="S23" s="98">
        <v>5.34</v>
      </c>
      <c r="T23" s="287">
        <f>+M23-S23</f>
        <v>-0.070000000000000284</v>
      </c>
    </row>
    <row r="24" spans="2:20" ht="15.5">
      <c r="B24" s="293" t="s">
        <v>91</v>
      </c>
      <c r="C24" s="289">
        <v>5.22</v>
      </c>
      <c r="D24" s="289">
        <v>45.10</v>
      </c>
      <c r="E24" s="289">
        <v>54.90</v>
      </c>
      <c r="F24" s="289">
        <v>54.90</v>
      </c>
      <c r="G24" s="289">
        <v>53.90</v>
      </c>
      <c r="H24" s="289">
        <v>53.90</v>
      </c>
      <c r="I24" s="289">
        <v>53.90</v>
      </c>
      <c r="J24" s="289">
        <v>53.90</v>
      </c>
      <c r="K24" s="289">
        <v>53.90</v>
      </c>
      <c r="L24" s="289">
        <v>53.90</v>
      </c>
      <c r="M24" s="289">
        <f>SUM(C24,D24,E24,F24,G24,H24,I24,J24,K24,L24)</f>
        <v>483.51999999999992</v>
      </c>
      <c r="N24" s="106">
        <f>AVERAGE(C24:L24)</f>
        <v>48.35199999999999</v>
      </c>
      <c r="S24" s="87">
        <v>491.09999999999991</v>
      </c>
      <c r="T24" s="287">
        <f>+M24-S24</f>
        <v>-7.5799999999999841</v>
      </c>
    </row>
    <row r="25" spans="1:20" ht="20.15" customHeight="1">
      <c r="A25" s="94"/>
      <c r="B25" s="294" t="s">
        <v>92</v>
      </c>
      <c r="C25" s="107">
        <f t="shared" si="4" ref="C25:N25">SUM(C23,C24)</f>
        <v>5.29</v>
      </c>
      <c r="D25" s="107">
        <f t="shared" si="4"/>
        <v>45.50</v>
      </c>
      <c r="E25" s="107">
        <f t="shared" si="4"/>
        <v>55.50</v>
      </c>
      <c r="F25" s="107">
        <f t="shared" si="4"/>
        <v>55.50</v>
      </c>
      <c r="G25" s="107">
        <f t="shared" si="4"/>
        <v>54.50</v>
      </c>
      <c r="H25" s="107">
        <f t="shared" si="4"/>
        <v>54.50</v>
      </c>
      <c r="I25" s="107">
        <f t="shared" si="4"/>
        <v>54.50</v>
      </c>
      <c r="J25" s="107">
        <f t="shared" si="4"/>
        <v>54.50</v>
      </c>
      <c r="K25" s="107">
        <f t="shared" si="4"/>
        <v>54.50</v>
      </c>
      <c r="L25" s="107">
        <f t="shared" si="4"/>
        <v>54.50</v>
      </c>
      <c r="M25" s="107">
        <f t="shared" si="4"/>
        <v>488.78999999999991</v>
      </c>
      <c r="N25" s="108">
        <f t="shared" si="4"/>
        <v>48.878999999999991</v>
      </c>
      <c r="S25" s="87">
        <v>496.43999999999988</v>
      </c>
      <c r="T25" s="287">
        <f>+M25-S25</f>
        <v>-7.6499999999999773</v>
      </c>
    </row>
    <row r="26" spans="1:14" s="98" customFormat="1" ht="21" customHeight="1">
      <c r="A26" s="94"/>
      <c r="B26" s="295" t="s">
        <v>252</v>
      </c>
      <c r="M26" s="109"/>
      <c r="N26" s="110"/>
    </row>
    <row r="27" spans="1:20" s="98" customFormat="1" ht="15.75" customHeight="1">
      <c r="A27" s="94"/>
      <c r="B27" s="292" t="s">
        <v>90</v>
      </c>
      <c r="C27" s="288">
        <v>5.03</v>
      </c>
      <c r="D27" s="288">
        <v>4.68</v>
      </c>
      <c r="E27" s="288">
        <v>4.6900000000000004</v>
      </c>
      <c r="F27" s="288">
        <v>4.70</v>
      </c>
      <c r="G27" s="288">
        <v>4.70</v>
      </c>
      <c r="H27" s="288">
        <v>4.71</v>
      </c>
      <c r="I27" s="288">
        <v>4.71</v>
      </c>
      <c r="J27" s="288">
        <v>4.71</v>
      </c>
      <c r="K27" s="288">
        <v>4.71</v>
      </c>
      <c r="L27" s="288">
        <v>4.71</v>
      </c>
      <c r="M27" s="288">
        <f>SUM(C27,D27,E27,F27,G27,H27,I27,J27,K27,L27)</f>
        <v>47.35</v>
      </c>
      <c r="N27" s="103">
        <f>AVERAGE(C27:L27)</f>
        <v>4.7350000000000003</v>
      </c>
      <c r="S27" s="98">
        <v>47.35</v>
      </c>
      <c r="T27" s="287">
        <f>+M27-S27</f>
        <v>0</v>
      </c>
    </row>
    <row r="28" spans="2:20" ht="15.5">
      <c r="B28" s="293" t="s">
        <v>91</v>
      </c>
      <c r="C28" s="289">
        <v>0</v>
      </c>
      <c r="D28" s="289">
        <v>0</v>
      </c>
      <c r="E28" s="289">
        <v>0</v>
      </c>
      <c r="F28" s="289">
        <v>0</v>
      </c>
      <c r="G28" s="289">
        <v>0</v>
      </c>
      <c r="H28" s="289">
        <v>0</v>
      </c>
      <c r="I28" s="289">
        <v>0</v>
      </c>
      <c r="J28" s="289">
        <v>0</v>
      </c>
      <c r="K28" s="289">
        <v>0</v>
      </c>
      <c r="L28" s="289">
        <v>0</v>
      </c>
      <c r="M28" s="289">
        <f>SUM(C28,D28,E28,F28,G28,H28,I28,J28,K28,L28)</f>
        <v>0</v>
      </c>
      <c r="N28" s="106">
        <f>AVERAGE(C28:L28)</f>
        <v>0</v>
      </c>
      <c r="S28" s="87">
        <v>59.599999999999994</v>
      </c>
      <c r="T28" s="287">
        <f>+M28-S28</f>
        <v>-59.599999999999994</v>
      </c>
    </row>
    <row r="29" spans="1:20" ht="20.15" customHeight="1">
      <c r="A29" s="94"/>
      <c r="B29" s="294" t="s">
        <v>92</v>
      </c>
      <c r="C29" s="107">
        <f t="shared" si="5" ref="C29:N29">SUM(C27,C28)</f>
        <v>5.03</v>
      </c>
      <c r="D29" s="107">
        <f t="shared" si="5"/>
        <v>4.68</v>
      </c>
      <c r="E29" s="107">
        <f t="shared" si="5"/>
        <v>4.6900000000000004</v>
      </c>
      <c r="F29" s="107">
        <f t="shared" si="5"/>
        <v>4.70</v>
      </c>
      <c r="G29" s="107">
        <f t="shared" si="5"/>
        <v>4.70</v>
      </c>
      <c r="H29" s="107">
        <f t="shared" si="5"/>
        <v>4.71</v>
      </c>
      <c r="I29" s="107">
        <f t="shared" si="5"/>
        <v>4.71</v>
      </c>
      <c r="J29" s="107">
        <f t="shared" si="5"/>
        <v>4.71</v>
      </c>
      <c r="K29" s="107">
        <f t="shared" si="5"/>
        <v>4.71</v>
      </c>
      <c r="L29" s="107">
        <f t="shared" si="5"/>
        <v>4.71</v>
      </c>
      <c r="M29" s="107">
        <f t="shared" si="5"/>
        <v>47.35</v>
      </c>
      <c r="N29" s="108">
        <f t="shared" si="5"/>
        <v>4.7350000000000003</v>
      </c>
      <c r="S29" s="87">
        <v>106.94999999999999</v>
      </c>
      <c r="T29" s="287">
        <f>+M29-S29</f>
        <v>-59.599999999999987</v>
      </c>
    </row>
    <row r="30" spans="1:14" s="98" customFormat="1" ht="21" customHeight="1">
      <c r="A30" s="94"/>
      <c r="B30" s="295" t="s">
        <v>253</v>
      </c>
      <c r="M30" s="109"/>
      <c r="N30" s="110"/>
    </row>
    <row r="31" spans="1:20" s="98" customFormat="1" ht="15.75" customHeight="1">
      <c r="A31" s="94"/>
      <c r="B31" s="292" t="s">
        <v>90</v>
      </c>
      <c r="C31" s="288">
        <v>2.50</v>
      </c>
      <c r="D31" s="288">
        <v>2.87</v>
      </c>
      <c r="E31" s="288">
        <v>2.87</v>
      </c>
      <c r="F31" s="288">
        <v>2.87</v>
      </c>
      <c r="G31" s="288">
        <v>2.87</v>
      </c>
      <c r="H31" s="288">
        <v>2.87</v>
      </c>
      <c r="I31" s="288">
        <v>2.87</v>
      </c>
      <c r="J31" s="288">
        <v>2.87</v>
      </c>
      <c r="K31" s="288">
        <v>2.87</v>
      </c>
      <c r="L31" s="288">
        <v>2.87</v>
      </c>
      <c r="M31" s="288">
        <f>SUM(C31,D31,E31,F31,G31,H31,I31,J31,K31,L31)</f>
        <v>28.330000000000005</v>
      </c>
      <c r="N31" s="103">
        <f>AVERAGE(C31:L31)</f>
        <v>2.8330000000000006</v>
      </c>
      <c r="S31" s="98">
        <v>28.330000000000005</v>
      </c>
      <c r="T31" s="287">
        <f>+M31-S31</f>
        <v>0</v>
      </c>
    </row>
    <row r="32" spans="2:20" ht="15.5">
      <c r="B32" s="293" t="s">
        <v>91</v>
      </c>
      <c r="C32" s="289">
        <v>0</v>
      </c>
      <c r="D32" s="289">
        <v>0</v>
      </c>
      <c r="E32" s="289">
        <v>0</v>
      </c>
      <c r="F32" s="289">
        <v>0</v>
      </c>
      <c r="G32" s="289">
        <v>0</v>
      </c>
      <c r="H32" s="289">
        <v>0</v>
      </c>
      <c r="I32" s="289">
        <v>0</v>
      </c>
      <c r="J32" s="289">
        <v>0</v>
      </c>
      <c r="K32" s="289">
        <v>0</v>
      </c>
      <c r="L32" s="289">
        <v>0</v>
      </c>
      <c r="M32" s="289">
        <f>SUM(C32,D32,E32,F32,G32,H32,I32,J32,K32,L32)</f>
        <v>0</v>
      </c>
      <c r="N32" s="106">
        <f>AVERAGE(C32:L32)</f>
        <v>0</v>
      </c>
      <c r="S32" s="87">
        <v>0</v>
      </c>
      <c r="T32" s="287">
        <f>+M32-S32</f>
        <v>0</v>
      </c>
    </row>
    <row r="33" spans="1:20" ht="20.15" customHeight="1">
      <c r="A33" s="94"/>
      <c r="B33" s="294" t="s">
        <v>92</v>
      </c>
      <c r="C33" s="107">
        <f t="shared" si="6" ref="C33:N33">SUM(C31,C32)</f>
        <v>2.50</v>
      </c>
      <c r="D33" s="107">
        <f t="shared" si="6"/>
        <v>2.87</v>
      </c>
      <c r="E33" s="107">
        <f t="shared" si="6"/>
        <v>2.87</v>
      </c>
      <c r="F33" s="107">
        <f t="shared" si="6"/>
        <v>2.87</v>
      </c>
      <c r="G33" s="107">
        <f t="shared" si="6"/>
        <v>2.87</v>
      </c>
      <c r="H33" s="107">
        <f t="shared" si="6"/>
        <v>2.87</v>
      </c>
      <c r="I33" s="107">
        <f t="shared" si="6"/>
        <v>2.87</v>
      </c>
      <c r="J33" s="107">
        <f t="shared" si="6"/>
        <v>2.87</v>
      </c>
      <c r="K33" s="107">
        <f t="shared" si="6"/>
        <v>2.87</v>
      </c>
      <c r="L33" s="107">
        <f t="shared" si="6"/>
        <v>2.87</v>
      </c>
      <c r="M33" s="107">
        <f t="shared" si="6"/>
        <v>28.330000000000005</v>
      </c>
      <c r="N33" s="108">
        <f t="shared" si="6"/>
        <v>2.8330000000000006</v>
      </c>
      <c r="S33" s="87">
        <v>28.330000000000005</v>
      </c>
      <c r="T33" s="287">
        <f>+M33-S33</f>
        <v>0</v>
      </c>
    </row>
    <row r="34" spans="1:14" s="98" customFormat="1" ht="21" customHeight="1">
      <c r="A34" s="94"/>
      <c r="B34" s="295" t="s">
        <v>99</v>
      </c>
      <c r="M34" s="109"/>
      <c r="N34" s="110"/>
    </row>
    <row r="35" spans="1:20" ht="15.75" customHeight="1">
      <c r="A35" s="94"/>
      <c r="B35" s="101" t="s">
        <v>90</v>
      </c>
      <c r="C35" s="111">
        <f>SUM(C7,C11,C15,C19,C23,C27,C31)</f>
        <v>9.66</v>
      </c>
      <c r="D35" s="111">
        <f t="shared" si="7" ref="D35:M36">SUM(D7,D11,D15,D19,D23,D27,D31)</f>
        <v>11.97</v>
      </c>
      <c r="E35" s="111">
        <f t="shared" si="7"/>
        <v>12.10</v>
      </c>
      <c r="F35" s="111">
        <f t="shared" si="7"/>
        <v>11.970000000000002</v>
      </c>
      <c r="G35" s="111">
        <f t="shared" si="7"/>
        <v>11.970000000000002</v>
      </c>
      <c r="H35" s="111">
        <f t="shared" si="7"/>
        <v>11.98</v>
      </c>
      <c r="I35" s="111">
        <f t="shared" si="7"/>
        <v>11.98</v>
      </c>
      <c r="J35" s="111">
        <f t="shared" si="7"/>
        <v>11.98</v>
      </c>
      <c r="K35" s="111">
        <f t="shared" si="7"/>
        <v>11.98</v>
      </c>
      <c r="L35" s="111">
        <f t="shared" si="7"/>
        <v>11.98</v>
      </c>
      <c r="M35" s="111">
        <f t="shared" si="7"/>
        <v>117.57000000000002</v>
      </c>
      <c r="N35" s="103">
        <f>AVERAGE(C35:L35)</f>
        <v>11.757000000000001</v>
      </c>
      <c r="S35" s="87">
        <v>117.96000000000001</v>
      </c>
      <c r="T35" s="287">
        <f>+M35-S35</f>
        <v>-0.38999999999998636</v>
      </c>
    </row>
    <row r="36" spans="2:20" ht="15.5">
      <c r="B36" s="104" t="s">
        <v>91</v>
      </c>
      <c r="C36" s="105">
        <f>SUM(C8,C12,C16,C20,C24,C28,C32)</f>
        <v>22.369999999999997</v>
      </c>
      <c r="D36" s="105">
        <f t="shared" si="7"/>
        <v>91.949999999999989</v>
      </c>
      <c r="E36" s="105">
        <f t="shared" si="7"/>
        <v>99.85</v>
      </c>
      <c r="F36" s="105">
        <f t="shared" si="7"/>
        <v>96.15</v>
      </c>
      <c r="G36" s="105">
        <f t="shared" si="7"/>
        <v>95.15</v>
      </c>
      <c r="H36" s="105">
        <f t="shared" si="7"/>
        <v>95.15</v>
      </c>
      <c r="I36" s="105">
        <f t="shared" si="7"/>
        <v>95.15</v>
      </c>
      <c r="J36" s="105">
        <f t="shared" si="7"/>
        <v>95.15</v>
      </c>
      <c r="K36" s="105">
        <f t="shared" si="7"/>
        <v>95.15</v>
      </c>
      <c r="L36" s="105">
        <f t="shared" si="7"/>
        <v>95.15</v>
      </c>
      <c r="M36" s="105">
        <f t="shared" si="7"/>
        <v>881.22</v>
      </c>
      <c r="N36" s="106">
        <f>AVERAGE(C36:L36)</f>
        <v>88.121999999999986</v>
      </c>
      <c r="S36" s="87">
        <v>895.45</v>
      </c>
      <c r="T36" s="287">
        <f>+M36-S36</f>
        <v>-14.229999999999905</v>
      </c>
    </row>
    <row r="37" spans="1:20" ht="20.15" customHeight="1" thickBot="1">
      <c r="A37" s="94"/>
      <c r="B37" s="112" t="s">
        <v>92</v>
      </c>
      <c r="C37" s="113">
        <f t="shared" si="8" ref="C37:N37">SUM(C35,C36)</f>
        <v>32.03</v>
      </c>
      <c r="D37" s="113">
        <f t="shared" si="8"/>
        <v>103.91999999999999</v>
      </c>
      <c r="E37" s="113">
        <f t="shared" si="8"/>
        <v>111.94999999999999</v>
      </c>
      <c r="F37" s="113">
        <f t="shared" si="8"/>
        <v>108.12</v>
      </c>
      <c r="G37" s="113">
        <f t="shared" si="8"/>
        <v>107.12</v>
      </c>
      <c r="H37" s="113">
        <f t="shared" si="8"/>
        <v>107.13000000000001</v>
      </c>
      <c r="I37" s="113">
        <f t="shared" si="8"/>
        <v>107.13000000000001</v>
      </c>
      <c r="J37" s="113">
        <f t="shared" si="8"/>
        <v>107.13000000000001</v>
      </c>
      <c r="K37" s="113">
        <f t="shared" si="8"/>
        <v>107.13000000000001</v>
      </c>
      <c r="L37" s="113">
        <f t="shared" si="8"/>
        <v>107.13000000000001</v>
      </c>
      <c r="M37" s="113">
        <f t="shared" si="8"/>
        <v>998.79000000000008</v>
      </c>
      <c r="N37" s="114">
        <f t="shared" si="8"/>
        <v>99.878999999999991</v>
      </c>
      <c r="S37" s="87">
        <v>1013.41</v>
      </c>
      <c r="T37" s="287">
        <f>+M37-S37</f>
        <v>-14.619999999999891</v>
      </c>
    </row>
    <row r="38" spans="2:20" ht="14.5">
      <c r="B38" s="115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S38" s="290">
        <f>+S7+S11+S15+S19+S23+S27+S31</f>
        <v>117.96000000000001</v>
      </c>
      <c r="T38" s="290">
        <f>+T7+T11+T15+T19+T23+T27+T31</f>
        <v>-0.38999999999999835</v>
      </c>
    </row>
    <row r="39" spans="2:20" ht="14.5">
      <c r="B39" s="115"/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S39" s="290">
        <f t="shared" si="9" ref="S39:T40">+S8+S12+S16+S20+S24+S28+S32</f>
        <v>895.45</v>
      </c>
      <c r="T39" s="290">
        <f t="shared" si="9"/>
        <v>-14.229999999999961</v>
      </c>
    </row>
    <row r="40" spans="2:20" ht="15.75" customHeight="1">
      <c r="B40" s="296" t="s">
        <v>100</v>
      </c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S40" s="290">
        <f t="shared" si="9"/>
        <v>1013.41</v>
      </c>
      <c r="T40" s="290">
        <f t="shared" si="9"/>
        <v>-14.619999999999969</v>
      </c>
    </row>
    <row r="41" spans="2:14" ht="15.75" customHeight="1">
      <c r="B41" s="296" t="s">
        <v>101</v>
      </c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</row>
    <row r="44" ht="14.5">
      <c r="B44" s="297" t="s">
        <v>44</v>
      </c>
    </row>
    <row r="45" spans="2:13" ht="14.5">
      <c r="B45" s="297" t="s">
        <v>254</v>
      </c>
      <c r="C45" s="89">
        <f>+C7+C15+C19+C27</f>
        <v>6.74</v>
      </c>
      <c r="D45" s="89">
        <f t="shared" si="10" ref="D45:L46">+D7+D15+D19+D27</f>
        <v>8.35</v>
      </c>
      <c r="E45" s="89">
        <f t="shared" si="10"/>
        <v>8.2800000000000011</v>
      </c>
      <c r="F45" s="89">
        <f t="shared" si="10"/>
        <v>8.15</v>
      </c>
      <c r="G45" s="89">
        <f t="shared" si="10"/>
        <v>8.15</v>
      </c>
      <c r="H45" s="89">
        <f t="shared" si="10"/>
        <v>8.16</v>
      </c>
      <c r="I45" s="89">
        <f t="shared" si="10"/>
        <v>8.16</v>
      </c>
      <c r="J45" s="89">
        <f t="shared" si="10"/>
        <v>8.16</v>
      </c>
      <c r="K45" s="89">
        <f t="shared" si="10"/>
        <v>8.16</v>
      </c>
      <c r="L45" s="89">
        <f t="shared" si="10"/>
        <v>8.16</v>
      </c>
      <c r="M45" s="290">
        <f>SUM(C45:L45)</f>
        <v>80.469999999999985</v>
      </c>
    </row>
    <row r="46" spans="2:13" ht="14.5">
      <c r="B46" s="297" t="s">
        <v>255</v>
      </c>
      <c r="C46" s="89">
        <f>+C8+C16+C20+C28</f>
        <v>14</v>
      </c>
      <c r="D46" s="89">
        <f t="shared" si="10"/>
        <v>43.70</v>
      </c>
      <c r="E46" s="89">
        <f t="shared" si="10"/>
        <v>41.80</v>
      </c>
      <c r="F46" s="89">
        <f t="shared" si="10"/>
        <v>38.099999999999994</v>
      </c>
      <c r="G46" s="89">
        <f t="shared" si="10"/>
        <v>38.099999999999994</v>
      </c>
      <c r="H46" s="89">
        <f t="shared" si="10"/>
        <v>38.099999999999994</v>
      </c>
      <c r="I46" s="89">
        <f t="shared" si="10"/>
        <v>38.099999999999994</v>
      </c>
      <c r="J46" s="89">
        <f t="shared" si="10"/>
        <v>38.099999999999994</v>
      </c>
      <c r="K46" s="89">
        <f t="shared" si="10"/>
        <v>38.099999999999994</v>
      </c>
      <c r="L46" s="89">
        <f t="shared" si="10"/>
        <v>38.099999999999994</v>
      </c>
      <c r="M46" s="290">
        <f>SUM(C46:L46)</f>
        <v>366.20000000000005</v>
      </c>
    </row>
    <row r="47" ht="14.5">
      <c r="B47" s="297" t="s">
        <v>45</v>
      </c>
    </row>
    <row r="48" spans="2:13" ht="14.5">
      <c r="B48" s="297" t="s">
        <v>254</v>
      </c>
      <c r="C48" s="89">
        <f>+C11+C23+C31</f>
        <v>2.92</v>
      </c>
      <c r="D48" s="89">
        <f t="shared" si="11" ref="D48:L49">+D11+D23+D31</f>
        <v>3.62</v>
      </c>
      <c r="E48" s="89">
        <f t="shared" si="11"/>
        <v>3.8200000000000003</v>
      </c>
      <c r="F48" s="89">
        <f t="shared" si="11"/>
        <v>3.8200000000000003</v>
      </c>
      <c r="G48" s="89">
        <f t="shared" si="11"/>
        <v>3.8200000000000003</v>
      </c>
      <c r="H48" s="89">
        <f t="shared" si="11"/>
        <v>3.8200000000000003</v>
      </c>
      <c r="I48" s="89">
        <f t="shared" si="11"/>
        <v>3.8200000000000003</v>
      </c>
      <c r="J48" s="89">
        <f t="shared" si="11"/>
        <v>3.8200000000000003</v>
      </c>
      <c r="K48" s="89">
        <f t="shared" si="11"/>
        <v>3.8200000000000003</v>
      </c>
      <c r="L48" s="89">
        <f t="shared" si="11"/>
        <v>3.8200000000000003</v>
      </c>
      <c r="M48" s="290">
        <f>SUM(C48:L48)</f>
        <v>37.10</v>
      </c>
    </row>
    <row r="49" spans="2:13" ht="14.5">
      <c r="B49" s="297" t="s">
        <v>255</v>
      </c>
      <c r="C49" s="89">
        <f>+C12+C24+C32</f>
        <v>8.3699999999999992</v>
      </c>
      <c r="D49" s="89">
        <f t="shared" si="11"/>
        <v>48.25</v>
      </c>
      <c r="E49" s="89">
        <f t="shared" si="11"/>
        <v>58.05</v>
      </c>
      <c r="F49" s="89">
        <f t="shared" si="11"/>
        <v>58.05</v>
      </c>
      <c r="G49" s="89">
        <f t="shared" si="11"/>
        <v>57.05</v>
      </c>
      <c r="H49" s="89">
        <f t="shared" si="11"/>
        <v>57.05</v>
      </c>
      <c r="I49" s="89">
        <f t="shared" si="11"/>
        <v>57.05</v>
      </c>
      <c r="J49" s="89">
        <f t="shared" si="11"/>
        <v>57.05</v>
      </c>
      <c r="K49" s="89">
        <f t="shared" si="11"/>
        <v>57.05</v>
      </c>
      <c r="L49" s="89">
        <f t="shared" si="11"/>
        <v>57.05</v>
      </c>
      <c r="M49" s="290">
        <f>SUM(C49:L49)</f>
        <v>515.02</v>
      </c>
    </row>
    <row r="50" ht="14.5">
      <c r="M50" s="290">
        <f>+M45+M48</f>
        <v>117.57</v>
      </c>
    </row>
    <row r="51" ht="14.5">
      <c r="M51" s="290">
        <f>+M46+M49</f>
        <v>881.22</v>
      </c>
    </row>
    <row r="52" ht="14.5">
      <c r="M52" s="290">
        <f>SUM(M50:M51)</f>
        <v>998.79</v>
      </c>
    </row>
  </sheetData>
  <printOptions horizontalCentered="1"/>
  <pageMargins left="0.5" right="0.5" top="0.5" bottom="0.5" header="0" footer="0"/>
  <pageSetup orientation="landscape" scale="10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60"/>
  <sheetViews>
    <sheetView workbookViewId="0" topLeftCell="A1">
      <selection pane="topLeft" activeCell="A1" sqref="A1"/>
    </sheetView>
  </sheetViews>
  <sheetFormatPr defaultColWidth="9.1796875" defaultRowHeight="10.5"/>
  <cols>
    <col min="1" max="1" width="27.4545454545455" style="161" customWidth="1"/>
    <col min="2" max="2" width="20.1818181818182" style="161" customWidth="1"/>
    <col min="3" max="3" width="18.8181818181818" style="161" customWidth="1"/>
    <col min="4" max="4" width="16.8181818181818" style="161" customWidth="1"/>
    <col min="5" max="5" width="19.4545454545455" style="161" bestFit="1" customWidth="1"/>
    <col min="6" max="6" width="10.5454545454545" style="161" bestFit="1" customWidth="1"/>
    <col min="7" max="7" width="24.5454545454545" style="161" customWidth="1"/>
    <col min="8" max="8" width="19" style="161" customWidth="1"/>
    <col min="9" max="11" width="11" style="161" customWidth="1"/>
    <col min="12" max="12" width="16.5454545454545" style="161" customWidth="1"/>
    <col min="13" max="13" width="11" style="161" customWidth="1"/>
    <col min="14" max="14" width="17.8181818181818" style="161" customWidth="1"/>
    <col min="15" max="15" width="14.4545454545455" style="161" customWidth="1"/>
    <col min="16" max="16" width="17.8181818181818" style="161" customWidth="1"/>
    <col min="17" max="17" width="15.5454545454545" style="161" customWidth="1"/>
    <col min="18" max="19" width="14.4545454545455" style="161" customWidth="1"/>
    <col min="20" max="255" width="11" style="161" customWidth="1"/>
    <col min="256" max="16384" width="9.18181818181818" style="161"/>
  </cols>
  <sheetData>
    <row r="1" spans="1:2" ht="10.5">
      <c r="A1" s="159" t="s">
        <v>223</v>
      </c>
      <c r="B1" s="159" t="s">
        <v>353</v>
      </c>
    </row>
    <row r="2" spans="1:2" ht="10.5">
      <c r="A2" s="159"/>
      <c r="B2" s="159" t="s">
        <v>351</v>
      </c>
    </row>
    <row r="3" spans="1:6" ht="14.25" customHeight="1">
      <c r="A3" s="162" t="s">
        <v>0</v>
      </c>
      <c r="F3" s="163"/>
    </row>
    <row r="4" spans="1:7" ht="12.75" customHeight="1">
      <c r="A4" s="163"/>
      <c r="C4" s="164"/>
      <c r="D4" s="165"/>
      <c r="G4" s="163"/>
    </row>
    <row r="5" spans="1:6" ht="24.75" customHeight="1">
      <c r="A5" s="166" t="s">
        <v>182</v>
      </c>
      <c r="B5" s="360" t="s">
        <v>183</v>
      </c>
      <c r="C5" s="361"/>
      <c r="D5" s="361"/>
      <c r="E5" s="361"/>
      <c r="F5" s="361"/>
    </row>
    <row r="6" spans="2:6" ht="10.5">
      <c r="B6" s="167"/>
      <c r="C6" s="168"/>
      <c r="D6" s="168"/>
      <c r="E6" s="168"/>
      <c r="F6" s="169" t="s">
        <v>184</v>
      </c>
    </row>
    <row r="7" spans="2:6" ht="10.5">
      <c r="B7" s="170" t="s">
        <v>185</v>
      </c>
      <c r="C7" s="171"/>
      <c r="D7" s="172" t="s">
        <v>186</v>
      </c>
      <c r="E7" s="172" t="s">
        <v>187</v>
      </c>
      <c r="F7" s="173" t="s">
        <v>187</v>
      </c>
    </row>
    <row r="8" spans="2:6" ht="10.5">
      <c r="B8" s="170" t="s">
        <v>188</v>
      </c>
      <c r="C8" s="172" t="s">
        <v>189</v>
      </c>
      <c r="D8" s="174" t="s">
        <v>190</v>
      </c>
      <c r="E8" s="174" t="s">
        <v>191</v>
      </c>
      <c r="F8" s="175" t="s">
        <v>191</v>
      </c>
    </row>
    <row r="9" spans="1:6" ht="10.5">
      <c r="A9" s="176"/>
      <c r="B9" s="177"/>
      <c r="C9" s="178"/>
      <c r="D9" s="179"/>
      <c r="E9" s="178"/>
      <c r="F9" s="180"/>
    </row>
    <row r="10" spans="1:8" ht="10.5">
      <c r="A10" s="181" t="s">
        <v>192</v>
      </c>
      <c r="B10" s="182">
        <v>992754200.8341763</v>
      </c>
      <c r="C10" s="183">
        <f t="shared" si="0" ref="C10:C15">B10/$B$20</f>
        <v>0.31221840926659505</v>
      </c>
      <c r="D10" s="184">
        <v>0.032735201453611966</v>
      </c>
      <c r="E10" s="185">
        <f t="shared" si="1" ref="E10:E15">C10*D10</f>
        <v>0.010220532524868257</v>
      </c>
      <c r="F10" s="186">
        <f>+E10</f>
        <v>0.010220532524868257</v>
      </c>
      <c r="G10" s="187"/>
      <c r="H10" s="188"/>
    </row>
    <row r="11" spans="1:8" ht="10.5">
      <c r="A11" s="181" t="s">
        <v>193</v>
      </c>
      <c r="B11" s="182">
        <v>199164159.12541929</v>
      </c>
      <c r="C11" s="183">
        <f t="shared" si="0"/>
        <v>0.06263656894406236</v>
      </c>
      <c r="D11" s="184">
        <v>0.025696315815445646</v>
      </c>
      <c r="E11" s="185">
        <f t="shared" si="1"/>
        <v>0.0016095290571825612</v>
      </c>
      <c r="F11" s="186">
        <f>+E11</f>
        <v>0.0016095290571825612</v>
      </c>
      <c r="G11" s="187"/>
      <c r="H11" s="188"/>
    </row>
    <row r="12" spans="1:8" ht="10.5">
      <c r="A12" s="181" t="s">
        <v>194</v>
      </c>
      <c r="B12" s="189">
        <v>0</v>
      </c>
      <c r="C12" s="183">
        <f t="shared" si="0"/>
        <v>0</v>
      </c>
      <c r="D12" s="184">
        <v>0</v>
      </c>
      <c r="E12" s="185">
        <f t="shared" si="1"/>
        <v>0</v>
      </c>
      <c r="F12" s="186">
        <f>+E12/0.75478</f>
        <v>0</v>
      </c>
      <c r="G12" s="187"/>
      <c r="H12" s="188"/>
    </row>
    <row r="13" spans="1:8" ht="10.5">
      <c r="A13" s="181" t="s">
        <v>195</v>
      </c>
      <c r="B13" s="182">
        <v>21272466.653401848</v>
      </c>
      <c r="C13" s="183">
        <f t="shared" si="0"/>
        <v>0.0066901310456516476</v>
      </c>
      <c r="D13" s="184">
        <v>0.023167040699159619</v>
      </c>
      <c r="E13" s="185">
        <f t="shared" si="1"/>
        <v>0.00015499053821732301</v>
      </c>
      <c r="F13" s="186">
        <f>+E13</f>
        <v>0.00015499053821732301</v>
      </c>
      <c r="G13" s="187"/>
      <c r="H13" s="188"/>
    </row>
    <row r="14" spans="1:8" ht="10.5">
      <c r="A14" s="181" t="s">
        <v>196</v>
      </c>
      <c r="B14" s="182">
        <v>1371408983.4333711</v>
      </c>
      <c r="C14" s="183">
        <f t="shared" si="0"/>
        <v>0.43130427542054367</v>
      </c>
      <c r="D14" s="190">
        <v>0.10249999999999999</v>
      </c>
      <c r="E14" s="185">
        <f t="shared" si="1"/>
        <v>0.044208688230605725</v>
      </c>
      <c r="F14" s="186">
        <f>+E14/0.75478</f>
        <v>0.058571621175184455</v>
      </c>
      <c r="G14" s="187"/>
      <c r="H14" s="188"/>
    </row>
    <row r="15" spans="1:8" ht="10.5">
      <c r="A15" s="181" t="s">
        <v>197</v>
      </c>
      <c r="B15" s="182">
        <v>583627290.37066388</v>
      </c>
      <c r="C15" s="183">
        <f t="shared" si="0"/>
        <v>0.18354914444178577</v>
      </c>
      <c r="D15" s="184">
        <v>0</v>
      </c>
      <c r="E15" s="185">
        <f t="shared" si="1"/>
        <v>0</v>
      </c>
      <c r="F15" s="186">
        <f>+E15</f>
        <v>0</v>
      </c>
      <c r="G15" s="187"/>
      <c r="H15" s="188"/>
    </row>
    <row r="16" spans="1:8" ht="10.5">
      <c r="A16" s="181" t="s">
        <v>198</v>
      </c>
      <c r="B16" s="189"/>
      <c r="C16" s="183"/>
      <c r="D16" s="184"/>
      <c r="E16" s="191" t="s">
        <v>0</v>
      </c>
      <c r="F16" s="186"/>
      <c r="G16" s="187"/>
      <c r="H16" s="188"/>
    </row>
    <row r="17" spans="1:8" ht="10.5">
      <c r="A17" s="181" t="s">
        <v>199</v>
      </c>
      <c r="B17" s="189">
        <v>0</v>
      </c>
      <c r="C17" s="183">
        <f>B17/$B$20</f>
        <v>0</v>
      </c>
      <c r="D17" s="184">
        <v>0</v>
      </c>
      <c r="E17" s="185">
        <f>C17*D17</f>
        <v>0</v>
      </c>
      <c r="F17" s="186">
        <f>+E17</f>
        <v>0</v>
      </c>
      <c r="H17" s="188"/>
    </row>
    <row r="18" spans="1:8" ht="10.5">
      <c r="A18" s="181" t="s">
        <v>200</v>
      </c>
      <c r="B18" s="182">
        <v>11451519.963387879</v>
      </c>
      <c r="C18" s="183">
        <f>B18/$B$20</f>
        <v>0.0036014708813615279</v>
      </c>
      <c r="D18" s="192">
        <v>0.073204519346140515</v>
      </c>
      <c r="E18" s="185">
        <f>C18*D18</f>
        <v>0.00026364394480919169</v>
      </c>
      <c r="F18" s="193">
        <f>E27*C18+(E29/0.75478)*C18</f>
        <v>0.00033321503636588653</v>
      </c>
      <c r="G18" s="194"/>
      <c r="H18" s="188"/>
    </row>
    <row r="19" spans="2:8" ht="10.5">
      <c r="B19" s="195"/>
      <c r="C19" s="196"/>
      <c r="D19" s="183"/>
      <c r="E19" s="197"/>
      <c r="F19" s="186"/>
      <c r="H19" s="198"/>
    </row>
    <row r="20" spans="1:6" ht="10.5">
      <c r="A20" s="199" t="s">
        <v>201</v>
      </c>
      <c r="B20" s="200">
        <f>SUM(B10:B18)</f>
        <v>3179678620.3804202</v>
      </c>
      <c r="C20" s="201">
        <f>SUM(C10:C18)</f>
        <v>1</v>
      </c>
      <c r="D20" s="202"/>
      <c r="E20" s="203">
        <f>SUM(E10:E18)</f>
        <v>0.056457384295683054</v>
      </c>
      <c r="F20" s="204">
        <f>SUM(F10:F18)</f>
        <v>0.070889888331818474</v>
      </c>
    </row>
    <row r="21" spans="2:6" ht="10.5">
      <c r="B21" s="205">
        <v>0</v>
      </c>
      <c r="C21" s="206"/>
      <c r="D21" s="207"/>
      <c r="E21" s="208" t="s">
        <v>0</v>
      </c>
      <c r="F21" s="209"/>
    </row>
    <row r="22" spans="2:4" ht="10.5">
      <c r="B22" s="160"/>
      <c r="D22" s="171"/>
    </row>
    <row r="23" spans="2:6" ht="10.5">
      <c r="B23" s="362" t="s">
        <v>202</v>
      </c>
      <c r="C23" s="363"/>
      <c r="D23" s="363"/>
      <c r="E23" s="363"/>
      <c r="F23" s="364"/>
    </row>
    <row r="24" spans="1:6" ht="10.5">
      <c r="A24" s="210"/>
      <c r="B24" s="170" t="s">
        <v>185</v>
      </c>
      <c r="C24" s="171"/>
      <c r="D24" s="172" t="s">
        <v>191</v>
      </c>
      <c r="E24" s="172" t="s">
        <v>187</v>
      </c>
      <c r="F24" s="211" t="s">
        <v>203</v>
      </c>
    </row>
    <row r="25" spans="1:6" ht="10.5">
      <c r="A25" s="210"/>
      <c r="B25" s="170" t="s">
        <v>188</v>
      </c>
      <c r="C25" s="172" t="s">
        <v>189</v>
      </c>
      <c r="D25" s="172" t="s">
        <v>204</v>
      </c>
      <c r="E25" s="172" t="s">
        <v>191</v>
      </c>
      <c r="F25" s="211" t="s">
        <v>191</v>
      </c>
    </row>
    <row r="26" spans="1:6" ht="10.5">
      <c r="A26" s="210"/>
      <c r="B26" s="212"/>
      <c r="C26" s="199"/>
      <c r="D26" s="199"/>
      <c r="E26" s="213"/>
      <c r="F26" s="214"/>
    </row>
    <row r="27" spans="1:6" ht="10.5">
      <c r="A27" s="215" t="s">
        <v>205</v>
      </c>
      <c r="B27" s="216">
        <f>B10</f>
        <v>992754200.8341763</v>
      </c>
      <c r="C27" s="202">
        <f>B27/$B$31</f>
        <v>0.41991779900833964</v>
      </c>
      <c r="D27" s="183">
        <f>D10</f>
        <v>0.032735201453611966</v>
      </c>
      <c r="E27" s="217">
        <f>C27*D27</f>
        <v>0.013746093744495338</v>
      </c>
      <c r="F27" s="218">
        <f>+E27</f>
        <v>0.013746093744495338</v>
      </c>
    </row>
    <row r="28" spans="1:6" ht="10.5">
      <c r="A28" s="215" t="s">
        <v>206</v>
      </c>
      <c r="B28" s="219">
        <f>B12</f>
        <v>0</v>
      </c>
      <c r="C28" s="202">
        <f>B28/$B$31</f>
        <v>0</v>
      </c>
      <c r="D28" s="183">
        <f>D12</f>
        <v>0</v>
      </c>
      <c r="E28" s="183">
        <f>C28*D28</f>
        <v>0</v>
      </c>
      <c r="F28" s="218">
        <f>+E28/0.75478</f>
        <v>0</v>
      </c>
    </row>
    <row r="29" spans="1:6" ht="10.5">
      <c r="A29" s="215" t="s">
        <v>207</v>
      </c>
      <c r="B29" s="219">
        <f>B14</f>
        <v>1371408983.4333711</v>
      </c>
      <c r="C29" s="202">
        <f>B29/$B$31</f>
        <v>0.5800822009916603</v>
      </c>
      <c r="D29" s="220">
        <f>D14</f>
        <v>0.10249999999999999</v>
      </c>
      <c r="E29" s="217">
        <f>C29*D29</f>
        <v>0.05945842560164518</v>
      </c>
      <c r="F29" s="218">
        <f>+E29/0.75478</f>
        <v>0.078775836139862179</v>
      </c>
    </row>
    <row r="30" spans="1:6" ht="10.5">
      <c r="A30" s="210"/>
      <c r="B30" s="221"/>
      <c r="C30" s="222"/>
      <c r="D30" s="223"/>
      <c r="E30" s="222"/>
      <c r="F30" s="224"/>
    </row>
    <row r="31" spans="1:6" ht="10.5">
      <c r="A31" s="215" t="s">
        <v>201</v>
      </c>
      <c r="B31" s="216">
        <f>SUM(B27:B30)</f>
        <v>2364163184.2675476</v>
      </c>
      <c r="C31" s="202">
        <f>SUM(C27:C29)</f>
        <v>1</v>
      </c>
      <c r="D31" s="171"/>
      <c r="E31" s="225">
        <f>SUM(E27:E29)</f>
        <v>0.073204519346140515</v>
      </c>
      <c r="F31" s="226">
        <f>SUM(F27:F29)</f>
        <v>0.092521929884357521</v>
      </c>
    </row>
    <row r="32" spans="1:6" ht="10.5">
      <c r="A32" s="210" t="s">
        <v>189</v>
      </c>
      <c r="B32" s="219"/>
      <c r="C32" s="171"/>
      <c r="D32" s="171"/>
      <c r="E32" s="171"/>
      <c r="F32" s="186" t="s">
        <v>0</v>
      </c>
    </row>
    <row r="33" spans="1:6" ht="10.5">
      <c r="A33" s="227"/>
      <c r="B33" s="227"/>
      <c r="C33" s="207"/>
      <c r="D33" s="207"/>
      <c r="E33" s="207"/>
      <c r="F33" s="228" t="s">
        <v>0</v>
      </c>
    </row>
    <row r="34" spans="1:2" ht="13.5" customHeight="1">
      <c r="A34" s="229" t="s">
        <v>208</v>
      </c>
      <c r="B34" s="230"/>
    </row>
    <row r="35" spans="1:5" ht="10.5">
      <c r="A35" s="212" t="s">
        <v>205</v>
      </c>
      <c r="B35" s="231">
        <f>+E10</f>
        <v>0.010220532524868257</v>
      </c>
      <c r="E35" s="232"/>
    </row>
    <row r="36" spans="1:2" ht="10.5">
      <c r="A36" s="215" t="s">
        <v>209</v>
      </c>
      <c r="B36" s="233">
        <f>+E11</f>
        <v>0.0016095290571825612</v>
      </c>
    </row>
    <row r="37" spans="1:2" ht="10.5">
      <c r="A37" s="215" t="s">
        <v>210</v>
      </c>
      <c r="B37" s="233">
        <f>+E13</f>
        <v>0.00015499053821732301</v>
      </c>
    </row>
    <row r="38" spans="1:5" ht="10.5">
      <c r="A38" s="215" t="s">
        <v>211</v>
      </c>
      <c r="B38" s="233">
        <f>+E27*C18</f>
        <v>4.9506156353265807E-05</v>
      </c>
      <c r="D38" s="234" t="s">
        <v>0</v>
      </c>
      <c r="E38" s="235" t="s">
        <v>0</v>
      </c>
    </row>
    <row r="39" spans="1:2" ht="20.15" customHeight="1">
      <c r="A39" s="236" t="s">
        <v>212</v>
      </c>
      <c r="B39" s="237">
        <f>SUM(B35:B38)</f>
        <v>0.012034558276621409</v>
      </c>
    </row>
    <row r="40" spans="1:2" ht="14.25" customHeight="1">
      <c r="A40" s="229" t="s">
        <v>213</v>
      </c>
      <c r="B40" s="238"/>
    </row>
    <row r="41" spans="1:4" ht="10.5">
      <c r="A41" s="212" t="s">
        <v>206</v>
      </c>
      <c r="B41" s="231">
        <f>+E12</f>
        <v>0</v>
      </c>
      <c r="D41" s="239"/>
    </row>
    <row r="42" spans="1:2" ht="10.5">
      <c r="A42" s="215" t="s">
        <v>207</v>
      </c>
      <c r="B42" s="233">
        <f>+E14</f>
        <v>0.044208688230605725</v>
      </c>
    </row>
    <row r="43" spans="1:4" ht="10.5">
      <c r="A43" s="215" t="s">
        <v>211</v>
      </c>
      <c r="B43" s="233">
        <f>+E28*C18+E29*C18</f>
        <v>0.00021413778845592592</v>
      </c>
      <c r="D43" s="240" t="s">
        <v>0</v>
      </c>
    </row>
    <row r="44" spans="1:2" ht="20.15" customHeight="1">
      <c r="A44" s="236" t="s">
        <v>214</v>
      </c>
      <c r="B44" s="237">
        <f>SUM(B41:B43)</f>
        <v>0.044422826019061654</v>
      </c>
    </row>
    <row r="45" spans="1:3" ht="11" thickBot="1">
      <c r="A45" s="171" t="s">
        <v>215</v>
      </c>
      <c r="B45" s="241">
        <f>+B39+B44</f>
        <v>0.056457384295683061</v>
      </c>
      <c r="C45" s="198"/>
    </row>
    <row r="46" spans="1:2" ht="11" thickTop="1">
      <c r="A46" s="242" t="s">
        <v>216</v>
      </c>
      <c r="B46" s="243">
        <f>+B44/0.75478</f>
        <v>0.05885533005519708</v>
      </c>
    </row>
    <row r="47" spans="1:3" ht="10.5">
      <c r="A47" s="242" t="s">
        <v>217</v>
      </c>
      <c r="B47" s="243">
        <f>+B46+B39</f>
        <v>0.070889888331818487</v>
      </c>
      <c r="C47" s="198"/>
    </row>
    <row r="48" ht="10.5">
      <c r="B48" s="244"/>
    </row>
    <row r="49" spans="1:6" ht="12" customHeight="1">
      <c r="A49" s="245" t="s">
        <v>218</v>
      </c>
      <c r="C49" s="163"/>
      <c r="D49" s="163"/>
      <c r="E49" s="163"/>
      <c r="F49" s="163"/>
    </row>
    <row r="50" spans="1:2" ht="10.5">
      <c r="A50" s="159" t="s">
        <v>219</v>
      </c>
      <c r="B50" s="246"/>
    </row>
    <row r="51" spans="1:6" ht="24" customHeight="1">
      <c r="A51" s="365" t="s">
        <v>220</v>
      </c>
      <c r="B51" s="365"/>
      <c r="C51" s="365"/>
      <c r="D51" s="365"/>
      <c r="E51" s="365"/>
      <c r="F51" s="365"/>
    </row>
    <row r="52" spans="1:3" ht="15.75" customHeight="1">
      <c r="A52" s="247"/>
      <c r="B52" s="248"/>
      <c r="C52" s="164"/>
    </row>
    <row r="53" ht="10.5">
      <c r="B53" s="246"/>
    </row>
    <row r="54" ht="10.5">
      <c r="B54" s="246"/>
    </row>
    <row r="59" ht="10.5">
      <c r="B59" s="245" t="s">
        <v>221</v>
      </c>
    </row>
    <row r="60" ht="10.5">
      <c r="B60" s="245" t="s">
        <v>222</v>
      </c>
    </row>
  </sheetData>
  <mergeCells count="3">
    <mergeCell ref="B5:F5"/>
    <mergeCell ref="B23:F23"/>
    <mergeCell ref="A51:F51"/>
  </mergeCells>
  <pageMargins left="0.7" right="0.7" top="0.75" bottom="0.75" header="0.3" footer="0.3"/>
  <pageSetup horizontalDpi="1200" verticalDpi="120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L19:L20"/>
  <sheetViews>
    <sheetView workbookViewId="0" topLeftCell="A7">
      <selection pane="topLeft" activeCell="A1" sqref="A1"/>
    </sheetView>
  </sheetViews>
  <sheetFormatPr defaultColWidth="8.72727272727273" defaultRowHeight="12.5"/>
  <sheetData>
    <row r="19" ht="12.5">
      <c r="L19" s="159" t="s">
        <v>369</v>
      </c>
    </row>
    <row r="20" ht="12.5">
      <c r="L20" s="159" t="s">
        <v>351</v>
      </c>
    </row>
  </sheetData>
  <pageMargins left="0.7" right="0.7" top="0.75" bottom="0.75" header="0.3" footer="0.3"/>
  <pageSetup horizontalDpi="1200" verticalDpi="1200" orientation="portrait" r:id="rId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22"/>
  <sheetViews>
    <sheetView view="pageBreakPreview" zoomScaleSheetLayoutView="100" workbookViewId="0" topLeftCell="A1">
      <selection pane="topLeft" activeCell="A1" sqref="A1"/>
    </sheetView>
  </sheetViews>
  <sheetFormatPr defaultColWidth="8.72727272727273" defaultRowHeight="12.5"/>
  <cols>
    <col min="3" max="5" width="15.4545454545455" bestFit="1" customWidth="1"/>
    <col min="6" max="6" width="12" bestFit="1" customWidth="1"/>
    <col min="7" max="7" width="12.5454545454545" bestFit="1" customWidth="1"/>
    <col min="8" max="8" width="11.7272727272727" bestFit="1" customWidth="1"/>
    <col min="9" max="9" width="15.1818181818182" bestFit="1" customWidth="1"/>
    <col min="10" max="10" width="14.4545454545455" bestFit="1" customWidth="1"/>
    <col min="11" max="11" width="7.54545454545455" bestFit="1" customWidth="1"/>
    <col min="12" max="12" width="8.18181818181818" bestFit="1" customWidth="1"/>
  </cols>
  <sheetData>
    <row r="1" ht="12.5">
      <c r="A1" s="159" t="s">
        <v>354</v>
      </c>
    </row>
    <row r="2" spans="1:12" ht="12.5">
      <c r="A2" s="159" t="s">
        <v>351</v>
      </c>
      <c r="B2" s="298"/>
      <c r="C2" s="298"/>
      <c r="D2" s="298"/>
      <c r="E2" s="298"/>
      <c r="F2" s="298"/>
      <c r="G2" s="298"/>
      <c r="H2" s="298"/>
      <c r="I2" s="298"/>
      <c r="J2" s="298"/>
      <c r="K2" s="299"/>
      <c r="L2" s="312"/>
    </row>
    <row r="3" spans="1:12" ht="12.5">
      <c r="A3" s="352" t="s">
        <v>49</v>
      </c>
      <c r="B3" s="352"/>
      <c r="C3" s="352"/>
      <c r="D3" s="352"/>
      <c r="E3" s="352"/>
      <c r="F3" s="352"/>
      <c r="G3" s="352"/>
      <c r="H3" s="352"/>
      <c r="I3" s="352"/>
      <c r="J3" s="352"/>
      <c r="K3" s="352"/>
      <c r="L3" s="352"/>
    </row>
    <row r="4" spans="1:12" ht="12.5">
      <c r="A4" s="352" t="s">
        <v>322</v>
      </c>
      <c r="B4" s="352"/>
      <c r="C4" s="352"/>
      <c r="D4" s="352"/>
      <c r="E4" s="352"/>
      <c r="F4" s="352"/>
      <c r="G4" s="352"/>
      <c r="H4" s="352"/>
      <c r="I4" s="352"/>
      <c r="J4" s="352"/>
      <c r="K4" s="352"/>
      <c r="L4" s="352"/>
    </row>
    <row r="5" spans="1:12" ht="12.5">
      <c r="A5" s="352" t="s">
        <v>257</v>
      </c>
      <c r="B5" s="352"/>
      <c r="C5" s="352"/>
      <c r="D5" s="352"/>
      <c r="E5" s="352"/>
      <c r="F5" s="352"/>
      <c r="G5" s="352"/>
      <c r="H5" s="352"/>
      <c r="I5" s="352"/>
      <c r="J5" s="352"/>
      <c r="K5" s="352"/>
      <c r="L5" s="352"/>
    </row>
    <row r="6" spans="1:12" ht="12.5">
      <c r="A6" s="359" t="s">
        <v>258</v>
      </c>
      <c r="B6" s="359"/>
      <c r="C6" s="359"/>
      <c r="D6" s="359"/>
      <c r="E6" s="359"/>
      <c r="F6" s="359"/>
      <c r="G6" s="359"/>
      <c r="H6" s="359"/>
      <c r="I6" s="359"/>
      <c r="J6" s="359"/>
      <c r="K6" s="359"/>
      <c r="L6" s="359"/>
    </row>
    <row r="7" spans="1:12" ht="12.5">
      <c r="A7" s="298"/>
      <c r="B7" s="298"/>
      <c r="C7" s="298"/>
      <c r="D7" s="298"/>
      <c r="E7" s="298"/>
      <c r="F7" s="298"/>
      <c r="G7" s="298"/>
      <c r="H7" s="298"/>
      <c r="I7" s="298"/>
      <c r="J7" s="298"/>
      <c r="K7" s="335"/>
      <c r="L7" s="312"/>
    </row>
    <row r="8" spans="1:12" ht="12.5">
      <c r="A8" s="336"/>
      <c r="B8" s="336"/>
      <c r="C8" s="298"/>
      <c r="D8" s="298"/>
      <c r="E8" s="298"/>
      <c r="F8" s="298"/>
      <c r="G8" s="298"/>
      <c r="H8" s="298"/>
      <c r="I8" s="298"/>
      <c r="J8" s="298"/>
      <c r="K8" s="298"/>
      <c r="L8" s="312"/>
    </row>
    <row r="9" spans="1:12" ht="12.5">
      <c r="A9" s="298"/>
      <c r="B9" s="298"/>
      <c r="C9" s="298"/>
      <c r="D9" s="298"/>
      <c r="E9" s="298"/>
      <c r="F9" s="298"/>
      <c r="G9" s="298"/>
      <c r="H9" s="298"/>
      <c r="I9" s="298"/>
      <c r="J9" s="298"/>
      <c r="K9" s="298"/>
      <c r="L9" s="312"/>
    </row>
    <row r="10" spans="1:12" ht="12.5">
      <c r="A10" s="312"/>
      <c r="B10" s="312"/>
      <c r="C10" s="312"/>
      <c r="D10" s="312"/>
      <c r="E10" s="312"/>
      <c r="F10" s="312"/>
      <c r="G10" s="312"/>
      <c r="H10" s="312"/>
      <c r="I10" s="312"/>
      <c r="J10" s="312"/>
      <c r="K10" s="312"/>
      <c r="L10" s="312"/>
    </row>
    <row r="11" spans="1:12" ht="13" thickBot="1">
      <c r="A11" s="312"/>
      <c r="B11" s="298"/>
      <c r="C11" s="330" t="s">
        <v>259</v>
      </c>
      <c r="D11" s="330" t="s">
        <v>260</v>
      </c>
      <c r="E11" s="330" t="s">
        <v>261</v>
      </c>
      <c r="F11" s="330" t="s">
        <v>262</v>
      </c>
      <c r="G11" s="330" t="s">
        <v>263</v>
      </c>
      <c r="H11" s="330" t="s">
        <v>264</v>
      </c>
      <c r="I11" s="330" t="s">
        <v>265</v>
      </c>
      <c r="J11" s="330" t="s">
        <v>266</v>
      </c>
      <c r="K11" s="330" t="s">
        <v>267</v>
      </c>
      <c r="L11" s="306" t="s">
        <v>269</v>
      </c>
    </row>
    <row r="12" spans="1:12" ht="12.5">
      <c r="A12" s="353" t="s">
        <v>272</v>
      </c>
      <c r="B12" s="354"/>
      <c r="C12" s="307"/>
      <c r="D12" s="307"/>
      <c r="E12" s="308"/>
      <c r="F12" s="307"/>
      <c r="G12" s="307"/>
      <c r="H12" s="307"/>
      <c r="I12" s="307"/>
      <c r="J12" s="307"/>
      <c r="K12" s="307"/>
      <c r="L12" s="307"/>
    </row>
    <row r="13" spans="1:12" ht="12.5">
      <c r="A13" s="355"/>
      <c r="B13" s="356"/>
      <c r="C13" s="310" t="s">
        <v>279</v>
      </c>
      <c r="D13" s="310" t="s">
        <v>279</v>
      </c>
      <c r="E13" s="310" t="s">
        <v>279</v>
      </c>
      <c r="F13" s="310" t="s">
        <v>45</v>
      </c>
      <c r="G13" s="310" t="s">
        <v>323</v>
      </c>
      <c r="H13" s="310" t="s">
        <v>44</v>
      </c>
      <c r="I13" s="310"/>
      <c r="J13" s="310" t="s">
        <v>276</v>
      </c>
      <c r="K13" s="334"/>
      <c r="L13" s="310"/>
    </row>
    <row r="14" spans="1:12" ht="12.5">
      <c r="A14" s="355"/>
      <c r="B14" s="356"/>
      <c r="C14" s="310" t="s">
        <v>288</v>
      </c>
      <c r="D14" s="310" t="s">
        <v>289</v>
      </c>
      <c r="E14" s="310" t="s">
        <v>290</v>
      </c>
      <c r="F14" s="310" t="s">
        <v>324</v>
      </c>
      <c r="G14" s="310" t="s">
        <v>325</v>
      </c>
      <c r="H14" s="310" t="s">
        <v>325</v>
      </c>
      <c r="I14" s="310" t="s">
        <v>92</v>
      </c>
      <c r="J14" s="310" t="s">
        <v>281</v>
      </c>
      <c r="K14" s="310" t="s">
        <v>326</v>
      </c>
      <c r="L14" s="310" t="s">
        <v>326</v>
      </c>
    </row>
    <row r="15" spans="1:12" ht="12.5">
      <c r="A15" s="355"/>
      <c r="B15" s="356"/>
      <c r="C15" s="310" t="s">
        <v>295</v>
      </c>
      <c r="D15" s="310" t="s">
        <v>295</v>
      </c>
      <c r="E15" s="310" t="s">
        <v>295</v>
      </c>
      <c r="F15" s="310" t="s">
        <v>327</v>
      </c>
      <c r="G15" s="310" t="s">
        <v>327</v>
      </c>
      <c r="H15" s="310" t="s">
        <v>327</v>
      </c>
      <c r="I15" s="310" t="s">
        <v>328</v>
      </c>
      <c r="J15" s="310" t="s">
        <v>292</v>
      </c>
      <c r="K15" s="310" t="s">
        <v>329</v>
      </c>
      <c r="L15" s="310" t="s">
        <v>329</v>
      </c>
    </row>
    <row r="16" spans="1:12" ht="13" thickBot="1">
      <c r="A16" s="357"/>
      <c r="B16" s="358"/>
      <c r="C16" s="311" t="s">
        <v>296</v>
      </c>
      <c r="D16" s="311" t="s">
        <v>296</v>
      </c>
      <c r="E16" s="311" t="s">
        <v>296</v>
      </c>
      <c r="F16" s="311" t="s">
        <v>330</v>
      </c>
      <c r="G16" s="311" t="s">
        <v>330</v>
      </c>
      <c r="H16" s="311" t="s">
        <v>330</v>
      </c>
      <c r="I16" s="311" t="s">
        <v>331</v>
      </c>
      <c r="J16" s="311" t="s">
        <v>297</v>
      </c>
      <c r="K16" s="311" t="s">
        <v>332</v>
      </c>
      <c r="L16" s="311" t="s">
        <v>333</v>
      </c>
    </row>
    <row r="17" spans="1:12" ht="12.5">
      <c r="A17" s="298"/>
      <c r="B17" s="298"/>
      <c r="C17" s="298"/>
      <c r="D17" s="298"/>
      <c r="E17" s="298"/>
      <c r="F17" s="298"/>
      <c r="G17" s="298"/>
      <c r="H17" s="298"/>
      <c r="I17" s="298"/>
      <c r="J17" s="298"/>
      <c r="K17" s="330"/>
      <c r="L17" s="312"/>
    </row>
    <row r="18" spans="1:12" ht="12.5">
      <c r="A18" s="298" t="s">
        <v>334</v>
      </c>
      <c r="B18" s="298"/>
      <c r="C18" s="317">
        <f>'Cost Allocation '!M19</f>
        <v>0.50220620000000005</v>
      </c>
      <c r="D18" s="317">
        <f>'Cost Allocation '!N19</f>
        <v>0.57877659999999997</v>
      </c>
      <c r="E18" s="317">
        <f>'Cost Allocation '!O19</f>
        <v>0.54526569999999996</v>
      </c>
      <c r="F18" s="316">
        <f>F25-F19-F20-F21-F22-F23-F24</f>
        <v>147384.79257840785</v>
      </c>
      <c r="G18" s="316">
        <f>G25-G19-G20-G21-G22-G23-G24</f>
        <v>2034823.604796561</v>
      </c>
      <c r="H18" s="316">
        <f>H25-H19-H20-H21-H22-H23-H24</f>
        <v>4295014.7269443003</v>
      </c>
      <c r="I18" s="316">
        <f t="shared" si="0" ref="I18:I25">SUM(F18:H18)</f>
        <v>6477223.1243192693</v>
      </c>
      <c r="J18" s="316">
        <f>'Cost Allocation '!E19</f>
        <v>5468715000</v>
      </c>
      <c r="K18" s="337">
        <f t="shared" si="1" ref="K18:K25">ROUND((I18*100)/J18,3)</f>
        <v>0.11799999999999999</v>
      </c>
      <c r="L18" s="338">
        <f t="shared" si="2" ref="L18:L25">K18/100</f>
        <v>0.0011799999999999998</v>
      </c>
    </row>
    <row r="19" spans="1:12" ht="12.5">
      <c r="A19" s="298" t="s">
        <v>301</v>
      </c>
      <c r="B19" s="298"/>
      <c r="C19" s="317">
        <f>'Cost Allocation '!M20</f>
        <v>0.027776200000000001</v>
      </c>
      <c r="D19" s="317">
        <f>'Cost Allocation '!N20</f>
        <v>0.032596</v>
      </c>
      <c r="E19" s="317">
        <f>'Cost Allocation '!O20</f>
        <v>0.034826700000000002</v>
      </c>
      <c r="F19" s="316">
        <f>ROUND(C19*$F$25,0)</f>
        <v>8152</v>
      </c>
      <c r="G19" s="316">
        <f>ROUND(D19*$G$25,0)</f>
        <v>114599</v>
      </c>
      <c r="H19" s="316">
        <f>ROUND(E19*$H$25,0)</f>
        <v>274327</v>
      </c>
      <c r="I19" s="316">
        <f t="shared" si="0"/>
        <v>397078</v>
      </c>
      <c r="J19" s="316">
        <f>'Cost Allocation '!E20</f>
        <v>302467000</v>
      </c>
      <c r="K19" s="337">
        <f t="shared" si="1"/>
        <v>0.13100000000000001</v>
      </c>
      <c r="L19" s="338">
        <f t="shared" si="2"/>
        <v>0.00131</v>
      </c>
    </row>
    <row r="20" spans="1:12" ht="12.5">
      <c r="A20" s="298" t="s">
        <v>302</v>
      </c>
      <c r="B20" s="298"/>
      <c r="C20" s="317">
        <f>'Cost Allocation '!M21</f>
        <v>0.22299530000000001</v>
      </c>
      <c r="D20" s="317">
        <f>'Cost Allocation '!N21</f>
        <v>0.2020795</v>
      </c>
      <c r="E20" s="317">
        <f>'Cost Allocation '!O21</f>
        <v>0.2145859</v>
      </c>
      <c r="F20" s="316">
        <f t="shared" si="3" ref="F20:F24">ROUND(C20*$F$25,0)</f>
        <v>65444</v>
      </c>
      <c r="G20" s="316">
        <f t="shared" si="4" ref="G20:G24">ROUND(D20*$G$25,0)</f>
        <v>710458</v>
      </c>
      <c r="H20" s="316">
        <f t="shared" si="5" ref="H20:H24">ROUND(E20*$H$25,0)</f>
        <v>1690276</v>
      </c>
      <c r="I20" s="316">
        <f t="shared" si="0"/>
        <v>2466178</v>
      </c>
      <c r="J20" s="316">
        <f>'Cost Allocation '!E21</f>
        <v>2428641000</v>
      </c>
      <c r="K20" s="337">
        <f t="shared" si="1"/>
        <v>0.10199999999999999</v>
      </c>
      <c r="L20" s="338">
        <f t="shared" si="2"/>
        <v>0.0010199999999999999</v>
      </c>
    </row>
    <row r="21" spans="1:12" ht="12.5">
      <c r="A21" s="298" t="s">
        <v>303</v>
      </c>
      <c r="B21" s="298"/>
      <c r="C21" s="317">
        <f>'Cost Allocation '!M22</f>
        <v>0.079660599999999998</v>
      </c>
      <c r="D21" s="317">
        <f>'Cost Allocation '!N22</f>
        <v>0.062541799999999995</v>
      </c>
      <c r="E21" s="317">
        <f>'Cost Allocation '!O22</f>
        <v>0.059443000000000003</v>
      </c>
      <c r="F21" s="316">
        <f t="shared" si="3"/>
        <v>23378</v>
      </c>
      <c r="G21" s="316">
        <f t="shared" si="4"/>
        <v>219880</v>
      </c>
      <c r="H21" s="316">
        <f t="shared" si="5"/>
        <v>468228</v>
      </c>
      <c r="I21" s="316">
        <f t="shared" si="0"/>
        <v>711486</v>
      </c>
      <c r="J21" s="316">
        <f>'Cost Allocation '!E22</f>
        <v>879247000</v>
      </c>
      <c r="K21" s="337">
        <f t="shared" si="1"/>
        <v>0.081000000000000003</v>
      </c>
      <c r="L21" s="338">
        <f t="shared" si="2"/>
        <v>0.00081000000000000006</v>
      </c>
    </row>
    <row r="22" spans="1:12" ht="12.5">
      <c r="A22" s="298" t="s">
        <v>304</v>
      </c>
      <c r="B22" s="298"/>
      <c r="C22" s="317">
        <f>'Cost Allocation '!M23</f>
        <v>0.15343560000000001</v>
      </c>
      <c r="D22" s="317">
        <f>'Cost Allocation '!N23</f>
        <v>0.1202355</v>
      </c>
      <c r="E22" s="317">
        <f>'Cost Allocation '!O23</f>
        <v>0.13153580000000001</v>
      </c>
      <c r="F22" s="316">
        <f t="shared" si="3"/>
        <v>45030</v>
      </c>
      <c r="G22" s="316">
        <f t="shared" si="4"/>
        <v>422716</v>
      </c>
      <c r="H22" s="316">
        <f t="shared" si="5"/>
        <v>1036097</v>
      </c>
      <c r="I22" s="316">
        <f t="shared" si="0"/>
        <v>1503843</v>
      </c>
      <c r="J22" s="316">
        <f>'Cost Allocation '!E23</f>
        <v>1720313000</v>
      </c>
      <c r="K22" s="337">
        <f t="shared" si="1"/>
        <v>0.086999999999999994</v>
      </c>
      <c r="L22" s="338">
        <f t="shared" si="2"/>
        <v>0.0008699999999999999</v>
      </c>
    </row>
    <row r="23" spans="1:12" ht="12.5">
      <c r="A23" s="314" t="s">
        <v>305</v>
      </c>
      <c r="B23" s="298"/>
      <c r="C23" s="317">
        <f>'Cost Allocation '!M24</f>
        <v>0.0096244</v>
      </c>
      <c r="D23" s="317">
        <f>'Cost Allocation '!N24</f>
        <v>0.00084190000000000003</v>
      </c>
      <c r="E23" s="317">
        <f>'Cost Allocation '!O24</f>
        <v>0.011734700000000001</v>
      </c>
      <c r="F23" s="316">
        <f t="shared" si="3"/>
        <v>2825</v>
      </c>
      <c r="G23" s="316">
        <f t="shared" si="4"/>
        <v>2960</v>
      </c>
      <c r="H23" s="316">
        <f t="shared" si="5"/>
        <v>92433</v>
      </c>
      <c r="I23" s="316">
        <f t="shared" si="0"/>
        <v>98218</v>
      </c>
      <c r="J23" s="316">
        <f>'Cost Allocation '!E24</f>
        <v>104803000</v>
      </c>
      <c r="K23" s="337">
        <f t="shared" si="1"/>
        <v>0.094</v>
      </c>
      <c r="L23" s="338">
        <f t="shared" si="2"/>
        <v>0.00093999999999999997</v>
      </c>
    </row>
    <row r="24" spans="1:12" ht="12.5">
      <c r="A24" s="298" t="s">
        <v>306</v>
      </c>
      <c r="B24" s="298"/>
      <c r="C24" s="317">
        <f>'Cost Allocation '!M25</f>
        <v>0.0043017000000000003</v>
      </c>
      <c r="D24" s="317">
        <f>'Cost Allocation '!N25</f>
        <v>0.0029286999999999998</v>
      </c>
      <c r="E24" s="317">
        <f>'Cost Allocation '!O25</f>
        <v>0.0026082000000000002</v>
      </c>
      <c r="F24" s="316">
        <f t="shared" si="3"/>
        <v>1262</v>
      </c>
      <c r="G24" s="316">
        <f t="shared" si="4"/>
        <v>10297</v>
      </c>
      <c r="H24" s="316">
        <f t="shared" si="5"/>
        <v>20545</v>
      </c>
      <c r="I24" s="316">
        <f t="shared" si="0"/>
        <v>32104</v>
      </c>
      <c r="J24" s="316">
        <f>'Cost Allocation '!E25</f>
        <v>46843000</v>
      </c>
      <c r="K24" s="337">
        <f t="shared" si="1"/>
        <v>0.069000000000000006</v>
      </c>
      <c r="L24" s="338">
        <f t="shared" si="2"/>
        <v>0.00069000000000000008</v>
      </c>
    </row>
    <row r="25" spans="1:12" ht="12.5">
      <c r="A25" s="298" t="s">
        <v>201</v>
      </c>
      <c r="B25" s="298"/>
      <c r="C25" s="339">
        <f>SUM(C18:C24)</f>
        <v>1</v>
      </c>
      <c r="D25" s="339">
        <f>SUM(D18:D24)</f>
        <v>0.99999999999999978</v>
      </c>
      <c r="E25" s="339">
        <f>SUM(E18:E24)</f>
        <v>0.99999999999999989</v>
      </c>
      <c r="F25" s="340">
        <f>'Rev Req - Trans Rounded'!F43*1000000</f>
        <v>293475.79257840785</v>
      </c>
      <c r="G25" s="340">
        <f>'Rev Req - Trans Rounded'!F44*1000000</f>
        <v>3515733.6047965609</v>
      </c>
      <c r="H25" s="340">
        <f>'Rev Req - Distribution Rounded'!F45*1000000</f>
        <v>7876920.7269443003</v>
      </c>
      <c r="I25" s="318">
        <f t="shared" si="0"/>
        <v>11686130.12431927</v>
      </c>
      <c r="J25" s="318">
        <f>SUM(J18:J24)</f>
        <v>10951029000</v>
      </c>
      <c r="K25" s="341">
        <f t="shared" si="1"/>
        <v>0.107</v>
      </c>
      <c r="L25" s="338">
        <f t="shared" si="2"/>
        <v>0.00107</v>
      </c>
    </row>
    <row r="26" spans="1:12" ht="12.5">
      <c r="A26" s="298"/>
      <c r="B26" s="298"/>
      <c r="C26" s="317"/>
      <c r="D26" s="317"/>
      <c r="E26" s="317"/>
      <c r="F26" s="298"/>
      <c r="G26" s="298"/>
      <c r="H26" s="298"/>
      <c r="I26" s="298"/>
      <c r="J26" s="298"/>
      <c r="K26" s="337"/>
      <c r="L26" s="312"/>
    </row>
    <row r="27" spans="1:12" ht="12.5">
      <c r="A27" s="298"/>
      <c r="B27" s="298"/>
      <c r="C27" s="342"/>
      <c r="D27" s="316"/>
      <c r="E27" s="316"/>
      <c r="F27" s="298"/>
      <c r="G27" s="298"/>
      <c r="H27" s="343"/>
      <c r="I27" s="298"/>
      <c r="J27" s="298"/>
      <c r="K27" s="337"/>
      <c r="L27" s="312"/>
    </row>
    <row r="28" spans="1:12" ht="12.5">
      <c r="A28" s="323" t="s">
        <v>79</v>
      </c>
      <c r="B28" s="323"/>
      <c r="C28" s="342"/>
      <c r="D28" s="316"/>
      <c r="E28" s="316"/>
      <c r="F28" s="343"/>
      <c r="G28" s="343"/>
      <c r="H28" s="343"/>
      <c r="I28" s="298"/>
      <c r="J28" s="298"/>
      <c r="K28" s="337"/>
      <c r="L28" s="312"/>
    </row>
    <row r="29" spans="1:12" ht="12.5">
      <c r="A29" s="298" t="str">
        <f>C11</f>
        <v>(A)</v>
      </c>
      <c r="B29" s="314" t="s">
        <v>335</v>
      </c>
      <c r="C29" s="342"/>
      <c r="D29" s="316"/>
      <c r="E29" s="316"/>
      <c r="F29" s="298"/>
      <c r="G29" s="298"/>
      <c r="H29" s="298"/>
      <c r="I29" s="298"/>
      <c r="J29" s="298"/>
      <c r="K29" s="337"/>
      <c r="L29" s="312"/>
    </row>
    <row r="30" spans="1:12" ht="12.5">
      <c r="A30" s="298" t="str">
        <f>D11</f>
        <v>(B)</v>
      </c>
      <c r="B30" s="314" t="s">
        <v>336</v>
      </c>
      <c r="C30" s="342"/>
      <c r="D30" s="316"/>
      <c r="E30" s="316"/>
      <c r="F30" s="298"/>
      <c r="G30" s="319"/>
      <c r="H30" s="319"/>
      <c r="I30" s="319"/>
      <c r="J30" s="319"/>
      <c r="K30" s="319"/>
      <c r="L30" s="312"/>
    </row>
    <row r="31" spans="1:12" ht="12.5">
      <c r="A31" s="298" t="str">
        <f>E11</f>
        <v>(C)</v>
      </c>
      <c r="B31" s="314" t="s">
        <v>337</v>
      </c>
      <c r="C31" s="298"/>
      <c r="D31" s="298"/>
      <c r="E31" s="298"/>
      <c r="F31" s="298"/>
      <c r="G31" s="319"/>
      <c r="H31" s="319"/>
      <c r="I31" s="319"/>
      <c r="J31" s="319"/>
      <c r="K31" s="319"/>
      <c r="L31" s="312"/>
    </row>
    <row r="32" spans="1:12" ht="12.5">
      <c r="A32" s="298" t="str">
        <f>F11</f>
        <v>(D)</v>
      </c>
      <c r="B32" s="314" t="s">
        <v>338</v>
      </c>
      <c r="C32" s="298"/>
      <c r="D32" s="298"/>
      <c r="E32" s="298"/>
      <c r="F32" s="298"/>
      <c r="G32" s="319"/>
      <c r="H32" s="319"/>
      <c r="I32" s="319"/>
      <c r="J32" s="319"/>
      <c r="K32" s="319"/>
      <c r="L32" s="312"/>
    </row>
    <row r="33" spans="1:12" ht="12.5">
      <c r="A33" s="298" t="str">
        <f>G11</f>
        <v>(E)</v>
      </c>
      <c r="B33" s="314" t="s">
        <v>339</v>
      </c>
      <c r="C33" s="312"/>
      <c r="D33" s="312"/>
      <c r="E33" s="316"/>
      <c r="F33" s="298"/>
      <c r="G33" s="298"/>
      <c r="H33" s="298"/>
      <c r="I33" s="298"/>
      <c r="J33" s="298"/>
      <c r="K33" s="337"/>
      <c r="L33" s="312"/>
    </row>
    <row r="34" spans="1:12" ht="12.5">
      <c r="A34" s="298" t="str">
        <f>H11</f>
        <v>(F)</v>
      </c>
      <c r="B34" s="314" t="s">
        <v>340</v>
      </c>
      <c r="C34" s="335"/>
      <c r="D34" s="316"/>
      <c r="E34" s="316"/>
      <c r="F34" s="298"/>
      <c r="G34" s="298"/>
      <c r="H34" s="298"/>
      <c r="I34" s="298"/>
      <c r="J34" s="298"/>
      <c r="K34" s="330"/>
      <c r="L34" s="312"/>
    </row>
    <row r="35" spans="1:12" ht="12.5">
      <c r="A35" s="298" t="str">
        <f>I11</f>
        <v>(G)</v>
      </c>
      <c r="B35" s="327" t="s">
        <v>341</v>
      </c>
      <c r="C35" s="342"/>
      <c r="D35" s="316"/>
      <c r="E35" s="298"/>
      <c r="F35" s="298"/>
      <c r="G35" s="298"/>
      <c r="H35" s="298"/>
      <c r="I35" s="298"/>
      <c r="J35" s="298"/>
      <c r="K35" s="330"/>
      <c r="L35" s="312"/>
    </row>
    <row r="36" spans="1:12" ht="12.5">
      <c r="A36" s="298" t="str">
        <f>J11</f>
        <v>(H)</v>
      </c>
      <c r="B36" s="298" t="s">
        <v>309</v>
      </c>
      <c r="C36" s="298"/>
      <c r="D36" s="298"/>
      <c r="E36" s="312"/>
      <c r="F36" s="312"/>
      <c r="G36" s="312"/>
      <c r="H36" s="312"/>
      <c r="I36" s="312"/>
      <c r="J36" s="312"/>
      <c r="K36" s="312"/>
      <c r="L36" s="312"/>
    </row>
    <row r="37" spans="1:12" ht="12.5">
      <c r="A37" s="298" t="str">
        <f>K11</f>
        <v>(I)</v>
      </c>
      <c r="B37" s="298" t="s">
        <v>342</v>
      </c>
      <c r="C37" s="312"/>
      <c r="D37" s="312"/>
      <c r="E37" s="312"/>
      <c r="F37" s="312"/>
      <c r="G37" s="312"/>
      <c r="H37" s="312"/>
      <c r="I37" s="312"/>
      <c r="J37" s="312"/>
      <c r="K37" s="312"/>
      <c r="L37" s="312"/>
    </row>
    <row r="41" spans="1:12" ht="12.5">
      <c r="A41" s="312"/>
      <c r="B41" s="312"/>
      <c r="C41" s="312"/>
      <c r="D41" s="312"/>
      <c r="E41" s="312"/>
      <c r="F41" s="312"/>
      <c r="G41" s="312"/>
      <c r="H41" s="312"/>
      <c r="I41" s="312"/>
      <c r="J41" s="312"/>
      <c r="K41" s="312"/>
      <c r="L41" s="312"/>
    </row>
    <row r="42" spans="1:12" ht="12.5">
      <c r="A42" s="312"/>
      <c r="B42" s="312"/>
      <c r="C42" s="312"/>
      <c r="D42" s="312"/>
      <c r="E42" s="298"/>
      <c r="F42" s="298"/>
      <c r="G42" s="298"/>
      <c r="H42" s="298"/>
      <c r="I42" s="298"/>
      <c r="J42" s="298"/>
      <c r="K42" s="299"/>
      <c r="L42" s="312"/>
    </row>
    <row r="43" spans="1:12" ht="12.5">
      <c r="A43" s="352" t="str">
        <f>A3</f>
        <v>Gulf Power Company</v>
      </c>
      <c r="B43" s="352"/>
      <c r="C43" s="352"/>
      <c r="D43" s="352"/>
      <c r="E43" s="352"/>
      <c r="F43" s="352"/>
      <c r="G43" s="352"/>
      <c r="H43" s="352"/>
      <c r="I43" s="352"/>
      <c r="J43" s="352"/>
      <c r="K43" s="352"/>
      <c r="L43" s="352"/>
    </row>
    <row r="44" spans="1:12" ht="12.5">
      <c r="A44" s="352" t="str">
        <f t="shared" si="6" ref="A44:A45">A4</f>
        <v>Storm Protection Plan </v>
      </c>
      <c r="B44" s="352"/>
      <c r="C44" s="352"/>
      <c r="D44" s="352"/>
      <c r="E44" s="352"/>
      <c r="F44" s="352"/>
      <c r="G44" s="352"/>
      <c r="H44" s="352"/>
      <c r="I44" s="352"/>
      <c r="J44" s="352"/>
      <c r="K44" s="352"/>
      <c r="L44" s="352"/>
    </row>
    <row r="45" spans="1:12" ht="12.5">
      <c r="A45" s="352" t="str">
        <f t="shared" si="6"/>
        <v>Calculation of the Energy &amp; Demand Allocation % By Rate Class</v>
      </c>
      <c r="B45" s="352"/>
      <c r="C45" s="352"/>
      <c r="D45" s="352"/>
      <c r="E45" s="352"/>
      <c r="F45" s="352"/>
      <c r="G45" s="352"/>
      <c r="H45" s="352"/>
      <c r="I45" s="352"/>
      <c r="J45" s="352"/>
      <c r="K45" s="352"/>
      <c r="L45" s="352"/>
    </row>
    <row r="46" spans="1:12" ht="12.5">
      <c r="A46" s="352" t="s">
        <v>318</v>
      </c>
      <c r="B46" s="352"/>
      <c r="C46" s="352"/>
      <c r="D46" s="352"/>
      <c r="E46" s="352"/>
      <c r="F46" s="352"/>
      <c r="G46" s="352"/>
      <c r="H46" s="352"/>
      <c r="I46" s="352"/>
      <c r="J46" s="352"/>
      <c r="K46" s="352"/>
      <c r="L46" s="352"/>
    </row>
    <row r="47" spans="1:12" ht="12.5">
      <c r="A47" s="298"/>
      <c r="B47" s="336"/>
      <c r="C47" s="298"/>
      <c r="D47" s="298"/>
      <c r="E47" s="298"/>
      <c r="F47" s="298"/>
      <c r="G47" s="298"/>
      <c r="H47" s="298"/>
      <c r="I47" s="298"/>
      <c r="J47" s="298"/>
      <c r="K47" s="298"/>
      <c r="L47" s="312"/>
    </row>
    <row r="48" spans="1:12" ht="12.5">
      <c r="A48" s="336"/>
      <c r="B48" s="298"/>
      <c r="C48" s="298"/>
      <c r="D48" s="298"/>
      <c r="E48" s="312"/>
      <c r="F48" s="312"/>
      <c r="G48" s="312"/>
      <c r="H48" s="312"/>
      <c r="I48" s="312"/>
      <c r="J48" s="312"/>
      <c r="K48" s="312"/>
      <c r="L48" s="312"/>
    </row>
    <row r="49" spans="1:12" ht="15" customHeight="1">
      <c r="A49" s="298"/>
      <c r="B49" s="312"/>
      <c r="C49" s="312"/>
      <c r="D49" s="312"/>
      <c r="E49" s="312"/>
      <c r="F49" s="312"/>
      <c r="G49" s="312"/>
      <c r="H49" s="312"/>
      <c r="I49" s="312"/>
      <c r="J49" s="312"/>
      <c r="K49" s="312"/>
      <c r="L49" s="312"/>
    </row>
    <row r="50" spans="1:12" ht="12.5">
      <c r="A50" s="312"/>
      <c r="B50" s="312"/>
      <c r="C50" s="312"/>
      <c r="D50" s="312"/>
      <c r="E50" s="312"/>
      <c r="F50" s="312"/>
      <c r="G50" s="312"/>
      <c r="H50" s="312"/>
      <c r="I50" s="312"/>
      <c r="J50" s="312"/>
      <c r="K50" s="312"/>
      <c r="L50" s="312"/>
    </row>
    <row r="51" spans="1:12" ht="13" thickBot="1">
      <c r="A51" s="312"/>
      <c r="B51" s="298"/>
      <c r="C51" s="330" t="s">
        <v>259</v>
      </c>
      <c r="D51" s="330" t="s">
        <v>260</v>
      </c>
      <c r="E51" s="330" t="s">
        <v>261</v>
      </c>
      <c r="F51" s="330" t="s">
        <v>262</v>
      </c>
      <c r="G51" s="330" t="s">
        <v>263</v>
      </c>
      <c r="H51" s="330" t="s">
        <v>264</v>
      </c>
      <c r="I51" s="330" t="s">
        <v>265</v>
      </c>
      <c r="J51" s="330" t="s">
        <v>266</v>
      </c>
      <c r="K51" s="330" t="s">
        <v>267</v>
      </c>
      <c r="L51" s="306" t="s">
        <v>269</v>
      </c>
    </row>
    <row r="52" spans="1:12" ht="12.5">
      <c r="A52" s="353" t="s">
        <v>272</v>
      </c>
      <c r="B52" s="354"/>
      <c r="C52" s="307"/>
      <c r="D52" s="307"/>
      <c r="E52" s="308"/>
      <c r="F52" s="307"/>
      <c r="G52" s="307"/>
      <c r="H52" s="307"/>
      <c r="I52" s="307"/>
      <c r="J52" s="307"/>
      <c r="K52" s="307"/>
      <c r="L52" s="307"/>
    </row>
    <row r="53" spans="1:12" ht="12.5">
      <c r="A53" s="355"/>
      <c r="B53" s="356"/>
      <c r="C53" s="310" t="s">
        <v>279</v>
      </c>
      <c r="D53" s="310" t="s">
        <v>279</v>
      </c>
      <c r="E53" s="310" t="s">
        <v>279</v>
      </c>
      <c r="F53" s="310" t="s">
        <v>45</v>
      </c>
      <c r="G53" s="310" t="s">
        <v>45</v>
      </c>
      <c r="H53" s="310" t="s">
        <v>44</v>
      </c>
      <c r="I53" s="310"/>
      <c r="J53" s="310" t="s">
        <v>276</v>
      </c>
      <c r="K53" s="334"/>
      <c r="L53" s="310"/>
    </row>
    <row r="54" spans="1:12" ht="12.5">
      <c r="A54" s="355"/>
      <c r="B54" s="356"/>
      <c r="C54" s="310" t="s">
        <v>288</v>
      </c>
      <c r="D54" s="310" t="s">
        <v>289</v>
      </c>
      <c r="E54" s="310" t="s">
        <v>290</v>
      </c>
      <c r="F54" s="310" t="s">
        <v>324</v>
      </c>
      <c r="G54" s="310" t="s">
        <v>325</v>
      </c>
      <c r="H54" s="310" t="s">
        <v>325</v>
      </c>
      <c r="I54" s="310" t="s">
        <v>92</v>
      </c>
      <c r="J54" s="310" t="s">
        <v>281</v>
      </c>
      <c r="K54" s="310" t="s">
        <v>326</v>
      </c>
      <c r="L54" s="310" t="s">
        <v>326</v>
      </c>
    </row>
    <row r="55" spans="1:12" ht="12.5">
      <c r="A55" s="355"/>
      <c r="B55" s="356"/>
      <c r="C55" s="310" t="s">
        <v>295</v>
      </c>
      <c r="D55" s="310" t="s">
        <v>295</v>
      </c>
      <c r="E55" s="310" t="s">
        <v>295</v>
      </c>
      <c r="F55" s="310" t="s">
        <v>327</v>
      </c>
      <c r="G55" s="310" t="s">
        <v>327</v>
      </c>
      <c r="H55" s="310" t="s">
        <v>327</v>
      </c>
      <c r="I55" s="310" t="s">
        <v>328</v>
      </c>
      <c r="J55" s="310" t="s">
        <v>292</v>
      </c>
      <c r="K55" s="310" t="s">
        <v>329</v>
      </c>
      <c r="L55" s="310" t="s">
        <v>329</v>
      </c>
    </row>
    <row r="56" spans="1:12" ht="13" thickBot="1">
      <c r="A56" s="357"/>
      <c r="B56" s="358"/>
      <c r="C56" s="311" t="s">
        <v>296</v>
      </c>
      <c r="D56" s="311" t="s">
        <v>296</v>
      </c>
      <c r="E56" s="311" t="s">
        <v>296</v>
      </c>
      <c r="F56" s="311" t="s">
        <v>330</v>
      </c>
      <c r="G56" s="311" t="s">
        <v>330</v>
      </c>
      <c r="H56" s="311" t="s">
        <v>330</v>
      </c>
      <c r="I56" s="311" t="s">
        <v>331</v>
      </c>
      <c r="J56" s="311" t="s">
        <v>297</v>
      </c>
      <c r="K56" s="311" t="s">
        <v>332</v>
      </c>
      <c r="L56" s="311" t="s">
        <v>333</v>
      </c>
    </row>
    <row r="57" spans="1:12" ht="12.5">
      <c r="A57" s="298"/>
      <c r="B57" s="298"/>
      <c r="C57" s="298"/>
      <c r="D57" s="298"/>
      <c r="E57" s="298"/>
      <c r="F57" s="298"/>
      <c r="G57" s="298"/>
      <c r="H57" s="298"/>
      <c r="I57" s="298"/>
      <c r="J57" s="298"/>
      <c r="K57" s="330"/>
      <c r="L57" s="312"/>
    </row>
    <row r="58" spans="1:12" ht="12.5">
      <c r="A58" s="298"/>
      <c r="B58" s="298"/>
      <c r="C58" s="298"/>
      <c r="D58" s="298"/>
      <c r="E58" s="298"/>
      <c r="F58" s="298"/>
      <c r="G58" s="298"/>
      <c r="H58" s="298"/>
      <c r="I58" s="298"/>
      <c r="J58" s="298"/>
      <c r="K58" s="330"/>
      <c r="L58" s="312"/>
    </row>
    <row r="59" spans="1:12" ht="12.5">
      <c r="A59" s="298" t="s">
        <v>334</v>
      </c>
      <c r="B59" s="298"/>
      <c r="C59" s="317">
        <f>'Cost Allocation '!M61+0.0000001</f>
        <v>0.50819149999999991</v>
      </c>
      <c r="D59" s="317">
        <f>'Cost Allocation '!N61</f>
        <v>0.5842058</v>
      </c>
      <c r="E59" s="317">
        <f>'Cost Allocation '!O61</f>
        <v>0.54526569999999996</v>
      </c>
      <c r="F59" s="316">
        <f>ROUND(C59*$F$67,0)</f>
        <v>299191</v>
      </c>
      <c r="G59" s="316">
        <f>G67-G60-G61-G62-G63-G64-G65</f>
        <v>4120314.3385620192</v>
      </c>
      <c r="H59" s="316">
        <f>H67-H60-H61-H62-H63-H64-H65</f>
        <v>7001427.1167975366</v>
      </c>
      <c r="I59" s="316">
        <f t="shared" si="7" ref="I59:I65">SUM(F59:H59)</f>
        <v>11420932.455359556</v>
      </c>
      <c r="J59" s="316">
        <f>'Cost Allocation '!E61</f>
        <v>5536169000</v>
      </c>
      <c r="K59" s="337">
        <f t="shared" si="8" ref="K59:K65">ROUND((I59*100)/J59,3)</f>
        <v>0.20599999999999999</v>
      </c>
      <c r="L59" s="338">
        <f t="shared" si="9" ref="L59:L65">K59/100</f>
        <v>0.0020599999999999998</v>
      </c>
    </row>
    <row r="60" spans="1:12" ht="12.5">
      <c r="A60" s="298" t="s">
        <v>301</v>
      </c>
      <c r="B60" s="298"/>
      <c r="C60" s="317">
        <f>'Cost Allocation '!M62</f>
        <v>0.028162300000000001</v>
      </c>
      <c r="D60" s="317">
        <f>'Cost Allocation '!N62</f>
        <v>0.032966200000000001</v>
      </c>
      <c r="E60" s="317">
        <f>'Cost Allocation '!O62</f>
        <v>0.034826700000000002</v>
      </c>
      <c r="F60" s="316">
        <f>ROUND(C60*$F$67,0)</f>
        <v>16580</v>
      </c>
      <c r="G60" s="316">
        <f>ROUND(D60*$G$67,0)</f>
        <v>232506</v>
      </c>
      <c r="H60" s="316">
        <f>ROUND(E60*$H$67,0)</f>
        <v>447189</v>
      </c>
      <c r="I60" s="316">
        <f t="shared" si="7"/>
        <v>696275</v>
      </c>
      <c r="J60" s="316">
        <f>'Cost Allocation '!E62</f>
        <v>306797000</v>
      </c>
      <c r="K60" s="337">
        <f t="shared" si="8"/>
        <v>0.22700000000000001</v>
      </c>
      <c r="L60" s="338">
        <f t="shared" si="9"/>
        <v>0.0022699999999999999</v>
      </c>
    </row>
    <row r="61" spans="1:12" ht="12.5">
      <c r="A61" s="298" t="s">
        <v>302</v>
      </c>
      <c r="B61" s="298"/>
      <c r="C61" s="317">
        <f>'Cost Allocation '!M63</f>
        <v>0.224136</v>
      </c>
      <c r="D61" s="317">
        <f>'Cost Allocation '!N63</f>
        <v>0.2026039</v>
      </c>
      <c r="E61" s="317">
        <f>'Cost Allocation '!O63</f>
        <v>0.2145859</v>
      </c>
      <c r="F61" s="316">
        <f t="shared" si="10" ref="F61:F65">ROUND(C61*$F$67,0)</f>
        <v>131957</v>
      </c>
      <c r="G61" s="316">
        <f t="shared" si="11" ref="G61:G65">ROUND(D61*$G$67,0)</f>
        <v>1428934</v>
      </c>
      <c r="H61" s="316">
        <f t="shared" si="12" ref="H61:H65">ROUND(E61*$H$67,0)</f>
        <v>2755367</v>
      </c>
      <c r="I61" s="316">
        <f t="shared" si="7"/>
        <v>4316258</v>
      </c>
      <c r="J61" s="316">
        <f>'Cost Allocation '!E63</f>
        <v>2442070000</v>
      </c>
      <c r="K61" s="337">
        <f t="shared" si="8"/>
        <v>0.17699999999999999</v>
      </c>
      <c r="L61" s="338">
        <f t="shared" si="9"/>
        <v>0.0017699999999999999</v>
      </c>
    </row>
    <row r="62" spans="1:12" ht="12.5">
      <c r="A62" s="298" t="s">
        <v>303</v>
      </c>
      <c r="B62" s="298"/>
      <c r="C62" s="317">
        <f>'Cost Allocation '!M64</f>
        <v>0.079638399999999998</v>
      </c>
      <c r="D62" s="317">
        <f>'Cost Allocation '!N64</f>
        <v>0.062367499999999999</v>
      </c>
      <c r="E62" s="317">
        <f>'Cost Allocation '!O64</f>
        <v>0.059443000000000003</v>
      </c>
      <c r="F62" s="316">
        <f t="shared" si="10"/>
        <v>46886</v>
      </c>
      <c r="G62" s="316">
        <f t="shared" si="11"/>
        <v>439868</v>
      </c>
      <c r="H62" s="316">
        <f t="shared" si="12"/>
        <v>763271</v>
      </c>
      <c r="I62" s="316">
        <f t="shared" si="7"/>
        <v>1250025</v>
      </c>
      <c r="J62" s="316">
        <f>'Cost Allocation '!E64</f>
        <v>879364000</v>
      </c>
      <c r="K62" s="337">
        <f t="shared" si="8"/>
        <v>0.14199999999999999</v>
      </c>
      <c r="L62" s="338">
        <f t="shared" si="9"/>
        <v>0.0014199999999999998</v>
      </c>
    </row>
    <row r="63" spans="1:12" ht="12.5">
      <c r="A63" s="298" t="s">
        <v>304</v>
      </c>
      <c r="B63" s="298"/>
      <c r="C63" s="317">
        <f>'Cost Allocation '!M65</f>
        <v>0.14597019999999999</v>
      </c>
      <c r="D63" s="317">
        <f>'Cost Allocation '!N65</f>
        <v>0.11409859999999999</v>
      </c>
      <c r="E63" s="317">
        <f>'Cost Allocation '!O65</f>
        <v>0.13153580000000001</v>
      </c>
      <c r="F63" s="316">
        <f t="shared" si="10"/>
        <v>85938</v>
      </c>
      <c r="G63" s="316">
        <f t="shared" si="11"/>
        <v>804720</v>
      </c>
      <c r="H63" s="316">
        <f t="shared" si="12"/>
        <v>1688971</v>
      </c>
      <c r="I63" s="316">
        <f t="shared" si="7"/>
        <v>2579629</v>
      </c>
      <c r="J63" s="316">
        <f>'Cost Allocation '!E65</f>
        <v>1637285000</v>
      </c>
      <c r="K63" s="337">
        <f t="shared" si="8"/>
        <v>0.158</v>
      </c>
      <c r="L63" s="338">
        <f t="shared" si="9"/>
        <v>0.00158</v>
      </c>
    </row>
    <row r="64" spans="1:12" ht="12.5">
      <c r="A64" s="314" t="s">
        <v>305</v>
      </c>
      <c r="B64" s="298"/>
      <c r="C64" s="317">
        <f>'Cost Allocation '!M66</f>
        <v>0.0096016000000000001</v>
      </c>
      <c r="D64" s="317">
        <f>'Cost Allocation '!N66</f>
        <v>0.00083779999999999998</v>
      </c>
      <c r="E64" s="317">
        <f>'Cost Allocation '!O66</f>
        <v>0.011734700000000001</v>
      </c>
      <c r="F64" s="316">
        <f t="shared" si="10"/>
        <v>5653</v>
      </c>
      <c r="G64" s="316">
        <f t="shared" si="11"/>
        <v>5909</v>
      </c>
      <c r="H64" s="316">
        <f t="shared" si="12"/>
        <v>150678</v>
      </c>
      <c r="I64" s="316">
        <f t="shared" si="7"/>
        <v>162240</v>
      </c>
      <c r="J64" s="316">
        <f>'Cost Allocation '!E66</f>
        <v>104598000</v>
      </c>
      <c r="K64" s="337">
        <f t="shared" si="8"/>
        <v>0.155</v>
      </c>
      <c r="L64" s="338">
        <f t="shared" si="9"/>
        <v>0.00155</v>
      </c>
    </row>
    <row r="65" spans="1:12" ht="12.5">
      <c r="A65" s="298" t="s">
        <v>306</v>
      </c>
      <c r="B65" s="298"/>
      <c r="C65" s="317">
        <f>'Cost Allocation '!M67</f>
        <v>0.0043</v>
      </c>
      <c r="D65" s="317">
        <f>'Cost Allocation '!N67</f>
        <v>0.0029202</v>
      </c>
      <c r="E65" s="317">
        <f>'Cost Allocation '!O67</f>
        <v>0.0026082000000000002</v>
      </c>
      <c r="F65" s="316">
        <f t="shared" si="10"/>
        <v>2532</v>
      </c>
      <c r="G65" s="316">
        <f t="shared" si="11"/>
        <v>20596</v>
      </c>
      <c r="H65" s="316">
        <f t="shared" si="12"/>
        <v>33490</v>
      </c>
      <c r="I65" s="316">
        <f t="shared" si="7"/>
        <v>56618</v>
      </c>
      <c r="J65" s="316">
        <f>'Cost Allocation '!E67</f>
        <v>46844000</v>
      </c>
      <c r="K65" s="337">
        <f t="shared" si="8"/>
        <v>0.121</v>
      </c>
      <c r="L65" s="338">
        <f t="shared" si="9"/>
        <v>0.0012099999999999999</v>
      </c>
    </row>
    <row r="66" spans="1:12" ht="12.5">
      <c r="A66" s="298"/>
      <c r="B66" s="298"/>
      <c r="C66" s="317"/>
      <c r="D66" s="317"/>
      <c r="E66" s="317"/>
      <c r="F66" s="316"/>
      <c r="G66" s="316"/>
      <c r="H66" s="316"/>
      <c r="I66" s="298"/>
      <c r="J66" s="316"/>
      <c r="K66" s="337"/>
      <c r="L66" s="312"/>
    </row>
    <row r="67" spans="1:12" ht="12.5">
      <c r="A67" s="298" t="s">
        <v>201</v>
      </c>
      <c r="B67" s="298"/>
      <c r="C67" s="339">
        <f>SUM(C59:C65)</f>
        <v>0.99999999999999989</v>
      </c>
      <c r="D67" s="339">
        <f>SUM(D59:D65)</f>
        <v>1</v>
      </c>
      <c r="E67" s="339">
        <f>SUM(E59:E65)</f>
        <v>0.99999999999999989</v>
      </c>
      <c r="F67" s="340">
        <f>'Rev Req - Trans Rounded'!G43*1000000</f>
        <v>588736.29099630681</v>
      </c>
      <c r="G67" s="340">
        <f>'Rev Req - Trans Rounded'!G44*1000000</f>
        <v>7052847.3385620192</v>
      </c>
      <c r="H67" s="340">
        <f>'Rev Req - Distribution Rounded'!G45*1000000</f>
        <v>12840393.116797537</v>
      </c>
      <c r="I67" s="318">
        <f>SUM(F67:H67)</f>
        <v>20481976.746355861</v>
      </c>
      <c r="J67" s="318">
        <f>SUM(J59:J65)</f>
        <v>10953127000</v>
      </c>
      <c r="K67" s="341">
        <f>ROUND((I67*100)/J67,3)</f>
        <v>0.187</v>
      </c>
      <c r="L67" s="338">
        <f>K67/100</f>
        <v>0.0018699999999999999</v>
      </c>
    </row>
    <row r="68" spans="1:12" ht="12.5">
      <c r="A68" s="312"/>
      <c r="B68" s="298"/>
      <c r="C68" s="317"/>
      <c r="D68" s="317"/>
      <c r="E68" s="316"/>
      <c r="F68" s="298"/>
      <c r="G68" s="298"/>
      <c r="H68" s="298"/>
      <c r="I68" s="298"/>
      <c r="J68" s="298"/>
      <c r="K68" s="337"/>
      <c r="L68" s="312"/>
    </row>
    <row r="69" spans="1:12" ht="12.5">
      <c r="A69" s="298"/>
      <c r="B69" s="298"/>
      <c r="C69" s="342"/>
      <c r="D69" s="316"/>
      <c r="E69" s="316"/>
      <c r="F69" s="343"/>
      <c r="G69" s="343"/>
      <c r="H69" s="343"/>
      <c r="I69" s="298"/>
      <c r="J69" s="298"/>
      <c r="K69" s="337"/>
      <c r="L69" s="312"/>
    </row>
    <row r="70" spans="1:12" ht="12.5">
      <c r="A70" s="298"/>
      <c r="B70" s="323"/>
      <c r="C70" s="342"/>
      <c r="D70" s="316"/>
      <c r="E70" s="316"/>
      <c r="F70" s="298"/>
      <c r="G70" s="298"/>
      <c r="H70" s="298"/>
      <c r="I70" s="298"/>
      <c r="J70" s="298"/>
      <c r="K70" s="337"/>
      <c r="L70" s="312"/>
    </row>
    <row r="71" spans="1:12" ht="12.5">
      <c r="A71" s="323" t="s">
        <v>79</v>
      </c>
      <c r="B71" s="314"/>
      <c r="C71" s="342"/>
      <c r="D71" s="316"/>
      <c r="E71" s="316"/>
      <c r="F71" s="298"/>
      <c r="G71" s="319"/>
      <c r="H71" s="319"/>
      <c r="I71" s="319"/>
      <c r="J71" s="319"/>
      <c r="K71" s="319"/>
      <c r="L71" s="312"/>
    </row>
    <row r="72" spans="1:12" ht="12.5">
      <c r="A72" s="298" t="str">
        <f>C51</f>
        <v>(A)</v>
      </c>
      <c r="B72" s="314" t="s">
        <v>335</v>
      </c>
      <c r="C72" s="342"/>
      <c r="D72" s="316"/>
      <c r="E72" s="298"/>
      <c r="F72" s="298"/>
      <c r="G72" s="319"/>
      <c r="H72" s="319"/>
      <c r="I72" s="319"/>
      <c r="J72" s="319"/>
      <c r="K72" s="319"/>
      <c r="L72" s="312"/>
    </row>
    <row r="73" spans="1:12" ht="12.5">
      <c r="A73" s="298" t="str">
        <f>D51</f>
        <v>(B)</v>
      </c>
      <c r="B73" s="314" t="s">
        <v>336</v>
      </c>
      <c r="C73" s="298"/>
      <c r="D73" s="298"/>
      <c r="E73" s="298"/>
      <c r="F73" s="298"/>
      <c r="G73" s="319"/>
      <c r="H73" s="319"/>
      <c r="I73" s="319"/>
      <c r="J73" s="319"/>
      <c r="K73" s="319"/>
      <c r="L73" s="312"/>
    </row>
    <row r="74" spans="1:12" ht="12.5">
      <c r="A74" s="298" t="str">
        <f>E51</f>
        <v>(C)</v>
      </c>
      <c r="B74" s="314" t="s">
        <v>337</v>
      </c>
      <c r="C74" s="298"/>
      <c r="D74" s="298"/>
      <c r="E74" s="316"/>
      <c r="F74" s="298"/>
      <c r="G74" s="298"/>
      <c r="H74" s="298"/>
      <c r="I74" s="298"/>
      <c r="J74" s="298"/>
      <c r="K74" s="337"/>
      <c r="L74" s="312"/>
    </row>
    <row r="75" spans="1:12" ht="12.5">
      <c r="A75" s="298" t="str">
        <f>F51</f>
        <v>(D)</v>
      </c>
      <c r="B75" s="314" t="s">
        <v>338</v>
      </c>
      <c r="C75" s="335"/>
      <c r="D75" s="316"/>
      <c r="E75" s="316"/>
      <c r="F75" s="298"/>
      <c r="G75" s="298"/>
      <c r="H75" s="298"/>
      <c r="I75" s="298"/>
      <c r="J75" s="298"/>
      <c r="K75" s="330"/>
      <c r="L75" s="312"/>
    </row>
    <row r="76" spans="1:12" ht="12.5">
      <c r="A76" s="298" t="str">
        <f>G51</f>
        <v>(E)</v>
      </c>
      <c r="B76" s="314" t="str">
        <f t="shared" si="13" ref="B76:B80">B29</f>
        <v>From Schedule 6P, Col K</v>
      </c>
      <c r="C76" s="342"/>
      <c r="D76" s="316"/>
      <c r="E76" s="298"/>
      <c r="F76" s="298"/>
      <c r="G76" s="298"/>
      <c r="H76" s="298"/>
      <c r="I76" s="298"/>
      <c r="J76" s="298"/>
      <c r="K76" s="330"/>
      <c r="L76" s="312"/>
    </row>
    <row r="77" spans="1:12" ht="12.5">
      <c r="A77" s="298" t="str">
        <f>H51</f>
        <v>(F)</v>
      </c>
      <c r="B77" s="314" t="str">
        <f t="shared" si="13"/>
        <v>From Schedule 6P, Col L</v>
      </c>
      <c r="C77" s="298"/>
      <c r="D77" s="298"/>
      <c r="E77" s="312"/>
      <c r="F77" s="312"/>
      <c r="G77" s="312"/>
      <c r="H77" s="312"/>
      <c r="I77" s="312"/>
      <c r="J77" s="312"/>
      <c r="K77" s="312"/>
      <c r="L77" s="312"/>
    </row>
    <row r="78" spans="1:12" ht="12.5">
      <c r="A78" s="298" t="str">
        <f>I51</f>
        <v>(G)</v>
      </c>
      <c r="B78" s="314" t="str">
        <f t="shared" si="13"/>
        <v>From Schedule 6P, Col M</v>
      </c>
      <c r="C78" s="312"/>
      <c r="D78" s="312"/>
      <c r="E78" s="312"/>
      <c r="F78" s="312"/>
      <c r="G78" s="312"/>
      <c r="H78" s="312"/>
      <c r="I78" s="312"/>
      <c r="J78" s="312"/>
      <c r="K78" s="312"/>
      <c r="L78" s="312"/>
    </row>
    <row r="79" spans="1:12" ht="12.5">
      <c r="A79" s="298" t="str">
        <f>J51</f>
        <v>(H)</v>
      </c>
      <c r="B79" s="298" t="s">
        <v>343</v>
      </c>
      <c r="C79" s="312"/>
      <c r="D79" s="312"/>
      <c r="E79" s="312"/>
      <c r="F79" s="312"/>
      <c r="G79" s="312"/>
      <c r="H79" s="312"/>
      <c r="I79" s="312"/>
      <c r="J79" s="312"/>
      <c r="K79" s="312"/>
      <c r="L79" s="312"/>
    </row>
    <row r="80" spans="1:12" ht="12.5">
      <c r="A80" s="298" t="str">
        <f>K51</f>
        <v>(I)</v>
      </c>
      <c r="B80" s="314" t="str">
        <f t="shared" si="13"/>
        <v>Column B x Total Demand $ from Rev Req - Transmission, line 14</v>
      </c>
      <c r="C80" s="312"/>
      <c r="D80" s="312"/>
      <c r="E80" s="312"/>
      <c r="F80" s="312"/>
      <c r="G80" s="312"/>
      <c r="H80" s="312"/>
      <c r="I80" s="312"/>
      <c r="J80" s="312"/>
      <c r="K80" s="312"/>
      <c r="L80" s="312"/>
    </row>
    <row r="83" spans="1:12" ht="12.5">
      <c r="A83" s="312"/>
      <c r="B83" s="312"/>
      <c r="C83" s="312"/>
      <c r="D83" s="312"/>
      <c r="E83" s="298"/>
      <c r="F83" s="298"/>
      <c r="G83" s="298"/>
      <c r="H83" s="298"/>
      <c r="I83" s="298"/>
      <c r="J83" s="298"/>
      <c r="K83" s="299"/>
      <c r="L83" s="312"/>
    </row>
    <row r="84" spans="1:12" ht="12.5">
      <c r="A84" s="312"/>
      <c r="B84" s="298"/>
      <c r="C84" s="298"/>
      <c r="D84" s="298"/>
      <c r="E84" s="330"/>
      <c r="F84" s="330"/>
      <c r="G84" s="330"/>
      <c r="H84" s="330"/>
      <c r="I84" s="330"/>
      <c r="J84" s="330"/>
      <c r="K84" s="330"/>
      <c r="L84" s="312"/>
    </row>
    <row r="85" spans="1:12" ht="12.5">
      <c r="A85" s="298"/>
      <c r="B85" s="330"/>
      <c r="C85" s="330"/>
      <c r="D85" s="330"/>
      <c r="E85" s="330"/>
      <c r="F85" s="330"/>
      <c r="G85" s="330"/>
      <c r="H85" s="330"/>
      <c r="I85" s="330"/>
      <c r="J85" s="330"/>
      <c r="K85" s="330"/>
      <c r="L85" s="312"/>
    </row>
    <row r="86" spans="1:12" ht="12.5">
      <c r="A86" s="352" t="str">
        <f>A3</f>
        <v>Gulf Power Company</v>
      </c>
      <c r="B86" s="352"/>
      <c r="C86" s="352"/>
      <c r="D86" s="352"/>
      <c r="E86" s="352"/>
      <c r="F86" s="352"/>
      <c r="G86" s="352"/>
      <c r="H86" s="352"/>
      <c r="I86" s="352"/>
      <c r="J86" s="352"/>
      <c r="K86" s="352"/>
      <c r="L86" s="352"/>
    </row>
    <row r="87" spans="1:12" ht="12.5">
      <c r="A87" s="352" t="str">
        <f t="shared" si="14" ref="A87:A88">A4</f>
        <v>Storm Protection Plan </v>
      </c>
      <c r="B87" s="352"/>
      <c r="C87" s="352"/>
      <c r="D87" s="352"/>
      <c r="E87" s="352"/>
      <c r="F87" s="352"/>
      <c r="G87" s="352"/>
      <c r="H87" s="352"/>
      <c r="I87" s="352"/>
      <c r="J87" s="352"/>
      <c r="K87" s="352"/>
      <c r="L87" s="352"/>
    </row>
    <row r="88" spans="1:12" ht="12.5">
      <c r="A88" s="352" t="str">
        <f t="shared" si="14"/>
        <v>Calculation of the Energy &amp; Demand Allocation % By Rate Class</v>
      </c>
      <c r="B88" s="352"/>
      <c r="C88" s="352"/>
      <c r="D88" s="352"/>
      <c r="E88" s="352"/>
      <c r="F88" s="352"/>
      <c r="G88" s="352"/>
      <c r="H88" s="352"/>
      <c r="I88" s="352"/>
      <c r="J88" s="352"/>
      <c r="K88" s="352"/>
      <c r="L88" s="352"/>
    </row>
    <row r="89" spans="1:12" ht="12.5">
      <c r="A89" s="352" t="s">
        <v>320</v>
      </c>
      <c r="B89" s="352"/>
      <c r="C89" s="352"/>
      <c r="D89" s="352"/>
      <c r="E89" s="352"/>
      <c r="F89" s="352"/>
      <c r="G89" s="352"/>
      <c r="H89" s="352"/>
      <c r="I89" s="352"/>
      <c r="J89" s="352"/>
      <c r="K89" s="352"/>
      <c r="L89" s="352"/>
    </row>
    <row r="90" spans="1:12" ht="12.5">
      <c r="A90" s="298"/>
      <c r="B90" s="336"/>
      <c r="C90" s="298"/>
      <c r="D90" s="298"/>
      <c r="E90" s="298"/>
      <c r="F90" s="298"/>
      <c r="G90" s="298"/>
      <c r="H90" s="298"/>
      <c r="I90" s="298"/>
      <c r="J90" s="298"/>
      <c r="K90" s="298"/>
      <c r="L90" s="312"/>
    </row>
    <row r="91" spans="1:12" ht="12.5">
      <c r="A91" s="336"/>
      <c r="B91" s="298"/>
      <c r="C91" s="298"/>
      <c r="D91" s="298"/>
      <c r="E91" s="312"/>
      <c r="F91" s="312"/>
      <c r="G91" s="312"/>
      <c r="H91" s="312"/>
      <c r="I91" s="312"/>
      <c r="J91" s="312"/>
      <c r="K91" s="312"/>
      <c r="L91" s="312"/>
    </row>
    <row r="92" spans="1:12" ht="12.5">
      <c r="A92" s="336"/>
      <c r="B92" s="298"/>
      <c r="C92" s="298"/>
      <c r="D92" s="298"/>
      <c r="E92" s="312"/>
      <c r="F92" s="312"/>
      <c r="G92" s="312"/>
      <c r="H92" s="312"/>
      <c r="I92" s="312"/>
      <c r="J92" s="312"/>
      <c r="K92" s="312"/>
      <c r="L92" s="312"/>
    </row>
    <row r="93" spans="1:12" ht="12.5">
      <c r="A93" s="298"/>
      <c r="B93" s="312"/>
      <c r="C93" s="312"/>
      <c r="D93" s="312"/>
      <c r="E93" s="312"/>
      <c r="F93" s="312"/>
      <c r="G93" s="312"/>
      <c r="H93" s="312"/>
      <c r="I93" s="312"/>
      <c r="J93" s="312"/>
      <c r="K93" s="312"/>
      <c r="L93" s="312"/>
    </row>
    <row r="94" spans="1:12" ht="13" thickBot="1">
      <c r="A94" s="312"/>
      <c r="B94" s="298"/>
      <c r="C94" s="330" t="s">
        <v>259</v>
      </c>
      <c r="D94" s="330" t="s">
        <v>260</v>
      </c>
      <c r="E94" s="330" t="s">
        <v>261</v>
      </c>
      <c r="F94" s="330" t="s">
        <v>262</v>
      </c>
      <c r="G94" s="330" t="s">
        <v>263</v>
      </c>
      <c r="H94" s="330" t="s">
        <v>264</v>
      </c>
      <c r="I94" s="330" t="s">
        <v>265</v>
      </c>
      <c r="J94" s="330" t="s">
        <v>266</v>
      </c>
      <c r="K94" s="330" t="s">
        <v>267</v>
      </c>
      <c r="L94" s="306" t="s">
        <v>269</v>
      </c>
    </row>
    <row r="95" spans="1:12" ht="12.5">
      <c r="A95" s="353" t="s">
        <v>272</v>
      </c>
      <c r="B95" s="354"/>
      <c r="C95" s="307"/>
      <c r="D95" s="307"/>
      <c r="E95" s="308"/>
      <c r="F95" s="307"/>
      <c r="G95" s="307"/>
      <c r="H95" s="307"/>
      <c r="I95" s="307"/>
      <c r="J95" s="307"/>
      <c r="K95" s="307"/>
      <c r="L95" s="307"/>
    </row>
    <row r="96" spans="1:12" ht="12.5">
      <c r="A96" s="355"/>
      <c r="B96" s="356"/>
      <c r="C96" s="310" t="s">
        <v>279</v>
      </c>
      <c r="D96" s="310" t="s">
        <v>279</v>
      </c>
      <c r="E96" s="310" t="s">
        <v>279</v>
      </c>
      <c r="F96" s="310" t="s">
        <v>45</v>
      </c>
      <c r="G96" s="310" t="s">
        <v>45</v>
      </c>
      <c r="H96" s="310" t="s">
        <v>44</v>
      </c>
      <c r="I96" s="310"/>
      <c r="J96" s="310" t="s">
        <v>276</v>
      </c>
      <c r="K96" s="310"/>
      <c r="L96" s="310"/>
    </row>
    <row r="97" spans="1:12" ht="12.5">
      <c r="A97" s="355"/>
      <c r="B97" s="356"/>
      <c r="C97" s="310" t="s">
        <v>288</v>
      </c>
      <c r="D97" s="310" t="s">
        <v>289</v>
      </c>
      <c r="E97" s="310" t="s">
        <v>290</v>
      </c>
      <c r="F97" s="310" t="s">
        <v>324</v>
      </c>
      <c r="G97" s="310" t="s">
        <v>325</v>
      </c>
      <c r="H97" s="310" t="s">
        <v>325</v>
      </c>
      <c r="I97" s="310" t="s">
        <v>92</v>
      </c>
      <c r="J97" s="310" t="s">
        <v>281</v>
      </c>
      <c r="K97" s="310" t="s">
        <v>326</v>
      </c>
      <c r="L97" s="310" t="s">
        <v>326</v>
      </c>
    </row>
    <row r="98" spans="1:12" ht="12.5">
      <c r="A98" s="355"/>
      <c r="B98" s="356"/>
      <c r="C98" s="310" t="s">
        <v>295</v>
      </c>
      <c r="D98" s="310" t="s">
        <v>295</v>
      </c>
      <c r="E98" s="310" t="s">
        <v>295</v>
      </c>
      <c r="F98" s="310" t="s">
        <v>327</v>
      </c>
      <c r="G98" s="310" t="s">
        <v>327</v>
      </c>
      <c r="H98" s="310" t="s">
        <v>327</v>
      </c>
      <c r="I98" s="310" t="s">
        <v>328</v>
      </c>
      <c r="J98" s="310" t="s">
        <v>292</v>
      </c>
      <c r="K98" s="310" t="s">
        <v>329</v>
      </c>
      <c r="L98" s="310" t="s">
        <v>329</v>
      </c>
    </row>
    <row r="99" spans="1:12" ht="13" thickBot="1">
      <c r="A99" s="357"/>
      <c r="B99" s="358"/>
      <c r="C99" s="311" t="s">
        <v>296</v>
      </c>
      <c r="D99" s="311" t="s">
        <v>296</v>
      </c>
      <c r="E99" s="311" t="s">
        <v>296</v>
      </c>
      <c r="F99" s="311" t="s">
        <v>330</v>
      </c>
      <c r="G99" s="311" t="s">
        <v>330</v>
      </c>
      <c r="H99" s="311" t="s">
        <v>330</v>
      </c>
      <c r="I99" s="311" t="s">
        <v>331</v>
      </c>
      <c r="J99" s="311" t="s">
        <v>297</v>
      </c>
      <c r="K99" s="311" t="s">
        <v>332</v>
      </c>
      <c r="L99" s="311" t="s">
        <v>333</v>
      </c>
    </row>
    <row r="100" spans="1:12" ht="12.5">
      <c r="A100" s="298"/>
      <c r="B100" s="298"/>
      <c r="C100" s="298"/>
      <c r="D100" s="298"/>
      <c r="E100" s="298"/>
      <c r="F100" s="298"/>
      <c r="G100" s="298"/>
      <c r="H100" s="298"/>
      <c r="I100" s="298"/>
      <c r="J100" s="298"/>
      <c r="K100" s="330"/>
      <c r="L100" s="312"/>
    </row>
    <row r="101" spans="1:12" ht="12.5">
      <c r="A101" s="298"/>
      <c r="B101" s="298"/>
      <c r="C101" s="298"/>
      <c r="D101" s="298"/>
      <c r="E101" s="298"/>
      <c r="F101" s="298"/>
      <c r="G101" s="298"/>
      <c r="H101" s="298"/>
      <c r="I101" s="298"/>
      <c r="J101" s="298"/>
      <c r="K101" s="330"/>
      <c r="L101" s="312"/>
    </row>
    <row r="102" spans="1:12" ht="12.5">
      <c r="A102" s="298" t="s">
        <v>334</v>
      </c>
      <c r="B102" s="298"/>
      <c r="C102" s="317">
        <f>'Cost Allocation '!M108</f>
        <v>0.50962869999999993</v>
      </c>
      <c r="D102" s="317">
        <f>'Cost Allocation '!N108</f>
        <v>0.58552690000000007</v>
      </c>
      <c r="E102" s="317">
        <f>'Cost Allocation '!O108</f>
        <v>0.54526569999999996</v>
      </c>
      <c r="F102" s="316">
        <f>F109-F103-F104-F105-F106-F107-F108</f>
        <v>540007.33137266058</v>
      </c>
      <c r="G102" s="316">
        <f>G109-G103-G104-G105-G106-G107-G108</f>
        <v>7432530.6418985836</v>
      </c>
      <c r="H102" s="316">
        <f>H109-H103-H104-H105-H106-H107-H108</f>
        <v>9662433.2719959505</v>
      </c>
      <c r="I102" s="316">
        <f>SUM(F102:H102)</f>
        <v>17634971.245267194</v>
      </c>
      <c r="J102" s="316">
        <f>'Cost Allocation '!E108</f>
        <v>5568916000</v>
      </c>
      <c r="K102" s="337">
        <f t="shared" si="15" ref="K102:K109">ROUND((I102*100)/J102,3)</f>
        <v>0.317</v>
      </c>
      <c r="L102" s="338">
        <f t="shared" si="16" ref="L102:L109">K102/100</f>
        <v>0.0031700000000000001</v>
      </c>
    </row>
    <row r="103" spans="1:12" ht="12.5">
      <c r="A103" s="298" t="s">
        <v>301</v>
      </c>
      <c r="B103" s="298"/>
      <c r="C103" s="317">
        <f>'Cost Allocation '!M109</f>
        <v>0.0282612</v>
      </c>
      <c r="D103" s="317">
        <f>'Cost Allocation '!N109</f>
        <v>0.033063299999999997</v>
      </c>
      <c r="E103" s="317">
        <f>'Cost Allocation '!O109</f>
        <v>0.034826700000000002</v>
      </c>
      <c r="F103" s="316">
        <f t="shared" si="17" ref="F103:F108">ROUND(C103*$F$109,0)</f>
        <v>29946</v>
      </c>
      <c r="G103" s="316">
        <f>ROUND(D103*$G$109,0)</f>
        <v>419697</v>
      </c>
      <c r="H103" s="316">
        <f>ROUND(E103*$H$109,0)</f>
        <v>617150</v>
      </c>
      <c r="I103" s="316">
        <f>SUM(F103:H103)</f>
        <v>1066793</v>
      </c>
      <c r="J103" s="316">
        <f>'Cost Allocation '!E109</f>
        <v>308822000</v>
      </c>
      <c r="K103" s="337">
        <f t="shared" si="15"/>
        <v>0.345</v>
      </c>
      <c r="L103" s="338">
        <f t="shared" si="16"/>
        <v>0.0034499999999999999</v>
      </c>
    </row>
    <row r="104" spans="1:12" ht="12.5">
      <c r="A104" s="298" t="s">
        <v>302</v>
      </c>
      <c r="B104" s="298"/>
      <c r="C104" s="317">
        <f>'Cost Allocation '!M110</f>
        <v>0.22385269999999999</v>
      </c>
      <c r="D104" s="317">
        <f>'Cost Allocation '!N110</f>
        <v>0.20223350000000001</v>
      </c>
      <c r="E104" s="317">
        <f>'Cost Allocation '!O110</f>
        <v>0.2145859</v>
      </c>
      <c r="F104" s="316">
        <f t="shared" si="17"/>
        <v>237197</v>
      </c>
      <c r="G104" s="316">
        <f t="shared" si="18" ref="G104:G108">ROUND(D104*$G$109,0)</f>
        <v>2567101</v>
      </c>
      <c r="H104" s="316">
        <f t="shared" si="19" ref="H104:H108">ROUND(E104*$H$109,0)</f>
        <v>3802590</v>
      </c>
      <c r="I104" s="316">
        <f>SUM(F104:H104)</f>
        <v>6606888</v>
      </c>
      <c r="J104" s="316">
        <f>'Cost Allocation '!E110</f>
        <v>2446491000</v>
      </c>
      <c r="K104" s="337">
        <f t="shared" si="15"/>
        <v>0.27</v>
      </c>
      <c r="L104" s="338">
        <f t="shared" si="16"/>
        <v>0.0027000000000000001</v>
      </c>
    </row>
    <row r="105" spans="1:12" ht="12.5">
      <c r="A105" s="298" t="s">
        <v>303</v>
      </c>
      <c r="B105" s="298"/>
      <c r="C105" s="317">
        <f>'Cost Allocation '!M111</f>
        <v>0.078984600000000002</v>
      </c>
      <c r="D105" s="317">
        <f>'Cost Allocation '!N111</f>
        <v>0.061820600000000003</v>
      </c>
      <c r="E105" s="317">
        <f>'Cost Allocation '!O111</f>
        <v>0.059443000000000003</v>
      </c>
      <c r="F105" s="316">
        <f t="shared" si="17"/>
        <v>83693</v>
      </c>
      <c r="G105" s="316">
        <f t="shared" si="18"/>
        <v>784735</v>
      </c>
      <c r="H105" s="316">
        <f t="shared" si="19"/>
        <v>1053365</v>
      </c>
      <c r="I105" s="316">
        <f>SUM(F105:G105)</f>
        <v>868428</v>
      </c>
      <c r="J105" s="316">
        <f>'Cost Allocation '!E111</f>
        <v>874830000</v>
      </c>
      <c r="K105" s="337">
        <f t="shared" si="15"/>
        <v>0.099000000000000005</v>
      </c>
      <c r="L105" s="338">
        <f t="shared" si="16"/>
        <v>0.00098999999999999999</v>
      </c>
    </row>
    <row r="106" spans="1:12" ht="12.5">
      <c r="A106" s="298" t="s">
        <v>304</v>
      </c>
      <c r="B106" s="298"/>
      <c r="C106" s="317">
        <f>'Cost Allocation '!M112</f>
        <v>0.14543100000000001</v>
      </c>
      <c r="D106" s="317">
        <f>'Cost Allocation '!N112</f>
        <v>0.1136128</v>
      </c>
      <c r="E106" s="317">
        <f>'Cost Allocation '!O112</f>
        <v>0.13153580000000001</v>
      </c>
      <c r="F106" s="316">
        <f t="shared" si="17"/>
        <v>154100</v>
      </c>
      <c r="G106" s="316">
        <f t="shared" si="18"/>
        <v>1442172</v>
      </c>
      <c r="H106" s="316">
        <f t="shared" si="19"/>
        <v>2330893</v>
      </c>
      <c r="I106" s="316">
        <f>SUM(F106:H106)</f>
        <v>3927165</v>
      </c>
      <c r="J106" s="316">
        <f>'Cost Allocation '!E112</f>
        <v>1636258000</v>
      </c>
      <c r="K106" s="337">
        <f t="shared" si="15"/>
        <v>0.24</v>
      </c>
      <c r="L106" s="338">
        <f t="shared" si="16"/>
        <v>0.0023999999999999998</v>
      </c>
    </row>
    <row r="107" spans="1:12" ht="12.5">
      <c r="A107" s="314" t="s">
        <v>305</v>
      </c>
      <c r="B107" s="298"/>
      <c r="C107" s="317">
        <f>'Cost Allocation '!M113</f>
        <v>0.0095551000000000004</v>
      </c>
      <c r="D107" s="317">
        <f>'Cost Allocation '!N113</f>
        <v>0.00083330000000000003</v>
      </c>
      <c r="E107" s="317">
        <f>'Cost Allocation '!O113</f>
        <v>0.011734700000000001</v>
      </c>
      <c r="F107" s="316">
        <f t="shared" si="17"/>
        <v>10125</v>
      </c>
      <c r="G107" s="316">
        <f t="shared" si="18"/>
        <v>10578</v>
      </c>
      <c r="H107" s="316">
        <f t="shared" si="19"/>
        <v>207946</v>
      </c>
      <c r="I107" s="316">
        <f>SUM(F107:H107)</f>
        <v>228649</v>
      </c>
      <c r="J107" s="316">
        <f>'Cost Allocation '!E113</f>
        <v>104412000</v>
      </c>
      <c r="K107" s="337">
        <f t="shared" si="15"/>
        <v>0.219</v>
      </c>
      <c r="L107" s="338">
        <f t="shared" si="16"/>
        <v>0.0021900000000000001</v>
      </c>
    </row>
    <row r="108" spans="1:12" ht="12.5">
      <c r="A108" s="298" t="s">
        <v>306</v>
      </c>
      <c r="B108" s="298"/>
      <c r="C108" s="317">
        <f>'Cost Allocation '!M114</f>
        <v>0.0042867000000000001</v>
      </c>
      <c r="D108" s="317">
        <f>'Cost Allocation '!N114</f>
        <v>0.0029096</v>
      </c>
      <c r="E108" s="317">
        <f>'Cost Allocation '!O114</f>
        <v>0.0026082000000000002</v>
      </c>
      <c r="F108" s="316">
        <f t="shared" si="17"/>
        <v>4542</v>
      </c>
      <c r="G108" s="316">
        <f t="shared" si="18"/>
        <v>36934</v>
      </c>
      <c r="H108" s="316">
        <f t="shared" si="19"/>
        <v>46219</v>
      </c>
      <c r="I108" s="316">
        <f>SUM(F108:H108)</f>
        <v>87695</v>
      </c>
      <c r="J108" s="316">
        <f>'Cost Allocation '!E114</f>
        <v>46843000</v>
      </c>
      <c r="K108" s="337">
        <f t="shared" si="15"/>
        <v>0.187</v>
      </c>
      <c r="L108" s="338">
        <f t="shared" si="16"/>
        <v>0.0018699999999999999</v>
      </c>
    </row>
    <row r="109" spans="1:12" ht="12.5">
      <c r="A109" s="298" t="s">
        <v>201</v>
      </c>
      <c r="B109" s="298"/>
      <c r="C109" s="339">
        <f>SUM(C102:C108)</f>
        <v>0.99999999999999989</v>
      </c>
      <c r="D109" s="339">
        <f>SUM(D102:D108)</f>
        <v>1</v>
      </c>
      <c r="E109" s="339">
        <f>SUM(E102:E108)</f>
        <v>0.99999999999999989</v>
      </c>
      <c r="F109" s="340">
        <f>'Rev Req - Trans Rounded'!H43*1000000</f>
        <v>1059610.3313726606</v>
      </c>
      <c r="G109" s="340">
        <f>'Rev Req - Trans Rounded'!H44*1000000</f>
        <v>12693747.641898584</v>
      </c>
      <c r="H109" s="340">
        <f>'Rev Req - Distribution Rounded'!H45*1000000</f>
        <v>17720596.27199595</v>
      </c>
      <c r="I109" s="318">
        <f>SUM(F109:H109)</f>
        <v>31473954.245267194</v>
      </c>
      <c r="J109" s="318">
        <f>SUM(J102:J108)</f>
        <v>10986572000</v>
      </c>
      <c r="K109" s="341">
        <f t="shared" si="15"/>
        <v>0.28599999999999998</v>
      </c>
      <c r="L109" s="338">
        <f t="shared" si="16"/>
        <v>0.0028599999999999997</v>
      </c>
    </row>
    <row r="110" spans="1:12" ht="12.5">
      <c r="A110" s="312"/>
      <c r="B110" s="298"/>
      <c r="C110" s="317"/>
      <c r="D110" s="317"/>
      <c r="E110" s="316"/>
      <c r="F110" s="298"/>
      <c r="G110" s="298"/>
      <c r="H110" s="298"/>
      <c r="I110" s="298"/>
      <c r="J110" s="298"/>
      <c r="K110" s="337"/>
      <c r="L110" s="312"/>
    </row>
    <row r="111" spans="1:12" ht="12.5">
      <c r="A111" s="298"/>
      <c r="B111" s="298"/>
      <c r="C111" s="342"/>
      <c r="D111" s="316"/>
      <c r="E111" s="316"/>
      <c r="F111" s="343"/>
      <c r="G111" s="343"/>
      <c r="H111" s="343"/>
      <c r="I111" s="298"/>
      <c r="J111" s="298"/>
      <c r="K111" s="337"/>
      <c r="L111" s="312"/>
    </row>
    <row r="112" spans="1:12" ht="12.5">
      <c r="A112" s="298"/>
      <c r="B112" s="323"/>
      <c r="C112" s="342"/>
      <c r="D112" s="316"/>
      <c r="E112" s="316"/>
      <c r="F112" s="298"/>
      <c r="G112" s="298"/>
      <c r="H112" s="298"/>
      <c r="I112" s="298"/>
      <c r="J112" s="298"/>
      <c r="K112" s="337"/>
      <c r="L112" s="312"/>
    </row>
    <row r="113" spans="1:12" ht="12.5">
      <c r="A113" s="323" t="s">
        <v>79</v>
      </c>
      <c r="B113" s="314"/>
      <c r="C113" s="342"/>
      <c r="D113" s="316"/>
      <c r="E113" s="316"/>
      <c r="F113" s="298"/>
      <c r="G113" s="319"/>
      <c r="H113" s="319"/>
      <c r="I113" s="319"/>
      <c r="J113" s="319"/>
      <c r="K113" s="319"/>
      <c r="L113" s="312"/>
    </row>
    <row r="114" spans="1:12" ht="12.5">
      <c r="A114" s="298" t="s">
        <v>259</v>
      </c>
      <c r="B114" s="314" t="s">
        <v>335</v>
      </c>
      <c r="C114" s="342"/>
      <c r="D114" s="316"/>
      <c r="E114" s="298"/>
      <c r="F114" s="298"/>
      <c r="G114" s="319"/>
      <c r="H114" s="319"/>
      <c r="I114" s="319"/>
      <c r="J114" s="319"/>
      <c r="K114" s="319"/>
      <c r="L114" s="312"/>
    </row>
    <row r="115" spans="1:12" ht="12.5">
      <c r="A115" s="298" t="s">
        <v>260</v>
      </c>
      <c r="B115" s="314" t="s">
        <v>336</v>
      </c>
      <c r="C115" s="298"/>
      <c r="D115" s="298"/>
      <c r="E115" s="298"/>
      <c r="F115" s="298"/>
      <c r="G115" s="319"/>
      <c r="H115" s="319"/>
      <c r="I115" s="319"/>
      <c r="J115" s="319"/>
      <c r="K115" s="319"/>
      <c r="L115" s="312"/>
    </row>
    <row r="116" spans="1:12" ht="12.5">
      <c r="A116" s="298" t="s">
        <v>261</v>
      </c>
      <c r="B116" s="314" t="s">
        <v>337</v>
      </c>
      <c r="C116" s="298"/>
      <c r="D116" s="298"/>
      <c r="E116" s="316"/>
      <c r="F116" s="298"/>
      <c r="G116" s="298"/>
      <c r="H116" s="298"/>
      <c r="I116" s="298"/>
      <c r="J116" s="298"/>
      <c r="K116" s="337"/>
      <c r="L116" s="312"/>
    </row>
    <row r="117" spans="1:12" ht="12.5">
      <c r="A117" s="298" t="s">
        <v>262</v>
      </c>
      <c r="B117" s="314" t="s">
        <v>338</v>
      </c>
      <c r="C117" s="335"/>
      <c r="D117" s="316"/>
      <c r="E117" s="316"/>
      <c r="F117" s="298"/>
      <c r="G117" s="298"/>
      <c r="H117" s="298"/>
      <c r="I117" s="298"/>
      <c r="J117" s="298"/>
      <c r="K117" s="330"/>
      <c r="L117" s="312"/>
    </row>
    <row r="118" spans="1:12" ht="12.5">
      <c r="A118" s="298" t="s">
        <v>263</v>
      </c>
      <c r="B118" s="314" t="s">
        <v>335</v>
      </c>
      <c r="C118" s="342"/>
      <c r="D118" s="316"/>
      <c r="E118" s="298"/>
      <c r="F118" s="298"/>
      <c r="G118" s="298"/>
      <c r="H118" s="298"/>
      <c r="I118" s="298"/>
      <c r="J118" s="298"/>
      <c r="K118" s="330"/>
      <c r="L118" s="312"/>
    </row>
    <row r="119" spans="1:12" ht="12.5">
      <c r="A119" s="298" t="s">
        <v>264</v>
      </c>
      <c r="B119" s="314" t="s">
        <v>336</v>
      </c>
      <c r="C119" s="298"/>
      <c r="D119" s="298"/>
      <c r="E119" s="312"/>
      <c r="F119" s="312"/>
      <c r="G119" s="312"/>
      <c r="H119" s="312"/>
      <c r="I119" s="312"/>
      <c r="J119" s="312"/>
      <c r="K119" s="312"/>
      <c r="L119" s="312"/>
    </row>
    <row r="120" spans="1:12" ht="12.5">
      <c r="A120" s="298" t="s">
        <v>265</v>
      </c>
      <c r="B120" s="314" t="s">
        <v>337</v>
      </c>
      <c r="C120" s="312"/>
      <c r="D120" s="312"/>
      <c r="E120" s="312"/>
      <c r="F120" s="312"/>
      <c r="G120" s="312"/>
      <c r="H120" s="312"/>
      <c r="I120" s="312"/>
      <c r="J120" s="312"/>
      <c r="K120" s="312"/>
      <c r="L120" s="312"/>
    </row>
    <row r="121" spans="1:12" ht="12.5">
      <c r="A121" s="298" t="s">
        <v>266</v>
      </c>
      <c r="B121" s="298" t="s">
        <v>343</v>
      </c>
      <c r="C121" s="312"/>
      <c r="D121" s="312"/>
      <c r="E121" s="312"/>
      <c r="F121" s="312"/>
      <c r="G121" s="312"/>
      <c r="H121" s="312"/>
      <c r="I121" s="312"/>
      <c r="J121" s="312"/>
      <c r="K121" s="312"/>
      <c r="L121" s="312"/>
    </row>
    <row r="122" spans="1:12" ht="12.5">
      <c r="A122" s="298" t="s">
        <v>267</v>
      </c>
      <c r="B122" s="314" t="s">
        <v>339</v>
      </c>
      <c r="C122" s="312"/>
      <c r="D122" s="312"/>
      <c r="E122" s="312"/>
      <c r="F122" s="312"/>
      <c r="G122" s="312"/>
      <c r="H122" s="312"/>
      <c r="I122" s="312"/>
      <c r="J122" s="312"/>
      <c r="K122" s="312"/>
      <c r="L122" s="312"/>
    </row>
  </sheetData>
  <mergeCells count="15">
    <mergeCell ref="A44:L44"/>
    <mergeCell ref="A45:L45"/>
    <mergeCell ref="A46:L46"/>
    <mergeCell ref="A52:B56"/>
    <mergeCell ref="A3:L3"/>
    <mergeCell ref="A4:L4"/>
    <mergeCell ref="A5:L5"/>
    <mergeCell ref="A6:L6"/>
    <mergeCell ref="A12:B16"/>
    <mergeCell ref="A43:L43"/>
    <mergeCell ref="A95:B99"/>
    <mergeCell ref="A86:L86"/>
    <mergeCell ref="A87:L87"/>
    <mergeCell ref="A88:L88"/>
    <mergeCell ref="A89:L89"/>
  </mergeCells>
  <pageMargins left="0.7" right="0.7" top="0.75" bottom="0.75" header="0.3" footer="0.3"/>
  <pageSetup horizontalDpi="1200" verticalDpi="1200" orientation="portrait" scale="54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2"/>
  <sheetViews>
    <sheetView workbookViewId="0" topLeftCell="A1">
      <selection pane="topLeft" activeCell="A1" sqref="A1"/>
    </sheetView>
  </sheetViews>
  <sheetFormatPr defaultColWidth="8.72727272727273" defaultRowHeight="12.5"/>
  <sheetData>
    <row r="1" ht="12.5">
      <c r="A1" s="159" t="s">
        <v>370</v>
      </c>
    </row>
    <row r="2" ht="12.5">
      <c r="A2" s="159" t="s">
        <v>351</v>
      </c>
    </row>
  </sheetData>
  <pageMargins left="0.7" right="0.7" top="0.75" bottom="0.75" header="0.3" footer="0.3"/>
  <pageSetup horizontalDpi="1200" verticalDpi="1200" orientation="portrait" r:id="rId2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7"/>
  <sheetViews>
    <sheetView zoomScale="87" zoomScaleNormal="87" workbookViewId="0" topLeftCell="A1">
      <selection pane="topLeft" activeCell="A1" sqref="A1"/>
    </sheetView>
  </sheetViews>
  <sheetFormatPr defaultColWidth="9.1796875" defaultRowHeight="14.5"/>
  <cols>
    <col min="1" max="1" width="53.4545454545455" style="126" customWidth="1"/>
    <col min="2" max="2" width="14.2727272727273" style="125" bestFit="1" customWidth="1"/>
    <col min="3" max="3" width="13.4545454545455" style="125" bestFit="1" customWidth="1"/>
    <col min="4" max="4" width="3.45454545454545" style="125" customWidth="1"/>
    <col min="5" max="5" width="43.8181818181818" style="126" customWidth="1"/>
    <col min="6" max="6" width="39" style="126" customWidth="1"/>
    <col min="7" max="7" width="39.4545454545455" style="126" customWidth="1"/>
    <col min="8" max="8" width="37.4545454545455" style="126" customWidth="1"/>
    <col min="9" max="9" width="20.2727272727273" style="126" customWidth="1"/>
    <col min="10" max="10" width="21.4545454545455" style="126" customWidth="1"/>
    <col min="11" max="11" width="15.4545454545455" style="126" customWidth="1"/>
    <col min="12" max="12" width="14" style="126" customWidth="1"/>
    <col min="13" max="16384" width="9.18181818181818" style="126"/>
  </cols>
  <sheetData>
    <row r="1" ht="14.5">
      <c r="C1" s="159" t="s">
        <v>371</v>
      </c>
    </row>
    <row r="2" ht="14.5">
      <c r="C2" s="159" t="s">
        <v>351</v>
      </c>
    </row>
    <row r="3" spans="1:12" ht="25" customHeight="1">
      <c r="A3" s="124" t="s">
        <v>109</v>
      </c>
      <c r="E3" s="124" t="s">
        <v>110</v>
      </c>
      <c r="J3" s="127"/>
      <c r="K3" s="127"/>
      <c r="L3" s="127"/>
    </row>
    <row r="4" spans="1:12" s="134" customFormat="1" ht="39">
      <c r="A4" s="371" t="s">
        <v>111</v>
      </c>
      <c r="B4" s="373" t="s">
        <v>112</v>
      </c>
      <c r="C4" s="373"/>
      <c r="D4" s="128"/>
      <c r="E4" s="129" t="s">
        <v>113</v>
      </c>
      <c r="F4" s="129" t="s">
        <v>114</v>
      </c>
      <c r="G4" s="129" t="s">
        <v>115</v>
      </c>
      <c r="H4" s="130" t="s">
        <v>116</v>
      </c>
      <c r="I4" s="130" t="s">
        <v>117</v>
      </c>
      <c r="J4" s="131" t="s">
        <v>118</v>
      </c>
      <c r="K4" s="132" t="s">
        <v>119</v>
      </c>
      <c r="L4" s="133" t="s">
        <v>120</v>
      </c>
    </row>
    <row r="5" spans="1:12" s="134" customFormat="1" ht="25" customHeight="1">
      <c r="A5" s="372"/>
      <c r="B5" s="135" t="s">
        <v>121</v>
      </c>
      <c r="C5" s="135" t="s">
        <v>122</v>
      </c>
      <c r="D5" s="128"/>
      <c r="E5" s="136" t="s">
        <v>123</v>
      </c>
      <c r="F5" s="136" t="s">
        <v>124</v>
      </c>
      <c r="G5" s="137" t="s">
        <v>125</v>
      </c>
      <c r="H5" s="137" t="s">
        <v>126</v>
      </c>
      <c r="I5" s="137" t="s">
        <v>127</v>
      </c>
      <c r="J5" s="138">
        <v>339281.77</v>
      </c>
      <c r="K5" s="138">
        <v>278556.96937630797</v>
      </c>
      <c r="L5" s="139">
        <v>43703</v>
      </c>
    </row>
    <row r="6" spans="1:12" ht="25" customHeight="1">
      <c r="A6" s="140" t="s">
        <v>89</v>
      </c>
      <c r="B6" s="141">
        <v>2227540</v>
      </c>
      <c r="C6" s="142">
        <f>K18</f>
        <v>397301.19</v>
      </c>
      <c r="D6" s="143"/>
      <c r="E6" s="136" t="s">
        <v>123</v>
      </c>
      <c r="F6" s="136" t="s">
        <v>128</v>
      </c>
      <c r="G6" s="137" t="s">
        <v>125</v>
      </c>
      <c r="H6" s="137" t="s">
        <v>126</v>
      </c>
      <c r="I6" s="137" t="s">
        <v>129</v>
      </c>
      <c r="J6" s="138">
        <v>739630.37</v>
      </c>
      <c r="K6" s="144">
        <v>607251.00062369206</v>
      </c>
      <c r="L6" s="137"/>
    </row>
    <row r="7" spans="1:12" ht="25" customHeight="1">
      <c r="A7" s="140" t="s">
        <v>93</v>
      </c>
      <c r="B7" s="141">
        <v>0</v>
      </c>
      <c r="C7" s="141">
        <v>0</v>
      </c>
      <c r="D7" s="143"/>
      <c r="E7" s="136" t="s">
        <v>130</v>
      </c>
      <c r="F7" s="136" t="s">
        <v>131</v>
      </c>
      <c r="G7" s="137" t="s">
        <v>125</v>
      </c>
      <c r="H7" s="137" t="s">
        <v>132</v>
      </c>
      <c r="I7" s="137" t="s">
        <v>133</v>
      </c>
      <c r="J7" s="138">
        <v>692621.55</v>
      </c>
      <c r="K7" s="138">
        <v>646114.92812496074</v>
      </c>
      <c r="L7" s="139">
        <v>43556</v>
      </c>
    </row>
    <row r="8" spans="1:12" ht="25" customHeight="1">
      <c r="A8" s="140" t="s">
        <v>94</v>
      </c>
      <c r="B8" s="141">
        <v>5202693</v>
      </c>
      <c r="C8" s="145">
        <f>SUM(K6,K10,K11,K12,K14)</f>
        <v>2302673.4014481623</v>
      </c>
      <c r="D8" s="143"/>
      <c r="E8" s="136" t="s">
        <v>130</v>
      </c>
      <c r="F8" s="136" t="s">
        <v>131</v>
      </c>
      <c r="G8" s="137" t="s">
        <v>125</v>
      </c>
      <c r="H8" s="137" t="s">
        <v>132</v>
      </c>
      <c r="I8" s="137" t="s">
        <v>134</v>
      </c>
      <c r="J8" s="138">
        <v>694195.97</v>
      </c>
      <c r="K8" s="138">
        <v>647583.63244861108</v>
      </c>
      <c r="L8" s="139">
        <v>43705</v>
      </c>
    </row>
    <row r="9" spans="1:12" ht="25" customHeight="1">
      <c r="A9" s="140" t="s">
        <v>95</v>
      </c>
      <c r="B9" s="141">
        <v>0</v>
      </c>
      <c r="C9" s="141">
        <v>0</v>
      </c>
      <c r="D9" s="143"/>
      <c r="E9" s="136" t="s">
        <v>130</v>
      </c>
      <c r="F9" s="136" t="s">
        <v>135</v>
      </c>
      <c r="G9" s="137" t="s">
        <v>125</v>
      </c>
      <c r="H9" s="137" t="s">
        <v>132</v>
      </c>
      <c r="I9" s="137" t="s">
        <v>136</v>
      </c>
      <c r="J9" s="138">
        <v>467184.43</v>
      </c>
      <c r="K9" s="138">
        <v>435814.96188004938</v>
      </c>
      <c r="L9" s="139">
        <v>43770</v>
      </c>
    </row>
    <row r="10" spans="1:12" ht="25" customHeight="1">
      <c r="A10" s="140" t="s">
        <v>96</v>
      </c>
      <c r="B10" s="141">
        <f>6904820+492503</f>
        <v>7397323</v>
      </c>
      <c r="C10" s="146">
        <f>SUM(K22,K26)</f>
        <v>4461845.74</v>
      </c>
      <c r="D10" s="143"/>
      <c r="E10" s="136" t="s">
        <v>137</v>
      </c>
      <c r="F10" s="136" t="s">
        <v>138</v>
      </c>
      <c r="G10" s="137" t="s">
        <v>139</v>
      </c>
      <c r="H10" s="137" t="s">
        <v>140</v>
      </c>
      <c r="I10" s="137" t="s">
        <v>141</v>
      </c>
      <c r="J10" s="138">
        <v>436824.62</v>
      </c>
      <c r="K10" s="144">
        <v>387290.51192984526</v>
      </c>
      <c r="L10" s="137"/>
    </row>
    <row r="11" spans="1:12" ht="25" customHeight="1">
      <c r="A11" s="140" t="s">
        <v>97</v>
      </c>
      <c r="B11" s="141">
        <v>0</v>
      </c>
      <c r="C11" s="141">
        <v>0</v>
      </c>
      <c r="D11" s="143"/>
      <c r="E11" s="136" t="s">
        <v>142</v>
      </c>
      <c r="F11" s="136" t="s">
        <v>143</v>
      </c>
      <c r="G11" s="137" t="s">
        <v>144</v>
      </c>
      <c r="H11" s="137" t="s">
        <v>126</v>
      </c>
      <c r="I11" s="137" t="s">
        <v>145</v>
      </c>
      <c r="J11" s="138">
        <v>402646.41</v>
      </c>
      <c r="K11" s="144">
        <v>352668.05872337456</v>
      </c>
      <c r="L11" s="137"/>
    </row>
    <row r="12" spans="1:12" ht="25" customHeight="1">
      <c r="A12" s="140" t="s">
        <v>98</v>
      </c>
      <c r="B12" s="141">
        <v>0</v>
      </c>
      <c r="C12" s="141">
        <v>0</v>
      </c>
      <c r="D12" s="143"/>
      <c r="E12" s="136" t="s">
        <v>142</v>
      </c>
      <c r="F12" s="136" t="s">
        <v>146</v>
      </c>
      <c r="G12" s="137" t="s">
        <v>144</v>
      </c>
      <c r="H12" s="137" t="s">
        <v>126</v>
      </c>
      <c r="I12" s="137" t="s">
        <v>147</v>
      </c>
      <c r="J12" s="138">
        <v>541877.19999999995</v>
      </c>
      <c r="K12" s="144">
        <v>474616.87337646395</v>
      </c>
      <c r="L12" s="137"/>
    </row>
    <row r="13" spans="1:12" ht="25" customHeight="1">
      <c r="A13" s="147" t="s">
        <v>99</v>
      </c>
      <c r="B13" s="148">
        <f>SUM(B8,B9,B10,B6,B7,B11,B12)</f>
        <v>14827556</v>
      </c>
      <c r="C13" s="148">
        <f>SUM(C8,C9,C10,C6,C7,C11,C12)</f>
        <v>7161820.3314481629</v>
      </c>
      <c r="D13" s="149"/>
      <c r="E13" s="136" t="s">
        <v>142</v>
      </c>
      <c r="F13" s="136" t="s">
        <v>148</v>
      </c>
      <c r="G13" s="137" t="s">
        <v>149</v>
      </c>
      <c r="H13" s="137" t="s">
        <v>132</v>
      </c>
      <c r="I13" s="137" t="s">
        <v>150</v>
      </c>
      <c r="J13" s="138">
        <v>1006028.72</v>
      </c>
      <c r="K13" s="138">
        <v>891949.21747983666</v>
      </c>
      <c r="L13" s="139">
        <v>43804</v>
      </c>
    </row>
    <row r="14" spans="5:12" ht="25" customHeight="1">
      <c r="E14" s="136" t="s">
        <v>142</v>
      </c>
      <c r="F14" s="136" t="s">
        <v>151</v>
      </c>
      <c r="G14" s="137" t="s">
        <v>149</v>
      </c>
      <c r="H14" s="137" t="s">
        <v>132</v>
      </c>
      <c r="I14" s="137" t="s">
        <v>152</v>
      </c>
      <c r="J14" s="138">
        <v>542346.85</v>
      </c>
      <c r="K14" s="144">
        <v>480846.95679478644</v>
      </c>
      <c r="L14" s="137"/>
    </row>
    <row r="15" spans="5:12" ht="25" customHeight="1">
      <c r="E15" s="150"/>
      <c r="F15" s="150"/>
      <c r="G15" s="150"/>
      <c r="H15" s="150"/>
      <c r="I15" s="151" t="s">
        <v>153</v>
      </c>
      <c r="J15" s="152">
        <v>5862637.8899999997</v>
      </c>
      <c r="K15" s="152">
        <v>5202693.1107579283</v>
      </c>
      <c r="L15" s="150"/>
    </row>
    <row r="16" ht="26">
      <c r="E16" s="124" t="s">
        <v>154</v>
      </c>
    </row>
    <row r="17" spans="5:12" ht="39">
      <c r="E17" s="129" t="s">
        <v>155</v>
      </c>
      <c r="F17" s="129" t="s">
        <v>115</v>
      </c>
      <c r="G17" s="129" t="s">
        <v>113</v>
      </c>
      <c r="H17" s="129" t="s">
        <v>156</v>
      </c>
      <c r="I17" s="153" t="s">
        <v>157</v>
      </c>
      <c r="J17" s="129" t="s">
        <v>50</v>
      </c>
      <c r="K17" s="129" t="s">
        <v>122</v>
      </c>
      <c r="L17" s="132" t="s">
        <v>119</v>
      </c>
    </row>
    <row r="18" spans="5:12" ht="25" customHeight="1">
      <c r="E18" s="154" t="s">
        <v>158</v>
      </c>
      <c r="F18" s="154" t="s">
        <v>159</v>
      </c>
      <c r="G18" s="154" t="s">
        <v>160</v>
      </c>
      <c r="H18" s="154" t="s">
        <v>161</v>
      </c>
      <c r="I18" s="155">
        <v>321487.27</v>
      </c>
      <c r="J18" s="366" t="s">
        <v>162</v>
      </c>
      <c r="K18" s="374">
        <v>397301.19</v>
      </c>
      <c r="L18" s="369">
        <v>2227539.8000000003</v>
      </c>
    </row>
    <row r="19" spans="5:12" ht="25" customHeight="1">
      <c r="E19" s="154" t="s">
        <v>163</v>
      </c>
      <c r="F19" s="154" t="s">
        <v>159</v>
      </c>
      <c r="G19" s="154" t="s">
        <v>130</v>
      </c>
      <c r="H19" s="154" t="s">
        <v>164</v>
      </c>
      <c r="I19" s="155">
        <v>75813.92</v>
      </c>
      <c r="J19" s="367"/>
      <c r="K19" s="374"/>
      <c r="L19" s="370"/>
    </row>
    <row r="20" spans="5:12" ht="25" customHeight="1">
      <c r="E20" s="124" t="s">
        <v>165</v>
      </c>
      <c r="F20" s="156"/>
      <c r="G20" s="156"/>
      <c r="H20" s="156"/>
      <c r="I20" s="157"/>
      <c r="J20" s="156"/>
      <c r="K20" s="156"/>
      <c r="L20" s="158"/>
    </row>
    <row r="21" spans="5:12" ht="39">
      <c r="E21" s="129" t="s">
        <v>155</v>
      </c>
      <c r="F21" s="129" t="s">
        <v>115</v>
      </c>
      <c r="G21" s="129" t="s">
        <v>113</v>
      </c>
      <c r="H21" s="129" t="s">
        <v>156</v>
      </c>
      <c r="I21" s="153" t="s">
        <v>157</v>
      </c>
      <c r="J21" s="129" t="s">
        <v>50</v>
      </c>
      <c r="K21" s="129" t="s">
        <v>122</v>
      </c>
      <c r="L21" s="132" t="s">
        <v>119</v>
      </c>
    </row>
    <row r="22" spans="5:12" ht="25" customHeight="1">
      <c r="E22" s="154" t="s">
        <v>166</v>
      </c>
      <c r="F22" s="154" t="s">
        <v>167</v>
      </c>
      <c r="G22" s="154" t="s">
        <v>168</v>
      </c>
      <c r="H22" s="154" t="s">
        <v>169</v>
      </c>
      <c r="I22" s="155">
        <v>1797829.49</v>
      </c>
      <c r="J22" s="366" t="s">
        <v>170</v>
      </c>
      <c r="K22" s="368">
        <v>4126672.2300000004</v>
      </c>
      <c r="L22" s="369">
        <v>6904820.3200000003</v>
      </c>
    </row>
    <row r="23" spans="5:12" ht="25" customHeight="1">
      <c r="E23" s="154" t="s">
        <v>171</v>
      </c>
      <c r="F23" s="154" t="s">
        <v>167</v>
      </c>
      <c r="G23" s="154" t="s">
        <v>168</v>
      </c>
      <c r="H23" s="154" t="s">
        <v>172</v>
      </c>
      <c r="I23" s="155">
        <v>2328842.7400000002</v>
      </c>
      <c r="J23" s="367"/>
      <c r="K23" s="368"/>
      <c r="L23" s="370"/>
    </row>
    <row r="24" spans="5:12" ht="25" customHeight="1">
      <c r="E24" s="124" t="s">
        <v>173</v>
      </c>
      <c r="F24" s="156"/>
      <c r="G24" s="156"/>
      <c r="H24" s="156"/>
      <c r="I24" s="157"/>
      <c r="J24" s="156"/>
      <c r="K24" s="156"/>
      <c r="L24" s="158"/>
    </row>
    <row r="25" spans="5:12" ht="39">
      <c r="E25" s="129" t="s">
        <v>155</v>
      </c>
      <c r="F25" s="129" t="s">
        <v>115</v>
      </c>
      <c r="G25" s="129" t="s">
        <v>113</v>
      </c>
      <c r="H25" s="129" t="s">
        <v>156</v>
      </c>
      <c r="I25" s="153" t="s">
        <v>157</v>
      </c>
      <c r="J25" s="129" t="s">
        <v>50</v>
      </c>
      <c r="K25" s="129" t="s">
        <v>122</v>
      </c>
      <c r="L25" s="132" t="s">
        <v>119</v>
      </c>
    </row>
    <row r="26" spans="5:12" ht="25" customHeight="1">
      <c r="E26" s="154" t="s">
        <v>174</v>
      </c>
      <c r="F26" s="154" t="s">
        <v>175</v>
      </c>
      <c r="G26" s="154" t="s">
        <v>176</v>
      </c>
      <c r="H26" s="154" t="s">
        <v>177</v>
      </c>
      <c r="I26" s="155">
        <v>309852.93</v>
      </c>
      <c r="J26" s="366" t="s">
        <v>178</v>
      </c>
      <c r="K26" s="368">
        <v>335173.51</v>
      </c>
      <c r="L26" s="369">
        <v>492503.20</v>
      </c>
    </row>
    <row r="27" spans="5:12" ht="25" customHeight="1">
      <c r="E27" s="154" t="s">
        <v>179</v>
      </c>
      <c r="F27" s="154" t="s">
        <v>175</v>
      </c>
      <c r="G27" s="154" t="s">
        <v>180</v>
      </c>
      <c r="H27" s="154" t="s">
        <v>181</v>
      </c>
      <c r="I27" s="155">
        <v>25320.58</v>
      </c>
      <c r="J27" s="367"/>
      <c r="K27" s="368"/>
      <c r="L27" s="370"/>
    </row>
    <row r="32" ht="15" customHeight="1"/>
  </sheetData>
  <mergeCells count="11">
    <mergeCell ref="J26:J27"/>
    <mergeCell ref="K26:K27"/>
    <mergeCell ref="L26:L27"/>
    <mergeCell ref="A4:A5"/>
    <mergeCell ref="B4:C4"/>
    <mergeCell ref="J18:J19"/>
    <mergeCell ref="K18:K19"/>
    <mergeCell ref="L18:L19"/>
    <mergeCell ref="J22:J23"/>
    <mergeCell ref="K22:K23"/>
    <mergeCell ref="L22:L23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2"/>
  <sheetViews>
    <sheetView workbookViewId="0" topLeftCell="A1"/>
  </sheetViews>
  <sheetFormatPr defaultColWidth="8.72727272727273" defaultRowHeight="12.5"/>
  <sheetData>
    <row r="1" ht="12.5">
      <c r="A1" s="159" t="s">
        <v>372</v>
      </c>
    </row>
    <row r="2" ht="12.5">
      <c r="A2" s="159" t="s">
        <v>351</v>
      </c>
    </row>
  </sheetData>
  <pageMargins left="0.7" right="0.7" top="0.75" bottom="0.75" header="0.3" footer="0.3"/>
  <pageSetup horizontalDpi="1200" verticalDpi="1200" orientation="portrait" r:id="rId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1"/>
  <sheetViews>
    <sheetView workbookViewId="0" topLeftCell="A1">
      <selection pane="topLeft" activeCell="A1" sqref="A1"/>
    </sheetView>
  </sheetViews>
  <sheetFormatPr defaultColWidth="8.72727272727273" defaultRowHeight="12.5"/>
  <cols>
    <col min="1" max="1" width="35.1818181818182" customWidth="1"/>
    <col min="2" max="2" width="15.1818181818182" bestFit="1" customWidth="1"/>
    <col min="3" max="5" width="12.7272727272727" bestFit="1" customWidth="1"/>
    <col min="6" max="6" width="8.72727272727273" hidden="1" customWidth="1"/>
  </cols>
  <sheetData>
    <row r="1" ht="12.5">
      <c r="A1" s="159" t="s">
        <v>355</v>
      </c>
    </row>
    <row r="2" ht="12.5">
      <c r="A2" s="159" t="s">
        <v>351</v>
      </c>
    </row>
    <row r="4" spans="1:7" ht="12.5">
      <c r="A4" s="344"/>
      <c r="B4" s="345" t="s">
        <v>344</v>
      </c>
      <c r="C4" s="346">
        <v>2020</v>
      </c>
      <c r="D4" s="346">
        <v>2021</v>
      </c>
      <c r="E4" s="346">
        <v>2022</v>
      </c>
      <c r="F4" s="346">
        <v>2023</v>
      </c>
      <c r="G4" s="344"/>
    </row>
    <row r="5" spans="1:7" ht="12.5">
      <c r="A5" s="344" t="s">
        <v>345</v>
      </c>
      <c r="B5" s="344" t="s">
        <v>346</v>
      </c>
      <c r="C5" s="347">
        <f>'Rev Req - Distribution Rounded'!F45*1000000</f>
        <v>7876920.7269443003</v>
      </c>
      <c r="D5" s="347">
        <f>'Rev Req - Distribution Rounded'!G45*1000000</f>
        <v>12840393.116797537</v>
      </c>
      <c r="E5" s="347">
        <f>'Rev Req - Distribution Rounded'!H45*1000000</f>
        <v>17720596.27199595</v>
      </c>
      <c r="F5" s="347" t="e">
        <v>#REF!</v>
      </c>
      <c r="G5" s="344"/>
    </row>
    <row r="6" spans="1:7" ht="12.5">
      <c r="A6" s="344" t="s">
        <v>347</v>
      </c>
      <c r="B6" s="344" t="s">
        <v>289</v>
      </c>
      <c r="C6" s="348">
        <f>'Rev Req - Trans Rounded'!F45*1000000</f>
        <v>3809209.3973749685</v>
      </c>
      <c r="D6" s="348">
        <f>'Rev Req - Trans Rounded'!G45*1000000</f>
        <v>7641583.6295583257</v>
      </c>
      <c r="E6" s="348">
        <f>'Rev Req - Trans Rounded'!H45*1000000</f>
        <v>13753357.973271245</v>
      </c>
      <c r="F6" s="348" t="e">
        <v>#REF!</v>
      </c>
      <c r="G6" s="344"/>
    </row>
    <row r="7" spans="1:7" ht="12.5">
      <c r="A7" s="344" t="s">
        <v>347</v>
      </c>
      <c r="B7" s="344"/>
      <c r="C7" s="348"/>
      <c r="D7" s="348"/>
      <c r="E7" s="348"/>
      <c r="F7" s="348"/>
      <c r="G7" s="344"/>
    </row>
    <row r="8" spans="1:7" ht="12.5">
      <c r="A8" s="344" t="s">
        <v>348</v>
      </c>
      <c r="B8" s="344"/>
      <c r="C8" s="347">
        <f>SUM(C5:C6)</f>
        <v>11686130.124319268</v>
      </c>
      <c r="D8" s="347">
        <f t="shared" si="0" ref="D8:E8">SUM(D5:D6)</f>
        <v>20481976.746355861</v>
      </c>
      <c r="E8" s="347">
        <f t="shared" si="0"/>
        <v>31473954.245267197</v>
      </c>
      <c r="F8" s="347" t="e">
        <v>#REF!</v>
      </c>
      <c r="G8" s="344"/>
    </row>
    <row r="9" spans="1:7" ht="12.5">
      <c r="A9" s="344"/>
      <c r="B9" s="344"/>
      <c r="C9" s="347">
        <f>C8-'Rev Req - Total Rounded'!F45*1000000</f>
        <v>0</v>
      </c>
      <c r="D9" s="347">
        <f>D8-'Rev Req - Total Rounded'!G45*1000000</f>
        <v>0</v>
      </c>
      <c r="E9" s="347">
        <f>E8-'Rev Req - Total Rounded'!H45*1000000</f>
        <v>0</v>
      </c>
      <c r="F9" s="347"/>
      <c r="G9" s="344"/>
    </row>
    <row r="10" spans="1:7" ht="12.5">
      <c r="A10" s="344" t="s">
        <v>349</v>
      </c>
      <c r="B10" s="344"/>
      <c r="C10" s="344"/>
      <c r="D10" s="344"/>
      <c r="E10" s="344"/>
      <c r="F10" s="344"/>
      <c r="G10" s="344"/>
    </row>
    <row r="11" spans="1:7" ht="12.5">
      <c r="A11" s="344"/>
      <c r="B11" s="344"/>
      <c r="C11" s="344"/>
      <c r="D11" s="344"/>
      <c r="E11" s="344"/>
      <c r="F11" s="344"/>
      <c r="G11" s="344"/>
    </row>
  </sheetData>
  <pageMargins left="0.7" right="0.7" top="0.75" bottom="0.75" header="0.3" footer="0.3"/>
  <pageSetup horizontalDpi="1200" verticalDpi="120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72"/>
  <sheetViews>
    <sheetView showGridLines="0" workbookViewId="0" topLeftCell="A1">
      <selection pane="topLeft" activeCell="A1" sqref="A1"/>
    </sheetView>
  </sheetViews>
  <sheetFormatPr defaultColWidth="9.1796875" defaultRowHeight="11.5" customHeight="1"/>
  <cols>
    <col min="1" max="1" width="3.81818181818182" style="1" customWidth="1"/>
    <col min="2" max="2" width="3.45454545454545" style="1" customWidth="1"/>
    <col min="3" max="3" width="51" style="1" customWidth="1"/>
    <col min="4" max="4" width="1.81818181818182" style="1" customWidth="1"/>
    <col min="5" max="5" width="8.81818181818182" style="1" bestFit="1" customWidth="1"/>
    <col min="6" max="15" width="7.81818181818182" style="1" bestFit="1" customWidth="1"/>
    <col min="16" max="17" width="12.8181818181818" style="1" customWidth="1"/>
    <col min="18" max="18" width="12.8181818181818" style="1" bestFit="1" customWidth="1"/>
    <col min="19" max="20" width="12.8181818181818" style="1" customWidth="1"/>
    <col min="21" max="21" width="12.2727272727273" style="1" bestFit="1" customWidth="1"/>
    <col min="22" max="22" width="12.8181818181818" style="1" bestFit="1" customWidth="1"/>
    <col min="23" max="23" width="12.1818181818182" style="1" bestFit="1" customWidth="1"/>
    <col min="24" max="24" width="13.4545454545455" style="1" bestFit="1" customWidth="1"/>
    <col min="25" max="25" width="12.2727272727273" style="1" bestFit="1" customWidth="1"/>
    <col min="26" max="26" width="11.5454545454545" style="1" bestFit="1" customWidth="1"/>
    <col min="27" max="16384" width="9.18181818181818" style="1"/>
  </cols>
  <sheetData>
    <row r="1" ht="11.5" customHeight="1">
      <c r="A1" s="159" t="s">
        <v>356</v>
      </c>
    </row>
    <row r="2" ht="11.5" customHeight="1">
      <c r="A2" s="159" t="s">
        <v>351</v>
      </c>
    </row>
    <row r="3" spans="1:20" ht="13">
      <c r="A3" s="349" t="s">
        <v>49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278"/>
      <c r="Q3" s="278"/>
      <c r="R3" s="78" t="s">
        <v>105</v>
      </c>
      <c r="S3" s="78"/>
      <c r="T3" s="78"/>
    </row>
    <row r="4" spans="1:18" ht="13">
      <c r="A4" s="349" t="s">
        <v>47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249"/>
      <c r="Q4" s="249"/>
      <c r="R4" s="1" t="s">
        <v>107</v>
      </c>
    </row>
    <row r="5" spans="1:18" ht="13">
      <c r="A5" s="349" t="s">
        <v>30</v>
      </c>
      <c r="B5" s="349"/>
      <c r="C5" s="349"/>
      <c r="D5" s="349"/>
      <c r="E5" s="349"/>
      <c r="F5" s="349"/>
      <c r="G5" s="349"/>
      <c r="H5" s="349"/>
      <c r="I5" s="349"/>
      <c r="J5" s="349"/>
      <c r="K5" s="349"/>
      <c r="L5" s="349"/>
      <c r="M5" s="349"/>
      <c r="N5" s="349"/>
      <c r="O5" s="349"/>
      <c r="P5" s="249"/>
      <c r="Q5" s="249"/>
      <c r="R5" s="1" t="s">
        <v>108</v>
      </c>
    </row>
    <row r="6" spans="1:20" ht="11.5" customHeight="1">
      <c r="A6" s="350" t="s">
        <v>226</v>
      </c>
      <c r="B6" s="350"/>
      <c r="C6" s="350"/>
      <c r="D6" s="350"/>
      <c r="E6" s="350"/>
      <c r="F6" s="350"/>
      <c r="G6" s="350"/>
      <c r="H6" s="350"/>
      <c r="I6" s="350"/>
      <c r="J6" s="350"/>
      <c r="K6" s="350"/>
      <c r="L6" s="350"/>
      <c r="M6" s="350"/>
      <c r="N6" s="350"/>
      <c r="O6" s="350"/>
      <c r="P6" s="250"/>
      <c r="Q6" s="250"/>
      <c r="S6" s="50"/>
      <c r="T6" s="50"/>
    </row>
    <row r="7" spans="1:17" ht="11.5" customHeight="1">
      <c r="A7" s="351"/>
      <c r="B7" s="351"/>
      <c r="C7" s="351"/>
      <c r="D7" s="351"/>
      <c r="E7" s="351"/>
      <c r="F7" s="351"/>
      <c r="G7" s="351"/>
      <c r="H7" s="351"/>
      <c r="I7" s="351"/>
      <c r="J7" s="351"/>
      <c r="K7" s="351"/>
      <c r="L7" s="351"/>
      <c r="M7" s="351"/>
      <c r="N7" s="351"/>
      <c r="O7" s="351"/>
      <c r="P7" s="66"/>
      <c r="Q7" s="66"/>
    </row>
    <row r="8" spans="1:17" ht="13">
      <c r="A8" s="2"/>
      <c r="C8" s="3"/>
      <c r="E8" s="4" t="s">
        <v>80</v>
      </c>
      <c r="F8" s="3"/>
      <c r="G8" s="3"/>
      <c r="H8" s="3"/>
      <c r="I8" s="3"/>
      <c r="J8" s="3"/>
      <c r="K8" s="3"/>
      <c r="L8" s="3"/>
      <c r="M8" s="3"/>
      <c r="N8" s="5"/>
      <c r="O8" s="3"/>
      <c r="P8" s="5"/>
      <c r="Q8" s="5"/>
    </row>
    <row r="9" spans="5:22" ht="13">
      <c r="E9" s="4" t="s">
        <v>81</v>
      </c>
      <c r="F9" s="4"/>
      <c r="G9" s="4"/>
      <c r="H9" s="4"/>
      <c r="I9" s="4"/>
      <c r="J9" s="4"/>
      <c r="K9" s="4"/>
      <c r="L9" s="4"/>
      <c r="M9" s="4"/>
      <c r="N9" s="4"/>
      <c r="O9" s="4"/>
      <c r="P9" s="65"/>
      <c r="Q9" s="65"/>
      <c r="V9" s="1" t="s">
        <v>38</v>
      </c>
    </row>
    <row r="10" spans="1:20" ht="13.5" thickBot="1">
      <c r="A10" s="6" t="s">
        <v>11</v>
      </c>
      <c r="B10" s="6"/>
      <c r="C10" s="6"/>
      <c r="D10" s="6"/>
      <c r="E10" s="7" t="s">
        <v>82</v>
      </c>
      <c r="F10" s="7">
        <v>2020</v>
      </c>
      <c r="G10" s="7">
        <f>+F10+1</f>
        <v>2021</v>
      </c>
      <c r="H10" s="7">
        <f t="shared" si="0" ref="H10:O10">+G10+1</f>
        <v>2022</v>
      </c>
      <c r="I10" s="7">
        <f t="shared" si="0"/>
        <v>2023</v>
      </c>
      <c r="J10" s="7">
        <f t="shared" si="0"/>
        <v>2024</v>
      </c>
      <c r="K10" s="7">
        <f t="shared" si="0"/>
        <v>2025</v>
      </c>
      <c r="L10" s="7">
        <f t="shared" si="0"/>
        <v>2026</v>
      </c>
      <c r="M10" s="7">
        <f t="shared" si="0"/>
        <v>2027</v>
      </c>
      <c r="N10" s="7">
        <f t="shared" si="0"/>
        <v>2028</v>
      </c>
      <c r="O10" s="7">
        <f t="shared" si="0"/>
        <v>2029</v>
      </c>
      <c r="P10" s="66"/>
      <c r="Q10" s="66"/>
      <c r="R10" s="57" t="s">
        <v>34</v>
      </c>
      <c r="S10" s="67"/>
      <c r="T10" s="67"/>
    </row>
    <row r="11" spans="1:17" ht="13">
      <c r="A11" s="4" t="s">
        <v>12</v>
      </c>
      <c r="B11" s="8" t="s">
        <v>2</v>
      </c>
      <c r="E11" s="4"/>
      <c r="F11" s="9"/>
      <c r="G11" s="9"/>
      <c r="H11" s="9"/>
      <c r="I11" s="9"/>
      <c r="J11" s="9"/>
      <c r="K11" s="9"/>
      <c r="L11" s="9"/>
      <c r="M11" s="9"/>
      <c r="N11" s="9"/>
      <c r="O11" s="4"/>
      <c r="P11" s="65"/>
      <c r="Q11" s="65"/>
    </row>
    <row r="12" spans="2:25" ht="15.5">
      <c r="B12" s="8" t="s">
        <v>3</v>
      </c>
      <c r="C12" s="1" t="s">
        <v>59</v>
      </c>
      <c r="E12" s="10"/>
      <c r="F12" s="263">
        <f>('Rev Req - Distribution'!F12+'Rev Req - Transmission'!F12)/1000000</f>
        <v>22.37</v>
      </c>
      <c r="G12" s="263">
        <f>('Rev Req - Distribution'!G12+'Rev Req - Transmission'!G12)/1000000</f>
        <v>91.95</v>
      </c>
      <c r="H12" s="263">
        <f>('Rev Req - Distribution'!H12+'Rev Req - Transmission'!H12)/1000000</f>
        <v>99.85</v>
      </c>
      <c r="I12" s="263">
        <f>('Rev Req - Distribution'!I12+'Rev Req - Transmission'!I12)/1000000</f>
        <v>96.15</v>
      </c>
      <c r="J12" s="263">
        <f>('Rev Req - Distribution'!J12+'Rev Req - Transmission'!J12)/1000000</f>
        <v>95.15</v>
      </c>
      <c r="K12" s="263">
        <f>('Rev Req - Distribution'!K12+'Rev Req - Transmission'!K12)/1000000</f>
        <v>95.15</v>
      </c>
      <c r="L12" s="263">
        <f>('Rev Req - Distribution'!L12+'Rev Req - Transmission'!L12)/1000000</f>
        <v>95.15</v>
      </c>
      <c r="M12" s="263">
        <f>('Rev Req - Distribution'!M12+'Rev Req - Transmission'!M12)/1000000</f>
        <v>95.15</v>
      </c>
      <c r="N12" s="263">
        <f>('Rev Req - Distribution'!N12+'Rev Req - Transmission'!N12)/1000000</f>
        <v>95.15</v>
      </c>
      <c r="O12" s="263">
        <f>('Rev Req - Distribution'!O12+'Rev Req - Transmission'!O12)/1000000</f>
        <v>95.15</v>
      </c>
      <c r="P12" s="251"/>
      <c r="Q12" s="251"/>
      <c r="R12" s="50">
        <f>SUM(F12:O12)</f>
        <v>881.21999999999991</v>
      </c>
      <c r="S12" s="50">
        <f>('Rev Req - Distribution'!R12+'Rev Req - Transmission'!R12)/1000000</f>
        <v>881.22</v>
      </c>
      <c r="T12" s="64">
        <f>+R12-S12</f>
        <v>0</v>
      </c>
      <c r="U12" s="50"/>
      <c r="V12" s="50">
        <f>+'Rev Req - Distribution'!R12+'Rev Req - Transmission'!R12</f>
        <v>881220000</v>
      </c>
      <c r="W12" s="50">
        <f>+R12-V12</f>
        <v>-881219118.77999997</v>
      </c>
      <c r="X12" s="50">
        <f>'PD Exec Summary High Lev'!M36</f>
        <v>881.22</v>
      </c>
      <c r="Y12" s="58">
        <f>+R12-X12</f>
        <v>0</v>
      </c>
    </row>
    <row r="13" spans="2:23" ht="15.5">
      <c r="B13" s="8" t="s">
        <v>4</v>
      </c>
      <c r="C13" s="1" t="s">
        <v>60</v>
      </c>
      <c r="E13" s="10"/>
      <c r="F13" s="271">
        <f>(F12/2)+E17</f>
        <v>18.346820331448164</v>
      </c>
      <c r="G13" s="271">
        <f>+G12/2+F12/2</f>
        <v>57.16</v>
      </c>
      <c r="H13" s="271">
        <f>+H12/2+G12/2</f>
        <v>95.90</v>
      </c>
      <c r="I13" s="271">
        <f t="shared" si="1" ref="I13:O13">+I12/2+H12/2</f>
        <v>98</v>
      </c>
      <c r="J13" s="271">
        <f t="shared" si="1"/>
        <v>95.65</v>
      </c>
      <c r="K13" s="271">
        <f t="shared" si="1"/>
        <v>95.15</v>
      </c>
      <c r="L13" s="271">
        <f t="shared" si="1"/>
        <v>95.15</v>
      </c>
      <c r="M13" s="271">
        <f t="shared" si="1"/>
        <v>95.15</v>
      </c>
      <c r="N13" s="271">
        <f t="shared" si="1"/>
        <v>95.15</v>
      </c>
      <c r="O13" s="271">
        <f t="shared" si="1"/>
        <v>95.15</v>
      </c>
      <c r="P13" s="252"/>
      <c r="Q13" s="252"/>
      <c r="R13" s="50">
        <f>SUM(F13:O13)</f>
        <v>840.80682033144808</v>
      </c>
      <c r="S13" s="50">
        <f>('Rev Req - Distribution'!R13+'Rev Req - Transmission'!R13)/1000000</f>
        <v>840.80682033144819</v>
      </c>
      <c r="T13" s="64">
        <f>+R13-S13</f>
        <v>0</v>
      </c>
      <c r="U13" s="50"/>
      <c r="V13" s="50">
        <f>+'Rev Req - Distribution'!R13+'Rev Req - Transmission'!R13</f>
        <v>840806820.3314482</v>
      </c>
      <c r="W13" s="50">
        <f>+R13-V13</f>
        <v>-840805979.52462792</v>
      </c>
    </row>
    <row r="14" spans="1:19" ht="13">
      <c r="A14" s="280"/>
      <c r="B14" s="14"/>
      <c r="C14" s="14"/>
      <c r="E14" s="10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S14" s="50"/>
    </row>
    <row r="15" spans="1:23" ht="15.5">
      <c r="A15" s="16" t="s">
        <v>13</v>
      </c>
      <c r="B15" s="8" t="s">
        <v>61</v>
      </c>
      <c r="C15" s="14"/>
      <c r="E15" s="270">
        <v>0</v>
      </c>
      <c r="F15" s="263">
        <f t="shared" si="2" ref="F15:O15">E15+F13</f>
        <v>18.346820331448164</v>
      </c>
      <c r="G15" s="263">
        <f t="shared" si="2"/>
        <v>75.506820331448168</v>
      </c>
      <c r="H15" s="263">
        <f t="shared" si="2"/>
        <v>171.40682033144816</v>
      </c>
      <c r="I15" s="263">
        <f t="shared" si="2"/>
        <v>269.40682033144816</v>
      </c>
      <c r="J15" s="263">
        <f t="shared" si="2"/>
        <v>365.05682033144819</v>
      </c>
      <c r="K15" s="263">
        <f t="shared" si="2"/>
        <v>460.20682033144817</v>
      </c>
      <c r="L15" s="263">
        <f t="shared" si="2"/>
        <v>555.35682033144815</v>
      </c>
      <c r="M15" s="263">
        <f t="shared" si="2"/>
        <v>650.50682033144813</v>
      </c>
      <c r="N15" s="263">
        <f t="shared" si="2"/>
        <v>745.6568203314481</v>
      </c>
      <c r="O15" s="263">
        <f t="shared" si="2"/>
        <v>840.80682033144808</v>
      </c>
      <c r="P15" s="251"/>
      <c r="Q15" s="251"/>
      <c r="R15" s="50"/>
      <c r="V15" s="50">
        <f>+'Rev Req - Distribution'!O15+'Rev Req - Transmission'!O15</f>
        <v>840806820.3314482</v>
      </c>
      <c r="W15" s="50">
        <f>+O15-V15</f>
        <v>-840805979.52462792</v>
      </c>
    </row>
    <row r="16" spans="1:23" ht="15.5">
      <c r="A16" s="16" t="s">
        <v>14</v>
      </c>
      <c r="B16" s="8" t="s">
        <v>62</v>
      </c>
      <c r="C16" s="14"/>
      <c r="E16" s="270">
        <v>0</v>
      </c>
      <c r="F16" s="263">
        <f>E16+F28</f>
        <v>0.60649819978923747</v>
      </c>
      <c r="G16" s="263">
        <f t="shared" si="3" ref="G16:O16">F16+G28</f>
        <v>3.0998163995784749</v>
      </c>
      <c r="H16" s="263">
        <f t="shared" si="3"/>
        <v>8.7474345993677112</v>
      </c>
      <c r="I16" s="263">
        <f t="shared" si="3"/>
        <v>17.610952799156948</v>
      </c>
      <c r="J16" s="263">
        <f t="shared" si="3"/>
        <v>29.611470998946185</v>
      </c>
      <c r="K16" s="263">
        <f t="shared" si="3"/>
        <v>44.732989198735424</v>
      </c>
      <c r="L16" s="263">
        <f t="shared" si="3"/>
        <v>62.975507398524663</v>
      </c>
      <c r="M16" s="263">
        <f t="shared" si="3"/>
        <v>84.339025598313896</v>
      </c>
      <c r="N16" s="263">
        <f t="shared" si="3"/>
        <v>108.82354379810315</v>
      </c>
      <c r="O16" s="263">
        <f t="shared" si="3"/>
        <v>136.42906199789238</v>
      </c>
      <c r="P16" s="251"/>
      <c r="Q16" s="251"/>
      <c r="V16" s="50">
        <f>+'Rev Req - Distribution'!O16+'Rev Req - Transmission'!O16</f>
        <v>136429061.99789238</v>
      </c>
      <c r="W16" s="50">
        <f>+O16-V16</f>
        <v>-136428925.56883037</v>
      </c>
    </row>
    <row r="17" spans="1:23" ht="13">
      <c r="A17" s="16" t="s">
        <v>15</v>
      </c>
      <c r="B17" s="8" t="s">
        <v>245</v>
      </c>
      <c r="E17" s="265">
        <f>('Rev Req - Distribution'!E17+'Rev Req - Transmission'!E17)/1000000</f>
        <v>7.1618203314481619</v>
      </c>
      <c r="F17" s="265">
        <f t="shared" si="4" ref="F17:O17">E17+F12-F13</f>
        <v>11.185</v>
      </c>
      <c r="G17" s="265">
        <f t="shared" si="4"/>
        <v>45.975</v>
      </c>
      <c r="H17" s="265">
        <f t="shared" si="4"/>
        <v>49.924999999999983</v>
      </c>
      <c r="I17" s="265">
        <f t="shared" si="4"/>
        <v>48.074999999999989</v>
      </c>
      <c r="J17" s="265">
        <f t="shared" si="4"/>
        <v>47.574999999999989</v>
      </c>
      <c r="K17" s="265">
        <f t="shared" si="4"/>
        <v>47.574999999999989</v>
      </c>
      <c r="L17" s="265">
        <f t="shared" si="4"/>
        <v>47.574999999999989</v>
      </c>
      <c r="M17" s="265">
        <f t="shared" si="4"/>
        <v>47.574999999999989</v>
      </c>
      <c r="N17" s="265">
        <f t="shared" si="4"/>
        <v>47.574999999999989</v>
      </c>
      <c r="O17" s="265">
        <f t="shared" si="4"/>
        <v>47.574999999999989</v>
      </c>
      <c r="P17" s="118"/>
      <c r="Q17" s="118"/>
      <c r="V17" s="50">
        <f>+'Rev Req - Distribution'!O17+'Rev Req - Transmission'!O17</f>
        <v>47575000</v>
      </c>
      <c r="W17" s="50">
        <f>+O17-V17</f>
        <v>-47574952.424999997</v>
      </c>
    </row>
    <row r="18" spans="1:17" ht="13">
      <c r="A18" s="280"/>
      <c r="E18" s="270"/>
      <c r="F18" s="284"/>
      <c r="G18" s="284"/>
      <c r="H18" s="284"/>
      <c r="I18" s="284"/>
      <c r="J18" s="284"/>
      <c r="K18" s="284"/>
      <c r="L18" s="284"/>
      <c r="M18" s="284"/>
      <c r="N18" s="284"/>
      <c r="O18" s="270"/>
      <c r="P18" s="253"/>
      <c r="Q18" s="253"/>
    </row>
    <row r="19" spans="1:23" ht="13.5" thickBot="1">
      <c r="A19" s="16" t="s">
        <v>16</v>
      </c>
      <c r="B19" s="8" t="s">
        <v>8</v>
      </c>
      <c r="E19" s="266">
        <f t="shared" si="5" ref="E19:O19">E15-E16+E17</f>
        <v>7.1618203314481619</v>
      </c>
      <c r="F19" s="266">
        <f t="shared" si="5"/>
        <v>28.925322131658927</v>
      </c>
      <c r="G19" s="266">
        <f t="shared" si="5"/>
        <v>118.38200393186969</v>
      </c>
      <c r="H19" s="266">
        <f t="shared" si="5"/>
        <v>212.58438573208042</v>
      </c>
      <c r="I19" s="266">
        <f t="shared" si="5"/>
        <v>299.87086753229119</v>
      </c>
      <c r="J19" s="266">
        <f t="shared" si="5"/>
        <v>383.02034933250201</v>
      </c>
      <c r="K19" s="266">
        <f t="shared" si="5"/>
        <v>463.04883113271273</v>
      </c>
      <c r="L19" s="266">
        <f t="shared" si="5"/>
        <v>539.95631293292354</v>
      </c>
      <c r="M19" s="266">
        <f t="shared" si="5"/>
        <v>613.74279473313413</v>
      </c>
      <c r="N19" s="266">
        <f t="shared" si="5"/>
        <v>684.40827653334486</v>
      </c>
      <c r="O19" s="266">
        <f t="shared" si="5"/>
        <v>751.95275833355572</v>
      </c>
      <c r="P19" s="119"/>
      <c r="Q19" s="119"/>
      <c r="R19" s="50"/>
      <c r="S19" s="50"/>
      <c r="T19" s="50"/>
      <c r="U19" s="50"/>
      <c r="V19" s="50">
        <f>+'Rev Req - Distribution'!O19+'Rev Req - Transmission'!O19</f>
        <v>751952758.33355582</v>
      </c>
      <c r="W19" s="50">
        <f>+O19-V19</f>
        <v>-751952006.38079751</v>
      </c>
    </row>
    <row r="20" spans="1:17" ht="13.5" thickTop="1">
      <c r="A20" s="280"/>
      <c r="E20" s="10"/>
      <c r="F20" s="15"/>
      <c r="G20" s="15"/>
      <c r="H20" s="15"/>
      <c r="I20" s="15"/>
      <c r="J20" s="15"/>
      <c r="K20" s="15"/>
      <c r="L20" s="15"/>
      <c r="M20" s="15"/>
      <c r="N20" s="15"/>
      <c r="O20" s="10"/>
      <c r="P20" s="254"/>
      <c r="Q20" s="254"/>
    </row>
    <row r="21" spans="1:27" ht="13">
      <c r="A21" s="16" t="s">
        <v>17</v>
      </c>
      <c r="B21" s="8" t="s">
        <v>9</v>
      </c>
      <c r="E21" s="10"/>
      <c r="F21" s="263">
        <f t="shared" si="6" ref="F21:O21">(E19+F19)/2</f>
        <v>18.043571231553543</v>
      </c>
      <c r="G21" s="263">
        <f t="shared" si="6"/>
        <v>73.65366303176431</v>
      </c>
      <c r="H21" s="263">
        <f t="shared" si="6"/>
        <v>165.48319483197506</v>
      </c>
      <c r="I21" s="263">
        <f t="shared" si="6"/>
        <v>256.22762663218577</v>
      </c>
      <c r="J21" s="263">
        <f t="shared" si="6"/>
        <v>341.44560843239663</v>
      </c>
      <c r="K21" s="263">
        <f t="shared" si="6"/>
        <v>423.03459023260734</v>
      </c>
      <c r="L21" s="263">
        <f t="shared" si="6"/>
        <v>501.50257203281814</v>
      </c>
      <c r="M21" s="263">
        <f t="shared" si="6"/>
        <v>576.84955383302884</v>
      </c>
      <c r="N21" s="263">
        <f t="shared" si="6"/>
        <v>649.0755356332395</v>
      </c>
      <c r="O21" s="263">
        <f t="shared" si="6"/>
        <v>718.18051743345029</v>
      </c>
      <c r="P21" s="251"/>
      <c r="Q21" s="251"/>
      <c r="U21" s="50"/>
      <c r="V21" s="50">
        <f>+'Rev Req - Distribution'!O21+'Rev Req - Transmission'!O21</f>
        <v>718180517.43345046</v>
      </c>
      <c r="W21" s="50">
        <f>+O21-V21</f>
        <v>-718179799.25293303</v>
      </c>
      <c r="AA21" s="22"/>
    </row>
    <row r="22" spans="1:17" ht="13">
      <c r="A22" s="280"/>
      <c r="E22" s="19"/>
      <c r="F22" s="263"/>
      <c r="G22" s="263"/>
      <c r="H22" s="263"/>
      <c r="I22" s="263"/>
      <c r="J22" s="263"/>
      <c r="K22" s="263"/>
      <c r="L22" s="263"/>
      <c r="M22" s="263"/>
      <c r="N22" s="263"/>
      <c r="O22" s="263"/>
      <c r="P22" s="251"/>
      <c r="Q22" s="251"/>
    </row>
    <row r="23" spans="1:17" ht="13">
      <c r="A23" s="16" t="s">
        <v>18</v>
      </c>
      <c r="B23" s="8" t="s">
        <v>10</v>
      </c>
      <c r="E23" s="10"/>
      <c r="F23" s="263"/>
      <c r="G23" s="263"/>
      <c r="H23" s="263"/>
      <c r="I23" s="263"/>
      <c r="J23" s="263"/>
      <c r="K23" s="263"/>
      <c r="L23" s="263"/>
      <c r="M23" s="263"/>
      <c r="N23" s="263"/>
      <c r="O23" s="263"/>
      <c r="P23" s="251"/>
      <c r="Q23" s="251"/>
    </row>
    <row r="24" spans="1:23" ht="15.5">
      <c r="A24" s="280"/>
      <c r="B24" s="8" t="s">
        <v>3</v>
      </c>
      <c r="C24" s="1" t="s">
        <v>63</v>
      </c>
      <c r="E24" s="10"/>
      <c r="F24" s="263">
        <f t="shared" si="7" ref="F24:O24">(F21*ROUND((F64),7))/F67</f>
        <v>1.0619571856463108</v>
      </c>
      <c r="G24" s="263">
        <f t="shared" si="7"/>
        <v>4.3348977706238534</v>
      </c>
      <c r="H24" s="263">
        <f t="shared" si="7"/>
        <v>9.8469317090373867</v>
      </c>
      <c r="I24" s="263">
        <f t="shared" si="7"/>
        <v>15.246599172669294</v>
      </c>
      <c r="J24" s="263">
        <f t="shared" si="7"/>
        <v>20.317420098145693</v>
      </c>
      <c r="K24" s="263">
        <f t="shared" si="7"/>
        <v>25.172300575962854</v>
      </c>
      <c r="L24" s="263">
        <f t="shared" si="7"/>
        <v>29.841468698545938</v>
      </c>
      <c r="M24" s="263">
        <f t="shared" si="7"/>
        <v>34.324924465894945</v>
      </c>
      <c r="N24" s="263">
        <f t="shared" si="7"/>
        <v>38.622667878009871</v>
      </c>
      <c r="O24" s="263">
        <f t="shared" si="7"/>
        <v>42.734698934890723</v>
      </c>
      <c r="P24" s="251"/>
      <c r="Q24" s="251"/>
      <c r="R24" s="50">
        <f>SUM(F24:O24)</f>
        <v>221.50386648942688</v>
      </c>
      <c r="S24" s="50">
        <f>('Rev Req - Distribution'!R24+'Rev Req - Transmission'!R24)/1000000</f>
        <v>221.50386648942691</v>
      </c>
      <c r="T24" s="64">
        <f>+R24-S24</f>
        <v>0</v>
      </c>
      <c r="U24" s="50"/>
      <c r="V24" s="50">
        <f>+'Rev Req - Distribution'!R24+'Rev Req - Transmission'!R24</f>
        <v>221503866.48942691</v>
      </c>
      <c r="W24" s="50">
        <f>+R24-V24</f>
        <v>-221503644.98556042</v>
      </c>
    </row>
    <row r="25" spans="1:23" ht="15.5">
      <c r="A25" s="4" t="s">
        <v>0</v>
      </c>
      <c r="B25" s="8" t="s">
        <v>4</v>
      </c>
      <c r="C25" s="1" t="s">
        <v>83</v>
      </c>
      <c r="E25" s="10"/>
      <c r="F25" s="263">
        <f t="shared" si="8" ref="F25:O25">F21*ROUND((F63),7)</f>
        <v>0.21714716234325426</v>
      </c>
      <c r="G25" s="263">
        <f t="shared" si="8"/>
        <v>0.88639237312207075</v>
      </c>
      <c r="H25" s="263">
        <f t="shared" si="8"/>
        <v>1.9915240565248868</v>
      </c>
      <c r="I25" s="263">
        <f t="shared" si="8"/>
        <v>3.0835969954677029</v>
      </c>
      <c r="J25" s="263">
        <f t="shared" si="8"/>
        <v>4.1091613192405205</v>
      </c>
      <c r="K25" s="263">
        <f t="shared" si="8"/>
        <v>5.0910520796133358</v>
      </c>
      <c r="L25" s="263">
        <f t="shared" si="8"/>
        <v>6.0353828533861531</v>
      </c>
      <c r="M25" s="263">
        <f t="shared" si="8"/>
        <v>6.9421536405589688</v>
      </c>
      <c r="N25" s="263">
        <f t="shared" si="8"/>
        <v>7.8113644411317837</v>
      </c>
      <c r="O25" s="263">
        <f t="shared" si="8"/>
        <v>8.6430152551046007</v>
      </c>
      <c r="P25" s="251"/>
      <c r="Q25" s="251"/>
      <c r="R25" s="50">
        <f>SUM(F25:O25)</f>
        <v>44.810790176493285</v>
      </c>
      <c r="S25" s="50">
        <f>('Rev Req - Distribution'!R25+'Rev Req - Transmission'!R25)/1000000</f>
        <v>44.810790176493285</v>
      </c>
      <c r="T25" s="64">
        <f>+R25-S25</f>
        <v>0</v>
      </c>
      <c r="U25" s="50"/>
      <c r="V25" s="50">
        <f>+'Rev Req - Distribution'!R25+'Rev Req - Transmission'!R25</f>
        <v>44810790.176493287</v>
      </c>
      <c r="W25" s="50">
        <f>+R25-V25</f>
        <v>-44810745.365703113</v>
      </c>
    </row>
    <row r="26" spans="1:17" ht="13">
      <c r="A26" s="4"/>
      <c r="B26" s="8"/>
      <c r="C26" s="8"/>
      <c r="E26" s="10"/>
      <c r="F26" s="263"/>
      <c r="G26" s="263"/>
      <c r="H26" s="263"/>
      <c r="I26" s="263"/>
      <c r="J26" s="263"/>
      <c r="K26" s="263"/>
      <c r="L26" s="263"/>
      <c r="M26" s="263"/>
      <c r="N26" s="263"/>
      <c r="O26" s="263"/>
      <c r="P26" s="251"/>
      <c r="Q26" s="251"/>
    </row>
    <row r="27" spans="1:17" ht="13">
      <c r="A27" s="16" t="s">
        <v>19</v>
      </c>
      <c r="B27" s="8" t="s">
        <v>1</v>
      </c>
      <c r="C27" s="8"/>
      <c r="E27" s="10"/>
      <c r="F27" s="263"/>
      <c r="G27" s="263"/>
      <c r="H27" s="263"/>
      <c r="I27" s="263"/>
      <c r="J27" s="263"/>
      <c r="K27" s="263"/>
      <c r="L27" s="263"/>
      <c r="M27" s="263"/>
      <c r="N27" s="263"/>
      <c r="O27" s="263"/>
      <c r="P27" s="251"/>
      <c r="Q27" s="251"/>
    </row>
    <row r="28" spans="1:23" ht="15.5">
      <c r="A28" s="4"/>
      <c r="B28" s="8" t="s">
        <v>3</v>
      </c>
      <c r="C28" s="1" t="s">
        <v>64</v>
      </c>
      <c r="E28" s="10"/>
      <c r="F28" s="263">
        <f>('Rev Req - Distribution'!F28+'Rev Req - Transmission'!F28)/1000000</f>
        <v>0.60649819978923747</v>
      </c>
      <c r="G28" s="263">
        <f>('Rev Req - Distribution'!G28+'Rev Req - Transmission'!G28)/1000000</f>
        <v>2.4933181997892375</v>
      </c>
      <c r="H28" s="263">
        <f>('Rev Req - Distribution'!H28+'Rev Req - Transmission'!H28)/1000000</f>
        <v>5.6476181997892372</v>
      </c>
      <c r="I28" s="263">
        <f>('Rev Req - Distribution'!I28+'Rev Req - Transmission'!I28)/1000000</f>
        <v>8.8635181997892367</v>
      </c>
      <c r="J28" s="263">
        <f>('Rev Req - Distribution'!J28+'Rev Req - Transmission'!J28)/1000000</f>
        <v>12.000518199789237</v>
      </c>
      <c r="K28" s="263">
        <f>('Rev Req - Distribution'!K28+'Rev Req - Transmission'!K28)/1000000</f>
        <v>15.121518199789238</v>
      </c>
      <c r="L28" s="263">
        <f>('Rev Req - Distribution'!L28+'Rev Req - Transmission'!L28)/1000000</f>
        <v>18.242518199789238</v>
      </c>
      <c r="M28" s="263">
        <f>('Rev Req - Distribution'!M28+'Rev Req - Transmission'!M28)/1000000</f>
        <v>21.36351819978924</v>
      </c>
      <c r="N28" s="263">
        <f>('Rev Req - Distribution'!N28+'Rev Req - Transmission'!N28)/1000000</f>
        <v>24.484518199789242</v>
      </c>
      <c r="O28" s="263">
        <f>('Rev Req - Distribution'!O28+'Rev Req - Transmission'!O28)/1000000</f>
        <v>27.605518199789241</v>
      </c>
      <c r="P28" s="251"/>
      <c r="Q28" s="251"/>
      <c r="R28" s="50">
        <f>SUM(F28:O28)</f>
        <v>136.42906199789238</v>
      </c>
      <c r="S28" s="50">
        <f>('Rev Req - Distribution'!R28+'Rev Req - Transmission'!R28)/1000000</f>
        <v>136.42906199789238</v>
      </c>
      <c r="T28" s="64">
        <f>+R28-S28</f>
        <v>0</v>
      </c>
      <c r="U28" s="50"/>
      <c r="V28" s="50">
        <f>+'Rev Req - Distribution'!R28+'Rev Req - Transmission'!R28</f>
        <v>136429061.99789238</v>
      </c>
      <c r="W28" s="50">
        <f>+R28-V28</f>
        <v>-136428925.56883037</v>
      </c>
    </row>
    <row r="29" spans="1:23" ht="15.5">
      <c r="A29" s="4"/>
      <c r="B29" s="1" t="s">
        <v>4</v>
      </c>
      <c r="C29" s="1" t="s">
        <v>65</v>
      </c>
      <c r="E29" s="10"/>
      <c r="F29" s="263">
        <f t="shared" si="9" ref="F29:O29">+(F15-F16)*F62</f>
        <v>0.248364509843225</v>
      </c>
      <c r="G29" s="263">
        <f t="shared" si="9"/>
        <v>1.0136980550461758</v>
      </c>
      <c r="H29" s="263">
        <f t="shared" si="9"/>
        <v>2.2772314002491263</v>
      </c>
      <c r="I29" s="263">
        <f t="shared" si="9"/>
        <v>3.5251421454520768</v>
      </c>
      <c r="J29" s="263">
        <f t="shared" si="9"/>
        <v>4.6962348906550284</v>
      </c>
      <c r="K29" s="263">
        <f t="shared" si="9"/>
        <v>5.8166336358579782</v>
      </c>
      <c r="L29" s="263">
        <f t="shared" si="9"/>
        <v>6.8933383810609294</v>
      </c>
      <c r="M29" s="263">
        <f t="shared" si="9"/>
        <v>7.9263491262638786</v>
      </c>
      <c r="N29" s="263">
        <f t="shared" si="9"/>
        <v>8.91566587146683</v>
      </c>
      <c r="O29" s="263">
        <f t="shared" si="9"/>
        <v>9.8612886166697802</v>
      </c>
      <c r="P29" s="251"/>
      <c r="Q29" s="251"/>
      <c r="R29" s="50">
        <f>SUM(F29:O29)</f>
        <v>51.173946632565027</v>
      </c>
      <c r="S29" s="50">
        <f>('Rev Req - Distribution'!R29+'Rev Req - Transmission'!R29)/1000000</f>
        <v>51.173946632565034</v>
      </c>
      <c r="T29" s="64">
        <f>+R29-S29</f>
        <v>0</v>
      </c>
      <c r="U29" s="50"/>
      <c r="V29" s="50">
        <f>+'Rev Req - Distribution'!R29+'Rev Req - Transmission'!R29</f>
        <v>51173946.632565036</v>
      </c>
      <c r="W29" s="50">
        <f>+R29-V29</f>
        <v>-51173895.458618402</v>
      </c>
    </row>
    <row r="30" spans="1:20" ht="13">
      <c r="A30" s="4"/>
      <c r="B30" s="8" t="s">
        <v>5</v>
      </c>
      <c r="C30" s="1" t="s">
        <v>6</v>
      </c>
      <c r="E30" s="10"/>
      <c r="F30" s="263">
        <v>0</v>
      </c>
      <c r="G30" s="263">
        <v>0</v>
      </c>
      <c r="H30" s="263">
        <v>0</v>
      </c>
      <c r="I30" s="263">
        <v>0</v>
      </c>
      <c r="J30" s="263">
        <v>0</v>
      </c>
      <c r="K30" s="263">
        <v>0</v>
      </c>
      <c r="L30" s="263">
        <v>0</v>
      </c>
      <c r="M30" s="263">
        <v>0</v>
      </c>
      <c r="N30" s="263">
        <v>0</v>
      </c>
      <c r="O30" s="263">
        <v>0</v>
      </c>
      <c r="P30" s="251"/>
      <c r="Q30" s="251"/>
      <c r="R30" s="50">
        <f>SUM(F30:O30)</f>
        <v>0</v>
      </c>
      <c r="S30" s="50"/>
      <c r="T30" s="50"/>
    </row>
    <row r="31" spans="1:17" ht="13">
      <c r="A31" s="4"/>
      <c r="B31" s="8"/>
      <c r="C31" s="8"/>
      <c r="E31" s="10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251"/>
      <c r="Q31" s="251"/>
    </row>
    <row r="32" spans="1:25" ht="13">
      <c r="A32" s="16" t="s">
        <v>20</v>
      </c>
      <c r="B32" s="8" t="s">
        <v>31</v>
      </c>
      <c r="C32" s="8"/>
      <c r="E32" s="10"/>
      <c r="F32" s="263">
        <f>('Rev Req - Distribution'!F32+'Rev Req - Transmission'!F32)/1000000</f>
        <v>9.66</v>
      </c>
      <c r="G32" s="263">
        <f>('Rev Req - Distribution'!G32+'Rev Req - Transmission'!G32)/1000000</f>
        <v>11.97</v>
      </c>
      <c r="H32" s="263">
        <f>('Rev Req - Distribution'!H32+'Rev Req - Transmission'!H32)/1000000</f>
        <v>12.10</v>
      </c>
      <c r="I32" s="263">
        <f>('Rev Req - Distribution'!I32+'Rev Req - Transmission'!I32)/1000000</f>
        <v>11.97</v>
      </c>
      <c r="J32" s="263">
        <f>('Rev Req - Distribution'!J32+'Rev Req - Transmission'!J32)/1000000</f>
        <v>11.97</v>
      </c>
      <c r="K32" s="263">
        <f>('Rev Req - Distribution'!K32+'Rev Req - Transmission'!K32)/1000000</f>
        <v>11.98</v>
      </c>
      <c r="L32" s="263">
        <f>('Rev Req - Distribution'!L32+'Rev Req - Transmission'!L32)/1000000</f>
        <v>11.98</v>
      </c>
      <c r="M32" s="263">
        <f>('Rev Req - Distribution'!M32+'Rev Req - Transmission'!M32)/1000000</f>
        <v>11.98</v>
      </c>
      <c r="N32" s="263">
        <f>('Rev Req - Distribution'!N32+'Rev Req - Transmission'!N32)/1000000</f>
        <v>11.98</v>
      </c>
      <c r="O32" s="263">
        <f>('Rev Req - Distribution'!O32+'Rev Req - Transmission'!O32)/1000000</f>
        <v>11.98</v>
      </c>
      <c r="P32" s="251"/>
      <c r="Q32" s="251"/>
      <c r="R32" s="50">
        <f>SUM(F32:O32)</f>
        <v>117.57000000000002</v>
      </c>
      <c r="S32" s="50">
        <f>+('Rev Req - Distribution'!R32+'Rev Req - Transmission'!R32)/1000000</f>
        <v>117.57</v>
      </c>
      <c r="T32" s="64">
        <f>+R32-S32</f>
        <v>0</v>
      </c>
      <c r="U32" s="50"/>
      <c r="V32" s="50">
        <f>+'Rev Req - Distribution'!R32+'Rev Req - Transmission'!R32</f>
        <v>117570000</v>
      </c>
      <c r="W32" s="50">
        <f>+R32-V32</f>
        <v>-117569882.43000001</v>
      </c>
      <c r="X32" s="50">
        <f>'PD Exec Summary High Lev'!M35</f>
        <v>117.57000000000002</v>
      </c>
      <c r="Y32" s="58">
        <f>+R32-X32</f>
        <v>0</v>
      </c>
    </row>
    <row r="33" spans="1:17" ht="13">
      <c r="A33" s="280"/>
      <c r="E33" s="10"/>
      <c r="F33" s="20"/>
      <c r="G33" s="20"/>
      <c r="H33" s="20"/>
      <c r="I33" s="20"/>
      <c r="J33" s="20"/>
      <c r="K33" s="20"/>
      <c r="L33" s="20"/>
      <c r="M33" s="20"/>
      <c r="N33" s="20"/>
      <c r="O33" s="19"/>
      <c r="P33" s="253"/>
      <c r="Q33" s="253"/>
    </row>
    <row r="34" spans="1:23" ht="13.5" thickBot="1">
      <c r="A34" s="16" t="s">
        <v>21</v>
      </c>
      <c r="B34" s="8" t="s">
        <v>33</v>
      </c>
      <c r="E34" s="10"/>
      <c r="F34" s="283">
        <f>F24+F25+F28+F29+F30+F32</f>
        <v>11.793967057622027</v>
      </c>
      <c r="G34" s="283">
        <f t="shared" si="10" ref="G34:O34">G24+G25+G28+G29+G30+G32</f>
        <v>20.698306398581337</v>
      </c>
      <c r="H34" s="283">
        <f t="shared" si="10"/>
        <v>31.863305365600631</v>
      </c>
      <c r="I34" s="283">
        <f t="shared" si="10"/>
        <v>42.688856513378312</v>
      </c>
      <c r="J34" s="283">
        <f t="shared" si="10"/>
        <v>53.093334507830477</v>
      </c>
      <c r="K34" s="283">
        <f t="shared" si="10"/>
        <v>63.181504491223407</v>
      </c>
      <c r="L34" s="283">
        <f t="shared" si="10"/>
        <v>72.992708132782255</v>
      </c>
      <c r="M34" s="283">
        <f t="shared" si="10"/>
        <v>82.536945432507039</v>
      </c>
      <c r="N34" s="283">
        <f t="shared" si="10"/>
        <v>91.814216390397732</v>
      </c>
      <c r="O34" s="283">
        <f t="shared" si="10"/>
        <v>100.82452100645435</v>
      </c>
      <c r="P34" s="64"/>
      <c r="Q34" s="64"/>
      <c r="R34" s="23">
        <f>SUM(F34:O34)</f>
        <v>571.4876652963776</v>
      </c>
      <c r="S34" s="50">
        <f>+('Rev Req - Distribution'!R34+'Rev Req - Transmission'!R34)/1000000</f>
        <v>571.48766529637749</v>
      </c>
      <c r="T34" s="64">
        <f>+R34-S34</f>
        <v>0</v>
      </c>
      <c r="V34" s="50">
        <f>+'Rev Req - Distribution'!R34+'Rev Req - Transmission'!R34</f>
        <v>571487665.29637754</v>
      </c>
      <c r="W34" s="50">
        <f>+R34-V34</f>
        <v>-571487093.80871224</v>
      </c>
    </row>
    <row r="35" spans="1:23" ht="16.5" thickTop="1" thickBot="1">
      <c r="A35" s="16"/>
      <c r="B35" s="2" t="s">
        <v>3</v>
      </c>
      <c r="C35" s="1" t="s">
        <v>242</v>
      </c>
      <c r="E35" s="10"/>
      <c r="F35" s="284">
        <f>('Rev Req - Distribution'!F35+'Rev Req - Transmission'!F35)/1000000</f>
        <v>0.30131125620597904</v>
      </c>
      <c r="G35" s="284">
        <f>('Rev Req - Distribution'!G35+'Rev Req - Transmission'!G35)/1000000</f>
        <v>0.60445486782952318</v>
      </c>
      <c r="H35" s="284">
        <f>('Rev Req - Distribution'!H35+'Rev Req - Transmission'!H35)/1000000</f>
        <v>1.0879006995080527</v>
      </c>
      <c r="I35" s="284">
        <f>('Rev Req - Distribution'!I35+'Rev Req - Transmission'!I35)/1000000</f>
        <v>1.5866720148795408</v>
      </c>
      <c r="J35" s="284">
        <f>('Rev Req - Distribution'!J35+'Rev Req - Transmission'!J35)/1000000</f>
        <v>2.0687610399403948</v>
      </c>
      <c r="K35" s="284">
        <f>('Rev Req - Distribution'!K35+'Rev Req - Transmission'!K35)/1000000</f>
        <v>2.5342730531139339</v>
      </c>
      <c r="L35" s="284">
        <f>('Rev Req - Distribution'!L35+'Rev Req - Transmission'!L35)/1000000</f>
        <v>2.9877727981867102</v>
      </c>
      <c r="M35" s="284">
        <f>('Rev Req - Distribution'!M35+'Rev Req - Transmission'!M35)/1000000</f>
        <v>3.4292602751587227</v>
      </c>
      <c r="N35" s="284">
        <f>('Rev Req - Distribution'!N35+'Rev Req - Transmission'!N35)/1000000</f>
        <v>3.8587354840299706</v>
      </c>
      <c r="O35" s="284">
        <f>('Rev Req - Distribution'!O35+'Rev Req - Transmission'!O35)/1000000</f>
        <v>4.2761984248004543</v>
      </c>
      <c r="P35" s="64"/>
      <c r="Q35" s="64"/>
      <c r="R35" s="23">
        <f t="shared" si="11" ref="R35:R36">SUM(F35:O35)</f>
        <v>22.735339913653281</v>
      </c>
      <c r="S35" s="50">
        <f>+('Rev Req - Distribution'!R35+'Rev Req - Transmission'!R35)/1000000</f>
        <v>22.735339913653284</v>
      </c>
      <c r="T35" s="64">
        <f>+R35-S35</f>
        <v>0</v>
      </c>
      <c r="V35" s="50"/>
      <c r="W35" s="50"/>
    </row>
    <row r="36" spans="1:23" ht="16.5" thickTop="1" thickBot="1">
      <c r="A36" s="16"/>
      <c r="B36" s="2" t="s">
        <v>4</v>
      </c>
      <c r="C36" s="1" t="s">
        <v>243</v>
      </c>
      <c r="E36" s="10"/>
      <c r="F36" s="284">
        <f>('Rev Req - Distribution'!F36+'Rev Req - Transmission'!F36)/1000000</f>
        <v>11.492655801416047</v>
      </c>
      <c r="G36" s="284">
        <f>('Rev Req - Distribution'!G36+'Rev Req - Transmission'!G36)/1000000</f>
        <v>20.093851530751813</v>
      </c>
      <c r="H36" s="284">
        <f>('Rev Req - Distribution'!H36+'Rev Req - Transmission'!H36)/1000000</f>
        <v>30.775404666092591</v>
      </c>
      <c r="I36" s="284">
        <f>('Rev Req - Distribution'!I36+'Rev Req - Transmission'!I36)/1000000</f>
        <v>41.102184498498772</v>
      </c>
      <c r="J36" s="284">
        <f>('Rev Req - Distribution'!J36+'Rev Req - Transmission'!J36)/1000000</f>
        <v>51.024573467890086</v>
      </c>
      <c r="K36" s="284">
        <f>('Rev Req - Distribution'!K36+'Rev Req - Transmission'!K36)/1000000</f>
        <v>60.647231438109472</v>
      </c>
      <c r="L36" s="284">
        <f>('Rev Req - Distribution'!L36+'Rev Req - Transmission'!L36)/1000000</f>
        <v>70.004935334595544</v>
      </c>
      <c r="M36" s="284">
        <f>('Rev Req - Distribution'!M36+'Rev Req - Transmission'!M36)/1000000</f>
        <v>79.1076851573483</v>
      </c>
      <c r="N36" s="284">
        <f>('Rev Req - Distribution'!N36+'Rev Req - Transmission'!N36)/1000000</f>
        <v>87.955480906367754</v>
      </c>
      <c r="O36" s="284">
        <f>('Rev Req - Distribution'!O36+'Rev Req - Transmission'!O36)/1000000</f>
        <v>96.548322581653892</v>
      </c>
      <c r="P36" s="64"/>
      <c r="Q36" s="64"/>
      <c r="R36" s="23">
        <f t="shared" si="11"/>
        <v>548.75232538272428</v>
      </c>
      <c r="S36" s="50">
        <f>+('Rev Req - Distribution'!R36+'Rev Req - Transmission'!R36)/1000000</f>
        <v>548.75232538272428</v>
      </c>
      <c r="T36" s="64">
        <f>+R36-S36</f>
        <v>0</v>
      </c>
      <c r="V36" s="50"/>
      <c r="W36" s="50"/>
    </row>
    <row r="37" spans="1:23" ht="13.5" thickTop="1">
      <c r="A37" s="16"/>
      <c r="B37" s="8"/>
      <c r="E37" s="10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V37" s="50"/>
      <c r="W37" s="50"/>
    </row>
    <row r="38" spans="1:26" s="14" customFormat="1" ht="15.5">
      <c r="A38" s="55" t="s">
        <v>22</v>
      </c>
      <c r="B38" s="14" t="s">
        <v>244</v>
      </c>
      <c r="E38" s="3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X38" s="14" t="s">
        <v>40</v>
      </c>
      <c r="Y38" s="54">
        <f>+'Rev Req - Distribution'!R34+'Rev Req - Transmission'!R34</f>
        <v>571487665.29637754</v>
      </c>
      <c r="Z38" s="54">
        <f>+R34-Y38</f>
        <v>-571487093.80871224</v>
      </c>
    </row>
    <row r="39" spans="1:26" s="14" customFormat="1" ht="13">
      <c r="A39" s="55"/>
      <c r="B39" s="273" t="s">
        <v>3</v>
      </c>
      <c r="C39" s="14" t="s">
        <v>227</v>
      </c>
      <c r="E39" s="32"/>
      <c r="F39" s="269">
        <f>F43/F35</f>
        <v>0.97399544999999998</v>
      </c>
      <c r="G39" s="269">
        <f t="shared" si="12" ref="G39:O40">G43/G35</f>
        <v>0.9739954500000001</v>
      </c>
      <c r="H39" s="269">
        <f t="shared" si="12"/>
        <v>0.97399544999999998</v>
      </c>
      <c r="I39" s="269">
        <f t="shared" si="12"/>
        <v>0.97399544999999998</v>
      </c>
      <c r="J39" s="269">
        <f t="shared" si="12"/>
        <v>0.97399544999999987</v>
      </c>
      <c r="K39" s="269">
        <f t="shared" si="12"/>
        <v>0.97399544999999998</v>
      </c>
      <c r="L39" s="269">
        <f t="shared" si="12"/>
        <v>0.97399544999999998</v>
      </c>
      <c r="M39" s="269">
        <f t="shared" si="12"/>
        <v>0.97399544999999998</v>
      </c>
      <c r="N39" s="269">
        <f t="shared" si="12"/>
        <v>0.97399544999999998</v>
      </c>
      <c r="O39" s="269">
        <f t="shared" si="12"/>
        <v>0.9739954500000001</v>
      </c>
      <c r="P39" s="62"/>
      <c r="Q39" s="62"/>
      <c r="R39" s="62"/>
      <c r="S39" s="62"/>
      <c r="T39" s="62"/>
      <c r="U39" s="62"/>
      <c r="Y39" s="54"/>
      <c r="Z39" s="54"/>
    </row>
    <row r="40" spans="1:26" s="14" customFormat="1" ht="13">
      <c r="A40" s="55"/>
      <c r="B40" s="273" t="s">
        <v>4</v>
      </c>
      <c r="C40" s="14" t="s">
        <v>228</v>
      </c>
      <c r="E40" s="32"/>
      <c r="F40" s="269">
        <f>F44/F36</f>
        <v>0.99129866312859849</v>
      </c>
      <c r="G40" s="269">
        <f t="shared" si="12"/>
        <v>0.99001629552775194</v>
      </c>
      <c r="H40" s="269">
        <f t="shared" si="12"/>
        <v>0.98826787962285167</v>
      </c>
      <c r="I40" s="269">
        <f t="shared" si="12"/>
        <v>0.98718810755606512</v>
      </c>
      <c r="J40" s="269">
        <f t="shared" si="12"/>
        <v>0.98654381428682791</v>
      </c>
      <c r="K40" s="269">
        <f t="shared" si="12"/>
        <v>0.98613137349557345</v>
      </c>
      <c r="L40" s="269">
        <f t="shared" si="12"/>
        <v>0.98583521663728424</v>
      </c>
      <c r="M40" s="269">
        <f t="shared" si="12"/>
        <v>0.98561291535412798</v>
      </c>
      <c r="N40" s="269">
        <f t="shared" si="12"/>
        <v>0.9854396059730165</v>
      </c>
      <c r="O40" s="269">
        <f t="shared" si="12"/>
        <v>0.98530044650821857</v>
      </c>
      <c r="P40" s="62"/>
      <c r="Q40" s="62"/>
      <c r="R40" s="62"/>
      <c r="S40" s="62"/>
      <c r="T40" s="62"/>
      <c r="U40" s="62"/>
      <c r="Y40" s="54"/>
      <c r="Z40" s="54"/>
    </row>
    <row r="41" spans="1:26" ht="13">
      <c r="A41" s="280"/>
      <c r="E41" s="24"/>
      <c r="F41" s="25"/>
      <c r="G41" s="25"/>
      <c r="H41" s="25"/>
      <c r="I41" s="25"/>
      <c r="J41" s="25"/>
      <c r="K41" s="25"/>
      <c r="L41" s="25"/>
      <c r="M41" s="25"/>
      <c r="N41" s="25"/>
      <c r="P41" s="255"/>
      <c r="Q41" s="255"/>
      <c r="X41" s="14" t="s">
        <v>39</v>
      </c>
      <c r="Y41" s="54">
        <f>+'Rev Req - Distribution'!R45+'Rev Req - Transmission'!R45</f>
        <v>563350865.61369932</v>
      </c>
      <c r="Z41" s="50">
        <f>+Y41-R42</f>
        <v>563350865.61369932</v>
      </c>
    </row>
    <row r="42" spans="1:23" ht="13.5" thickBot="1">
      <c r="A42" s="279" t="s">
        <v>23</v>
      </c>
      <c r="B42" s="1" t="s">
        <v>237</v>
      </c>
      <c r="E42" s="24"/>
      <c r="P42" s="64"/>
      <c r="Q42" s="64"/>
      <c r="R42" s="23"/>
      <c r="S42" s="64"/>
      <c r="T42" s="64"/>
      <c r="V42" s="50">
        <f>+'Rev Req - Distribution'!R45+'Rev Req - Transmission'!R45</f>
        <v>563350865.61369932</v>
      </c>
      <c r="W42" s="50">
        <f>+R42-V42</f>
        <v>-563350865.61369932</v>
      </c>
    </row>
    <row r="43" spans="1:20" ht="13.5" thickTop="1">
      <c r="A43" s="280"/>
      <c r="B43" s="1" t="s">
        <v>3</v>
      </c>
      <c r="C43" s="1" t="s">
        <v>236</v>
      </c>
      <c r="E43" s="24"/>
      <c r="F43" s="285">
        <f>('Rev Req - Distribution'!F43+'Rev Req - Transmission'!F43)/1000000</f>
        <v>0.29347579257840783</v>
      </c>
      <c r="G43" s="285">
        <f>('Rev Req - Distribution'!G43+'Rev Req - Transmission'!G43)/1000000</f>
        <v>0.58873629099630698</v>
      </c>
      <c r="H43" s="285">
        <f>('Rev Req - Distribution'!H43+'Rev Req - Transmission'!H43)/1000000</f>
        <v>1.0596103313726606</v>
      </c>
      <c r="I43" s="285">
        <f>('Rev Req - Distribution'!I43+'Rev Req - Transmission'!I43)/1000000</f>
        <v>1.5454113231350051</v>
      </c>
      <c r="J43" s="285">
        <f>('Rev Req - Distribution'!J43+'Rev Req - Transmission'!J43)/1000000</f>
        <v>2.0149638400392127</v>
      </c>
      <c r="K43" s="285">
        <f>('Rev Req - Distribution'!K43+'Rev Req - Transmission'!K43)/1000000</f>
        <v>2.4683704227905801</v>
      </c>
      <c r="L43" s="285">
        <f>('Rev Req - Distribution'!L43+'Rev Req - Transmission'!L43)/1000000</f>
        <v>2.9100771110676238</v>
      </c>
      <c r="M43" s="285">
        <f>('Rev Req - Distribution'!M43+'Rev Req - Transmission'!M43)/1000000</f>
        <v>3.3400839048703439</v>
      </c>
      <c r="N43" s="285">
        <f>('Rev Req - Distribution'!N43+'Rev Req - Transmission'!N43)/1000000</f>
        <v>3.7583908041987391</v>
      </c>
      <c r="O43" s="285">
        <f>('Rev Req - Distribution'!O43+'Rev Req - Transmission'!O43)/1000000</f>
        <v>4.1649978090528101</v>
      </c>
      <c r="P43" s="255"/>
      <c r="Q43" s="255"/>
      <c r="R43" s="50">
        <f>SUM(F43:O43)</f>
        <v>22.14411763010169</v>
      </c>
      <c r="S43" s="50">
        <f>+('Rev Req - Distribution'!R43+'Rev Req - Transmission'!R43)/1000000</f>
        <v>22.144117630101693</v>
      </c>
      <c r="T43" s="64">
        <f>+R43-S43</f>
        <v>0</v>
      </c>
    </row>
    <row r="44" spans="1:20" ht="13">
      <c r="A44" s="280"/>
      <c r="B44" s="1" t="s">
        <v>4</v>
      </c>
      <c r="C44" s="1" t="s">
        <v>238</v>
      </c>
      <c r="E44" s="24"/>
      <c r="F44" s="285">
        <f>('Rev Req - Distribution'!F44+'Rev Req - Transmission'!F44)/1000000</f>
        <v>11.392654331740859</v>
      </c>
      <c r="G44" s="285">
        <f>('Rev Req - Distribution'!G44+'Rev Req - Transmission'!G44)/1000000</f>
        <v>19.893240455359557</v>
      </c>
      <c r="H44" s="285">
        <f>('Rev Req - Distribution'!H44+'Rev Req - Transmission'!H44)/1000000</f>
        <v>30.414343913894541</v>
      </c>
      <c r="I44" s="285">
        <f>('Rev Req - Distribution'!I44+'Rev Req - Transmission'!I44)/1000000</f>
        <v>40.575587731493236</v>
      </c>
      <c r="J44" s="285">
        <f>('Rev Req - Distribution'!J44+'Rev Req - Transmission'!J44)/1000000</f>
        <v>50.337977331370766</v>
      </c>
      <c r="K44" s="285">
        <f>('Rev Req - Distribution'!K44+'Rev Req - Transmission'!K44)/1000000</f>
        <v>59.806137636766813</v>
      </c>
      <c r="L44" s="285">
        <f>('Rev Req - Distribution'!L44+'Rev Req - Transmission'!L44)/1000000</f>
        <v>69.013330591260072</v>
      </c>
      <c r="M44" s="285">
        <f>('Rev Req - Distribution'!M44+'Rev Req - Transmission'!M44)/1000000</f>
        <v>77.96955619485054</v>
      </c>
      <c r="N44" s="285">
        <f>('Rev Req - Distribution'!N44+'Rev Req - Transmission'!N44)/1000000</f>
        <v>86.674814447538211</v>
      </c>
      <c r="O44" s="285">
        <f>('Rev Req - Distribution'!O44+'Rev Req - Transmission'!O44)/1000000</f>
        <v>95.129105349323098</v>
      </c>
      <c r="P44" s="255"/>
      <c r="Q44" s="255"/>
      <c r="R44" s="50">
        <f>SUM(F44:O44)</f>
        <v>541.20674798359778</v>
      </c>
      <c r="S44" s="50">
        <f>+('Rev Req - Distribution'!R44+'Rev Req - Transmission'!R44)/1000000</f>
        <v>541.20674798359778</v>
      </c>
      <c r="T44" s="64">
        <f>+R44-S44</f>
        <v>0</v>
      </c>
    </row>
    <row r="45" spans="1:20" ht="13.5" thickBot="1">
      <c r="A45" s="280"/>
      <c r="B45" s="1" t="s">
        <v>231</v>
      </c>
      <c r="C45" s="1" t="s">
        <v>41</v>
      </c>
      <c r="E45" s="24"/>
      <c r="F45" s="267">
        <f>+F43+F44</f>
        <v>11.686130124319266</v>
      </c>
      <c r="G45" s="267">
        <f t="shared" si="13" ref="G45:O45">+G43+G44</f>
        <v>20.481976746355862</v>
      </c>
      <c r="H45" s="267">
        <f t="shared" si="13"/>
        <v>31.473954245267201</v>
      </c>
      <c r="I45" s="267">
        <f t="shared" si="13"/>
        <v>42.120999054628243</v>
      </c>
      <c r="J45" s="267">
        <f t="shared" si="13"/>
        <v>52.352941171409981</v>
      </c>
      <c r="K45" s="267">
        <f t="shared" si="13"/>
        <v>62.274508059557391</v>
      </c>
      <c r="L45" s="267">
        <f t="shared" si="13"/>
        <v>71.923407702327694</v>
      </c>
      <c r="M45" s="267">
        <f t="shared" si="13"/>
        <v>81.30964009972088</v>
      </c>
      <c r="N45" s="267">
        <f t="shared" si="13"/>
        <v>90.43320525173695</v>
      </c>
      <c r="O45" s="267">
        <f t="shared" si="13"/>
        <v>99.294103158375904</v>
      </c>
      <c r="R45" s="50">
        <f>SUM(F45:O45)</f>
        <v>563.3508656136994</v>
      </c>
      <c r="S45" s="50">
        <f>+('Rev Req - Distribution'!R45+'Rev Req - Transmission'!R45)/1000000</f>
        <v>563.35086561369928</v>
      </c>
      <c r="T45" s="64">
        <f>+R45-S45</f>
        <v>0</v>
      </c>
    </row>
    <row r="46" spans="1:14" ht="13.5" thickTop="1">
      <c r="A46" s="280"/>
      <c r="E46" s="24"/>
      <c r="F46" s="25"/>
      <c r="G46" s="25"/>
      <c r="H46" s="25"/>
      <c r="I46" s="25"/>
      <c r="J46" s="25"/>
      <c r="K46" s="25"/>
      <c r="L46" s="25"/>
      <c r="M46" s="25"/>
      <c r="N46" s="25"/>
    </row>
    <row r="47" spans="1:17" ht="13">
      <c r="A47" s="26" t="s">
        <v>79</v>
      </c>
      <c r="C47" s="8"/>
      <c r="E47" s="24"/>
      <c r="F47" s="27"/>
      <c r="G47" s="27"/>
      <c r="H47" s="27"/>
      <c r="I47" s="27"/>
      <c r="J47" s="27"/>
      <c r="K47" s="27"/>
      <c r="L47" s="27"/>
      <c r="M47" s="27"/>
      <c r="N47" s="27"/>
      <c r="O47" s="28"/>
      <c r="P47" s="28"/>
      <c r="Q47" s="28"/>
    </row>
    <row r="48" spans="1:17" ht="13">
      <c r="A48" s="280"/>
      <c r="B48" s="8" t="s">
        <v>66</v>
      </c>
      <c r="C48" s="29" t="s">
        <v>76</v>
      </c>
      <c r="D48" s="29"/>
      <c r="E48" s="29"/>
      <c r="F48" s="275"/>
      <c r="G48" s="275"/>
      <c r="H48" s="275"/>
      <c r="I48" s="275"/>
      <c r="J48" s="275"/>
      <c r="K48" s="275"/>
      <c r="L48" s="275"/>
      <c r="M48" s="275"/>
      <c r="N48" s="275"/>
      <c r="O48" s="275"/>
      <c r="P48" s="30"/>
      <c r="Q48" s="30"/>
    </row>
    <row r="49" spans="1:17" ht="13">
      <c r="A49" s="280"/>
      <c r="B49" s="8" t="s">
        <v>67</v>
      </c>
      <c r="C49" s="1" t="s">
        <v>51</v>
      </c>
      <c r="D49" s="30"/>
      <c r="E49" s="30"/>
      <c r="F49" s="30"/>
      <c r="G49" s="30"/>
      <c r="H49" s="30"/>
      <c r="I49" s="30"/>
      <c r="J49" s="30"/>
      <c r="K49" s="30"/>
      <c r="L49" s="30"/>
      <c r="M49" s="14"/>
      <c r="N49" s="30"/>
      <c r="O49" s="30"/>
      <c r="P49" s="30"/>
      <c r="Q49" s="30"/>
    </row>
    <row r="50" spans="1:17" ht="13">
      <c r="A50" s="280"/>
      <c r="B50" s="8" t="s">
        <v>68</v>
      </c>
      <c r="C50" s="8" t="s">
        <v>77</v>
      </c>
      <c r="E50" s="24"/>
      <c r="F50" s="27"/>
      <c r="G50" s="27"/>
      <c r="H50" s="27"/>
      <c r="I50" s="27"/>
      <c r="J50" s="27"/>
      <c r="K50" s="27"/>
      <c r="L50" s="27"/>
      <c r="M50" s="29"/>
      <c r="N50" s="27"/>
      <c r="O50" s="28"/>
      <c r="P50" s="28"/>
      <c r="Q50" s="28"/>
    </row>
    <row r="51" spans="2:17" s="14" customFormat="1" ht="13">
      <c r="B51" s="31" t="s">
        <v>69</v>
      </c>
      <c r="C51" s="27" t="s">
        <v>224</v>
      </c>
      <c r="E51" s="32"/>
      <c r="F51" s="27"/>
      <c r="G51" s="27"/>
      <c r="H51" s="27"/>
      <c r="I51" s="27"/>
      <c r="J51" s="27"/>
      <c r="K51" s="27"/>
      <c r="L51" s="27"/>
      <c r="M51" s="8"/>
      <c r="N51" s="27"/>
      <c r="O51" s="27"/>
      <c r="P51" s="27"/>
      <c r="Q51" s="27"/>
    </row>
    <row r="52" spans="2:17" ht="11.5" customHeight="1">
      <c r="B52" s="2" t="s">
        <v>106</v>
      </c>
      <c r="C52" s="272" t="s">
        <v>225</v>
      </c>
      <c r="E52" s="24"/>
      <c r="F52" s="27"/>
      <c r="G52" s="27"/>
      <c r="H52" s="27"/>
      <c r="I52" s="27"/>
      <c r="J52" s="27"/>
      <c r="K52" s="27"/>
      <c r="L52" s="27"/>
      <c r="N52" s="27"/>
      <c r="O52" s="28"/>
      <c r="P52" s="28"/>
      <c r="Q52" s="28"/>
    </row>
    <row r="53" spans="1:17" ht="11.5" customHeight="1">
      <c r="A53" s="4"/>
      <c r="B53" s="1" t="s">
        <v>71</v>
      </c>
      <c r="C53" s="1" t="s">
        <v>55</v>
      </c>
      <c r="E53" s="24"/>
      <c r="F53" s="27"/>
      <c r="G53" s="27"/>
      <c r="H53" s="27"/>
      <c r="I53" s="27"/>
      <c r="J53" s="27"/>
      <c r="K53" s="27"/>
      <c r="L53" s="27"/>
      <c r="N53" s="27"/>
      <c r="O53" s="28"/>
      <c r="P53" s="28"/>
      <c r="Q53" s="28"/>
    </row>
    <row r="54" spans="1:17" ht="11.5" customHeight="1">
      <c r="A54" s="4"/>
      <c r="B54" s="1" t="s">
        <v>72</v>
      </c>
      <c r="C54" s="1" t="s">
        <v>52</v>
      </c>
      <c r="E54" s="24"/>
      <c r="F54" s="27"/>
      <c r="G54" s="27"/>
      <c r="H54" s="27"/>
      <c r="I54" s="27"/>
      <c r="J54" s="27"/>
      <c r="K54" s="27"/>
      <c r="L54" s="27"/>
      <c r="M54" s="27"/>
      <c r="N54" s="27"/>
      <c r="O54" s="28"/>
      <c r="P54" s="28"/>
      <c r="Q54" s="28"/>
    </row>
    <row r="55" spans="1:17" ht="11.5" customHeight="1">
      <c r="A55" s="4"/>
      <c r="B55" s="1" t="s">
        <v>73</v>
      </c>
      <c r="C55" s="1" t="s">
        <v>240</v>
      </c>
      <c r="E55" s="24"/>
      <c r="F55" s="27"/>
      <c r="G55" s="27"/>
      <c r="H55" s="27"/>
      <c r="I55" s="27"/>
      <c r="J55" s="27"/>
      <c r="K55" s="27"/>
      <c r="L55" s="27"/>
      <c r="M55" s="27"/>
      <c r="N55" s="27"/>
      <c r="O55" s="28"/>
      <c r="P55" s="28"/>
      <c r="Q55" s="28"/>
    </row>
    <row r="56" spans="1:17" ht="11.5" customHeight="1">
      <c r="A56" s="4"/>
      <c r="B56" s="1" t="s">
        <v>239</v>
      </c>
      <c r="C56" s="281" t="s">
        <v>75</v>
      </c>
      <c r="E56" s="24"/>
      <c r="F56" s="27"/>
      <c r="G56" s="27"/>
      <c r="H56" s="27"/>
      <c r="I56" s="27"/>
      <c r="J56" s="27"/>
      <c r="K56" s="27"/>
      <c r="L56" s="27"/>
      <c r="M56" s="27"/>
      <c r="N56" s="27"/>
      <c r="O56" s="28"/>
      <c r="P56" s="28"/>
      <c r="Q56" s="28"/>
    </row>
    <row r="57" spans="1:17" ht="11.5" customHeight="1">
      <c r="A57" s="4"/>
      <c r="E57" s="24"/>
      <c r="F57" s="27"/>
      <c r="G57" s="27"/>
      <c r="H57" s="27"/>
      <c r="I57" s="27"/>
      <c r="J57" s="27"/>
      <c r="K57" s="27"/>
      <c r="L57" s="27"/>
      <c r="M57" s="27"/>
      <c r="N57" s="27"/>
      <c r="O57" s="28"/>
      <c r="P57" s="28"/>
      <c r="Q57" s="28"/>
    </row>
    <row r="58" spans="1:17" ht="11.5" customHeight="1">
      <c r="A58" s="4"/>
      <c r="E58" s="24"/>
      <c r="F58" s="27"/>
      <c r="G58" s="27"/>
      <c r="H58" s="27"/>
      <c r="I58" s="27"/>
      <c r="J58" s="27"/>
      <c r="K58" s="27"/>
      <c r="L58" s="27"/>
      <c r="M58" s="27"/>
      <c r="N58" s="27"/>
      <c r="O58" s="28"/>
      <c r="P58" s="28"/>
      <c r="Q58" s="28"/>
    </row>
    <row r="59" spans="1:17" ht="11.5" customHeight="1">
      <c r="A59" s="4"/>
      <c r="E59" s="24"/>
      <c r="F59" s="27"/>
      <c r="G59" s="27"/>
      <c r="H59" s="27"/>
      <c r="I59" s="27"/>
      <c r="J59" s="27"/>
      <c r="K59" s="27"/>
      <c r="L59" s="27"/>
      <c r="M59" s="27"/>
      <c r="N59" s="27"/>
      <c r="O59" s="28"/>
      <c r="P59" s="28"/>
      <c r="Q59" s="28"/>
    </row>
    <row r="60" spans="1:17" ht="11.5" customHeight="1">
      <c r="A60" s="4"/>
      <c r="C60" s="8"/>
      <c r="E60" s="24"/>
      <c r="F60" s="27"/>
      <c r="G60" s="27"/>
      <c r="H60" s="27"/>
      <c r="I60" s="27"/>
      <c r="J60" s="27"/>
      <c r="K60" s="27"/>
      <c r="L60" s="27"/>
      <c r="M60" s="27"/>
      <c r="N60" s="27"/>
      <c r="O60" s="28"/>
      <c r="P60" s="28"/>
      <c r="Q60" s="28"/>
    </row>
    <row r="61" spans="3:17" s="33" customFormat="1" ht="16" customHeight="1">
      <c r="C61" s="33" t="s">
        <v>29</v>
      </c>
      <c r="E61" s="34"/>
      <c r="F61" s="35">
        <v>0.0258</v>
      </c>
      <c r="G61" s="35">
        <v>0.0258</v>
      </c>
      <c r="H61" s="35">
        <v>0.0258</v>
      </c>
      <c r="I61" s="35">
        <v>0.0258</v>
      </c>
      <c r="J61" s="35">
        <v>0.0258</v>
      </c>
      <c r="K61" s="35">
        <v>0.0258</v>
      </c>
      <c r="L61" s="35">
        <v>0.0258</v>
      </c>
      <c r="M61" s="35">
        <v>0.0258</v>
      </c>
      <c r="N61" s="35">
        <v>0.0258</v>
      </c>
      <c r="O61" s="36">
        <v>0.0258</v>
      </c>
      <c r="P61" s="120"/>
      <c r="Q61" s="120"/>
    </row>
    <row r="62" spans="3:17" s="33" customFormat="1" ht="16" customHeight="1">
      <c r="C62" s="33" t="s">
        <v>35</v>
      </c>
      <c r="E62" s="37"/>
      <c r="F62" s="48">
        <v>0.014</v>
      </c>
      <c r="G62" s="48">
        <v>0.014</v>
      </c>
      <c r="H62" s="48">
        <v>0.014</v>
      </c>
      <c r="I62" s="48">
        <v>0.014</v>
      </c>
      <c r="J62" s="48">
        <v>0.014</v>
      </c>
      <c r="K62" s="48">
        <v>0.014</v>
      </c>
      <c r="L62" s="48">
        <v>0.014</v>
      </c>
      <c r="M62" s="48">
        <v>0.014</v>
      </c>
      <c r="N62" s="48">
        <v>0.014</v>
      </c>
      <c r="O62" s="48">
        <v>0.014</v>
      </c>
      <c r="P62" s="121"/>
      <c r="Q62" s="121"/>
    </row>
    <row r="63" spans="3:17" s="33" customFormat="1" ht="16" customHeight="1">
      <c r="C63" s="33" t="s">
        <v>25</v>
      </c>
      <c r="E63" s="37"/>
      <c r="F63" s="48">
        <f>WACC!$B$39</f>
        <v>0.012034558276621409</v>
      </c>
      <c r="G63" s="48">
        <f>WACC!$B$39</f>
        <v>0.012034558276621409</v>
      </c>
      <c r="H63" s="48">
        <f>WACC!$B$39</f>
        <v>0.012034558276621409</v>
      </c>
      <c r="I63" s="48">
        <f>WACC!$B$39</f>
        <v>0.012034558276621409</v>
      </c>
      <c r="J63" s="48">
        <f>WACC!$B$39</f>
        <v>0.012034558276621409</v>
      </c>
      <c r="K63" s="48">
        <f>WACC!$B$39</f>
        <v>0.012034558276621409</v>
      </c>
      <c r="L63" s="48">
        <f>WACC!$B$39</f>
        <v>0.012034558276621409</v>
      </c>
      <c r="M63" s="48">
        <f>WACC!$B$39</f>
        <v>0.012034558276621409</v>
      </c>
      <c r="N63" s="48">
        <f>WACC!$B$39</f>
        <v>0.012034558276621409</v>
      </c>
      <c r="O63" s="48">
        <f>WACC!$B$39</f>
        <v>0.012034558276621409</v>
      </c>
      <c r="P63" s="121"/>
      <c r="Q63" s="121"/>
    </row>
    <row r="64" spans="3:17" s="33" customFormat="1" ht="16" customHeight="1">
      <c r="C64" s="33" t="s">
        <v>26</v>
      </c>
      <c r="E64" s="38"/>
      <c r="F64" s="49">
        <f>WACC!$B$44</f>
        <v>0.044422826019061654</v>
      </c>
      <c r="G64" s="49">
        <f>WACC!$B$44</f>
        <v>0.044422826019061654</v>
      </c>
      <c r="H64" s="49">
        <f>WACC!$B$44</f>
        <v>0.044422826019061654</v>
      </c>
      <c r="I64" s="49">
        <f>WACC!$B$44</f>
        <v>0.044422826019061654</v>
      </c>
      <c r="J64" s="49">
        <f>WACC!$B$44</f>
        <v>0.044422826019061654</v>
      </c>
      <c r="K64" s="49">
        <f>WACC!$B$44</f>
        <v>0.044422826019061654</v>
      </c>
      <c r="L64" s="49">
        <f>WACC!$B$44</f>
        <v>0.044422826019061654</v>
      </c>
      <c r="M64" s="49">
        <f>WACC!$B$44</f>
        <v>0.044422826019061654</v>
      </c>
      <c r="N64" s="49">
        <f>WACC!$B$44</f>
        <v>0.044422826019061654</v>
      </c>
      <c r="O64" s="49">
        <f>WACC!$B$44</f>
        <v>0.044422826019061654</v>
      </c>
      <c r="P64" s="121"/>
      <c r="Q64" s="121"/>
    </row>
    <row r="65" spans="3:17" s="33" customFormat="1" ht="16" customHeight="1">
      <c r="C65" s="33" t="s">
        <v>27</v>
      </c>
      <c r="E65" s="39"/>
      <c r="F65" s="74">
        <v>0.21</v>
      </c>
      <c r="G65" s="40">
        <v>0.21</v>
      </c>
      <c r="H65" s="40">
        <v>0.21</v>
      </c>
      <c r="I65" s="40">
        <v>0.21</v>
      </c>
      <c r="J65" s="40">
        <v>0.21</v>
      </c>
      <c r="K65" s="40">
        <v>0.21</v>
      </c>
      <c r="L65" s="40">
        <v>0.21</v>
      </c>
      <c r="M65" s="40">
        <v>0.21</v>
      </c>
      <c r="N65" s="40">
        <v>0.21</v>
      </c>
      <c r="O65" s="41">
        <v>0.21</v>
      </c>
      <c r="P65" s="122"/>
      <c r="Q65" s="122"/>
    </row>
    <row r="66" spans="3:17" s="33" customFormat="1" ht="16" customHeight="1">
      <c r="C66" s="33" t="s">
        <v>28</v>
      </c>
      <c r="E66" s="42"/>
      <c r="F66" s="40">
        <v>0.044580000000000002</v>
      </c>
      <c r="G66" s="40">
        <v>0.044580000000000002</v>
      </c>
      <c r="H66" s="40">
        <v>0.055</v>
      </c>
      <c r="I66" s="40">
        <v>0.055</v>
      </c>
      <c r="J66" s="40">
        <v>0.055</v>
      </c>
      <c r="K66" s="40">
        <v>0.055</v>
      </c>
      <c r="L66" s="40">
        <v>0.055</v>
      </c>
      <c r="M66" s="40">
        <v>0.055</v>
      </c>
      <c r="N66" s="40">
        <v>0.055</v>
      </c>
      <c r="O66" s="41">
        <v>0.055</v>
      </c>
      <c r="P66" s="122"/>
      <c r="Q66" s="122"/>
    </row>
    <row r="67" spans="5:17" s="33" customFormat="1" ht="16" customHeight="1">
      <c r="E67" s="43"/>
      <c r="F67" s="44">
        <f t="shared" si="14" ref="F67:O67">1-((F65+F66)-(F65*F66))</f>
        <v>0.75478180000000006</v>
      </c>
      <c r="G67" s="44">
        <f t="shared" si="14"/>
        <v>0.75478180000000006</v>
      </c>
      <c r="H67" s="44">
        <f t="shared" si="14"/>
        <v>0.74655000000000005</v>
      </c>
      <c r="I67" s="44">
        <f t="shared" si="14"/>
        <v>0.74655000000000005</v>
      </c>
      <c r="J67" s="44">
        <f t="shared" si="14"/>
        <v>0.74655000000000005</v>
      </c>
      <c r="K67" s="44">
        <f t="shared" si="14"/>
        <v>0.74655000000000005</v>
      </c>
      <c r="L67" s="44">
        <f t="shared" si="14"/>
        <v>0.74655000000000005</v>
      </c>
      <c r="M67" s="44">
        <f t="shared" si="14"/>
        <v>0.74655000000000005</v>
      </c>
      <c r="N67" s="44">
        <f t="shared" si="14"/>
        <v>0.74655000000000005</v>
      </c>
      <c r="O67" s="45">
        <f t="shared" si="14"/>
        <v>0.74655000000000005</v>
      </c>
      <c r="P67" s="123"/>
      <c r="Q67" s="123"/>
    </row>
    <row r="68" spans="1:17" ht="11.5" customHeight="1">
      <c r="A68" s="4"/>
      <c r="C68" s="8"/>
      <c r="E68" s="24"/>
      <c r="F68" s="27"/>
      <c r="G68" s="27"/>
      <c r="H68" s="27"/>
      <c r="I68" s="27"/>
      <c r="J68" s="27"/>
      <c r="K68" s="27"/>
      <c r="L68" s="27"/>
      <c r="M68" s="27"/>
      <c r="N68" s="27"/>
      <c r="O68" s="28"/>
      <c r="P68" s="28"/>
      <c r="Q68" s="28"/>
    </row>
    <row r="69" spans="1:17" ht="11.5" customHeight="1">
      <c r="A69" s="4"/>
      <c r="C69" s="8"/>
      <c r="E69" s="24"/>
      <c r="F69" s="27"/>
      <c r="G69" s="27"/>
      <c r="H69" s="27"/>
      <c r="I69" s="27"/>
      <c r="J69" s="27"/>
      <c r="K69" s="27"/>
      <c r="L69" s="27"/>
      <c r="M69" s="27"/>
      <c r="N69" s="27"/>
      <c r="O69" s="28"/>
      <c r="P69" s="28"/>
      <c r="Q69" s="28"/>
    </row>
    <row r="70" spans="1:17" ht="11.5" customHeight="1">
      <c r="A70" s="4"/>
      <c r="C70" s="8"/>
      <c r="E70" s="24"/>
      <c r="F70" s="27"/>
      <c r="G70" s="27"/>
      <c r="H70" s="27"/>
      <c r="I70" s="27"/>
      <c r="J70" s="27"/>
      <c r="K70" s="27"/>
      <c r="L70" s="27"/>
      <c r="M70" s="27"/>
      <c r="N70" s="27"/>
      <c r="O70" s="28"/>
      <c r="P70" s="28"/>
      <c r="Q70" s="28"/>
    </row>
    <row r="71" spans="1:17" ht="11.5" customHeight="1">
      <c r="A71" s="4"/>
      <c r="C71" s="8"/>
      <c r="E71" s="24"/>
      <c r="F71" s="27"/>
      <c r="G71" s="27"/>
      <c r="H71" s="27"/>
      <c r="I71" s="27"/>
      <c r="J71" s="27"/>
      <c r="K71" s="27"/>
      <c r="L71" s="27"/>
      <c r="M71" s="27"/>
      <c r="N71" s="27"/>
      <c r="O71" s="28"/>
      <c r="P71" s="28"/>
      <c r="Q71" s="28"/>
    </row>
    <row r="72" spans="1:17" ht="11.5" customHeight="1">
      <c r="A72" s="4"/>
      <c r="C72" s="8"/>
      <c r="E72" s="24"/>
      <c r="F72" s="27"/>
      <c r="G72" s="27"/>
      <c r="H72" s="27"/>
      <c r="I72" s="27"/>
      <c r="J72" s="27"/>
      <c r="K72" s="27"/>
      <c r="L72" s="27"/>
      <c r="M72" s="27"/>
      <c r="N72" s="27"/>
      <c r="O72" s="28"/>
      <c r="P72" s="28"/>
      <c r="Q72" s="28"/>
    </row>
  </sheetData>
  <mergeCells count="5">
    <mergeCell ref="A3:O3"/>
    <mergeCell ref="A4:O4"/>
    <mergeCell ref="A5:O5"/>
    <mergeCell ref="A6:O6"/>
    <mergeCell ref="A7:O7"/>
  </mergeCells>
  <printOptions horizontalCentered="1" verticalCentered="1"/>
  <pageMargins left="0.3" right="0.28" top="0.96" bottom="1" header="0.5" footer="0.5"/>
  <pageSetup fitToHeight="2" orientation="landscape" scale="65" r:id="rId1"/>
  <headerFooter alignWithMargins="0">
    <oddHeader>&amp;CPage 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71"/>
  <sheetViews>
    <sheetView showGridLines="0" workbookViewId="0" topLeftCell="A1">
      <selection pane="topLeft" activeCell="A1" sqref="A1"/>
    </sheetView>
  </sheetViews>
  <sheetFormatPr defaultColWidth="9.1796875" defaultRowHeight="11.5" customHeight="1"/>
  <cols>
    <col min="1" max="1" width="3.81818181818182" style="1" customWidth="1"/>
    <col min="2" max="2" width="3.45454545454545" style="1" customWidth="1"/>
    <col min="3" max="3" width="49.2727272727273" style="1" customWidth="1"/>
    <col min="4" max="4" width="1.81818181818182" style="1" customWidth="1"/>
    <col min="5" max="5" width="9" style="1" bestFit="1" customWidth="1"/>
    <col min="6" max="15" width="7.72727272727273" style="1" bestFit="1" customWidth="1"/>
    <col min="16" max="17" width="12.8181818181818" style="255" customWidth="1"/>
    <col min="18" max="18" width="12.8181818181818" style="1" bestFit="1" customWidth="1"/>
    <col min="19" max="19" width="12.2727272727273" style="1" bestFit="1" customWidth="1"/>
    <col min="20" max="22" width="9.18181818181818" style="1"/>
    <col min="23" max="23" width="12.4545454545455" style="1" bestFit="1" customWidth="1"/>
    <col min="24" max="24" width="12.1818181818182" style="1" bestFit="1" customWidth="1"/>
    <col min="25" max="16384" width="9.18181818181818" style="1"/>
  </cols>
  <sheetData>
    <row r="1" ht="11.5" customHeight="1">
      <c r="A1" s="159" t="s">
        <v>357</v>
      </c>
    </row>
    <row r="2" ht="11.5" customHeight="1">
      <c r="A2" s="159" t="s">
        <v>351</v>
      </c>
    </row>
    <row r="3" spans="1:21" ht="13">
      <c r="A3" s="349" t="s">
        <v>49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249"/>
      <c r="Q3" s="249"/>
      <c r="R3" s="78" t="s">
        <v>48</v>
      </c>
      <c r="S3" s="77"/>
      <c r="T3" s="77"/>
      <c r="U3" s="77"/>
    </row>
    <row r="4" spans="1:17" ht="13">
      <c r="A4" s="349" t="s">
        <v>232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249"/>
      <c r="Q4" s="249"/>
    </row>
    <row r="5" spans="1:17" ht="13">
      <c r="A5" s="349" t="s">
        <v>30</v>
      </c>
      <c r="B5" s="349"/>
      <c r="C5" s="349"/>
      <c r="D5" s="349"/>
      <c r="E5" s="349"/>
      <c r="F5" s="349"/>
      <c r="G5" s="349"/>
      <c r="H5" s="349"/>
      <c r="I5" s="349"/>
      <c r="J5" s="349"/>
      <c r="K5" s="349"/>
      <c r="L5" s="349"/>
      <c r="M5" s="349"/>
      <c r="N5" s="349"/>
      <c r="O5" s="349"/>
      <c r="P5" s="249"/>
      <c r="Q5" s="249"/>
    </row>
    <row r="6" spans="1:17" ht="11.5" customHeight="1">
      <c r="A6" s="350" t="s">
        <v>226</v>
      </c>
      <c r="B6" s="350"/>
      <c r="C6" s="350"/>
      <c r="D6" s="350"/>
      <c r="E6" s="350"/>
      <c r="F6" s="350"/>
      <c r="G6" s="350"/>
      <c r="H6" s="350"/>
      <c r="I6" s="350"/>
      <c r="J6" s="350"/>
      <c r="K6" s="350"/>
      <c r="L6" s="350"/>
      <c r="M6" s="350"/>
      <c r="N6" s="350"/>
      <c r="O6" s="350"/>
      <c r="P6" s="250"/>
      <c r="Q6" s="250"/>
    </row>
    <row r="7" spans="1:17" ht="11.5" customHeight="1">
      <c r="A7" s="351"/>
      <c r="B7" s="351"/>
      <c r="C7" s="351"/>
      <c r="D7" s="351"/>
      <c r="E7" s="351"/>
      <c r="F7" s="351"/>
      <c r="G7" s="351"/>
      <c r="H7" s="351"/>
      <c r="I7" s="351"/>
      <c r="J7" s="351"/>
      <c r="K7" s="351"/>
      <c r="L7" s="351"/>
      <c r="M7" s="351"/>
      <c r="N7" s="351"/>
      <c r="O7" s="351"/>
      <c r="P7" s="66"/>
      <c r="Q7" s="66"/>
    </row>
    <row r="8" spans="1:17" ht="13">
      <c r="A8" s="2"/>
      <c r="C8" s="3"/>
      <c r="E8" s="4" t="s">
        <v>80</v>
      </c>
      <c r="F8" s="3"/>
      <c r="G8" s="3"/>
      <c r="H8" s="3"/>
      <c r="I8" s="3"/>
      <c r="J8" s="3"/>
      <c r="K8" s="3"/>
      <c r="L8" s="3"/>
      <c r="M8" s="3"/>
      <c r="N8" s="5"/>
      <c r="O8" s="3"/>
      <c r="P8" s="5"/>
      <c r="Q8" s="5"/>
    </row>
    <row r="9" spans="5:17" ht="13">
      <c r="E9" s="4" t="s">
        <v>81</v>
      </c>
      <c r="F9" s="4"/>
      <c r="G9" s="4"/>
      <c r="H9" s="4"/>
      <c r="I9" s="4"/>
      <c r="J9" s="4"/>
      <c r="K9" s="4"/>
      <c r="L9" s="4"/>
      <c r="M9" s="4"/>
      <c r="N9" s="4"/>
      <c r="O9" s="4"/>
      <c r="P9" s="65"/>
      <c r="Q9" s="65"/>
    </row>
    <row r="10" spans="1:18" ht="13.5" thickBot="1">
      <c r="A10" s="6" t="s">
        <v>11</v>
      </c>
      <c r="B10" s="6"/>
      <c r="C10" s="6">
        <v>1000000</v>
      </c>
      <c r="D10" s="6"/>
      <c r="E10" s="7" t="s">
        <v>82</v>
      </c>
      <c r="F10" s="7">
        <v>2020</v>
      </c>
      <c r="G10" s="7">
        <f>+F10+1</f>
        <v>2021</v>
      </c>
      <c r="H10" s="7">
        <f t="shared" si="0" ref="H10:O10">+G10+1</f>
        <v>2022</v>
      </c>
      <c r="I10" s="7">
        <f t="shared" si="0"/>
        <v>2023</v>
      </c>
      <c r="J10" s="7">
        <f t="shared" si="0"/>
        <v>2024</v>
      </c>
      <c r="K10" s="7">
        <f t="shared" si="0"/>
        <v>2025</v>
      </c>
      <c r="L10" s="7">
        <f t="shared" si="0"/>
        <v>2026</v>
      </c>
      <c r="M10" s="7">
        <f t="shared" si="0"/>
        <v>2027</v>
      </c>
      <c r="N10" s="7">
        <f t="shared" si="0"/>
        <v>2028</v>
      </c>
      <c r="O10" s="7">
        <f t="shared" si="0"/>
        <v>2029</v>
      </c>
      <c r="P10" s="66"/>
      <c r="Q10" s="66"/>
      <c r="R10" s="57" t="s">
        <v>34</v>
      </c>
    </row>
    <row r="11" spans="1:17" ht="13">
      <c r="A11" s="4" t="s">
        <v>12</v>
      </c>
      <c r="B11" s="8" t="s">
        <v>2</v>
      </c>
      <c r="E11" s="4"/>
      <c r="F11" s="9"/>
      <c r="G11" s="9"/>
      <c r="H11" s="9"/>
      <c r="I11" s="9"/>
      <c r="J11" s="9"/>
      <c r="K11" s="9"/>
      <c r="L11" s="9"/>
      <c r="M11" s="9"/>
      <c r="N11" s="9"/>
      <c r="O11" s="4"/>
      <c r="P11" s="65"/>
      <c r="Q11" s="65"/>
    </row>
    <row r="12" spans="2:24" ht="15.5">
      <c r="B12" s="8" t="s">
        <v>3</v>
      </c>
      <c r="C12" s="1" t="s">
        <v>59</v>
      </c>
      <c r="E12" s="10"/>
      <c r="F12" s="263">
        <f>+('Distribution -Pole Inspection'!F12+'Distribution -Feeder Harden'!F12+'Distribution - Veg Mgmt'!F12+'Distribution -Lateral Hardening'!F12)/1000000</f>
        <v>14</v>
      </c>
      <c r="G12" s="263">
        <f>+('Distribution -Pole Inspection'!G12+'Distribution -Feeder Harden'!G12+'Distribution - Veg Mgmt'!G12+'Distribution -Lateral Hardening'!G12)/1000000</f>
        <v>43.70</v>
      </c>
      <c r="H12" s="263">
        <f>+('Distribution -Pole Inspection'!H12+'Distribution -Feeder Harden'!H12+'Distribution - Veg Mgmt'!H12+'Distribution -Lateral Hardening'!H12)/1000000</f>
        <v>41.80</v>
      </c>
      <c r="I12" s="263">
        <f>+('Distribution -Pole Inspection'!I12+'Distribution -Feeder Harden'!I12+'Distribution - Veg Mgmt'!I12+'Distribution -Lateral Hardening'!I12)/1000000</f>
        <v>38.10</v>
      </c>
      <c r="J12" s="263">
        <f>+('Distribution -Pole Inspection'!J12+'Distribution -Feeder Harden'!J12+'Distribution - Veg Mgmt'!J12+'Distribution -Lateral Hardening'!J12)/1000000</f>
        <v>38.10</v>
      </c>
      <c r="K12" s="263">
        <f>+('Distribution -Pole Inspection'!K12+'Distribution -Feeder Harden'!K12+'Distribution - Veg Mgmt'!K12+'Distribution -Lateral Hardening'!K12)/1000000</f>
        <v>38.10</v>
      </c>
      <c r="L12" s="263">
        <f>+('Distribution -Pole Inspection'!L12+'Distribution -Feeder Harden'!L12+'Distribution - Veg Mgmt'!L12+'Distribution -Lateral Hardening'!L12)/1000000</f>
        <v>38.10</v>
      </c>
      <c r="M12" s="263">
        <f>+('Distribution -Pole Inspection'!M12+'Distribution -Feeder Harden'!M12+'Distribution - Veg Mgmt'!M12+'Distribution -Lateral Hardening'!M12)/1000000</f>
        <v>38.10</v>
      </c>
      <c r="N12" s="263">
        <f>+('Distribution -Pole Inspection'!N12+'Distribution -Feeder Harden'!N12+'Distribution - Veg Mgmt'!N12+'Distribution -Lateral Hardening'!N12)/1000000</f>
        <v>38.10</v>
      </c>
      <c r="O12" s="263">
        <f>+('Distribution -Pole Inspection'!O12+'Distribution -Feeder Harden'!O12+'Distribution - Veg Mgmt'!O12+'Distribution -Lateral Hardening'!O12)/1000000</f>
        <v>38.10</v>
      </c>
      <c r="P12" s="251"/>
      <c r="Q12" s="251"/>
      <c r="R12" s="264">
        <f>SUM(F12:O12)</f>
        <v>366.20000000000005</v>
      </c>
      <c r="S12" s="50"/>
      <c r="W12" s="50">
        <f>+('Distribution -Pole Inspection'!P12+'Distribution -Feeder Harden'!P12+'Distribution -Lateral Hardening'!P12+'Distribution - Veg Mgmt'!P12)/1000000</f>
        <v>366.20</v>
      </c>
      <c r="X12" s="50">
        <f>+R12-W12</f>
        <v>0</v>
      </c>
    </row>
    <row r="13" spans="2:24" ht="15.5">
      <c r="B13" s="8" t="s">
        <v>4</v>
      </c>
      <c r="C13" s="1" t="s">
        <v>60</v>
      </c>
      <c r="E13" s="10"/>
      <c r="F13" s="12">
        <f>+(F12/2)+E17</f>
        <v>9.6999745914481625</v>
      </c>
      <c r="G13" s="12">
        <f>+G12/2+F12/2</f>
        <v>28.85</v>
      </c>
      <c r="H13" s="12">
        <f>+H12/2+G12/2</f>
        <v>42.75</v>
      </c>
      <c r="I13" s="12">
        <f t="shared" si="1" ref="I13:O13">+I12/2+H12/2</f>
        <v>39.950000000000003</v>
      </c>
      <c r="J13" s="12">
        <f t="shared" si="1"/>
        <v>38.10</v>
      </c>
      <c r="K13" s="12">
        <f t="shared" si="1"/>
        <v>38.10</v>
      </c>
      <c r="L13" s="12">
        <f t="shared" si="1"/>
        <v>38.10</v>
      </c>
      <c r="M13" s="12">
        <f t="shared" si="1"/>
        <v>38.10</v>
      </c>
      <c r="N13" s="12">
        <f t="shared" si="1"/>
        <v>38.10</v>
      </c>
      <c r="O13" s="12">
        <f t="shared" si="1"/>
        <v>38.10</v>
      </c>
      <c r="P13" s="252"/>
      <c r="Q13" s="252"/>
      <c r="R13" s="50">
        <f>SUM(F13:O13)</f>
        <v>349.84997459144819</v>
      </c>
      <c r="S13" s="50"/>
      <c r="W13" s="50">
        <f>+('Distribution -Pole Inspection'!P13+'Distribution -Feeder Harden'!P13+'Distribution -Lateral Hardening'!P13+'Distribution - Veg Mgmt'!P13)/1000000</f>
        <v>349.84997459144813</v>
      </c>
      <c r="X13" s="50">
        <f>+R13-W13</f>
        <v>0</v>
      </c>
    </row>
    <row r="14" spans="1:17" ht="13">
      <c r="A14" s="280"/>
      <c r="B14" s="14"/>
      <c r="C14" s="14"/>
      <c r="E14" s="10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</row>
    <row r="15" spans="1:24" ht="15.5">
      <c r="A15" s="16" t="s">
        <v>13</v>
      </c>
      <c r="B15" s="8" t="s">
        <v>61</v>
      </c>
      <c r="C15" s="14"/>
      <c r="E15" s="17">
        <v>0</v>
      </c>
      <c r="F15" s="263">
        <f t="shared" si="2" ref="F15:O15">E15+F13</f>
        <v>9.6999745914481625</v>
      </c>
      <c r="G15" s="263">
        <f t="shared" si="2"/>
        <v>38.549974591448162</v>
      </c>
      <c r="H15" s="263">
        <f t="shared" si="2"/>
        <v>81.299974591448162</v>
      </c>
      <c r="I15" s="263">
        <f t="shared" si="2"/>
        <v>121.24997459144817</v>
      </c>
      <c r="J15" s="263">
        <f t="shared" si="2"/>
        <v>159.34997459144816</v>
      </c>
      <c r="K15" s="263">
        <f t="shared" si="2"/>
        <v>197.44997459144815</v>
      </c>
      <c r="L15" s="263">
        <f t="shared" si="2"/>
        <v>235.54997459144815</v>
      </c>
      <c r="M15" s="263">
        <f t="shared" si="2"/>
        <v>273.64997459144814</v>
      </c>
      <c r="N15" s="263">
        <f t="shared" si="2"/>
        <v>311.74997459144817</v>
      </c>
      <c r="O15" s="263">
        <f t="shared" si="2"/>
        <v>349.84997459144819</v>
      </c>
      <c r="P15" s="251"/>
      <c r="Q15" s="251"/>
      <c r="W15" s="50">
        <f>+('Distribution -Pole Inspection'!O15+'Distribution -Feeder Harden'!O15+'Distribution -Lateral Hardening'!O15+'Distribution - Veg Mgmt'!O15)/1000000</f>
        <v>349.84997459144813</v>
      </c>
      <c r="X15" s="50">
        <f>+O15-W15</f>
        <v>0</v>
      </c>
    </row>
    <row r="16" spans="1:24" ht="15.5">
      <c r="A16" s="16" t="s">
        <v>14</v>
      </c>
      <c r="B16" s="8" t="s">
        <v>62</v>
      </c>
      <c r="C16" s="14"/>
      <c r="E16" s="17">
        <v>0</v>
      </c>
      <c r="F16" s="263">
        <f>E16+F28</f>
        <v>0.32979913610923756</v>
      </c>
      <c r="G16" s="263">
        <f t="shared" si="3" ref="G16:O16">F16+G28</f>
        <v>1.6404982722184753</v>
      </c>
      <c r="H16" s="263">
        <f t="shared" si="3"/>
        <v>4.4046974083277135</v>
      </c>
      <c r="I16" s="263">
        <f t="shared" si="3"/>
        <v>8.5271965444369506</v>
      </c>
      <c r="J16" s="263">
        <f t="shared" si="3"/>
        <v>13.945095680546189</v>
      </c>
      <c r="K16" s="263">
        <f t="shared" si="3"/>
        <v>20.658394816655427</v>
      </c>
      <c r="L16" s="263">
        <f t="shared" si="3"/>
        <v>28.667093952764667</v>
      </c>
      <c r="M16" s="263">
        <f t="shared" si="3"/>
        <v>37.971193088873903</v>
      </c>
      <c r="N16" s="263">
        <f t="shared" si="3"/>
        <v>48.570692224983141</v>
      </c>
      <c r="O16" s="263">
        <f t="shared" si="3"/>
        <v>60.465591361092379</v>
      </c>
      <c r="P16" s="251"/>
      <c r="Q16" s="251"/>
      <c r="W16" s="50">
        <f>+('Distribution -Pole Inspection'!O16+'Distribution -Feeder Harden'!O16+'Distribution -Lateral Hardening'!O16+'Distribution - Veg Mgmt'!O16)/1000000</f>
        <v>60.465591361092379</v>
      </c>
      <c r="X16" s="50">
        <f>+O16-W16</f>
        <v>0</v>
      </c>
    </row>
    <row r="17" spans="1:24" ht="13">
      <c r="A17" s="16" t="s">
        <v>15</v>
      </c>
      <c r="B17" s="8" t="s">
        <v>122</v>
      </c>
      <c r="E17" s="265">
        <f>('Distribution -Pole Inspection'!E17+'Distribution -Feeder Harden'!E17+'Distribution -Lateral Hardening'!E17+'Distribution - Veg Mgmt'!E17)/1000000</f>
        <v>2.6999745914481621</v>
      </c>
      <c r="F17" s="265">
        <f t="shared" si="4" ref="F17:O17">E17+F12-F13</f>
        <v>6.9999999999999982</v>
      </c>
      <c r="G17" s="265">
        <f t="shared" si="4"/>
        <v>21.85</v>
      </c>
      <c r="H17" s="265">
        <f t="shared" si="4"/>
        <v>20.90</v>
      </c>
      <c r="I17" s="265">
        <f t="shared" si="4"/>
        <v>19.049999999999997</v>
      </c>
      <c r="J17" s="265">
        <f t="shared" si="4"/>
        <v>19.049999999999997</v>
      </c>
      <c r="K17" s="265">
        <f t="shared" si="4"/>
        <v>19.049999999999997</v>
      </c>
      <c r="L17" s="265">
        <f t="shared" si="4"/>
        <v>19.049999999999997</v>
      </c>
      <c r="M17" s="265">
        <f t="shared" si="4"/>
        <v>19.049999999999997</v>
      </c>
      <c r="N17" s="265">
        <f t="shared" si="4"/>
        <v>19.049999999999997</v>
      </c>
      <c r="O17" s="265">
        <f t="shared" si="4"/>
        <v>19.049999999999997</v>
      </c>
      <c r="P17" s="118"/>
      <c r="Q17" s="118"/>
      <c r="W17" s="50">
        <f>+('Distribution -Pole Inspection'!O17+'Distribution -Feeder Harden'!O17+'Distribution -Lateral Hardening'!O17+'Distribution - Veg Mgmt'!O17)/1000000</f>
        <v>19.050000000000004</v>
      </c>
      <c r="X17" s="50">
        <f>+O17-W17</f>
        <v>0</v>
      </c>
    </row>
    <row r="18" spans="1:23" ht="13">
      <c r="A18" s="280"/>
      <c r="E18" s="19"/>
      <c r="F18" s="20"/>
      <c r="G18" s="20"/>
      <c r="H18" s="20"/>
      <c r="I18" s="20"/>
      <c r="J18" s="20"/>
      <c r="K18" s="20"/>
      <c r="L18" s="20"/>
      <c r="M18" s="20"/>
      <c r="N18" s="20"/>
      <c r="O18" s="19"/>
      <c r="P18" s="253"/>
      <c r="Q18" s="253"/>
      <c r="W18" s="50">
        <f>+('Distribution -Pole Inspection'!O18+'Distribution -Feeder Harden'!O18+'Distribution -Lateral Hardening'!O18+'Distribution - Veg Mgmt'!O18)/1000000</f>
        <v>0</v>
      </c>
    </row>
    <row r="19" spans="1:24" ht="13.5" thickBot="1">
      <c r="A19" s="16" t="s">
        <v>16</v>
      </c>
      <c r="B19" s="8" t="s">
        <v>8</v>
      </c>
      <c r="E19" s="266">
        <f t="shared" si="5" ref="E19:O19">E15-E16+E17</f>
        <v>2.6999745914481621</v>
      </c>
      <c r="F19" s="266">
        <f t="shared" si="5"/>
        <v>16.370175455338924</v>
      </c>
      <c r="G19" s="266">
        <f t="shared" si="5"/>
        <v>58.759476319229691</v>
      </c>
      <c r="H19" s="266">
        <f t="shared" si="5"/>
        <v>97.795277183120447</v>
      </c>
      <c r="I19" s="266">
        <f t="shared" si="5"/>
        <v>131.77277804701123</v>
      </c>
      <c r="J19" s="266">
        <f t="shared" si="5"/>
        <v>164.45487891090198</v>
      </c>
      <c r="K19" s="266">
        <f t="shared" si="5"/>
        <v>195.84157977479271</v>
      </c>
      <c r="L19" s="266">
        <f t="shared" si="5"/>
        <v>225.93288063868346</v>
      </c>
      <c r="M19" s="266">
        <f t="shared" si="5"/>
        <v>254.72878150257424</v>
      </c>
      <c r="N19" s="266">
        <f t="shared" si="5"/>
        <v>282.22928236646504</v>
      </c>
      <c r="O19" s="266">
        <f t="shared" si="5"/>
        <v>308.43438323035582</v>
      </c>
      <c r="P19" s="119"/>
      <c r="Q19" s="119"/>
      <c r="R19" s="50"/>
      <c r="S19" s="50"/>
      <c r="W19" s="50">
        <f>+('Distribution -Pole Inspection'!O19+'Distribution -Feeder Harden'!O19+'Distribution -Lateral Hardening'!O19+'Distribution - Veg Mgmt'!O19)/1000000</f>
        <v>308.43438323035576</v>
      </c>
      <c r="X19" s="50">
        <f>+O19-W19</f>
        <v>0</v>
      </c>
    </row>
    <row r="20" spans="1:17" ht="13.5" thickTop="1">
      <c r="A20" s="280"/>
      <c r="E20" s="10"/>
      <c r="F20" s="15"/>
      <c r="G20" s="15"/>
      <c r="H20" s="15"/>
      <c r="I20" s="15"/>
      <c r="J20" s="15"/>
      <c r="K20" s="15"/>
      <c r="L20" s="15"/>
      <c r="M20" s="15"/>
      <c r="N20" s="15"/>
      <c r="O20" s="10"/>
      <c r="P20" s="254"/>
      <c r="Q20" s="254"/>
    </row>
    <row r="21" spans="1:25" ht="13">
      <c r="A21" s="16" t="s">
        <v>17</v>
      </c>
      <c r="B21" s="8" t="s">
        <v>9</v>
      </c>
      <c r="E21" s="10"/>
      <c r="F21" s="263">
        <f t="shared" si="6" ref="F21:O21">(E19+F19)/2</f>
        <v>9.5350750233935422</v>
      </c>
      <c r="G21" s="263">
        <f t="shared" si="6"/>
        <v>37.564825887284307</v>
      </c>
      <c r="H21" s="263">
        <f t="shared" si="6"/>
        <v>78.277376751175069</v>
      </c>
      <c r="I21" s="263">
        <f t="shared" si="6"/>
        <v>114.78402761506584</v>
      </c>
      <c r="J21" s="263">
        <f t="shared" si="6"/>
        <v>148.11382847895661</v>
      </c>
      <c r="K21" s="263">
        <f t="shared" si="6"/>
        <v>180.14822934284734</v>
      </c>
      <c r="L21" s="263">
        <f t="shared" si="6"/>
        <v>210.88723020673808</v>
      </c>
      <c r="M21" s="263">
        <f t="shared" si="6"/>
        <v>240.33083107062885</v>
      </c>
      <c r="N21" s="263">
        <f t="shared" si="6"/>
        <v>268.47903193451964</v>
      </c>
      <c r="O21" s="263">
        <f t="shared" si="6"/>
        <v>295.33183279841046</v>
      </c>
      <c r="P21" s="251"/>
      <c r="Q21" s="251"/>
      <c r="S21" s="50"/>
      <c r="W21" s="50">
        <f>+('Distribution -Pole Inspection'!O21+'Distribution -Feeder Harden'!O21+'Distribution -Lateral Hardening'!O21+'Distribution - Veg Mgmt'!O21)/1000000</f>
        <v>295.3318327984104</v>
      </c>
      <c r="X21" s="50">
        <f>+O21-W21</f>
        <v>0</v>
      </c>
      <c r="Y21" s="22"/>
    </row>
    <row r="22" spans="1:17" ht="13">
      <c r="A22" s="280"/>
      <c r="E22" s="19"/>
      <c r="F22" s="263"/>
      <c r="G22" s="263"/>
      <c r="H22" s="263"/>
      <c r="I22" s="263"/>
      <c r="J22" s="263"/>
      <c r="K22" s="263"/>
      <c r="L22" s="263"/>
      <c r="M22" s="263"/>
      <c r="N22" s="263"/>
      <c r="O22" s="263"/>
      <c r="P22" s="251"/>
      <c r="Q22" s="251"/>
    </row>
    <row r="23" spans="1:17" ht="13">
      <c r="A23" s="16" t="s">
        <v>18</v>
      </c>
      <c r="B23" s="8" t="s">
        <v>10</v>
      </c>
      <c r="E23" s="10"/>
      <c r="F23" s="263"/>
      <c r="G23" s="263"/>
      <c r="H23" s="263"/>
      <c r="I23" s="263"/>
      <c r="J23" s="263"/>
      <c r="K23" s="263"/>
      <c r="L23" s="263"/>
      <c r="M23" s="263"/>
      <c r="N23" s="263"/>
      <c r="O23" s="263"/>
      <c r="P23" s="251"/>
      <c r="Q23" s="251"/>
    </row>
    <row r="24" spans="1:24" ht="15.5">
      <c r="A24" s="280"/>
      <c r="B24" s="8" t="s">
        <v>3</v>
      </c>
      <c r="C24" s="1" t="s">
        <v>63</v>
      </c>
      <c r="E24" s="10"/>
      <c r="F24" s="263">
        <f>(F21*ROUND((F63),7))/F66</f>
        <v>0.56118832058378543</v>
      </c>
      <c r="G24" s="263">
        <f t="shared" si="7" ref="G24:O24">(G21*ROUND((G63),7))/G66</f>
        <v>2.2108836585959719</v>
      </c>
      <c r="H24" s="263">
        <f t="shared" si="7"/>
        <v>4.6578263370733364</v>
      </c>
      <c r="I24" s="263">
        <f t="shared" si="7"/>
        <v>6.8301224324406213</v>
      </c>
      <c r="J24" s="263">
        <f t="shared" si="7"/>
        <v>8.8133828675306312</v>
      </c>
      <c r="K24" s="263">
        <f t="shared" si="7"/>
        <v>10.719561666936491</v>
      </c>
      <c r="L24" s="263">
        <f t="shared" si="7"/>
        <v>12.548658830658205</v>
      </c>
      <c r="M24" s="263">
        <f t="shared" si="7"/>
        <v>14.300674358695774</v>
      </c>
      <c r="N24" s="263">
        <f t="shared" si="7"/>
        <v>15.975608251049197</v>
      </c>
      <c r="O24" s="263">
        <f t="shared" si="7"/>
        <v>17.573460507718476</v>
      </c>
      <c r="P24" s="251"/>
      <c r="Q24" s="251"/>
      <c r="R24" s="50">
        <f>SUM(F24:O24)</f>
        <v>94.191367231282499</v>
      </c>
      <c r="S24" s="50"/>
      <c r="W24" s="50">
        <f>+('Distribution -Pole Inspection'!P24+'Distribution -Feeder Harden'!P24+'Distribution -Lateral Hardening'!P24+'Distribution - Veg Mgmt'!P24)/1000000</f>
        <v>94.191367231282499</v>
      </c>
      <c r="X24" s="50">
        <f>+R24-W24</f>
        <v>0</v>
      </c>
    </row>
    <row r="25" spans="1:24" ht="15.5">
      <c r="A25" s="4" t="s">
        <v>0</v>
      </c>
      <c r="B25" s="8" t="s">
        <v>4</v>
      </c>
      <c r="C25" s="1" t="s">
        <v>83</v>
      </c>
      <c r="E25" s="10"/>
      <c r="F25" s="263">
        <f>F21*ROUND((F62),7)</f>
        <v>0.11475081387653192</v>
      </c>
      <c r="G25" s="263">
        <f t="shared" si="8" ref="G25:O25">G21*ROUND((G62),7)</f>
        <v>0.4520776536231117</v>
      </c>
      <c r="H25" s="263">
        <f t="shared" si="8"/>
        <v>0.94203691824969149</v>
      </c>
      <c r="I25" s="263">
        <f t="shared" si="8"/>
        <v>1.3813798587362713</v>
      </c>
      <c r="J25" s="263">
        <f t="shared" si="8"/>
        <v>1.7824906802128511</v>
      </c>
      <c r="K25" s="263">
        <f t="shared" si="8"/>
        <v>2.1680118808494306</v>
      </c>
      <c r="L25" s="263">
        <f t="shared" si="8"/>
        <v>2.5379434606460101</v>
      </c>
      <c r="M25" s="263">
        <f t="shared" si="8"/>
        <v>2.8922854196025898</v>
      </c>
      <c r="N25" s="263">
        <f t="shared" si="8"/>
        <v>3.2310377577191698</v>
      </c>
      <c r="O25" s="263">
        <f t="shared" si="8"/>
        <v>3.5542004749957505</v>
      </c>
      <c r="P25" s="251"/>
      <c r="Q25" s="251"/>
      <c r="R25" s="50">
        <f>SUM(F25:O25)</f>
        <v>19.056214918511408</v>
      </c>
      <c r="S25" s="50"/>
      <c r="W25" s="50">
        <f>+('Distribution -Pole Inspection'!P25+'Distribution -Feeder Harden'!P25+'Distribution -Lateral Hardening'!P25+'Distribution - Veg Mgmt'!P25)/1000000</f>
        <v>19.056214918511404</v>
      </c>
      <c r="X25" s="50">
        <f>+R25-W25</f>
        <v>0</v>
      </c>
    </row>
    <row r="26" spans="1:17" ht="13">
      <c r="A26" s="4"/>
      <c r="B26" s="8"/>
      <c r="C26" s="8"/>
      <c r="E26" s="10"/>
      <c r="F26" s="263"/>
      <c r="G26" s="263"/>
      <c r="H26" s="263"/>
      <c r="I26" s="263"/>
      <c r="J26" s="263"/>
      <c r="K26" s="263"/>
      <c r="L26" s="263"/>
      <c r="M26" s="263"/>
      <c r="N26" s="263"/>
      <c r="O26" s="263"/>
      <c r="P26" s="251"/>
      <c r="Q26" s="251"/>
    </row>
    <row r="27" spans="1:17" ht="13">
      <c r="A27" s="16" t="s">
        <v>19</v>
      </c>
      <c r="B27" s="8" t="s">
        <v>1</v>
      </c>
      <c r="C27" s="8"/>
      <c r="E27" s="10"/>
      <c r="F27" s="263"/>
      <c r="G27" s="263"/>
      <c r="H27" s="263"/>
      <c r="I27" s="263"/>
      <c r="J27" s="263"/>
      <c r="K27" s="263"/>
      <c r="L27" s="263"/>
      <c r="M27" s="263"/>
      <c r="N27" s="263"/>
      <c r="O27" s="263"/>
      <c r="P27" s="251"/>
      <c r="Q27" s="251"/>
    </row>
    <row r="28" spans="1:24" ht="15.5">
      <c r="A28" s="4"/>
      <c r="B28" s="8" t="s">
        <v>3</v>
      </c>
      <c r="C28" s="1" t="s">
        <v>64</v>
      </c>
      <c r="E28" s="10"/>
      <c r="F28" s="263">
        <f>+F15*F60</f>
        <v>0.32979913610923756</v>
      </c>
      <c r="G28" s="263">
        <f t="shared" si="9" ref="G28:O28">+G15*G60</f>
        <v>1.3106991361092377</v>
      </c>
      <c r="H28" s="263">
        <f t="shared" si="9"/>
        <v>2.7641991361092377</v>
      </c>
      <c r="I28" s="263">
        <f t="shared" si="9"/>
        <v>4.122499136109238</v>
      </c>
      <c r="J28" s="263">
        <f t="shared" si="9"/>
        <v>5.4178991361092379</v>
      </c>
      <c r="K28" s="263">
        <f t="shared" si="9"/>
        <v>6.7132991361092378</v>
      </c>
      <c r="L28" s="263">
        <f t="shared" si="9"/>
        <v>8.0086991361092377</v>
      </c>
      <c r="M28" s="263">
        <f t="shared" si="9"/>
        <v>9.3040991361092367</v>
      </c>
      <c r="N28" s="263">
        <f t="shared" si="9"/>
        <v>10.599499136109239</v>
      </c>
      <c r="O28" s="263">
        <f t="shared" si="9"/>
        <v>11.89489913610924</v>
      </c>
      <c r="P28" s="251"/>
      <c r="Q28" s="251"/>
      <c r="R28" s="50">
        <f>SUM(F28:O28)</f>
        <v>60.465591361092379</v>
      </c>
      <c r="S28" s="50"/>
      <c r="W28" s="50">
        <f>+('Distribution -Pole Inspection'!P28+'Distribution -Feeder Harden'!P28+'Distribution -Lateral Hardening'!P28+'Distribution - Veg Mgmt'!P28)/1000000</f>
        <v>60.465591361092379</v>
      </c>
      <c r="X28" s="50">
        <f>+R28-W28</f>
        <v>0</v>
      </c>
    </row>
    <row r="29" spans="1:24" ht="15.5">
      <c r="A29" s="4"/>
      <c r="B29" s="1" t="s">
        <v>4</v>
      </c>
      <c r="C29" s="1" t="s">
        <v>65</v>
      </c>
      <c r="E29" s="10"/>
      <c r="F29" s="263">
        <f>+(F15-F16)*F61</f>
        <v>0.13118245637474496</v>
      </c>
      <c r="G29" s="263">
        <f t="shared" si="10" ref="G29:O29">+(G15-G16)*G61</f>
        <v>0.51673266846921562</v>
      </c>
      <c r="H29" s="263">
        <f t="shared" si="10"/>
        <v>1.0765338805636862</v>
      </c>
      <c r="I29" s="263">
        <f t="shared" si="10"/>
        <v>1.5781188926581571</v>
      </c>
      <c r="J29" s="263">
        <f t="shared" si="10"/>
        <v>2.0356683047526278</v>
      </c>
      <c r="K29" s="263">
        <f t="shared" si="10"/>
        <v>2.4750821168470982</v>
      </c>
      <c r="L29" s="263">
        <f t="shared" si="10"/>
        <v>2.8963603289415687</v>
      </c>
      <c r="M29" s="263">
        <f t="shared" si="10"/>
        <v>3.2995029410360392</v>
      </c>
      <c r="N29" s="263">
        <f t="shared" si="10"/>
        <v>3.6845099531305103</v>
      </c>
      <c r="O29" s="263">
        <f t="shared" si="10"/>
        <v>4.051381365224981</v>
      </c>
      <c r="P29" s="251"/>
      <c r="Q29" s="251"/>
      <c r="R29" s="50">
        <f>SUM(F29:O29)</f>
        <v>21.74507290799863</v>
      </c>
      <c r="S29" s="50"/>
      <c r="W29" s="50">
        <f>+('Distribution -Pole Inspection'!P29+'Distribution -Feeder Harden'!P29+'Distribution -Lateral Hardening'!P29+'Distribution - Veg Mgmt'!P29)/1000000</f>
        <v>21.74507290799863</v>
      </c>
      <c r="X29" s="50">
        <f>+R29-W29</f>
        <v>0</v>
      </c>
    </row>
    <row r="30" spans="1:24" ht="13">
      <c r="A30" s="4"/>
      <c r="B30" s="8" t="s">
        <v>5</v>
      </c>
      <c r="C30" s="1" t="s">
        <v>6</v>
      </c>
      <c r="E30" s="10"/>
      <c r="F30" s="263">
        <v>0</v>
      </c>
      <c r="G30" s="263">
        <v>0</v>
      </c>
      <c r="H30" s="263">
        <v>0</v>
      </c>
      <c r="I30" s="263">
        <v>0</v>
      </c>
      <c r="J30" s="263">
        <v>0</v>
      </c>
      <c r="K30" s="263">
        <v>0</v>
      </c>
      <c r="L30" s="263">
        <v>0</v>
      </c>
      <c r="M30" s="263">
        <v>0</v>
      </c>
      <c r="N30" s="263">
        <v>0</v>
      </c>
      <c r="O30" s="263">
        <v>0</v>
      </c>
      <c r="P30" s="251"/>
      <c r="Q30" s="251"/>
      <c r="R30" s="50">
        <f>SUM(F30:O30)</f>
        <v>0</v>
      </c>
      <c r="W30" s="50">
        <f>+('Distribution -Pole Inspection'!P30+'Distribution -Feeder Harden'!P30+'Distribution -Lateral Hardening'!P30+'Distribution - Veg Mgmt'!P30)/1000000</f>
        <v>0</v>
      </c>
      <c r="X30" s="50">
        <f>+R30-W30</f>
        <v>0</v>
      </c>
    </row>
    <row r="31" spans="1:17" ht="13">
      <c r="A31" s="4"/>
      <c r="B31" s="8"/>
      <c r="C31" s="8"/>
      <c r="E31" s="10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251"/>
      <c r="Q31" s="251"/>
    </row>
    <row r="32" spans="1:24" ht="13">
      <c r="A32" s="16" t="s">
        <v>20</v>
      </c>
      <c r="B32" s="8" t="s">
        <v>31</v>
      </c>
      <c r="C32" s="8"/>
      <c r="E32" s="10"/>
      <c r="F32" s="263">
        <f>+('Distribution -Pole Inspection'!F32+'Distribution -Feeder Harden'!F32+'Distribution - Veg Mgmt'!F32+'Distribution -Lateral Hardening'!F32)/1000000</f>
        <v>6.74</v>
      </c>
      <c r="G32" s="263">
        <f>+('Distribution -Pole Inspection'!G32+'Distribution -Feeder Harden'!G32+'Distribution - Veg Mgmt'!G32+'Distribution -Lateral Hardening'!G32)/1000000</f>
        <v>8.35</v>
      </c>
      <c r="H32" s="263">
        <f>+('Distribution -Pole Inspection'!H32+'Distribution -Feeder Harden'!H32+'Distribution - Veg Mgmt'!H32+'Distribution -Lateral Hardening'!H32)/1000000</f>
        <v>8.2799999999999994</v>
      </c>
      <c r="I32" s="263">
        <f>+('Distribution -Pole Inspection'!I32+'Distribution -Feeder Harden'!I32+'Distribution - Veg Mgmt'!I32+'Distribution -Lateral Hardening'!I32)/1000000</f>
        <v>8.15</v>
      </c>
      <c r="J32" s="263">
        <f>+('Distribution -Pole Inspection'!J32+'Distribution -Feeder Harden'!J32+'Distribution - Veg Mgmt'!J32+'Distribution -Lateral Hardening'!J32)/1000000</f>
        <v>8.15</v>
      </c>
      <c r="K32" s="263">
        <f>+('Distribution -Pole Inspection'!K32+'Distribution -Feeder Harden'!K32+'Distribution - Veg Mgmt'!K32+'Distribution -Lateral Hardening'!K32)/1000000</f>
        <v>8.16</v>
      </c>
      <c r="L32" s="263">
        <f>+('Distribution -Pole Inspection'!L32+'Distribution -Feeder Harden'!L32+'Distribution - Veg Mgmt'!L32+'Distribution -Lateral Hardening'!L32)/1000000</f>
        <v>8.16</v>
      </c>
      <c r="M32" s="263">
        <f>+('Distribution -Pole Inspection'!M32+'Distribution -Feeder Harden'!M32+'Distribution - Veg Mgmt'!M32+'Distribution -Lateral Hardening'!M32)/1000000</f>
        <v>8.16</v>
      </c>
      <c r="N32" s="263">
        <f>+('Distribution -Pole Inspection'!N32+'Distribution -Feeder Harden'!N32+'Distribution - Veg Mgmt'!N32+'Distribution -Lateral Hardening'!N32)/1000000</f>
        <v>8.16</v>
      </c>
      <c r="O32" s="263">
        <f>+('Distribution -Pole Inspection'!O32+'Distribution -Feeder Harden'!O32+'Distribution - Veg Mgmt'!O32+'Distribution -Lateral Hardening'!O32)/1000000</f>
        <v>8.16</v>
      </c>
      <c r="P32" s="251"/>
      <c r="Q32" s="251"/>
      <c r="R32" s="50">
        <f>SUM(F32:O32)</f>
        <v>80.469999999999985</v>
      </c>
      <c r="S32" s="50"/>
      <c r="W32" s="50">
        <f>+('Distribution -Pole Inspection'!P32+'Distribution -Feeder Harden'!P32+'Distribution -Lateral Hardening'!P32+'Distribution - Veg Mgmt'!P32)/1000000</f>
        <v>80.47</v>
      </c>
      <c r="X32" s="50">
        <f>+R32-W32</f>
        <v>0</v>
      </c>
    </row>
    <row r="33" spans="1:17" ht="13">
      <c r="A33" s="280"/>
      <c r="E33" s="10"/>
      <c r="F33" s="20"/>
      <c r="G33" s="20"/>
      <c r="H33" s="20"/>
      <c r="I33" s="20"/>
      <c r="J33" s="20"/>
      <c r="K33" s="20"/>
      <c r="L33" s="20"/>
      <c r="M33" s="20"/>
      <c r="N33" s="20"/>
      <c r="O33" s="19"/>
      <c r="P33" s="253"/>
      <c r="Q33" s="253"/>
    </row>
    <row r="34" spans="1:24" ht="13.5" thickBot="1">
      <c r="A34" s="16" t="s">
        <v>21</v>
      </c>
      <c r="B34" s="8" t="s">
        <v>33</v>
      </c>
      <c r="E34" s="10"/>
      <c r="F34" s="283">
        <f>F24+F25+F28+F29+F30+F32</f>
        <v>7.8769207269443005</v>
      </c>
      <c r="G34" s="283">
        <f t="shared" si="11" ref="G34:O34">G24+G25+G28+G29+G30+G32</f>
        <v>12.840393116797536</v>
      </c>
      <c r="H34" s="283">
        <f t="shared" si="11"/>
        <v>17.720596271995952</v>
      </c>
      <c r="I34" s="283">
        <f t="shared" si="11"/>
        <v>22.062120319944285</v>
      </c>
      <c r="J34" s="283">
        <f t="shared" si="11"/>
        <v>26.199440988605346</v>
      </c>
      <c r="K34" s="283">
        <f t="shared" si="11"/>
        <v>30.235954800742256</v>
      </c>
      <c r="L34" s="283">
        <f t="shared" si="11"/>
        <v>34.151661756355026</v>
      </c>
      <c r="M34" s="283">
        <f t="shared" si="11"/>
        <v>37.956561855443638</v>
      </c>
      <c r="N34" s="283">
        <f t="shared" si="11"/>
        <v>41.650655098008116</v>
      </c>
      <c r="O34" s="283">
        <f t="shared" si="11"/>
        <v>45.233941484048444</v>
      </c>
      <c r="P34" s="64"/>
      <c r="Q34" s="64"/>
      <c r="R34" s="23">
        <f>SUM(F34:O34)</f>
        <v>275.9282464188849</v>
      </c>
      <c r="W34" s="50">
        <f>+('Distribution -Pole Inspection'!P34+'Distribution -Feeder Harden'!P34+'Distribution -Lateral Hardening'!P34+'Distribution - Veg Mgmt'!P34)/1000000</f>
        <v>275.92824641888495</v>
      </c>
      <c r="X34" s="50">
        <f>+R34-W34</f>
        <v>0</v>
      </c>
    </row>
    <row r="35" spans="1:24" ht="13.5" thickTop="1">
      <c r="A35" s="16"/>
      <c r="B35" s="2" t="s">
        <v>3</v>
      </c>
      <c r="C35" s="1" t="s">
        <v>234</v>
      </c>
      <c r="E35" s="10"/>
      <c r="F35" s="284">
        <v>0</v>
      </c>
      <c r="G35" s="284">
        <v>0</v>
      </c>
      <c r="H35" s="284">
        <v>0</v>
      </c>
      <c r="I35" s="284">
        <v>0</v>
      </c>
      <c r="J35" s="284">
        <v>0</v>
      </c>
      <c r="K35" s="284">
        <v>0</v>
      </c>
      <c r="L35" s="284">
        <v>0</v>
      </c>
      <c r="M35" s="284">
        <v>0</v>
      </c>
      <c r="N35" s="284">
        <v>0</v>
      </c>
      <c r="O35" s="284">
        <v>0</v>
      </c>
      <c r="P35" s="64"/>
      <c r="Q35" s="64"/>
      <c r="R35" s="64"/>
      <c r="W35" s="50"/>
      <c r="X35" s="50"/>
    </row>
    <row r="36" spans="1:24" ht="13.5" thickBot="1">
      <c r="A36" s="16"/>
      <c r="B36" s="2" t="s">
        <v>4</v>
      </c>
      <c r="C36" s="1" t="s">
        <v>235</v>
      </c>
      <c r="E36" s="10"/>
      <c r="F36" s="284">
        <f>F34</f>
        <v>7.8769207269443005</v>
      </c>
      <c r="G36" s="284">
        <f t="shared" si="12" ref="G36:O36">G34</f>
        <v>12.840393116797536</v>
      </c>
      <c r="H36" s="284">
        <f t="shared" si="12"/>
        <v>17.720596271995952</v>
      </c>
      <c r="I36" s="284">
        <f t="shared" si="12"/>
        <v>22.062120319944285</v>
      </c>
      <c r="J36" s="284">
        <f t="shared" si="12"/>
        <v>26.199440988605346</v>
      </c>
      <c r="K36" s="284">
        <f t="shared" si="12"/>
        <v>30.235954800742256</v>
      </c>
      <c r="L36" s="284">
        <f t="shared" si="12"/>
        <v>34.151661756355026</v>
      </c>
      <c r="M36" s="284">
        <f t="shared" si="12"/>
        <v>37.956561855443638</v>
      </c>
      <c r="N36" s="284">
        <f t="shared" si="12"/>
        <v>41.650655098008116</v>
      </c>
      <c r="O36" s="284">
        <f t="shared" si="12"/>
        <v>45.233941484048444</v>
      </c>
      <c r="P36" s="64"/>
      <c r="Q36" s="64"/>
      <c r="R36" s="23">
        <f>SUM(F36:O36)</f>
        <v>275.9282464188849</v>
      </c>
      <c r="W36" s="50"/>
      <c r="X36" s="50"/>
    </row>
    <row r="37" spans="1:14" ht="13.5" thickTop="1">
      <c r="A37" s="280"/>
      <c r="E37" s="24"/>
      <c r="F37" s="25"/>
      <c r="G37" s="25"/>
      <c r="H37" s="25"/>
      <c r="I37" s="25"/>
      <c r="J37" s="25"/>
      <c r="K37" s="25"/>
      <c r="L37" s="25"/>
      <c r="M37" s="25"/>
      <c r="N37" s="25"/>
    </row>
    <row r="38" spans="1:24" s="14" customFormat="1" ht="15.5">
      <c r="A38" s="55" t="s">
        <v>22</v>
      </c>
      <c r="B38" s="14" t="s">
        <v>74</v>
      </c>
      <c r="E38" s="32"/>
      <c r="P38" s="56"/>
      <c r="Q38" s="56"/>
      <c r="W38" s="54"/>
      <c r="X38" s="54"/>
    </row>
    <row r="39" spans="1:24" s="14" customFormat="1" ht="13">
      <c r="A39" s="55"/>
      <c r="B39" s="273" t="s">
        <v>3</v>
      </c>
      <c r="C39" s="14" t="s">
        <v>227</v>
      </c>
      <c r="E39" s="32"/>
      <c r="F39" s="269">
        <v>0</v>
      </c>
      <c r="G39" s="269">
        <v>0</v>
      </c>
      <c r="H39" s="269">
        <v>0</v>
      </c>
      <c r="I39" s="269">
        <v>0</v>
      </c>
      <c r="J39" s="269">
        <v>0</v>
      </c>
      <c r="K39" s="269">
        <v>0</v>
      </c>
      <c r="L39" s="269">
        <v>0</v>
      </c>
      <c r="M39" s="269">
        <v>0</v>
      </c>
      <c r="N39" s="269">
        <v>0</v>
      </c>
      <c r="O39" s="269">
        <v>0</v>
      </c>
      <c r="P39" s="56"/>
      <c r="Q39" s="56"/>
      <c r="W39" s="54"/>
      <c r="X39" s="54"/>
    </row>
    <row r="40" spans="1:24" s="14" customFormat="1" ht="13">
      <c r="A40" s="55"/>
      <c r="B40" s="273" t="s">
        <v>4</v>
      </c>
      <c r="C40" s="14" t="s">
        <v>228</v>
      </c>
      <c r="E40" s="32"/>
      <c r="F40" s="269">
        <v>1</v>
      </c>
      <c r="G40" s="269">
        <v>1</v>
      </c>
      <c r="H40" s="269">
        <v>1</v>
      </c>
      <c r="I40" s="269">
        <v>1</v>
      </c>
      <c r="J40" s="269">
        <v>1</v>
      </c>
      <c r="K40" s="269">
        <v>1</v>
      </c>
      <c r="L40" s="269">
        <v>1</v>
      </c>
      <c r="M40" s="269">
        <v>1</v>
      </c>
      <c r="N40" s="269">
        <v>1</v>
      </c>
      <c r="O40" s="269">
        <v>1</v>
      </c>
      <c r="P40" s="56"/>
      <c r="Q40" s="56"/>
      <c r="W40" s="54"/>
      <c r="X40" s="54"/>
    </row>
    <row r="41" spans="1:24" ht="13">
      <c r="A41" s="280"/>
      <c r="E41" s="24"/>
      <c r="F41" s="25"/>
      <c r="G41" s="25"/>
      <c r="H41" s="25"/>
      <c r="I41" s="25"/>
      <c r="J41" s="25"/>
      <c r="K41" s="25"/>
      <c r="L41" s="25"/>
      <c r="M41" s="25"/>
      <c r="N41" s="25"/>
      <c r="V41" s="14"/>
      <c r="W41" s="54"/>
      <c r="X41" s="50"/>
    </row>
    <row r="42" spans="1:24" ht="13">
      <c r="A42" s="279" t="s">
        <v>23</v>
      </c>
      <c r="B42" s="1" t="s">
        <v>237</v>
      </c>
      <c r="E42" s="24"/>
      <c r="P42" s="64"/>
      <c r="Q42" s="64"/>
      <c r="W42" s="50">
        <f>+'Distribution -Pole Inspection'!P45+'Distribution -Feeder Harden'!P45+'Distribution -Lateral Hardening'!P45+'Distribution - Veg Mgmt'!P45</f>
        <v>275928246.41888493</v>
      </c>
      <c r="X42" s="50">
        <f>+R45-W42</f>
        <v>-275927970.49063849</v>
      </c>
    </row>
    <row r="43" spans="1:18" ht="13.5" thickBot="1">
      <c r="A43" s="280"/>
      <c r="B43" s="1" t="s">
        <v>3</v>
      </c>
      <c r="C43" s="1" t="s">
        <v>236</v>
      </c>
      <c r="E43" s="24"/>
      <c r="F43" s="263">
        <v>0</v>
      </c>
      <c r="G43" s="263">
        <v>0</v>
      </c>
      <c r="H43" s="263">
        <v>0</v>
      </c>
      <c r="I43" s="263">
        <v>0</v>
      </c>
      <c r="J43" s="263">
        <v>0</v>
      </c>
      <c r="K43" s="263">
        <v>0</v>
      </c>
      <c r="L43" s="263">
        <v>0</v>
      </c>
      <c r="M43" s="263">
        <v>0</v>
      </c>
      <c r="N43" s="263">
        <v>0</v>
      </c>
      <c r="O43" s="263">
        <v>0</v>
      </c>
      <c r="R43" s="23">
        <f>SUM(F43:O43)</f>
        <v>0</v>
      </c>
    </row>
    <row r="44" spans="1:18" ht="14" thickTop="1" thickBot="1">
      <c r="A44" s="280"/>
      <c r="B44" s="1" t="s">
        <v>4</v>
      </c>
      <c r="C44" s="1" t="s">
        <v>238</v>
      </c>
      <c r="E44" s="24"/>
      <c r="F44" s="285">
        <f>F36*F40</f>
        <v>7.8769207269443005</v>
      </c>
      <c r="G44" s="285">
        <f t="shared" si="13" ref="G44:O44">G36*G40</f>
        <v>12.840393116797536</v>
      </c>
      <c r="H44" s="285">
        <f t="shared" si="13"/>
        <v>17.720596271995952</v>
      </c>
      <c r="I44" s="285">
        <f t="shared" si="13"/>
        <v>22.062120319944285</v>
      </c>
      <c r="J44" s="285">
        <f t="shared" si="13"/>
        <v>26.199440988605346</v>
      </c>
      <c r="K44" s="285">
        <f t="shared" si="13"/>
        <v>30.235954800742256</v>
      </c>
      <c r="L44" s="285">
        <f t="shared" si="13"/>
        <v>34.151661756355026</v>
      </c>
      <c r="M44" s="285">
        <f t="shared" si="13"/>
        <v>37.956561855443638</v>
      </c>
      <c r="N44" s="285">
        <f t="shared" si="13"/>
        <v>41.650655098008116</v>
      </c>
      <c r="O44" s="285">
        <f t="shared" si="13"/>
        <v>45.233941484048444</v>
      </c>
      <c r="R44" s="23">
        <f>SUM(F44:O44)</f>
        <v>275.9282464188849</v>
      </c>
    </row>
    <row r="45" spans="1:18" ht="14" thickTop="1" thickBot="1">
      <c r="A45" s="280"/>
      <c r="B45" s="1" t="s">
        <v>231</v>
      </c>
      <c r="C45" s="1" t="s">
        <v>41</v>
      </c>
      <c r="E45" s="24"/>
      <c r="F45" s="267">
        <f t="shared" si="14" ref="F45:O45">+F34*F40</f>
        <v>7.8769207269443005</v>
      </c>
      <c r="G45" s="267">
        <f t="shared" si="14"/>
        <v>12.840393116797536</v>
      </c>
      <c r="H45" s="267">
        <f t="shared" si="14"/>
        <v>17.720596271995952</v>
      </c>
      <c r="I45" s="267">
        <f t="shared" si="14"/>
        <v>22.062120319944285</v>
      </c>
      <c r="J45" s="267">
        <f t="shared" si="14"/>
        <v>26.199440988605346</v>
      </c>
      <c r="K45" s="267">
        <f t="shared" si="14"/>
        <v>30.235954800742256</v>
      </c>
      <c r="L45" s="267">
        <f t="shared" si="14"/>
        <v>34.151661756355026</v>
      </c>
      <c r="M45" s="267">
        <f t="shared" si="14"/>
        <v>37.956561855443638</v>
      </c>
      <c r="N45" s="267">
        <f t="shared" si="14"/>
        <v>41.650655098008116</v>
      </c>
      <c r="O45" s="267">
        <f t="shared" si="14"/>
        <v>45.233941484048444</v>
      </c>
      <c r="R45" s="23">
        <f>SUM(F45:O45)</f>
        <v>275.9282464188849</v>
      </c>
    </row>
    <row r="46" spans="1:14" ht="13.5" thickTop="1">
      <c r="A46" s="280"/>
      <c r="E46" s="24"/>
      <c r="F46" s="25"/>
      <c r="G46" s="25"/>
      <c r="H46" s="25"/>
      <c r="I46" s="25"/>
      <c r="J46" s="25"/>
      <c r="K46" s="25"/>
      <c r="L46" s="25"/>
      <c r="M46" s="25"/>
      <c r="N46" s="25"/>
    </row>
    <row r="47" spans="1:17" ht="13">
      <c r="A47" s="26" t="s">
        <v>79</v>
      </c>
      <c r="C47" s="8"/>
      <c r="E47" s="24"/>
      <c r="F47" s="27"/>
      <c r="G47" s="27"/>
      <c r="H47" s="27"/>
      <c r="I47" s="27"/>
      <c r="J47" s="27"/>
      <c r="K47" s="27"/>
      <c r="L47" s="27"/>
      <c r="M47" s="27"/>
      <c r="N47" s="27"/>
      <c r="O47" s="28"/>
      <c r="P47" s="28"/>
      <c r="Q47" s="28"/>
    </row>
    <row r="48" spans="1:17" ht="13">
      <c r="A48" s="280"/>
      <c r="B48" s="8" t="s">
        <v>66</v>
      </c>
      <c r="C48" s="29" t="s">
        <v>76</v>
      </c>
      <c r="D48" s="29"/>
      <c r="E48" s="29"/>
      <c r="F48" s="29"/>
      <c r="G48" s="30"/>
      <c r="H48" s="30"/>
      <c r="I48" s="30"/>
      <c r="J48" s="30"/>
      <c r="K48" s="30"/>
      <c r="L48" s="30"/>
      <c r="M48" s="30"/>
      <c r="N48" s="30"/>
      <c r="O48" s="30"/>
      <c r="P48" s="261"/>
      <c r="Q48" s="261"/>
    </row>
    <row r="49" spans="1:17" ht="13">
      <c r="A49" s="280"/>
      <c r="B49" s="8" t="s">
        <v>67</v>
      </c>
      <c r="C49" s="1" t="s">
        <v>51</v>
      </c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261"/>
      <c r="Q49" s="261"/>
    </row>
    <row r="50" spans="1:17" ht="13">
      <c r="A50" s="280"/>
      <c r="B50" s="8" t="s">
        <v>68</v>
      </c>
      <c r="C50" s="8" t="s">
        <v>77</v>
      </c>
      <c r="E50" s="24"/>
      <c r="F50" s="27"/>
      <c r="G50" s="27"/>
      <c r="H50" s="27"/>
      <c r="I50" s="27"/>
      <c r="J50" s="27"/>
      <c r="K50" s="27"/>
      <c r="L50" s="27"/>
      <c r="M50" s="27"/>
      <c r="N50" s="27"/>
      <c r="O50" s="28"/>
      <c r="P50" s="28"/>
      <c r="Q50" s="28"/>
    </row>
    <row r="51" spans="2:17" s="14" customFormat="1" ht="13">
      <c r="B51" s="31" t="s">
        <v>69</v>
      </c>
      <c r="C51" s="27" t="s">
        <v>224</v>
      </c>
      <c r="E51" s="32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</row>
    <row r="52" spans="2:17" ht="11.5" customHeight="1">
      <c r="B52" s="2" t="s">
        <v>106</v>
      </c>
      <c r="C52" s="272" t="s">
        <v>225</v>
      </c>
      <c r="E52" s="24"/>
      <c r="F52" s="27"/>
      <c r="G52" s="27"/>
      <c r="H52" s="27"/>
      <c r="I52" s="27"/>
      <c r="J52" s="27"/>
      <c r="K52" s="27"/>
      <c r="L52" s="27"/>
      <c r="M52" s="27"/>
      <c r="N52" s="27"/>
      <c r="O52" s="28"/>
      <c r="P52" s="28"/>
      <c r="Q52" s="28"/>
    </row>
    <row r="53" spans="1:17" ht="11.5" customHeight="1">
      <c r="A53" s="4"/>
      <c r="B53" s="1" t="s">
        <v>71</v>
      </c>
      <c r="C53" s="1" t="s">
        <v>56</v>
      </c>
      <c r="E53" s="24"/>
      <c r="F53" s="27"/>
      <c r="G53" s="27"/>
      <c r="H53" s="27"/>
      <c r="I53" s="27"/>
      <c r="J53" s="27"/>
      <c r="K53" s="27"/>
      <c r="L53" s="27"/>
      <c r="M53" s="27"/>
      <c r="N53" s="27"/>
      <c r="O53" s="28"/>
      <c r="P53" s="28"/>
      <c r="Q53" s="28"/>
    </row>
    <row r="54" spans="1:17" ht="11.5" customHeight="1">
      <c r="A54" s="4"/>
      <c r="B54" s="1" t="s">
        <v>72</v>
      </c>
      <c r="C54" s="1" t="s">
        <v>52</v>
      </c>
      <c r="E54" s="24"/>
      <c r="F54" s="27"/>
      <c r="G54" s="27"/>
      <c r="H54" s="27"/>
      <c r="I54" s="27"/>
      <c r="J54" s="27"/>
      <c r="K54" s="27"/>
      <c r="L54" s="27"/>
      <c r="M54" s="27"/>
      <c r="N54" s="27"/>
      <c r="O54" s="28"/>
      <c r="P54" s="28"/>
      <c r="Q54" s="28"/>
    </row>
    <row r="55" spans="1:17" ht="11.5" customHeight="1">
      <c r="A55" s="4"/>
      <c r="B55" s="1" t="s">
        <v>73</v>
      </c>
      <c r="C55" s="14" t="s">
        <v>78</v>
      </c>
      <c r="E55" s="24"/>
      <c r="F55" s="27"/>
      <c r="G55" s="27"/>
      <c r="H55" s="27"/>
      <c r="I55" s="27"/>
      <c r="J55" s="27"/>
      <c r="K55" s="27"/>
      <c r="L55" s="27"/>
      <c r="M55" s="27"/>
      <c r="N55" s="27"/>
      <c r="O55" s="28"/>
      <c r="P55" s="28"/>
      <c r="Q55" s="28"/>
    </row>
    <row r="56" spans="1:17" ht="11.5" customHeight="1">
      <c r="A56" s="4"/>
      <c r="C56" s="29"/>
      <c r="E56" s="24"/>
      <c r="F56" s="27"/>
      <c r="G56" s="27"/>
      <c r="H56" s="27"/>
      <c r="I56" s="27"/>
      <c r="J56" s="27"/>
      <c r="K56" s="27"/>
      <c r="L56" s="27"/>
      <c r="M56" s="27"/>
      <c r="N56" s="27"/>
      <c r="O56" s="28"/>
      <c r="P56" s="28"/>
      <c r="Q56" s="28"/>
    </row>
    <row r="57" spans="1:17" ht="11.5" customHeight="1">
      <c r="A57" s="4"/>
      <c r="C57" s="29"/>
      <c r="E57" s="24"/>
      <c r="F57" s="27"/>
      <c r="G57" s="27"/>
      <c r="H57" s="27"/>
      <c r="I57" s="27"/>
      <c r="J57" s="27"/>
      <c r="K57" s="27"/>
      <c r="L57" s="27"/>
      <c r="M57" s="27"/>
      <c r="N57" s="27"/>
      <c r="O57" s="28"/>
      <c r="P57" s="28"/>
      <c r="Q57" s="28"/>
    </row>
    <row r="58" spans="1:17" ht="11.5" customHeight="1">
      <c r="A58" s="4"/>
      <c r="E58" s="24"/>
      <c r="F58" s="27"/>
      <c r="G58" s="27"/>
      <c r="H58" s="27"/>
      <c r="I58" s="27"/>
      <c r="J58" s="27"/>
      <c r="K58" s="27"/>
      <c r="L58" s="27"/>
      <c r="M58" s="27"/>
      <c r="N58" s="27"/>
      <c r="O58" s="28"/>
      <c r="P58" s="28"/>
      <c r="Q58" s="28"/>
    </row>
    <row r="59" spans="1:17" ht="11.5" customHeight="1">
      <c r="A59" s="4"/>
      <c r="E59" s="24"/>
      <c r="F59" s="27"/>
      <c r="G59" s="27"/>
      <c r="H59" s="27"/>
      <c r="I59" s="27"/>
      <c r="J59" s="27"/>
      <c r="K59" s="27"/>
      <c r="L59" s="27"/>
      <c r="M59" s="27"/>
      <c r="N59" s="27"/>
      <c r="O59" s="28"/>
      <c r="P59" s="28"/>
      <c r="Q59" s="28"/>
    </row>
    <row r="60" spans="3:17" s="33" customFormat="1" ht="16" customHeight="1">
      <c r="C60" s="33" t="s">
        <v>29</v>
      </c>
      <c r="E60" s="34"/>
      <c r="F60" s="35">
        <v>0.034000000000000002</v>
      </c>
      <c r="G60" s="35">
        <v>0.034000000000000002</v>
      </c>
      <c r="H60" s="35">
        <v>0.034000000000000002</v>
      </c>
      <c r="I60" s="35">
        <v>0.034000000000000002</v>
      </c>
      <c r="J60" s="35">
        <v>0.034000000000000002</v>
      </c>
      <c r="K60" s="35">
        <v>0.034000000000000002</v>
      </c>
      <c r="L60" s="35">
        <v>0.034000000000000002</v>
      </c>
      <c r="M60" s="35">
        <v>0.034000000000000002</v>
      </c>
      <c r="N60" s="35">
        <v>0.034000000000000002</v>
      </c>
      <c r="O60" s="262">
        <v>0.034000000000000002</v>
      </c>
      <c r="P60" s="120"/>
      <c r="Q60" s="120"/>
    </row>
    <row r="61" spans="3:17" s="33" customFormat="1" ht="16" customHeight="1">
      <c r="C61" s="33" t="s">
        <v>35</v>
      </c>
      <c r="E61" s="37"/>
      <c r="F61" s="48">
        <v>0.014</v>
      </c>
      <c r="G61" s="48">
        <v>0.014</v>
      </c>
      <c r="H61" s="48">
        <v>0.014</v>
      </c>
      <c r="I61" s="48">
        <v>0.014</v>
      </c>
      <c r="J61" s="48">
        <v>0.014</v>
      </c>
      <c r="K61" s="48">
        <v>0.014</v>
      </c>
      <c r="L61" s="48">
        <v>0.014</v>
      </c>
      <c r="M61" s="48">
        <v>0.014</v>
      </c>
      <c r="N61" s="48">
        <v>0.014</v>
      </c>
      <c r="O61" s="257">
        <v>0.014</v>
      </c>
      <c r="P61" s="121"/>
      <c r="Q61" s="121"/>
    </row>
    <row r="62" spans="3:17" s="33" customFormat="1" ht="16" customHeight="1">
      <c r="C62" s="33" t="s">
        <v>25</v>
      </c>
      <c r="E62" s="37"/>
      <c r="F62" s="48">
        <f>WACC!$B$39</f>
        <v>0.012034558276621409</v>
      </c>
      <c r="G62" s="48">
        <f>WACC!$B$39</f>
        <v>0.012034558276621409</v>
      </c>
      <c r="H62" s="48">
        <f>WACC!$B$39</f>
        <v>0.012034558276621409</v>
      </c>
      <c r="I62" s="48">
        <f>WACC!$B$39</f>
        <v>0.012034558276621409</v>
      </c>
      <c r="J62" s="48">
        <f>WACC!$B$39</f>
        <v>0.012034558276621409</v>
      </c>
      <c r="K62" s="48">
        <f>WACC!$B$39</f>
        <v>0.012034558276621409</v>
      </c>
      <c r="L62" s="48">
        <f>WACC!$B$39</f>
        <v>0.012034558276621409</v>
      </c>
      <c r="M62" s="48">
        <f>WACC!$B$39</f>
        <v>0.012034558276621409</v>
      </c>
      <c r="N62" s="48">
        <f>WACC!$B$39</f>
        <v>0.012034558276621409</v>
      </c>
      <c r="O62" s="257">
        <f>WACC!$B$39</f>
        <v>0.012034558276621409</v>
      </c>
      <c r="P62" s="121"/>
      <c r="Q62" s="121"/>
    </row>
    <row r="63" spans="3:17" s="33" customFormat="1" ht="16" customHeight="1">
      <c r="C63" s="33" t="s">
        <v>26</v>
      </c>
      <c r="E63" s="38"/>
      <c r="F63" s="49">
        <f>WACC!$B$44</f>
        <v>0.044422826019061654</v>
      </c>
      <c r="G63" s="49">
        <f>WACC!$B$44</f>
        <v>0.044422826019061654</v>
      </c>
      <c r="H63" s="49">
        <f>WACC!$B$44</f>
        <v>0.044422826019061654</v>
      </c>
      <c r="I63" s="49">
        <f>WACC!$B$44</f>
        <v>0.044422826019061654</v>
      </c>
      <c r="J63" s="49">
        <f>WACC!$B$44</f>
        <v>0.044422826019061654</v>
      </c>
      <c r="K63" s="49">
        <f>WACC!$B$44</f>
        <v>0.044422826019061654</v>
      </c>
      <c r="L63" s="49">
        <f>WACC!$B$44</f>
        <v>0.044422826019061654</v>
      </c>
      <c r="M63" s="49">
        <f>WACC!$B$44</f>
        <v>0.044422826019061654</v>
      </c>
      <c r="N63" s="49">
        <f>WACC!$B$44</f>
        <v>0.044422826019061654</v>
      </c>
      <c r="O63" s="258">
        <f>WACC!$B$44</f>
        <v>0.044422826019061654</v>
      </c>
      <c r="P63" s="121"/>
      <c r="Q63" s="121"/>
    </row>
    <row r="64" spans="3:17" s="33" customFormat="1" ht="16" customHeight="1">
      <c r="C64" s="33" t="s">
        <v>27</v>
      </c>
      <c r="E64" s="39"/>
      <c r="F64" s="74">
        <v>0.21</v>
      </c>
      <c r="G64" s="40">
        <v>0.21</v>
      </c>
      <c r="H64" s="40">
        <v>0.21</v>
      </c>
      <c r="I64" s="40">
        <v>0.21</v>
      </c>
      <c r="J64" s="40">
        <v>0.21</v>
      </c>
      <c r="K64" s="40">
        <v>0.21</v>
      </c>
      <c r="L64" s="40">
        <v>0.21</v>
      </c>
      <c r="M64" s="40">
        <v>0.21</v>
      </c>
      <c r="N64" s="40">
        <v>0.21</v>
      </c>
      <c r="O64" s="259">
        <v>0.21</v>
      </c>
      <c r="P64" s="122"/>
      <c r="Q64" s="122"/>
    </row>
    <row r="65" spans="3:17" s="33" customFormat="1" ht="16" customHeight="1">
      <c r="C65" s="33" t="s">
        <v>28</v>
      </c>
      <c r="E65" s="42"/>
      <c r="F65" s="40">
        <v>0.044580000000000002</v>
      </c>
      <c r="G65" s="40">
        <v>0.044580000000000002</v>
      </c>
      <c r="H65" s="40">
        <v>0.055</v>
      </c>
      <c r="I65" s="40">
        <v>0.055</v>
      </c>
      <c r="J65" s="40">
        <v>0.055</v>
      </c>
      <c r="K65" s="40">
        <v>0.055</v>
      </c>
      <c r="L65" s="40">
        <v>0.055</v>
      </c>
      <c r="M65" s="40">
        <v>0.055</v>
      </c>
      <c r="N65" s="40">
        <v>0.055</v>
      </c>
      <c r="O65" s="259">
        <v>0.055</v>
      </c>
      <c r="P65" s="122"/>
      <c r="Q65" s="122"/>
    </row>
    <row r="66" spans="5:17" s="33" customFormat="1" ht="16" customHeight="1">
      <c r="E66" s="43"/>
      <c r="F66" s="44">
        <f t="shared" si="15" ref="F66:O66">1-((F64+F65)-(F64*F65))</f>
        <v>0.75478180000000006</v>
      </c>
      <c r="G66" s="44">
        <f t="shared" si="15"/>
        <v>0.75478180000000006</v>
      </c>
      <c r="H66" s="44">
        <f t="shared" si="15"/>
        <v>0.74655000000000005</v>
      </c>
      <c r="I66" s="44">
        <f t="shared" si="15"/>
        <v>0.74655000000000005</v>
      </c>
      <c r="J66" s="44">
        <f t="shared" si="15"/>
        <v>0.74655000000000005</v>
      </c>
      <c r="K66" s="44">
        <f t="shared" si="15"/>
        <v>0.74655000000000005</v>
      </c>
      <c r="L66" s="44">
        <f t="shared" si="15"/>
        <v>0.74655000000000005</v>
      </c>
      <c r="M66" s="44">
        <f t="shared" si="15"/>
        <v>0.74655000000000005</v>
      </c>
      <c r="N66" s="44">
        <f t="shared" si="15"/>
        <v>0.74655000000000005</v>
      </c>
      <c r="O66" s="260">
        <f t="shared" si="15"/>
        <v>0.74655000000000005</v>
      </c>
      <c r="P66" s="123"/>
      <c r="Q66" s="123"/>
    </row>
    <row r="67" spans="1:17" ht="11.5" customHeight="1">
      <c r="A67" s="4"/>
      <c r="C67" s="8"/>
      <c r="E67" s="24"/>
      <c r="F67" s="27"/>
      <c r="G67" s="27"/>
      <c r="H67" s="27"/>
      <c r="I67" s="27"/>
      <c r="J67" s="27"/>
      <c r="K67" s="27"/>
      <c r="L67" s="27"/>
      <c r="M67" s="27"/>
      <c r="N67" s="27"/>
      <c r="O67" s="28"/>
      <c r="P67" s="28"/>
      <c r="Q67" s="28"/>
    </row>
    <row r="68" spans="1:17" ht="11.5" customHeight="1">
      <c r="A68" s="4"/>
      <c r="C68" s="8"/>
      <c r="E68" s="24"/>
      <c r="F68" s="27"/>
      <c r="G68" s="27"/>
      <c r="H68" s="27"/>
      <c r="I68" s="27"/>
      <c r="J68" s="27"/>
      <c r="K68" s="27"/>
      <c r="L68" s="27"/>
      <c r="M68" s="27"/>
      <c r="N68" s="27"/>
      <c r="O68" s="28"/>
      <c r="P68" s="28"/>
      <c r="Q68" s="28"/>
    </row>
    <row r="69" spans="1:17" ht="11.5" customHeight="1">
      <c r="A69" s="4"/>
      <c r="C69" s="8"/>
      <c r="E69" s="24"/>
      <c r="F69" s="27"/>
      <c r="G69" s="27"/>
      <c r="H69" s="27"/>
      <c r="I69" s="27"/>
      <c r="J69" s="27"/>
      <c r="K69" s="27"/>
      <c r="L69" s="27"/>
      <c r="M69" s="27"/>
      <c r="N69" s="27"/>
      <c r="O69" s="28"/>
      <c r="P69" s="28"/>
      <c r="Q69" s="28"/>
    </row>
    <row r="70" spans="1:17" ht="11.5" customHeight="1">
      <c r="A70" s="4"/>
      <c r="C70" s="8"/>
      <c r="E70" s="24"/>
      <c r="F70" s="27"/>
      <c r="G70" s="27"/>
      <c r="H70" s="27"/>
      <c r="I70" s="27"/>
      <c r="J70" s="27"/>
      <c r="K70" s="27"/>
      <c r="L70" s="27"/>
      <c r="M70" s="27"/>
      <c r="N70" s="27"/>
      <c r="O70" s="28"/>
      <c r="P70" s="28"/>
      <c r="Q70" s="28"/>
    </row>
    <row r="71" spans="1:17" ht="11.5" customHeight="1">
      <c r="A71" s="4"/>
      <c r="C71" s="8"/>
      <c r="E71" s="24"/>
      <c r="F71" s="27"/>
      <c r="G71" s="27"/>
      <c r="H71" s="27"/>
      <c r="I71" s="27"/>
      <c r="J71" s="27"/>
      <c r="K71" s="27"/>
      <c r="L71" s="27"/>
      <c r="M71" s="27"/>
      <c r="N71" s="27"/>
      <c r="O71" s="28"/>
      <c r="P71" s="28"/>
      <c r="Q71" s="28"/>
    </row>
  </sheetData>
  <mergeCells count="5">
    <mergeCell ref="A3:O3"/>
    <mergeCell ref="A4:O4"/>
    <mergeCell ref="A5:O5"/>
    <mergeCell ref="A6:O6"/>
    <mergeCell ref="A7:O7"/>
  </mergeCells>
  <printOptions horizontalCentered="1" verticalCentered="1"/>
  <pageMargins left="0.3" right="0.28" top="0.96" bottom="1" header="0.5" footer="0.5"/>
  <pageSetup fitToHeight="2" orientation="landscape" scale="67" r:id="rId1"/>
  <headerFooter alignWithMargins="0">
    <oddFooter>&amp;CPage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71"/>
  <sheetViews>
    <sheetView showGridLines="0" zoomScale="98" zoomScaleNormal="98" workbookViewId="0" topLeftCell="A1">
      <selection pane="topLeft" activeCell="A1" sqref="A1"/>
    </sheetView>
  </sheetViews>
  <sheetFormatPr defaultColWidth="9.1796875" defaultRowHeight="11.5" customHeight="1"/>
  <cols>
    <col min="1" max="1" width="3.81818181818182" style="1" customWidth="1"/>
    <col min="2" max="2" width="3.45454545454545" style="1" customWidth="1"/>
    <col min="3" max="3" width="49.2727272727273" style="1" customWidth="1"/>
    <col min="4" max="4" width="1.81818181818182" style="1" customWidth="1"/>
    <col min="5" max="5" width="9.18181818181818" style="1" bestFit="1" customWidth="1"/>
    <col min="6" max="15" width="9.45454545454546" style="1" bestFit="1" customWidth="1"/>
    <col min="16" max="17" width="12.2727272727273" style="255" customWidth="1"/>
    <col min="18" max="18" width="12.2727272727273" style="1" bestFit="1" customWidth="1"/>
    <col min="19" max="22" width="9.18181818181818" style="1"/>
    <col min="23" max="23" width="11.7272727272727" style="1" bestFit="1" customWidth="1"/>
    <col min="24" max="24" width="12.4545454545455" style="1" bestFit="1" customWidth="1"/>
    <col min="25" max="16384" width="9.18181818181818" style="1"/>
  </cols>
  <sheetData>
    <row r="1" ht="11.5" customHeight="1">
      <c r="A1" s="159" t="s">
        <v>358</v>
      </c>
    </row>
    <row r="2" ht="11.5" customHeight="1">
      <c r="A2" s="159" t="s">
        <v>351</v>
      </c>
    </row>
    <row r="3" spans="1:21" ht="13">
      <c r="A3" s="349" t="s">
        <v>49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249"/>
      <c r="Q3" s="249"/>
      <c r="R3" s="78" t="s">
        <v>48</v>
      </c>
      <c r="S3" s="77"/>
      <c r="T3" s="77"/>
      <c r="U3" s="77"/>
    </row>
    <row r="4" spans="1:17" ht="13">
      <c r="A4" s="349" t="s">
        <v>233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249"/>
      <c r="Q4" s="249"/>
    </row>
    <row r="5" spans="1:17" ht="13">
      <c r="A5" s="349" t="s">
        <v>30</v>
      </c>
      <c r="B5" s="349"/>
      <c r="C5" s="349"/>
      <c r="D5" s="349"/>
      <c r="E5" s="349"/>
      <c r="F5" s="349"/>
      <c r="G5" s="349"/>
      <c r="H5" s="349"/>
      <c r="I5" s="349"/>
      <c r="J5" s="349"/>
      <c r="K5" s="349"/>
      <c r="L5" s="349"/>
      <c r="M5" s="349"/>
      <c r="N5" s="349"/>
      <c r="O5" s="349"/>
      <c r="P5" s="249"/>
      <c r="Q5" s="249"/>
    </row>
    <row r="6" spans="1:17" ht="11.5" customHeight="1">
      <c r="A6" s="350" t="s">
        <v>226</v>
      </c>
      <c r="B6" s="350"/>
      <c r="C6" s="350"/>
      <c r="D6" s="350"/>
      <c r="E6" s="350"/>
      <c r="F6" s="350"/>
      <c r="G6" s="350"/>
      <c r="H6" s="350"/>
      <c r="I6" s="350"/>
      <c r="J6" s="350"/>
      <c r="K6" s="350"/>
      <c r="L6" s="350"/>
      <c r="M6" s="350"/>
      <c r="N6" s="350"/>
      <c r="O6" s="350"/>
      <c r="P6" s="250"/>
      <c r="Q6" s="250"/>
    </row>
    <row r="7" spans="1:17" ht="11.5" customHeight="1">
      <c r="A7" s="351"/>
      <c r="B7" s="351"/>
      <c r="C7" s="351"/>
      <c r="D7" s="351"/>
      <c r="E7" s="351"/>
      <c r="F7" s="351"/>
      <c r="G7" s="351"/>
      <c r="H7" s="351"/>
      <c r="I7" s="351"/>
      <c r="J7" s="351"/>
      <c r="K7" s="351"/>
      <c r="L7" s="351"/>
      <c r="M7" s="351"/>
      <c r="N7" s="351"/>
      <c r="O7" s="351"/>
      <c r="P7" s="66"/>
      <c r="Q7" s="66"/>
    </row>
    <row r="8" spans="1:17" ht="13">
      <c r="A8" s="2"/>
      <c r="C8" s="3"/>
      <c r="E8" s="4" t="s">
        <v>80</v>
      </c>
      <c r="F8" s="3"/>
      <c r="G8" s="3"/>
      <c r="H8" s="3"/>
      <c r="I8" s="3"/>
      <c r="J8" s="3"/>
      <c r="K8" s="3"/>
      <c r="L8" s="3"/>
      <c r="M8" s="3"/>
      <c r="N8" s="5"/>
      <c r="O8" s="3"/>
      <c r="P8" s="5"/>
      <c r="Q8" s="5"/>
    </row>
    <row r="9" spans="5:17" ht="13">
      <c r="E9" s="4" t="s">
        <v>81</v>
      </c>
      <c r="F9" s="4"/>
      <c r="G9" s="4"/>
      <c r="H9" s="4"/>
      <c r="I9" s="4"/>
      <c r="J9" s="4"/>
      <c r="K9" s="4"/>
      <c r="L9" s="4"/>
      <c r="M9" s="4"/>
      <c r="N9" s="4"/>
      <c r="O9" s="4"/>
      <c r="P9" s="65"/>
      <c r="Q9" s="65"/>
    </row>
    <row r="10" spans="1:18" ht="13.5" thickBot="1">
      <c r="A10" s="6" t="s">
        <v>11</v>
      </c>
      <c r="B10" s="6"/>
      <c r="C10" s="6">
        <v>1000000</v>
      </c>
      <c r="D10" s="6"/>
      <c r="E10" s="7" t="s">
        <v>82</v>
      </c>
      <c r="F10" s="7">
        <v>2020</v>
      </c>
      <c r="G10" s="7">
        <f>+F10+1</f>
        <v>2021</v>
      </c>
      <c r="H10" s="7">
        <f t="shared" si="0" ref="H10:O10">+G10+1</f>
        <v>2022</v>
      </c>
      <c r="I10" s="7">
        <f t="shared" si="0"/>
        <v>2023</v>
      </c>
      <c r="J10" s="7">
        <f t="shared" si="0"/>
        <v>2024</v>
      </c>
      <c r="K10" s="7">
        <f t="shared" si="0"/>
        <v>2025</v>
      </c>
      <c r="L10" s="7">
        <f t="shared" si="0"/>
        <v>2026</v>
      </c>
      <c r="M10" s="7">
        <f t="shared" si="0"/>
        <v>2027</v>
      </c>
      <c r="N10" s="7">
        <f t="shared" si="0"/>
        <v>2028</v>
      </c>
      <c r="O10" s="7">
        <f t="shared" si="0"/>
        <v>2029</v>
      </c>
      <c r="P10" s="66"/>
      <c r="Q10" s="66"/>
      <c r="R10" s="57" t="s">
        <v>34</v>
      </c>
    </row>
    <row r="11" spans="1:17" ht="13">
      <c r="A11" s="4" t="s">
        <v>12</v>
      </c>
      <c r="B11" s="8" t="s">
        <v>2</v>
      </c>
      <c r="E11" s="4"/>
      <c r="F11" s="9"/>
      <c r="G11" s="9"/>
      <c r="H11" s="9"/>
      <c r="I11" s="9"/>
      <c r="J11" s="9"/>
      <c r="K11" s="9"/>
      <c r="L11" s="9"/>
      <c r="M11" s="9"/>
      <c r="N11" s="9"/>
      <c r="O11" s="4"/>
      <c r="P11" s="65"/>
      <c r="Q11" s="65"/>
    </row>
    <row r="12" spans="2:24" ht="15.5">
      <c r="B12" s="8" t="s">
        <v>3</v>
      </c>
      <c r="C12" s="1" t="s">
        <v>59</v>
      </c>
      <c r="E12" s="10"/>
      <c r="F12" s="263">
        <f>+('Transmission - Inspections'!F12+'Transmission - Veg Mgmt'!F12+'Transmission - Hardening'!F12)/1000000</f>
        <v>8.3699999999999992</v>
      </c>
      <c r="G12" s="263">
        <f>+('Transmission - Inspections'!G12+'Transmission - Veg Mgmt'!G12+'Transmission - Hardening'!G12)/1000000</f>
        <v>48.25</v>
      </c>
      <c r="H12" s="263">
        <f>+('Transmission - Inspections'!H12+'Transmission - Veg Mgmt'!H12+'Transmission - Hardening'!H12)/1000000</f>
        <v>58.05</v>
      </c>
      <c r="I12" s="263">
        <f>+('Transmission - Inspections'!I12+'Transmission - Veg Mgmt'!I12+'Transmission - Hardening'!I12)/1000000</f>
        <v>58.05</v>
      </c>
      <c r="J12" s="263">
        <f>+('Transmission - Inspections'!J12+'Transmission - Veg Mgmt'!J12+'Transmission - Hardening'!J12)/1000000</f>
        <v>57.05</v>
      </c>
      <c r="K12" s="263">
        <f>+('Transmission - Inspections'!K12+'Transmission - Veg Mgmt'!K12+'Transmission - Hardening'!K12)/1000000</f>
        <v>57.05</v>
      </c>
      <c r="L12" s="263">
        <f>+('Transmission - Inspections'!L12+'Transmission - Veg Mgmt'!L12+'Transmission - Hardening'!L12)/1000000</f>
        <v>57.05</v>
      </c>
      <c r="M12" s="263">
        <f>+('Transmission - Inspections'!M12+'Transmission - Veg Mgmt'!M12+'Transmission - Hardening'!M12)/1000000</f>
        <v>57.05</v>
      </c>
      <c r="N12" s="263">
        <f>+('Transmission - Inspections'!N12+'Transmission - Veg Mgmt'!N12+'Transmission - Hardening'!N12)/1000000</f>
        <v>57.05</v>
      </c>
      <c r="O12" s="263">
        <f>+('Transmission - Inspections'!O12+'Transmission - Veg Mgmt'!O12+'Transmission - Hardening'!O12)/1000000</f>
        <v>57.05</v>
      </c>
      <c r="P12" s="251"/>
      <c r="Q12" s="251"/>
      <c r="R12" s="264">
        <f>SUM(F12:O12)</f>
        <v>515.02</v>
      </c>
      <c r="W12" s="50">
        <f>+('Transmission - Inspections'!P12+'Transmission - Hardening'!P12+'Transmission - Veg Mgmt'!P12)/1000000</f>
        <v>515.02</v>
      </c>
      <c r="X12" s="50">
        <f>+R12-W12</f>
        <v>0</v>
      </c>
    </row>
    <row r="13" spans="2:24" ht="15.5">
      <c r="B13" s="8" t="s">
        <v>4</v>
      </c>
      <c r="C13" s="1" t="s">
        <v>60</v>
      </c>
      <c r="E13" s="10"/>
      <c r="F13" s="271">
        <f>(F12/2)+E17</f>
        <v>8.6468457399999998</v>
      </c>
      <c r="G13" s="271">
        <f>+G12/2+F12/2</f>
        <v>28.31</v>
      </c>
      <c r="H13" s="271">
        <f>+H12/2+G12/2</f>
        <v>53.15</v>
      </c>
      <c r="I13" s="271">
        <f t="shared" si="1" ref="I13:O13">+I12/2+H12/2</f>
        <v>58.05</v>
      </c>
      <c r="J13" s="271">
        <f t="shared" si="1"/>
        <v>57.55</v>
      </c>
      <c r="K13" s="271">
        <f t="shared" si="1"/>
        <v>57.05</v>
      </c>
      <c r="L13" s="271">
        <f t="shared" si="1"/>
        <v>57.05</v>
      </c>
      <c r="M13" s="271">
        <f t="shared" si="1"/>
        <v>57.05</v>
      </c>
      <c r="N13" s="271">
        <f t="shared" si="1"/>
        <v>57.05</v>
      </c>
      <c r="O13" s="271">
        <f t="shared" si="1"/>
        <v>57.05</v>
      </c>
      <c r="P13" s="252"/>
      <c r="Q13" s="252"/>
      <c r="R13" s="264">
        <f>SUM(F13:O13)</f>
        <v>490.95684574000006</v>
      </c>
      <c r="W13" s="50">
        <f>+('Transmission - Inspections'!P13+'Transmission - Hardening'!P13+'Transmission - Veg Mgmt'!P13)/1000000</f>
        <v>490.95684574000001</v>
      </c>
      <c r="X13" s="50">
        <f>+R13-W13</f>
        <v>0</v>
      </c>
    </row>
    <row r="14" spans="1:18" ht="13">
      <c r="A14" s="280"/>
      <c r="B14" s="14"/>
      <c r="C14" s="14"/>
      <c r="E14" s="10"/>
      <c r="F14" s="284"/>
      <c r="G14" s="284"/>
      <c r="H14" s="284"/>
      <c r="I14" s="284"/>
      <c r="J14" s="284"/>
      <c r="K14" s="284"/>
      <c r="L14" s="284"/>
      <c r="M14" s="284"/>
      <c r="N14" s="284"/>
      <c r="O14" s="284"/>
      <c r="P14" s="15"/>
      <c r="Q14" s="15"/>
      <c r="R14" s="264"/>
    </row>
    <row r="15" spans="1:24" ht="15.5">
      <c r="A15" s="16" t="s">
        <v>13</v>
      </c>
      <c r="B15" s="8" t="s">
        <v>61</v>
      </c>
      <c r="C15" s="14"/>
      <c r="E15" s="270">
        <v>0</v>
      </c>
      <c r="F15" s="263">
        <f t="shared" si="2" ref="F15:O15">E15+F13</f>
        <v>8.6468457399999998</v>
      </c>
      <c r="G15" s="263">
        <f t="shared" si="2"/>
        <v>36.956845739999999</v>
      </c>
      <c r="H15" s="263">
        <f t="shared" si="2"/>
        <v>90.106845739999997</v>
      </c>
      <c r="I15" s="263">
        <f t="shared" si="2"/>
        <v>148.15684573999999</v>
      </c>
      <c r="J15" s="263">
        <f t="shared" si="2"/>
        <v>205.70684574000001</v>
      </c>
      <c r="K15" s="263">
        <f t="shared" si="2"/>
        <v>262.75684574000002</v>
      </c>
      <c r="L15" s="263">
        <f t="shared" si="2"/>
        <v>319.80684574000003</v>
      </c>
      <c r="M15" s="263">
        <f t="shared" si="2"/>
        <v>376.85684574000004</v>
      </c>
      <c r="N15" s="263">
        <f t="shared" si="2"/>
        <v>433.90684574000005</v>
      </c>
      <c r="O15" s="263">
        <f t="shared" si="2"/>
        <v>490.95684574000006</v>
      </c>
      <c r="P15" s="251"/>
      <c r="Q15" s="251"/>
      <c r="R15" s="264"/>
      <c r="W15" s="50">
        <f>+('Transmission - Inspections'!O15+'Transmission - Hardening'!O15+'Transmission - Veg Mgmt'!O15)/1000000</f>
        <v>490.95684574000001</v>
      </c>
      <c r="X15" s="50">
        <f>+O15-W15</f>
        <v>0</v>
      </c>
    </row>
    <row r="16" spans="1:24" ht="15.5">
      <c r="A16" s="16" t="s">
        <v>14</v>
      </c>
      <c r="B16" s="8" t="s">
        <v>62</v>
      </c>
      <c r="C16" s="14"/>
      <c r="E16" s="270">
        <v>0</v>
      </c>
      <c r="F16" s="263">
        <f>E16+F28</f>
        <v>0.27669906368000002</v>
      </c>
      <c r="G16" s="263">
        <f t="shared" si="3" ref="G16:O16">F16+G28</f>
        <v>1.45931812736</v>
      </c>
      <c r="H16" s="263">
        <f t="shared" si="3"/>
        <v>4.3427371910399994</v>
      </c>
      <c r="I16" s="263">
        <f t="shared" si="3"/>
        <v>9.083756254719999</v>
      </c>
      <c r="J16" s="263">
        <f t="shared" si="3"/>
        <v>15.6663753184</v>
      </c>
      <c r="K16" s="263">
        <f t="shared" si="3"/>
        <v>24.074594382080001</v>
      </c>
      <c r="L16" s="263">
        <f t="shared" si="3"/>
        <v>34.308413445760003</v>
      </c>
      <c r="M16" s="263">
        <f t="shared" si="3"/>
        <v>46.367832509440007</v>
      </c>
      <c r="N16" s="263">
        <f t="shared" si="3"/>
        <v>60.252851573120012</v>
      </c>
      <c r="O16" s="263">
        <f t="shared" si="3"/>
        <v>75.963470636800011</v>
      </c>
      <c r="P16" s="251"/>
      <c r="Q16" s="251"/>
      <c r="R16" s="264"/>
      <c r="W16" s="50">
        <f>+('Transmission - Inspections'!O16+'Transmission - Hardening'!O16+'Transmission - Veg Mgmt'!O16)/1000000</f>
        <v>75.963470636800011</v>
      </c>
      <c r="X16" s="50">
        <f>+O16-W16</f>
        <v>0</v>
      </c>
    </row>
    <row r="17" spans="1:24" ht="13">
      <c r="A17" s="16" t="s">
        <v>15</v>
      </c>
      <c r="B17" s="8" t="s">
        <v>122</v>
      </c>
      <c r="E17" s="265">
        <f>('Transmission - Inspections'!E17+'Transmission - Hardening'!E17+'Transmission - Veg Mgmt'!E17)/1000000</f>
        <v>4.4618457400000002</v>
      </c>
      <c r="F17" s="265">
        <f t="shared" si="4" ref="F17:O17">E17+F12-F13</f>
        <v>4.1849999999999987</v>
      </c>
      <c r="G17" s="265">
        <f t="shared" si="4"/>
        <v>24.125000000000004</v>
      </c>
      <c r="H17" s="265">
        <f t="shared" si="4"/>
        <v>29.025</v>
      </c>
      <c r="I17" s="265">
        <f t="shared" si="4"/>
        <v>29.024999999999991</v>
      </c>
      <c r="J17" s="265">
        <f t="shared" si="4"/>
        <v>28.524999999999991</v>
      </c>
      <c r="K17" s="265">
        <f t="shared" si="4"/>
        <v>28.524999999999991</v>
      </c>
      <c r="L17" s="265">
        <f t="shared" si="4"/>
        <v>28.524999999999991</v>
      </c>
      <c r="M17" s="265">
        <f t="shared" si="4"/>
        <v>28.524999999999991</v>
      </c>
      <c r="N17" s="265">
        <f t="shared" si="4"/>
        <v>28.524999999999991</v>
      </c>
      <c r="O17" s="265">
        <f t="shared" si="4"/>
        <v>28.524999999999991</v>
      </c>
      <c r="P17" s="118"/>
      <c r="Q17" s="118"/>
      <c r="R17" s="264"/>
      <c r="W17" s="50">
        <f>+('Transmission - Inspections'!O17+'Transmission - Hardening'!O17+'Transmission - Veg Mgmt'!O17)/1000000</f>
        <v>28.525</v>
      </c>
      <c r="X17" s="50">
        <f>+O17-W17</f>
        <v>0</v>
      </c>
    </row>
    <row r="18" spans="1:18" ht="13">
      <c r="A18" s="280"/>
      <c r="E18" s="19"/>
      <c r="F18" s="20"/>
      <c r="G18" s="20"/>
      <c r="H18" s="20"/>
      <c r="I18" s="20"/>
      <c r="J18" s="20"/>
      <c r="K18" s="20"/>
      <c r="L18" s="20"/>
      <c r="M18" s="20"/>
      <c r="N18" s="20"/>
      <c r="O18" s="19"/>
      <c r="P18" s="253"/>
      <c r="Q18" s="253"/>
      <c r="R18" s="264"/>
    </row>
    <row r="19" spans="1:24" ht="13.5" thickBot="1">
      <c r="A19" s="16" t="s">
        <v>16</v>
      </c>
      <c r="B19" s="8" t="s">
        <v>8</v>
      </c>
      <c r="E19" s="266">
        <f t="shared" si="5" ref="E19:O19">E15-E16+E17</f>
        <v>4.4618457400000002</v>
      </c>
      <c r="F19" s="266">
        <f t="shared" si="5"/>
        <v>12.555146676319998</v>
      </c>
      <c r="G19" s="266">
        <f t="shared" si="5"/>
        <v>59.622527612639999</v>
      </c>
      <c r="H19" s="266">
        <f t="shared" si="5"/>
        <v>114.78910854896</v>
      </c>
      <c r="I19" s="266">
        <f t="shared" si="5"/>
        <v>168.09808948528001</v>
      </c>
      <c r="J19" s="266">
        <f t="shared" si="5"/>
        <v>218.56547042159997</v>
      </c>
      <c r="K19" s="266">
        <f t="shared" si="5"/>
        <v>267.20725135792003</v>
      </c>
      <c r="L19" s="266">
        <f t="shared" si="5"/>
        <v>314.02343229424002</v>
      </c>
      <c r="M19" s="266">
        <f t="shared" si="5"/>
        <v>359.01401323056001</v>
      </c>
      <c r="N19" s="266">
        <f t="shared" si="5"/>
        <v>402.17899416687999</v>
      </c>
      <c r="O19" s="266">
        <f t="shared" si="5"/>
        <v>443.51837510320001</v>
      </c>
      <c r="P19" s="119"/>
      <c r="Q19" s="119"/>
      <c r="R19" s="264"/>
      <c r="W19" s="50">
        <f>+('Transmission - Inspections'!O19+'Transmission - Hardening'!O19+'Transmission - Veg Mgmt'!O19)/1000000</f>
        <v>443.51837510320001</v>
      </c>
      <c r="X19" s="50">
        <f>+O19-W19</f>
        <v>0</v>
      </c>
    </row>
    <row r="20" spans="1:18" ht="13.5" thickTop="1">
      <c r="A20" s="280"/>
      <c r="E20" s="10"/>
      <c r="F20" s="15"/>
      <c r="G20" s="15"/>
      <c r="H20" s="15"/>
      <c r="I20" s="15"/>
      <c r="J20" s="15"/>
      <c r="K20" s="15"/>
      <c r="L20" s="15"/>
      <c r="M20" s="15"/>
      <c r="N20" s="15"/>
      <c r="O20" s="10"/>
      <c r="P20" s="254"/>
      <c r="Q20" s="254"/>
      <c r="R20" s="264"/>
    </row>
    <row r="21" spans="1:25" ht="13">
      <c r="A21" s="16" t="s">
        <v>17</v>
      </c>
      <c r="B21" s="8" t="s">
        <v>9</v>
      </c>
      <c r="E21" s="10"/>
      <c r="F21" s="263">
        <f t="shared" si="6" ref="F21:O21">(E19+F19)/2</f>
        <v>8.5084962081599986</v>
      </c>
      <c r="G21" s="263">
        <f t="shared" si="6"/>
        <v>36.088837144479996</v>
      </c>
      <c r="H21" s="263">
        <f t="shared" si="6"/>
        <v>87.2058180808</v>
      </c>
      <c r="I21" s="263">
        <f t="shared" si="6"/>
        <v>141.44359901711999</v>
      </c>
      <c r="J21" s="263">
        <f t="shared" si="6"/>
        <v>193.33177995343999</v>
      </c>
      <c r="K21" s="263">
        <f t="shared" si="6"/>
        <v>242.88636088976</v>
      </c>
      <c r="L21" s="263">
        <f t="shared" si="6"/>
        <v>290.61534182608</v>
      </c>
      <c r="M21" s="263">
        <f t="shared" si="6"/>
        <v>336.51872276239999</v>
      </c>
      <c r="N21" s="263">
        <f t="shared" si="6"/>
        <v>380.59650369871997</v>
      </c>
      <c r="O21" s="263">
        <f t="shared" si="6"/>
        <v>422.84868463504</v>
      </c>
      <c r="P21" s="251"/>
      <c r="Q21" s="251"/>
      <c r="R21" s="264"/>
      <c r="W21" s="50">
        <f>+('Transmission - Inspections'!O21+'Transmission - Hardening'!O21+'Transmission - Veg Mgmt'!O21)/1000000</f>
        <v>422.84868463504006</v>
      </c>
      <c r="X21" s="50">
        <f>+O21-W21</f>
        <v>0</v>
      </c>
      <c r="Y21" s="22"/>
    </row>
    <row r="22" spans="1:18" ht="13">
      <c r="A22" s="280"/>
      <c r="E22" s="19"/>
      <c r="F22" s="263"/>
      <c r="G22" s="263"/>
      <c r="H22" s="263"/>
      <c r="I22" s="263"/>
      <c r="J22" s="263"/>
      <c r="K22" s="263"/>
      <c r="L22" s="263"/>
      <c r="M22" s="263"/>
      <c r="N22" s="263"/>
      <c r="O22" s="263"/>
      <c r="P22" s="251"/>
      <c r="Q22" s="251"/>
      <c r="R22" s="264"/>
    </row>
    <row r="23" spans="1:18" ht="13">
      <c r="A23" s="16" t="s">
        <v>18</v>
      </c>
      <c r="B23" s="8" t="s">
        <v>10</v>
      </c>
      <c r="E23" s="10"/>
      <c r="F23" s="263"/>
      <c r="G23" s="263"/>
      <c r="H23" s="263"/>
      <c r="I23" s="263"/>
      <c r="J23" s="263"/>
      <c r="K23" s="263"/>
      <c r="L23" s="263"/>
      <c r="M23" s="263"/>
      <c r="N23" s="263"/>
      <c r="O23" s="263"/>
      <c r="P23" s="251"/>
      <c r="Q23" s="251"/>
      <c r="R23" s="264"/>
    </row>
    <row r="24" spans="1:24" ht="15.5">
      <c r="A24" s="280"/>
      <c r="B24" s="8" t="s">
        <v>3</v>
      </c>
      <c r="C24" s="1" t="s">
        <v>63</v>
      </c>
      <c r="E24" s="10"/>
      <c r="F24" s="263">
        <f>(F21*ROUND((F63),7))/F66</f>
        <v>0.50076886506252527</v>
      </c>
      <c r="G24" s="263">
        <f t="shared" si="7" ref="G24:O24">(G21*ROUND((G63),7))/G66</f>
        <v>2.124014112027881</v>
      </c>
      <c r="H24" s="263">
        <f t="shared" si="7"/>
        <v>5.1891053719640503</v>
      </c>
      <c r="I24" s="263">
        <f t="shared" si="7"/>
        <v>8.416476740228676</v>
      </c>
      <c r="J24" s="263">
        <f t="shared" si="7"/>
        <v>11.50403723061506</v>
      </c>
      <c r="K24" s="263">
        <f t="shared" si="7"/>
        <v>14.45273890902636</v>
      </c>
      <c r="L24" s="263">
        <f t="shared" si="7"/>
        <v>17.29280986788773</v>
      </c>
      <c r="M24" s="263">
        <f t="shared" si="7"/>
        <v>20.024250107199169</v>
      </c>
      <c r="N24" s="263">
        <f t="shared" si="7"/>
        <v>22.647059626960679</v>
      </c>
      <c r="O24" s="263">
        <f t="shared" si="7"/>
        <v>25.161238427172261</v>
      </c>
      <c r="P24" s="251"/>
      <c r="Q24" s="251"/>
      <c r="R24" s="264">
        <f>SUM(F24:O24)</f>
        <v>127.3124992581444</v>
      </c>
      <c r="S24" s="11"/>
      <c r="W24" s="50">
        <f>+('Transmission - Inspections'!P24+'Transmission - Hardening'!P24+'Transmission - Veg Mgmt'!P24)/1000000</f>
        <v>127.31249925814441</v>
      </c>
      <c r="X24" s="50">
        <f>+R24-W24</f>
        <v>0</v>
      </c>
    </row>
    <row r="25" spans="1:24" ht="15.5">
      <c r="A25" s="4" t="s">
        <v>0</v>
      </c>
      <c r="B25" s="8" t="s">
        <v>4</v>
      </c>
      <c r="C25" s="1" t="s">
        <v>83</v>
      </c>
      <c r="E25" s="10"/>
      <c r="F25" s="263">
        <f>F21*ROUND((F62),7)</f>
        <v>0.10239634846672231</v>
      </c>
      <c r="G25" s="263">
        <f t="shared" si="8" ref="G25:O25">G21*ROUND((G62),7)</f>
        <v>0.43431471949895895</v>
      </c>
      <c r="H25" s="263">
        <f t="shared" si="8"/>
        <v>1.0494871382751956</v>
      </c>
      <c r="I25" s="263">
        <f t="shared" si="8"/>
        <v>1.7022171367314323</v>
      </c>
      <c r="J25" s="263">
        <f t="shared" si="8"/>
        <v>2.326670639027669</v>
      </c>
      <c r="K25" s="263">
        <f t="shared" si="8"/>
        <v>2.9230401987639056</v>
      </c>
      <c r="L25" s="263">
        <f t="shared" si="8"/>
        <v>3.4974393927401422</v>
      </c>
      <c r="M25" s="263">
        <f t="shared" si="8"/>
        <v>4.0498682209563786</v>
      </c>
      <c r="N25" s="263">
        <f t="shared" si="8"/>
        <v>4.5803266834126148</v>
      </c>
      <c r="O25" s="263">
        <f t="shared" si="8"/>
        <v>5.0888147801088524</v>
      </c>
      <c r="P25" s="251"/>
      <c r="Q25" s="251"/>
      <c r="R25" s="264">
        <f>SUM(F25:O25)</f>
        <v>25.754575257981873</v>
      </c>
      <c r="W25" s="50">
        <f>+('Transmission - Inspections'!P25+'Transmission - Hardening'!P25+'Transmission - Veg Mgmt'!P25)/1000000</f>
        <v>25.75457525798187</v>
      </c>
      <c r="X25" s="50">
        <f>+R25-W25</f>
        <v>0</v>
      </c>
    </row>
    <row r="26" spans="1:18" ht="13">
      <c r="A26" s="4"/>
      <c r="B26" s="8"/>
      <c r="C26" s="8"/>
      <c r="E26" s="10"/>
      <c r="F26" s="263"/>
      <c r="G26" s="263"/>
      <c r="H26" s="263"/>
      <c r="I26" s="263"/>
      <c r="J26" s="263"/>
      <c r="K26" s="263"/>
      <c r="L26" s="263"/>
      <c r="M26" s="263"/>
      <c r="N26" s="263"/>
      <c r="O26" s="263"/>
      <c r="P26" s="251"/>
      <c r="Q26" s="251"/>
      <c r="R26" s="264"/>
    </row>
    <row r="27" spans="1:18" ht="13">
      <c r="A27" s="16" t="s">
        <v>19</v>
      </c>
      <c r="B27" s="8" t="s">
        <v>1</v>
      </c>
      <c r="C27" s="8"/>
      <c r="E27" s="10"/>
      <c r="F27" s="263"/>
      <c r="G27" s="263"/>
      <c r="H27" s="263"/>
      <c r="I27" s="263"/>
      <c r="J27" s="263"/>
      <c r="K27" s="263"/>
      <c r="L27" s="263"/>
      <c r="M27" s="263"/>
      <c r="N27" s="263"/>
      <c r="O27" s="263"/>
      <c r="P27" s="251"/>
      <c r="Q27" s="251"/>
      <c r="R27" s="264"/>
    </row>
    <row r="28" spans="1:24" ht="15.5">
      <c r="A28" s="4"/>
      <c r="B28" s="8" t="s">
        <v>3</v>
      </c>
      <c r="C28" s="1" t="s">
        <v>64</v>
      </c>
      <c r="E28" s="10"/>
      <c r="F28" s="263">
        <f>+F15*F60</f>
        <v>0.27669906368000002</v>
      </c>
      <c r="G28" s="263">
        <f t="shared" si="9" ref="G28:O28">+G15*G60</f>
        <v>1.18261906368</v>
      </c>
      <c r="H28" s="263">
        <f t="shared" si="9"/>
        <v>2.8834190636799999</v>
      </c>
      <c r="I28" s="263">
        <f t="shared" si="9"/>
        <v>4.7410190636799996</v>
      </c>
      <c r="J28" s="263">
        <f t="shared" si="9"/>
        <v>6.5826190636800002</v>
      </c>
      <c r="K28" s="263">
        <f t="shared" si="9"/>
        <v>8.4082190636800007</v>
      </c>
      <c r="L28" s="263">
        <f t="shared" si="9"/>
        <v>10.23381906368</v>
      </c>
      <c r="M28" s="263">
        <f t="shared" si="9"/>
        <v>12.059419063680002</v>
      </c>
      <c r="N28" s="263">
        <f t="shared" si="9"/>
        <v>13.885019063680002</v>
      </c>
      <c r="O28" s="263">
        <f t="shared" si="9"/>
        <v>15.710619063680003</v>
      </c>
      <c r="P28" s="251"/>
      <c r="Q28" s="251"/>
      <c r="R28" s="264">
        <f>SUM(F28:O28)</f>
        <v>75.963470636800011</v>
      </c>
      <c r="W28" s="50">
        <f>+('Transmission - Inspections'!P28+'Transmission - Hardening'!P28+'Transmission - Veg Mgmt'!P28)/1000000</f>
        <v>75.963470636800011</v>
      </c>
      <c r="X28" s="50">
        <f>+R28-W28</f>
        <v>0</v>
      </c>
    </row>
    <row r="29" spans="1:24" ht="15.5">
      <c r="A29" s="4"/>
      <c r="B29" s="1" t="s">
        <v>4</v>
      </c>
      <c r="C29" s="1" t="s">
        <v>65</v>
      </c>
      <c r="E29" s="10"/>
      <c r="F29" s="263">
        <f>+(F15-F16)*F61</f>
        <v>0.11718205346847999</v>
      </c>
      <c r="G29" s="263">
        <f t="shared" si="10" ref="G29:O29">+(G15-G16)*G61</f>
        <v>0.49696538657695999</v>
      </c>
      <c r="H29" s="263">
        <f t="shared" si="10"/>
        <v>1.2006975196854399</v>
      </c>
      <c r="I29" s="263">
        <f t="shared" si="10"/>
        <v>1.9470232527939202</v>
      </c>
      <c r="J29" s="263">
        <f t="shared" si="10"/>
        <v>2.6605665859024001</v>
      </c>
      <c r="K29" s="263">
        <f t="shared" si="10"/>
        <v>3.3415515190108804</v>
      </c>
      <c r="L29" s="263">
        <f t="shared" si="10"/>
        <v>3.9969780521193607</v>
      </c>
      <c r="M29" s="263">
        <f t="shared" si="10"/>
        <v>4.6268461852278406</v>
      </c>
      <c r="N29" s="263">
        <f t="shared" si="10"/>
        <v>5.2311559183363201</v>
      </c>
      <c r="O29" s="263">
        <f t="shared" si="10"/>
        <v>5.8099072514448009</v>
      </c>
      <c r="P29" s="251"/>
      <c r="Q29" s="251"/>
      <c r="R29" s="264">
        <f>SUM(F29:O29)</f>
        <v>29.428873724566404</v>
      </c>
      <c r="W29" s="50">
        <f>+('Transmission - Inspections'!P29+'Transmission - Hardening'!P29+'Transmission - Veg Mgmt'!P29)/1000000</f>
        <v>29.428873724566401</v>
      </c>
      <c r="X29" s="50">
        <f>+R29-W29</f>
        <v>0</v>
      </c>
    </row>
    <row r="30" spans="1:24" ht="13">
      <c r="A30" s="4"/>
      <c r="B30" s="8" t="s">
        <v>5</v>
      </c>
      <c r="C30" s="1" t="s">
        <v>6</v>
      </c>
      <c r="E30" s="10"/>
      <c r="F30" s="263">
        <v>0</v>
      </c>
      <c r="G30" s="263">
        <v>0</v>
      </c>
      <c r="H30" s="263">
        <v>0</v>
      </c>
      <c r="I30" s="263">
        <v>0</v>
      </c>
      <c r="J30" s="263">
        <v>0</v>
      </c>
      <c r="K30" s="263">
        <v>0</v>
      </c>
      <c r="L30" s="263">
        <v>0</v>
      </c>
      <c r="M30" s="263">
        <v>0</v>
      </c>
      <c r="N30" s="263">
        <v>0</v>
      </c>
      <c r="O30" s="263">
        <v>0</v>
      </c>
      <c r="P30" s="251"/>
      <c r="Q30" s="251"/>
      <c r="R30" s="264">
        <f>SUM(F30:O30)</f>
        <v>0</v>
      </c>
      <c r="W30" s="50">
        <f>+('Transmission - Inspections'!P30+'Transmission - Hardening'!P30+'Transmission - Veg Mgmt'!P30)/1000000</f>
        <v>0</v>
      </c>
      <c r="X30" s="50">
        <f>+R30-W30</f>
        <v>0</v>
      </c>
    </row>
    <row r="31" spans="1:18" ht="13">
      <c r="A31" s="4"/>
      <c r="B31" s="8"/>
      <c r="C31" s="8"/>
      <c r="E31" s="10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251"/>
      <c r="Q31" s="251"/>
      <c r="R31" s="264"/>
    </row>
    <row r="32" spans="1:24" ht="13">
      <c r="A32" s="16" t="s">
        <v>20</v>
      </c>
      <c r="B32" s="8" t="s">
        <v>31</v>
      </c>
      <c r="C32" s="8"/>
      <c r="E32" s="10"/>
      <c r="F32" s="263">
        <f>+('Transmission - Inspections'!F32+'Transmission - Veg Mgmt'!F32+'Transmission - Hardening'!F32)/1000000</f>
        <v>2.92</v>
      </c>
      <c r="G32" s="263">
        <f>+('Transmission - Inspections'!G32+'Transmission - Veg Mgmt'!G32+'Transmission - Hardening'!G32)/1000000</f>
        <v>3.62</v>
      </c>
      <c r="H32" s="263">
        <f>+('Transmission - Inspections'!H32+'Transmission - Veg Mgmt'!H32+'Transmission - Hardening'!H32)/1000000</f>
        <v>3.82</v>
      </c>
      <c r="I32" s="263">
        <f>+('Transmission - Inspections'!I32+'Transmission - Veg Mgmt'!I32+'Transmission - Hardening'!I32)/1000000</f>
        <v>3.82</v>
      </c>
      <c r="J32" s="263">
        <f>+('Transmission - Inspections'!J32+'Transmission - Veg Mgmt'!J32+'Transmission - Hardening'!J32)/1000000</f>
        <v>3.82</v>
      </c>
      <c r="K32" s="263">
        <f>+('Transmission - Inspections'!K32+'Transmission - Veg Mgmt'!K32+'Transmission - Hardening'!K32)/1000000</f>
        <v>3.82</v>
      </c>
      <c r="L32" s="263">
        <f>+('Transmission - Inspections'!L32+'Transmission - Veg Mgmt'!L32+'Transmission - Hardening'!L32)/1000000</f>
        <v>3.82</v>
      </c>
      <c r="M32" s="263">
        <f>+('Transmission - Inspections'!M32+'Transmission - Veg Mgmt'!M32+'Transmission - Hardening'!M32)/1000000</f>
        <v>3.82</v>
      </c>
      <c r="N32" s="263">
        <f>+('Transmission - Inspections'!N32+'Transmission - Veg Mgmt'!N32+'Transmission - Hardening'!N32)/1000000</f>
        <v>3.82</v>
      </c>
      <c r="O32" s="263">
        <f>+('Transmission - Inspections'!O32+'Transmission - Veg Mgmt'!O32+'Transmission - Hardening'!O32)/1000000</f>
        <v>3.82</v>
      </c>
      <c r="P32" s="251"/>
      <c r="Q32" s="251"/>
      <c r="R32" s="264">
        <f>SUM(F32:O32)</f>
        <v>37.10</v>
      </c>
      <c r="W32" s="50">
        <f>+('Transmission - Inspections'!P32+'Transmission - Hardening'!P32+'Transmission - Veg Mgmt'!P32)/1000000</f>
        <v>37.10</v>
      </c>
      <c r="X32" s="50">
        <f>+R32-W32</f>
        <v>0</v>
      </c>
    </row>
    <row r="33" spans="1:18" ht="13">
      <c r="A33" s="280"/>
      <c r="E33" s="10"/>
      <c r="F33" s="20"/>
      <c r="G33" s="20"/>
      <c r="H33" s="20"/>
      <c r="I33" s="20"/>
      <c r="J33" s="20"/>
      <c r="K33" s="20"/>
      <c r="L33" s="20"/>
      <c r="M33" s="20"/>
      <c r="N33" s="20"/>
      <c r="O33" s="19"/>
      <c r="P33" s="253"/>
      <c r="Q33" s="253"/>
      <c r="R33" s="264"/>
    </row>
    <row r="34" spans="1:24" ht="13.5" thickBot="1">
      <c r="A34" s="16" t="s">
        <v>21</v>
      </c>
      <c r="B34" s="8" t="s">
        <v>33</v>
      </c>
      <c r="E34" s="10"/>
      <c r="F34" s="283">
        <f>F24+F25+F28+F29+F30+F32</f>
        <v>3.9170463306777275</v>
      </c>
      <c r="G34" s="283">
        <f t="shared" si="11" ref="G34:O34">G24+G25+G28+G29+G30+G32</f>
        <v>7.8579132817837998</v>
      </c>
      <c r="H34" s="283">
        <f t="shared" si="11"/>
        <v>14.142709093604685</v>
      </c>
      <c r="I34" s="283">
        <f t="shared" si="11"/>
        <v>20.626736193434027</v>
      </c>
      <c r="J34" s="283">
        <f t="shared" si="11"/>
        <v>26.893893519225131</v>
      </c>
      <c r="K34" s="283">
        <f t="shared" si="11"/>
        <v>32.945549690481144</v>
      </c>
      <c r="L34" s="283">
        <f t="shared" si="11"/>
        <v>38.841046376427229</v>
      </c>
      <c r="M34" s="283">
        <f t="shared" si="11"/>
        <v>44.580383577063394</v>
      </c>
      <c r="N34" s="283">
        <f t="shared" si="11"/>
        <v>50.163561292389616</v>
      </c>
      <c r="O34" s="283">
        <f t="shared" si="11"/>
        <v>55.59057952240591</v>
      </c>
      <c r="P34" s="64"/>
      <c r="Q34" s="64"/>
      <c r="R34" s="267">
        <f>SUM(F34:O34)</f>
        <v>295.55941887749265</v>
      </c>
      <c r="W34" s="50">
        <f>+('Transmission - Inspections'!P34+'Transmission - Hardening'!P34+'Transmission - Veg Mgmt'!P34)/1000000</f>
        <v>295.55941887749265</v>
      </c>
      <c r="X34" s="50">
        <f>+R34-W34</f>
        <v>0</v>
      </c>
    </row>
    <row r="35" spans="1:18" ht="14" thickTop="1" thickBot="1">
      <c r="A35" s="280"/>
      <c r="B35" s="2" t="s">
        <v>3</v>
      </c>
      <c r="C35" s="1" t="s">
        <v>234</v>
      </c>
      <c r="E35" s="24"/>
      <c r="F35" s="285">
        <f>F34/13</f>
        <v>0.30131125620597904</v>
      </c>
      <c r="G35" s="285">
        <f t="shared" si="12" ref="G35:O35">G34/13</f>
        <v>0.60445486782952307</v>
      </c>
      <c r="H35" s="285">
        <f t="shared" si="12"/>
        <v>1.0879006995080527</v>
      </c>
      <c r="I35" s="285">
        <f t="shared" si="12"/>
        <v>1.5866720148795406</v>
      </c>
      <c r="J35" s="285">
        <f t="shared" si="12"/>
        <v>2.0687610399403948</v>
      </c>
      <c r="K35" s="285">
        <f t="shared" si="12"/>
        <v>2.5342730531139344</v>
      </c>
      <c r="L35" s="285">
        <f t="shared" si="12"/>
        <v>2.9877727981867102</v>
      </c>
      <c r="M35" s="285">
        <f t="shared" si="12"/>
        <v>3.4292602751587227</v>
      </c>
      <c r="N35" s="285">
        <f t="shared" si="12"/>
        <v>3.8587354840299706</v>
      </c>
      <c r="O35" s="285">
        <f t="shared" si="12"/>
        <v>4.2761984248004543</v>
      </c>
      <c r="R35" s="267">
        <f>SUM(F35:O35)</f>
        <v>22.735339913653284</v>
      </c>
    </row>
    <row r="36" spans="1:18" ht="14" thickTop="1" thickBot="1">
      <c r="A36" s="280"/>
      <c r="B36" s="2" t="s">
        <v>4</v>
      </c>
      <c r="C36" s="1" t="s">
        <v>235</v>
      </c>
      <c r="E36" s="24"/>
      <c r="F36" s="285">
        <f>F34-F35</f>
        <v>3.6157350744717482</v>
      </c>
      <c r="G36" s="285">
        <f t="shared" si="13" ref="G36:O36">G34-G35</f>
        <v>7.2534584139542764</v>
      </c>
      <c r="H36" s="285">
        <f t="shared" si="13"/>
        <v>13.054808394096632</v>
      </c>
      <c r="I36" s="285">
        <f t="shared" si="13"/>
        <v>19.040064178554488</v>
      </c>
      <c r="J36" s="285">
        <f t="shared" si="13"/>
        <v>24.825132479284736</v>
      </c>
      <c r="K36" s="285">
        <f t="shared" si="13"/>
        <v>30.411276637367209</v>
      </c>
      <c r="L36" s="285">
        <f t="shared" si="13"/>
        <v>35.853273578240518</v>
      </c>
      <c r="M36" s="285">
        <f t="shared" si="13"/>
        <v>41.151123301904668</v>
      </c>
      <c r="N36" s="285">
        <f t="shared" si="13"/>
        <v>46.304825808359645</v>
      </c>
      <c r="O36" s="285">
        <f t="shared" si="13"/>
        <v>51.314381097605455</v>
      </c>
      <c r="R36" s="267">
        <f>SUM(F36:O36)</f>
        <v>272.82407896383938</v>
      </c>
    </row>
    <row r="37" spans="1:18" ht="13.5" thickTop="1">
      <c r="A37" s="280"/>
      <c r="E37" s="24"/>
      <c r="F37" s="25"/>
      <c r="G37" s="25"/>
      <c r="H37" s="25"/>
      <c r="I37" s="25"/>
      <c r="J37" s="25"/>
      <c r="K37" s="25"/>
      <c r="L37" s="25"/>
      <c r="M37" s="25"/>
      <c r="N37" s="25"/>
      <c r="R37" s="264"/>
    </row>
    <row r="38" spans="1:24" s="14" customFormat="1" ht="15.5">
      <c r="A38" s="55" t="s">
        <v>22</v>
      </c>
      <c r="B38" s="14" t="s">
        <v>74</v>
      </c>
      <c r="E38" s="32"/>
      <c r="P38" s="62"/>
      <c r="Q38" s="62"/>
      <c r="R38" s="268"/>
      <c r="W38" s="54"/>
      <c r="X38" s="54"/>
    </row>
    <row r="39" spans="1:24" s="14" customFormat="1" ht="13">
      <c r="A39" s="55"/>
      <c r="B39" s="273" t="s">
        <v>3</v>
      </c>
      <c r="C39" s="14" t="s">
        <v>227</v>
      </c>
      <c r="E39" s="32"/>
      <c r="F39" s="269">
        <f>$F$69</f>
        <v>0.97399544999999998</v>
      </c>
      <c r="G39" s="269">
        <f t="shared" si="14" ref="G39:O39">$F$69</f>
        <v>0.97399544999999998</v>
      </c>
      <c r="H39" s="269">
        <f t="shared" si="14"/>
        <v>0.97399544999999998</v>
      </c>
      <c r="I39" s="269">
        <f t="shared" si="14"/>
        <v>0.97399544999999998</v>
      </c>
      <c r="J39" s="269">
        <f t="shared" si="14"/>
        <v>0.97399544999999998</v>
      </c>
      <c r="K39" s="269">
        <f t="shared" si="14"/>
        <v>0.97399544999999998</v>
      </c>
      <c r="L39" s="269">
        <f t="shared" si="14"/>
        <v>0.97399544999999998</v>
      </c>
      <c r="M39" s="269">
        <f t="shared" si="14"/>
        <v>0.97399544999999998</v>
      </c>
      <c r="N39" s="269">
        <f t="shared" si="14"/>
        <v>0.97399544999999998</v>
      </c>
      <c r="O39" s="269">
        <f t="shared" si="14"/>
        <v>0.97399544999999998</v>
      </c>
      <c r="P39" s="62"/>
      <c r="Q39" s="62"/>
      <c r="R39" s="268"/>
      <c r="W39" s="54"/>
      <c r="X39" s="54"/>
    </row>
    <row r="40" spans="1:24" s="14" customFormat="1" ht="13">
      <c r="A40" s="55"/>
      <c r="B40" s="273" t="s">
        <v>4</v>
      </c>
      <c r="C40" s="14" t="s">
        <v>228</v>
      </c>
      <c r="E40" s="32"/>
      <c r="F40" s="269">
        <v>0.9723427</v>
      </c>
      <c r="G40" s="269">
        <v>0.9723427</v>
      </c>
      <c r="H40" s="269">
        <v>0.9723427</v>
      </c>
      <c r="I40" s="269">
        <v>0.9723427</v>
      </c>
      <c r="J40" s="269">
        <v>0.9723427</v>
      </c>
      <c r="K40" s="269">
        <v>0.9723427</v>
      </c>
      <c r="L40" s="269">
        <v>0.9723427</v>
      </c>
      <c r="M40" s="269">
        <v>0.9723427</v>
      </c>
      <c r="N40" s="269">
        <v>0.9723427</v>
      </c>
      <c r="O40" s="269">
        <v>0.9723427</v>
      </c>
      <c r="P40" s="62"/>
      <c r="Q40" s="62"/>
      <c r="R40" s="268"/>
      <c r="W40" s="54"/>
      <c r="X40" s="54"/>
    </row>
    <row r="41" spans="1:24" ht="13">
      <c r="A41" s="280"/>
      <c r="E41" s="24"/>
      <c r="F41" s="25"/>
      <c r="G41" s="25"/>
      <c r="H41" s="25"/>
      <c r="I41" s="25"/>
      <c r="J41" s="25"/>
      <c r="K41" s="25"/>
      <c r="L41" s="25"/>
      <c r="M41" s="25"/>
      <c r="N41" s="25"/>
      <c r="R41" s="264"/>
      <c r="V41" s="14"/>
      <c r="W41" s="54"/>
      <c r="X41" s="50"/>
    </row>
    <row r="42" spans="1:24" ht="13">
      <c r="A42" s="279" t="s">
        <v>23</v>
      </c>
      <c r="B42" s="1" t="s">
        <v>237</v>
      </c>
      <c r="E42" s="24"/>
      <c r="P42" s="64"/>
      <c r="Q42" s="64"/>
      <c r="R42" s="264"/>
      <c r="W42" s="264"/>
      <c r="X42" s="50"/>
    </row>
    <row r="43" spans="1:18" ht="13.5" thickBot="1">
      <c r="A43" s="280"/>
      <c r="B43" s="273" t="s">
        <v>3</v>
      </c>
      <c r="C43" s="1" t="s">
        <v>236</v>
      </c>
      <c r="E43" s="24"/>
      <c r="F43" s="285">
        <f>F35*F39</f>
        <v>0.29347579257840783</v>
      </c>
      <c r="G43" s="285">
        <f t="shared" si="15" ref="G43:O44">G35*G39</f>
        <v>0.58873629099630687</v>
      </c>
      <c r="H43" s="285">
        <f t="shared" si="15"/>
        <v>1.0596103313726606</v>
      </c>
      <c r="I43" s="285">
        <f t="shared" si="15"/>
        <v>1.5454113231350048</v>
      </c>
      <c r="J43" s="285">
        <f t="shared" si="15"/>
        <v>2.0149638400392127</v>
      </c>
      <c r="K43" s="285">
        <f t="shared" si="15"/>
        <v>2.4683704227905805</v>
      </c>
      <c r="L43" s="285">
        <f t="shared" si="15"/>
        <v>2.9100771110676238</v>
      </c>
      <c r="M43" s="285">
        <f t="shared" si="15"/>
        <v>3.3400839048703439</v>
      </c>
      <c r="N43" s="285">
        <f t="shared" si="15"/>
        <v>3.7583908041987391</v>
      </c>
      <c r="O43" s="285">
        <f t="shared" si="15"/>
        <v>4.1649978090528093</v>
      </c>
      <c r="R43" s="267">
        <f>SUM(F43:O43)</f>
        <v>22.14411763010169</v>
      </c>
    </row>
    <row r="44" spans="1:18" ht="14" thickTop="1" thickBot="1">
      <c r="A44" s="280"/>
      <c r="B44" s="273" t="s">
        <v>4</v>
      </c>
      <c r="C44" s="1" t="s">
        <v>238</v>
      </c>
      <c r="E44" s="24"/>
      <c r="F44" s="285">
        <f>F36*F40</f>
        <v>3.5157336047965608</v>
      </c>
      <c r="G44" s="285">
        <f t="shared" si="15"/>
        <v>7.0528473385620192</v>
      </c>
      <c r="H44" s="285">
        <f t="shared" si="15"/>
        <v>12.693747641898584</v>
      </c>
      <c r="I44" s="285">
        <f t="shared" si="15"/>
        <v>18.513467411548952</v>
      </c>
      <c r="J44" s="285">
        <f t="shared" si="15"/>
        <v>24.138536342765416</v>
      </c>
      <c r="K44" s="285">
        <f t="shared" si="15"/>
        <v>29.570182836024554</v>
      </c>
      <c r="L44" s="285">
        <f t="shared" si="15"/>
        <v>34.861668834905046</v>
      </c>
      <c r="M44" s="285">
        <f t="shared" si="15"/>
        <v>40.012994339406902</v>
      </c>
      <c r="N44" s="285">
        <f t="shared" si="15"/>
        <v>45.024159349530102</v>
      </c>
      <c r="O44" s="285">
        <f t="shared" si="15"/>
        <v>49.895163865274654</v>
      </c>
      <c r="P44" s="76"/>
      <c r="Q44" s="76"/>
      <c r="R44" s="267">
        <f>SUM(F44:O44)</f>
        <v>265.27850156471277</v>
      </c>
    </row>
    <row r="45" spans="1:18" ht="14" thickTop="1" thickBot="1">
      <c r="A45" s="280"/>
      <c r="B45" s="1" t="s">
        <v>231</v>
      </c>
      <c r="C45" s="1" t="s">
        <v>41</v>
      </c>
      <c r="E45" s="24"/>
      <c r="F45" s="267">
        <f t="shared" si="16" ref="F45:O45">+F43+F44</f>
        <v>3.8092093973749686</v>
      </c>
      <c r="G45" s="267">
        <f t="shared" si="16"/>
        <v>7.6415836295583262</v>
      </c>
      <c r="H45" s="267">
        <f t="shared" si="16"/>
        <v>13.753357973271244</v>
      </c>
      <c r="I45" s="267">
        <f t="shared" si="16"/>
        <v>20.058878734683958</v>
      </c>
      <c r="J45" s="267">
        <f t="shared" si="16"/>
        <v>26.153500182804628</v>
      </c>
      <c r="K45" s="267">
        <f t="shared" si="16"/>
        <v>32.038553258815135</v>
      </c>
      <c r="L45" s="267">
        <f t="shared" si="16"/>
        <v>37.771745945972668</v>
      </c>
      <c r="M45" s="267">
        <f t="shared" si="16"/>
        <v>43.353078244277242</v>
      </c>
      <c r="N45" s="267">
        <f t="shared" si="16"/>
        <v>48.782550153728842</v>
      </c>
      <c r="O45" s="267">
        <f t="shared" si="16"/>
        <v>54.06016167432746</v>
      </c>
      <c r="R45" s="267">
        <f>SUM(F45:O45)</f>
        <v>287.42261919481444</v>
      </c>
    </row>
    <row r="46" spans="1:14" ht="13.5" thickTop="1">
      <c r="A46" s="280"/>
      <c r="E46" s="24"/>
      <c r="F46" s="25"/>
      <c r="G46" s="25"/>
      <c r="H46" s="25"/>
      <c r="I46" s="25"/>
      <c r="J46" s="25"/>
      <c r="K46" s="25"/>
      <c r="L46" s="25"/>
      <c r="M46" s="25"/>
      <c r="N46" s="25"/>
    </row>
    <row r="47" spans="1:17" ht="13">
      <c r="A47" s="26" t="s">
        <v>79</v>
      </c>
      <c r="C47" s="8"/>
      <c r="E47" s="24"/>
      <c r="F47" s="27"/>
      <c r="G47" s="27"/>
      <c r="H47" s="27"/>
      <c r="I47" s="27"/>
      <c r="J47" s="27"/>
      <c r="K47" s="27"/>
      <c r="L47" s="27"/>
      <c r="M47" s="27"/>
      <c r="N47" s="27"/>
      <c r="O47" s="28"/>
      <c r="P47" s="28"/>
      <c r="Q47" s="28"/>
    </row>
    <row r="48" spans="1:17" ht="13">
      <c r="A48" s="280"/>
      <c r="B48" s="8" t="s">
        <v>66</v>
      </c>
      <c r="C48" s="29" t="s">
        <v>76</v>
      </c>
      <c r="D48" s="29"/>
      <c r="E48" s="29"/>
      <c r="F48" s="29"/>
      <c r="G48" s="30"/>
      <c r="H48" s="30"/>
      <c r="I48" s="30"/>
      <c r="J48" s="30"/>
      <c r="K48" s="30"/>
      <c r="L48" s="30"/>
      <c r="M48" s="30"/>
      <c r="N48" s="30"/>
      <c r="O48" s="30"/>
      <c r="P48" s="261"/>
      <c r="Q48" s="261"/>
    </row>
    <row r="49" spans="1:17" ht="13">
      <c r="A49" s="280"/>
      <c r="B49" s="8" t="s">
        <v>67</v>
      </c>
      <c r="C49" s="1" t="s">
        <v>51</v>
      </c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261"/>
      <c r="Q49" s="261"/>
    </row>
    <row r="50" spans="1:17" ht="13">
      <c r="A50" s="280"/>
      <c r="B50" s="8" t="s">
        <v>68</v>
      </c>
      <c r="C50" s="8" t="s">
        <v>77</v>
      </c>
      <c r="E50" s="24"/>
      <c r="F50" s="27"/>
      <c r="G50" s="27"/>
      <c r="H50" s="27"/>
      <c r="I50" s="27"/>
      <c r="J50" s="27"/>
      <c r="K50" s="27"/>
      <c r="L50" s="27"/>
      <c r="M50" s="27"/>
      <c r="N50" s="27"/>
      <c r="O50" s="28"/>
      <c r="P50" s="28"/>
      <c r="Q50" s="28"/>
    </row>
    <row r="51" spans="2:17" s="14" customFormat="1" ht="13">
      <c r="B51" s="31" t="s">
        <v>69</v>
      </c>
      <c r="C51" s="27" t="s">
        <v>224</v>
      </c>
      <c r="E51" s="32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</row>
    <row r="52" spans="2:17" ht="11.5" customHeight="1">
      <c r="B52" s="2" t="s">
        <v>106</v>
      </c>
      <c r="C52" s="272" t="s">
        <v>225</v>
      </c>
      <c r="E52" s="24"/>
      <c r="F52" s="27"/>
      <c r="G52" s="27"/>
      <c r="H52" s="27"/>
      <c r="I52" s="27"/>
      <c r="J52" s="27"/>
      <c r="K52" s="27"/>
      <c r="L52" s="27"/>
      <c r="M52" s="27"/>
      <c r="N52" s="27"/>
      <c r="O52" s="28"/>
      <c r="P52" s="28"/>
      <c r="Q52" s="28"/>
    </row>
    <row r="53" spans="1:17" ht="11.5" customHeight="1">
      <c r="A53" s="4"/>
      <c r="B53" s="1" t="s">
        <v>71</v>
      </c>
      <c r="C53" s="1" t="s">
        <v>57</v>
      </c>
      <c r="E53" s="24"/>
      <c r="F53" s="27"/>
      <c r="G53" s="27"/>
      <c r="H53" s="27"/>
      <c r="I53" s="27"/>
      <c r="J53" s="27"/>
      <c r="K53" s="27"/>
      <c r="L53" s="27"/>
      <c r="M53" s="27"/>
      <c r="N53" s="27"/>
      <c r="O53" s="28"/>
      <c r="P53" s="28"/>
      <c r="Q53" s="28"/>
    </row>
    <row r="54" spans="1:17" ht="11.5" customHeight="1">
      <c r="A54" s="4"/>
      <c r="B54" s="1" t="s">
        <v>72</v>
      </c>
      <c r="C54" s="1" t="s">
        <v>52</v>
      </c>
      <c r="E54" s="24"/>
      <c r="F54" s="27"/>
      <c r="G54" s="27"/>
      <c r="H54" s="27"/>
      <c r="I54" s="27"/>
      <c r="J54" s="27"/>
      <c r="K54" s="27"/>
      <c r="L54" s="27"/>
      <c r="M54" s="27"/>
      <c r="N54" s="27"/>
      <c r="O54" s="28"/>
      <c r="P54" s="28"/>
      <c r="Q54" s="28"/>
    </row>
    <row r="55" spans="1:17" ht="11.5" customHeight="1">
      <c r="A55" s="4"/>
      <c r="B55" s="1" t="s">
        <v>73</v>
      </c>
      <c r="C55" s="14" t="s">
        <v>241</v>
      </c>
      <c r="E55" s="24"/>
      <c r="F55" s="27"/>
      <c r="G55" s="27"/>
      <c r="H55" s="27"/>
      <c r="I55" s="27"/>
      <c r="J55" s="27"/>
      <c r="K55" s="27"/>
      <c r="L55" s="27"/>
      <c r="M55" s="27"/>
      <c r="N55" s="27"/>
      <c r="O55" s="28"/>
      <c r="P55" s="28"/>
      <c r="Q55" s="28"/>
    </row>
    <row r="56" spans="1:17" ht="11.5" customHeight="1">
      <c r="A56" s="4"/>
      <c r="C56" s="8"/>
      <c r="E56" s="24"/>
      <c r="F56" s="27"/>
      <c r="G56" s="27"/>
      <c r="H56" s="27"/>
      <c r="I56" s="27"/>
      <c r="J56" s="27"/>
      <c r="K56" s="27"/>
      <c r="L56" s="27"/>
      <c r="M56" s="27"/>
      <c r="N56" s="27"/>
      <c r="O56" s="28"/>
      <c r="P56" s="28"/>
      <c r="Q56" s="28"/>
    </row>
    <row r="57" spans="1:17" ht="11.5" customHeight="1">
      <c r="A57" s="4"/>
      <c r="C57" s="8"/>
      <c r="E57" s="24"/>
      <c r="F57" s="27"/>
      <c r="G57" s="27"/>
      <c r="H57" s="27"/>
      <c r="I57" s="27"/>
      <c r="J57" s="27"/>
      <c r="K57" s="27"/>
      <c r="L57" s="27"/>
      <c r="M57" s="27"/>
      <c r="N57" s="27"/>
      <c r="O57" s="28"/>
      <c r="P57" s="28"/>
      <c r="Q57" s="28"/>
    </row>
    <row r="58" spans="1:17" ht="11.5" customHeight="1">
      <c r="A58" s="4"/>
      <c r="C58" s="8"/>
      <c r="E58" s="24"/>
      <c r="F58" s="27"/>
      <c r="G58" s="27"/>
      <c r="H58" s="27"/>
      <c r="I58" s="27"/>
      <c r="J58" s="27"/>
      <c r="K58" s="27"/>
      <c r="L58" s="27"/>
      <c r="M58" s="27"/>
      <c r="N58" s="27"/>
      <c r="O58" s="28"/>
      <c r="P58" s="28"/>
      <c r="Q58" s="28"/>
    </row>
    <row r="59" spans="1:17" ht="11.5" customHeight="1">
      <c r="A59" s="4"/>
      <c r="C59" s="8"/>
      <c r="E59" s="24"/>
      <c r="F59" s="27"/>
      <c r="G59" s="27"/>
      <c r="H59" s="27"/>
      <c r="I59" s="27"/>
      <c r="J59" s="27"/>
      <c r="K59" s="27"/>
      <c r="L59" s="27"/>
      <c r="M59" s="27"/>
      <c r="N59" s="27"/>
      <c r="O59" s="28"/>
      <c r="P59" s="28"/>
      <c r="Q59" s="28"/>
    </row>
    <row r="60" spans="3:17" s="33" customFormat="1" ht="16" customHeight="1">
      <c r="C60" s="75" t="s">
        <v>46</v>
      </c>
      <c r="E60" s="79"/>
      <c r="F60" s="80">
        <v>0.032000000000000001</v>
      </c>
      <c r="G60" s="80">
        <v>0.032000000000000001</v>
      </c>
      <c r="H60" s="80">
        <v>0.032000000000000001</v>
      </c>
      <c r="I60" s="80">
        <v>0.032000000000000001</v>
      </c>
      <c r="J60" s="80">
        <v>0.032000000000000001</v>
      </c>
      <c r="K60" s="80">
        <v>0.032000000000000001</v>
      </c>
      <c r="L60" s="80">
        <v>0.032000000000000001</v>
      </c>
      <c r="M60" s="80">
        <v>0.032000000000000001</v>
      </c>
      <c r="N60" s="80">
        <v>0.032000000000000001</v>
      </c>
      <c r="O60" s="256">
        <v>0.032000000000000001</v>
      </c>
      <c r="P60" s="121"/>
      <c r="Q60" s="121"/>
    </row>
    <row r="61" spans="3:17" s="33" customFormat="1" ht="16" customHeight="1">
      <c r="C61" s="33" t="s">
        <v>35</v>
      </c>
      <c r="E61" s="37"/>
      <c r="F61" s="48">
        <v>0.014</v>
      </c>
      <c r="G61" s="48">
        <v>0.014</v>
      </c>
      <c r="H61" s="48">
        <v>0.014</v>
      </c>
      <c r="I61" s="48">
        <v>0.014</v>
      </c>
      <c r="J61" s="48">
        <v>0.014</v>
      </c>
      <c r="K61" s="48">
        <v>0.014</v>
      </c>
      <c r="L61" s="48">
        <v>0.014</v>
      </c>
      <c r="M61" s="48">
        <v>0.014</v>
      </c>
      <c r="N61" s="48">
        <v>0.014</v>
      </c>
      <c r="O61" s="257">
        <v>0.014</v>
      </c>
      <c r="P61" s="121"/>
      <c r="Q61" s="121"/>
    </row>
    <row r="62" spans="3:17" s="33" customFormat="1" ht="16" customHeight="1">
      <c r="C62" s="33" t="s">
        <v>25</v>
      </c>
      <c r="E62" s="37"/>
      <c r="F62" s="48">
        <f>WACC!$B$39</f>
        <v>0.012034558276621409</v>
      </c>
      <c r="G62" s="48">
        <f>WACC!$B$39</f>
        <v>0.012034558276621409</v>
      </c>
      <c r="H62" s="48">
        <f>WACC!$B$39</f>
        <v>0.012034558276621409</v>
      </c>
      <c r="I62" s="48">
        <f>WACC!$B$39</f>
        <v>0.012034558276621409</v>
      </c>
      <c r="J62" s="48">
        <f>WACC!$B$39</f>
        <v>0.012034558276621409</v>
      </c>
      <c r="K62" s="48">
        <f>WACC!$B$39</f>
        <v>0.012034558276621409</v>
      </c>
      <c r="L62" s="48">
        <f>WACC!$B$39</f>
        <v>0.012034558276621409</v>
      </c>
      <c r="M62" s="48">
        <f>WACC!$B$39</f>
        <v>0.012034558276621409</v>
      </c>
      <c r="N62" s="48">
        <f>WACC!$B$39</f>
        <v>0.012034558276621409</v>
      </c>
      <c r="O62" s="257">
        <f>WACC!$B$39</f>
        <v>0.012034558276621409</v>
      </c>
      <c r="P62" s="121"/>
      <c r="Q62" s="121"/>
    </row>
    <row r="63" spans="3:17" s="33" customFormat="1" ht="16" customHeight="1">
      <c r="C63" s="33" t="s">
        <v>26</v>
      </c>
      <c r="E63" s="38"/>
      <c r="F63" s="49">
        <f>WACC!$B$44</f>
        <v>0.044422826019061654</v>
      </c>
      <c r="G63" s="49">
        <f>WACC!$B$44</f>
        <v>0.044422826019061654</v>
      </c>
      <c r="H63" s="49">
        <f>WACC!$B$44</f>
        <v>0.044422826019061654</v>
      </c>
      <c r="I63" s="49">
        <f>WACC!$B$44</f>
        <v>0.044422826019061654</v>
      </c>
      <c r="J63" s="49">
        <f>WACC!$B$44</f>
        <v>0.044422826019061654</v>
      </c>
      <c r="K63" s="49">
        <f>WACC!$B$44</f>
        <v>0.044422826019061654</v>
      </c>
      <c r="L63" s="49">
        <f>WACC!$B$44</f>
        <v>0.044422826019061654</v>
      </c>
      <c r="M63" s="49">
        <f>WACC!$B$44</f>
        <v>0.044422826019061654</v>
      </c>
      <c r="N63" s="49">
        <f>WACC!$B$44</f>
        <v>0.044422826019061654</v>
      </c>
      <c r="O63" s="258">
        <f>WACC!$B$44</f>
        <v>0.044422826019061654</v>
      </c>
      <c r="P63" s="121"/>
      <c r="Q63" s="121"/>
    </row>
    <row r="64" spans="3:17" s="33" customFormat="1" ht="16" customHeight="1">
      <c r="C64" s="33" t="s">
        <v>27</v>
      </c>
      <c r="E64" s="39"/>
      <c r="F64" s="74">
        <v>0.21</v>
      </c>
      <c r="G64" s="40">
        <v>0.21</v>
      </c>
      <c r="H64" s="40">
        <v>0.21</v>
      </c>
      <c r="I64" s="40">
        <v>0.21</v>
      </c>
      <c r="J64" s="40">
        <v>0.21</v>
      </c>
      <c r="K64" s="40">
        <v>0.21</v>
      </c>
      <c r="L64" s="40">
        <v>0.21</v>
      </c>
      <c r="M64" s="40">
        <v>0.21</v>
      </c>
      <c r="N64" s="40">
        <v>0.21</v>
      </c>
      <c r="O64" s="259">
        <v>0.21</v>
      </c>
      <c r="P64" s="122"/>
      <c r="Q64" s="122"/>
    </row>
    <row r="65" spans="3:17" s="33" customFormat="1" ht="16" customHeight="1">
      <c r="C65" s="33" t="s">
        <v>28</v>
      </c>
      <c r="E65" s="42"/>
      <c r="F65" s="40">
        <v>0.044580000000000002</v>
      </c>
      <c r="G65" s="40">
        <v>0.044580000000000002</v>
      </c>
      <c r="H65" s="40">
        <v>0.055</v>
      </c>
      <c r="I65" s="40">
        <v>0.055</v>
      </c>
      <c r="J65" s="40">
        <v>0.055</v>
      </c>
      <c r="K65" s="40">
        <v>0.055</v>
      </c>
      <c r="L65" s="40">
        <v>0.055</v>
      </c>
      <c r="M65" s="40">
        <v>0.055</v>
      </c>
      <c r="N65" s="40">
        <v>0.055</v>
      </c>
      <c r="O65" s="259">
        <v>0.055</v>
      </c>
      <c r="P65" s="122"/>
      <c r="Q65" s="122"/>
    </row>
    <row r="66" spans="5:17" s="33" customFormat="1" ht="16" customHeight="1">
      <c r="E66" s="43"/>
      <c r="F66" s="44">
        <f t="shared" si="17" ref="F66:O66">1-((F64+F65)-(F64*F65))</f>
        <v>0.75478180000000006</v>
      </c>
      <c r="G66" s="44">
        <f t="shared" si="17"/>
        <v>0.75478180000000006</v>
      </c>
      <c r="H66" s="44">
        <f t="shared" si="17"/>
        <v>0.74655000000000005</v>
      </c>
      <c r="I66" s="44">
        <f t="shared" si="17"/>
        <v>0.74655000000000005</v>
      </c>
      <c r="J66" s="44">
        <f t="shared" si="17"/>
        <v>0.74655000000000005</v>
      </c>
      <c r="K66" s="44">
        <f t="shared" si="17"/>
        <v>0.74655000000000005</v>
      </c>
      <c r="L66" s="44">
        <f t="shared" si="17"/>
        <v>0.74655000000000005</v>
      </c>
      <c r="M66" s="44">
        <f t="shared" si="17"/>
        <v>0.74655000000000005</v>
      </c>
      <c r="N66" s="44">
        <f t="shared" si="17"/>
        <v>0.74655000000000005</v>
      </c>
      <c r="O66" s="260">
        <f t="shared" si="17"/>
        <v>0.74655000000000005</v>
      </c>
      <c r="P66" s="123"/>
      <c r="Q66" s="123"/>
    </row>
    <row r="67" spans="1:17" ht="11.5" customHeight="1">
      <c r="A67" s="4"/>
      <c r="C67" s="8"/>
      <c r="E67" s="24"/>
      <c r="F67" s="27"/>
      <c r="G67" s="27"/>
      <c r="H67" s="27"/>
      <c r="I67" s="27"/>
      <c r="J67" s="27"/>
      <c r="K67" s="27"/>
      <c r="L67" s="27"/>
      <c r="M67" s="27"/>
      <c r="N67" s="27"/>
      <c r="O67" s="28"/>
      <c r="P67" s="28"/>
      <c r="Q67" s="28"/>
    </row>
    <row r="68" spans="1:17" ht="11.5" customHeight="1">
      <c r="A68" s="4"/>
      <c r="C68" s="8" t="s">
        <v>229</v>
      </c>
      <c r="E68" s="24"/>
      <c r="F68" s="76">
        <v>0.97063069999999996</v>
      </c>
      <c r="G68" s="76">
        <v>0.97192219999999996</v>
      </c>
      <c r="H68" s="76">
        <v>0.97182100000000005</v>
      </c>
      <c r="I68" s="76">
        <v>0.97288609999999998</v>
      </c>
      <c r="J68" s="76">
        <v>0.97357689999999997</v>
      </c>
      <c r="K68" s="76">
        <v>0.97446719999999998</v>
      </c>
      <c r="L68" s="76">
        <v>0.97492429999999997</v>
      </c>
      <c r="M68" s="76">
        <v>0.97415339999999995</v>
      </c>
      <c r="N68" s="76">
        <v>0.97389250000000005</v>
      </c>
      <c r="O68" s="76">
        <v>0.98334239999999995</v>
      </c>
      <c r="P68" s="76">
        <v>0.97400149999999996</v>
      </c>
      <c r="Q68" s="76">
        <v>0.97232719999999995</v>
      </c>
    </row>
    <row r="69" spans="1:17" ht="11.5" customHeight="1">
      <c r="A69" s="4"/>
      <c r="C69" s="8" t="s">
        <v>230</v>
      </c>
      <c r="E69" s="24"/>
      <c r="F69" s="62">
        <f>SUM(F68:Q68)/12</f>
        <v>0.97399544999999998</v>
      </c>
      <c r="G69" s="27"/>
      <c r="H69" s="27"/>
      <c r="I69" s="27"/>
      <c r="J69" s="27"/>
      <c r="K69" s="27"/>
      <c r="L69" s="27"/>
      <c r="M69" s="27"/>
      <c r="N69" s="27"/>
      <c r="O69" s="28"/>
      <c r="P69" s="28"/>
      <c r="Q69" s="28"/>
    </row>
    <row r="70" spans="1:17" ht="11.5" customHeight="1">
      <c r="A70" s="4"/>
      <c r="C70" s="8"/>
      <c r="E70" s="24"/>
      <c r="F70" s="27"/>
      <c r="G70" s="27"/>
      <c r="H70" s="27"/>
      <c r="I70" s="27"/>
      <c r="J70" s="27"/>
      <c r="K70" s="27"/>
      <c r="L70" s="27"/>
      <c r="M70" s="27"/>
      <c r="N70" s="27"/>
      <c r="O70" s="28"/>
      <c r="P70" s="28"/>
      <c r="Q70" s="28"/>
    </row>
    <row r="71" spans="1:17" ht="11.5" customHeight="1">
      <c r="A71" s="4"/>
      <c r="C71" s="8"/>
      <c r="E71" s="24"/>
      <c r="F71" s="27"/>
      <c r="G71" s="27"/>
      <c r="H71" s="27"/>
      <c r="I71" s="27"/>
      <c r="J71" s="27"/>
      <c r="K71" s="27"/>
      <c r="L71" s="27"/>
      <c r="M71" s="27"/>
      <c r="N71" s="27"/>
      <c r="O71" s="28"/>
      <c r="P71" s="28"/>
      <c r="Q71" s="28"/>
    </row>
  </sheetData>
  <mergeCells count="5">
    <mergeCell ref="A3:O3"/>
    <mergeCell ref="A4:O4"/>
    <mergeCell ref="A5:O5"/>
    <mergeCell ref="A6:O6"/>
    <mergeCell ref="A7:O7"/>
  </mergeCells>
  <printOptions horizontalCentered="1" verticalCentered="1"/>
  <pageMargins left="0.3" right="0.28" top="0.96" bottom="1" header="0.5" footer="0.5"/>
  <pageSetup fitToHeight="2" orientation="landscape" scale="65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72"/>
  <sheetViews>
    <sheetView workbookViewId="0" topLeftCell="A1"/>
  </sheetViews>
  <sheetFormatPr defaultColWidth="9.1796875" defaultRowHeight="11.5" customHeight="1"/>
  <cols>
    <col min="1" max="1" width="3.81818181818182" style="1" customWidth="1"/>
    <col min="2" max="2" width="3.45454545454545" style="1" customWidth="1"/>
    <col min="3" max="3" width="51" style="1" customWidth="1"/>
    <col min="4" max="4" width="1.81818181818182" style="1" customWidth="1"/>
    <col min="5" max="5" width="10.4545454545455" style="1" customWidth="1"/>
    <col min="6" max="6" width="11.4545454545455" style="1" customWidth="1"/>
    <col min="7" max="15" width="12.8181818181818" style="1" bestFit="1" customWidth="1"/>
    <col min="16" max="17" width="12.8181818181818" style="1" customWidth="1"/>
    <col min="18" max="18" width="12.8181818181818" style="1" bestFit="1" customWidth="1"/>
    <col min="19" max="20" width="12.8181818181818" style="1" customWidth="1"/>
    <col min="21" max="21" width="12.2727272727273" style="1" bestFit="1" customWidth="1"/>
    <col min="22" max="22" width="12.8181818181818" style="1" bestFit="1" customWidth="1"/>
    <col min="23" max="23" width="10.2727272727273" style="1" bestFit="1" customWidth="1"/>
    <col min="24" max="24" width="13.2727272727273" style="1" bestFit="1" customWidth="1"/>
    <col min="25" max="25" width="12.2727272727273" style="1" bestFit="1" customWidth="1"/>
    <col min="26" max="26" width="11.5454545454545" style="1" bestFit="1" customWidth="1"/>
    <col min="27" max="27" width="9.18181818181818" style="1"/>
    <col min="28" max="28" width="11.1818181818182" style="1" bestFit="1" customWidth="1"/>
    <col min="29" max="16384" width="9.18181818181818" style="1"/>
  </cols>
  <sheetData>
    <row r="1" ht="11.5" customHeight="1">
      <c r="A1" s="159" t="s">
        <v>359</v>
      </c>
    </row>
    <row r="2" ht="11.5" customHeight="1">
      <c r="A2" s="159" t="s">
        <v>351</v>
      </c>
    </row>
    <row r="3" spans="1:20" ht="13">
      <c r="A3" s="349" t="s">
        <v>49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117"/>
      <c r="Q3" s="117"/>
      <c r="R3" s="78" t="s">
        <v>105</v>
      </c>
      <c r="S3" s="78"/>
      <c r="T3" s="78"/>
    </row>
    <row r="4" spans="1:18" ht="13">
      <c r="A4" s="349" t="s">
        <v>47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249"/>
      <c r="Q4" s="249"/>
      <c r="R4" s="1" t="s">
        <v>107</v>
      </c>
    </row>
    <row r="5" spans="1:18" ht="13">
      <c r="A5" s="349" t="s">
        <v>30</v>
      </c>
      <c r="B5" s="349"/>
      <c r="C5" s="349"/>
      <c r="D5" s="349"/>
      <c r="E5" s="349"/>
      <c r="F5" s="349"/>
      <c r="G5" s="349"/>
      <c r="H5" s="349"/>
      <c r="I5" s="349"/>
      <c r="J5" s="349"/>
      <c r="K5" s="349"/>
      <c r="L5" s="349"/>
      <c r="M5" s="349"/>
      <c r="N5" s="349"/>
      <c r="O5" s="349"/>
      <c r="P5" s="249"/>
      <c r="Q5" s="249"/>
      <c r="R5" s="1" t="s">
        <v>108</v>
      </c>
    </row>
    <row r="6" spans="1:20" ht="11.5" customHeight="1">
      <c r="A6" s="350" t="s">
        <v>32</v>
      </c>
      <c r="B6" s="350"/>
      <c r="C6" s="350"/>
      <c r="D6" s="350"/>
      <c r="E6" s="350"/>
      <c r="F6" s="350"/>
      <c r="G6" s="350"/>
      <c r="H6" s="350"/>
      <c r="I6" s="350"/>
      <c r="J6" s="350"/>
      <c r="K6" s="350"/>
      <c r="L6" s="350"/>
      <c r="M6" s="350"/>
      <c r="N6" s="350"/>
      <c r="O6" s="350"/>
      <c r="P6" s="250"/>
      <c r="Q6" s="250"/>
      <c r="S6" s="50"/>
      <c r="T6" s="50"/>
    </row>
    <row r="7" spans="1:17" ht="11.5" customHeight="1">
      <c r="A7" s="351"/>
      <c r="B7" s="351"/>
      <c r="C7" s="351"/>
      <c r="D7" s="351"/>
      <c r="E7" s="351"/>
      <c r="F7" s="351"/>
      <c r="G7" s="351"/>
      <c r="H7" s="351"/>
      <c r="I7" s="351"/>
      <c r="J7" s="351"/>
      <c r="K7" s="351"/>
      <c r="L7" s="351"/>
      <c r="M7" s="351"/>
      <c r="N7" s="351"/>
      <c r="O7" s="351"/>
      <c r="P7" s="66"/>
      <c r="Q7" s="66"/>
    </row>
    <row r="8" spans="1:17" ht="13">
      <c r="A8" s="2"/>
      <c r="C8" s="3"/>
      <c r="E8" s="4" t="s">
        <v>80</v>
      </c>
      <c r="F8" s="3"/>
      <c r="G8" s="3"/>
      <c r="H8" s="3"/>
      <c r="I8" s="3"/>
      <c r="J8" s="3"/>
      <c r="K8" s="3"/>
      <c r="L8" s="3"/>
      <c r="M8" s="3"/>
      <c r="N8" s="5"/>
      <c r="O8" s="3"/>
      <c r="P8" s="5"/>
      <c r="Q8" s="5"/>
    </row>
    <row r="9" spans="5:22" ht="13">
      <c r="E9" s="4" t="s">
        <v>81</v>
      </c>
      <c r="F9" s="4"/>
      <c r="G9" s="4"/>
      <c r="H9" s="4"/>
      <c r="I9" s="4"/>
      <c r="J9" s="4"/>
      <c r="K9" s="4"/>
      <c r="L9" s="4"/>
      <c r="M9" s="4"/>
      <c r="N9" s="4"/>
      <c r="O9" s="4"/>
      <c r="P9" s="65"/>
      <c r="Q9" s="65"/>
      <c r="V9" s="1" t="s">
        <v>38</v>
      </c>
    </row>
    <row r="10" spans="1:20" ht="13.5" thickBot="1">
      <c r="A10" s="6" t="s">
        <v>11</v>
      </c>
      <c r="B10" s="6"/>
      <c r="C10" s="6"/>
      <c r="D10" s="6"/>
      <c r="E10" s="7" t="s">
        <v>82</v>
      </c>
      <c r="F10" s="7">
        <v>2020</v>
      </c>
      <c r="G10" s="7">
        <f>+F10+1</f>
        <v>2021</v>
      </c>
      <c r="H10" s="7">
        <f t="shared" si="0" ref="H10:O10">+G10+1</f>
        <v>2022</v>
      </c>
      <c r="I10" s="7">
        <f t="shared" si="0"/>
        <v>2023</v>
      </c>
      <c r="J10" s="7">
        <f t="shared" si="0"/>
        <v>2024</v>
      </c>
      <c r="K10" s="7">
        <f t="shared" si="0"/>
        <v>2025</v>
      </c>
      <c r="L10" s="7">
        <f t="shared" si="0"/>
        <v>2026</v>
      </c>
      <c r="M10" s="7">
        <f t="shared" si="0"/>
        <v>2027</v>
      </c>
      <c r="N10" s="7">
        <f t="shared" si="0"/>
        <v>2028</v>
      </c>
      <c r="O10" s="7">
        <f t="shared" si="0"/>
        <v>2029</v>
      </c>
      <c r="P10" s="66"/>
      <c r="Q10" s="66"/>
      <c r="R10" s="57" t="s">
        <v>34</v>
      </c>
      <c r="S10" s="67"/>
      <c r="T10" s="67"/>
    </row>
    <row r="11" spans="1:17" ht="13">
      <c r="A11" s="4" t="s">
        <v>12</v>
      </c>
      <c r="B11" s="8" t="s">
        <v>2</v>
      </c>
      <c r="E11" s="4"/>
      <c r="F11" s="9"/>
      <c r="G11" s="9"/>
      <c r="H11" s="9"/>
      <c r="I11" s="9"/>
      <c r="J11" s="9"/>
      <c r="K11" s="9"/>
      <c r="L11" s="9"/>
      <c r="M11" s="9"/>
      <c r="N11" s="9"/>
      <c r="O11" s="4"/>
      <c r="P11" s="65"/>
      <c r="Q11" s="65"/>
    </row>
    <row r="12" spans="2:28" ht="15.5">
      <c r="B12" s="8" t="s">
        <v>3</v>
      </c>
      <c r="C12" s="1" t="s">
        <v>59</v>
      </c>
      <c r="E12" s="10"/>
      <c r="F12" s="11">
        <f>+'Rev Req - Distribution'!F12+'Rev Req - Transmission'!F12</f>
        <v>22370000</v>
      </c>
      <c r="G12" s="11">
        <f>+'Rev Req - Distribution'!G12+'Rev Req - Transmission'!G12</f>
        <v>91950000</v>
      </c>
      <c r="H12" s="11">
        <f>+'Rev Req - Distribution'!H12+'Rev Req - Transmission'!H12</f>
        <v>99850000</v>
      </c>
      <c r="I12" s="11">
        <f>+'Rev Req - Distribution'!I12+'Rev Req - Transmission'!I12</f>
        <v>96150000</v>
      </c>
      <c r="J12" s="11">
        <f>+'Rev Req - Distribution'!J12+'Rev Req - Transmission'!J12</f>
        <v>95150000</v>
      </c>
      <c r="K12" s="11">
        <f>+'Rev Req - Distribution'!K12+'Rev Req - Transmission'!K12</f>
        <v>95150000</v>
      </c>
      <c r="L12" s="11">
        <f>+'Rev Req - Distribution'!L12+'Rev Req - Transmission'!L12</f>
        <v>95150000</v>
      </c>
      <c r="M12" s="11">
        <f>+'Rev Req - Distribution'!M12+'Rev Req - Transmission'!M12</f>
        <v>95150000</v>
      </c>
      <c r="N12" s="11">
        <f>+'Rev Req - Distribution'!N12+'Rev Req - Transmission'!N12</f>
        <v>95150000</v>
      </c>
      <c r="O12" s="11">
        <f>+'Rev Req - Distribution'!O12+'Rev Req - Transmission'!O12</f>
        <v>95150000</v>
      </c>
      <c r="P12" s="251"/>
      <c r="Q12" s="251"/>
      <c r="R12" s="50">
        <f>SUM(F12:O12)</f>
        <v>881220000</v>
      </c>
      <c r="S12" s="50">
        <f>+'Rev Req - Distribution'!R12+'Rev Req - Transmission'!R12</f>
        <v>881220000</v>
      </c>
      <c r="T12" s="64">
        <f>+R12-S12</f>
        <v>0</v>
      </c>
      <c r="U12" s="50"/>
      <c r="V12" s="50">
        <f>+'Rev Req - Distribution'!R12+'Rev Req - Transmission'!R12</f>
        <v>881220000</v>
      </c>
      <c r="W12" s="50">
        <f>+R12-V12</f>
        <v>0</v>
      </c>
      <c r="X12" s="50">
        <f>'PD Exec Summary High Lev'!M36*1000000</f>
        <v>881220000</v>
      </c>
      <c r="Y12" s="58">
        <f>+R12-X12</f>
        <v>0</v>
      </c>
      <c r="AB12" s="50"/>
    </row>
    <row r="13" spans="2:23" ht="15.5">
      <c r="B13" s="8" t="s">
        <v>4</v>
      </c>
      <c r="C13" s="1" t="s">
        <v>60</v>
      </c>
      <c r="E13" s="10"/>
      <c r="F13" s="12">
        <f>(F12/2)+E17</f>
        <v>18346820.33144816</v>
      </c>
      <c r="G13" s="12">
        <f>+G12/2+F12/2</f>
        <v>57160000</v>
      </c>
      <c r="H13" s="12">
        <f>+H12/2+G12/2</f>
        <v>95900000</v>
      </c>
      <c r="I13" s="12">
        <f t="shared" si="1" ref="I13:O13">+I12/2+H12/2</f>
        <v>98000000</v>
      </c>
      <c r="J13" s="12">
        <f t="shared" si="1"/>
        <v>95650000</v>
      </c>
      <c r="K13" s="12">
        <f t="shared" si="1"/>
        <v>95150000</v>
      </c>
      <c r="L13" s="12">
        <f t="shared" si="1"/>
        <v>95150000</v>
      </c>
      <c r="M13" s="12">
        <f t="shared" si="1"/>
        <v>95150000</v>
      </c>
      <c r="N13" s="12">
        <f t="shared" si="1"/>
        <v>95150000</v>
      </c>
      <c r="O13" s="12">
        <f t="shared" si="1"/>
        <v>95150000</v>
      </c>
      <c r="P13" s="252"/>
      <c r="Q13" s="252"/>
      <c r="R13" s="50">
        <f>SUM(F13:O13)</f>
        <v>840806820.3314482</v>
      </c>
      <c r="S13" s="50">
        <f>+'Rev Req - Distribution'!R13+'Rev Req - Transmission'!R13</f>
        <v>840806820.3314482</v>
      </c>
      <c r="T13" s="64">
        <f>+R13-S13</f>
        <v>0</v>
      </c>
      <c r="U13" s="50"/>
      <c r="V13" s="50">
        <f>+'Rev Req - Distribution'!R13+'Rev Req - Transmission'!R13</f>
        <v>840806820.3314482</v>
      </c>
      <c r="W13" s="50">
        <f>+R13-V13</f>
        <v>0</v>
      </c>
    </row>
    <row r="14" spans="1:19" ht="13">
      <c r="A14" s="83"/>
      <c r="B14" s="14"/>
      <c r="C14" s="14"/>
      <c r="E14" s="10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S14" s="50"/>
    </row>
    <row r="15" spans="1:23" ht="15.5">
      <c r="A15" s="16" t="s">
        <v>13</v>
      </c>
      <c r="B15" s="8" t="s">
        <v>61</v>
      </c>
      <c r="C15" s="14"/>
      <c r="E15" s="17">
        <v>0</v>
      </c>
      <c r="F15" s="11">
        <f t="shared" si="2" ref="F15:O15">E15+F13</f>
        <v>18346820.33144816</v>
      </c>
      <c r="G15" s="11">
        <f t="shared" si="2"/>
        <v>75506820.331448168</v>
      </c>
      <c r="H15" s="11">
        <f t="shared" si="2"/>
        <v>171406820.33144817</v>
      </c>
      <c r="I15" s="11">
        <f t="shared" si="2"/>
        <v>269406820.3314482</v>
      </c>
      <c r="J15" s="11">
        <f t="shared" si="2"/>
        <v>365056820.3314482</v>
      </c>
      <c r="K15" s="11">
        <f t="shared" si="2"/>
        <v>460206820.3314482</v>
      </c>
      <c r="L15" s="11">
        <f t="shared" si="2"/>
        <v>555356820.3314482</v>
      </c>
      <c r="M15" s="11">
        <f t="shared" si="2"/>
        <v>650506820.3314482</v>
      </c>
      <c r="N15" s="11">
        <f t="shared" si="2"/>
        <v>745656820.3314482</v>
      </c>
      <c r="O15" s="11">
        <f t="shared" si="2"/>
        <v>840806820.3314482</v>
      </c>
      <c r="P15" s="251"/>
      <c r="Q15" s="251"/>
      <c r="R15" s="50"/>
      <c r="V15" s="50">
        <f>+'Rev Req - Distribution'!O15+'Rev Req - Transmission'!O15</f>
        <v>840806820.3314482</v>
      </c>
      <c r="W15" s="50">
        <f>+O15-V15</f>
        <v>0</v>
      </c>
    </row>
    <row r="16" spans="1:23" ht="15.5">
      <c r="A16" s="16" t="s">
        <v>14</v>
      </c>
      <c r="B16" s="8" t="s">
        <v>62</v>
      </c>
      <c r="C16" s="14"/>
      <c r="E16" s="17">
        <v>0</v>
      </c>
      <c r="F16" s="11">
        <f>E16+F28</f>
        <v>606498.19978923746</v>
      </c>
      <c r="G16" s="11">
        <f t="shared" si="3" ref="G16:O16">F16+G28</f>
        <v>3099816.3995784754</v>
      </c>
      <c r="H16" s="11">
        <f t="shared" si="3"/>
        <v>8747434.5993677117</v>
      </c>
      <c r="I16" s="11">
        <f t="shared" si="3"/>
        <v>17610952.799156949</v>
      </c>
      <c r="J16" s="11">
        <f t="shared" si="3"/>
        <v>29611470.998946186</v>
      </c>
      <c r="K16" s="11">
        <f t="shared" si="3"/>
        <v>44732989.198735423</v>
      </c>
      <c r="L16" s="11">
        <f t="shared" si="3"/>
        <v>62975507.398524657</v>
      </c>
      <c r="M16" s="11">
        <f t="shared" si="3"/>
        <v>84339025.598313898</v>
      </c>
      <c r="N16" s="11">
        <f t="shared" si="3"/>
        <v>108823543.79810314</v>
      </c>
      <c r="O16" s="11">
        <f t="shared" si="3"/>
        <v>136429061.99789238</v>
      </c>
      <c r="P16" s="251"/>
      <c r="Q16" s="251"/>
      <c r="V16" s="50">
        <f>+'Rev Req - Distribution'!O16+'Rev Req - Transmission'!O16</f>
        <v>136429061.99789238</v>
      </c>
      <c r="W16" s="50">
        <f>+O16-V16</f>
        <v>0</v>
      </c>
    </row>
    <row r="17" spans="1:23" ht="13">
      <c r="A17" s="16" t="s">
        <v>15</v>
      </c>
      <c r="B17" s="8" t="s">
        <v>7</v>
      </c>
      <c r="E17" s="18">
        <f>'Rev Req - Distribution'!E17+'Rev Req - Transmission'!E17</f>
        <v>7161820.331448162</v>
      </c>
      <c r="F17" s="18">
        <f t="shared" si="4" ref="F17:O17">E17+F12-F13</f>
        <v>11185000</v>
      </c>
      <c r="G17" s="18">
        <f t="shared" si="4"/>
        <v>45975000</v>
      </c>
      <c r="H17" s="18">
        <f t="shared" si="4"/>
        <v>49925000</v>
      </c>
      <c r="I17" s="18">
        <f t="shared" si="4"/>
        <v>48075000</v>
      </c>
      <c r="J17" s="18">
        <f t="shared" si="4"/>
        <v>47575000</v>
      </c>
      <c r="K17" s="18">
        <f t="shared" si="4"/>
        <v>47575000</v>
      </c>
      <c r="L17" s="18">
        <f t="shared" si="4"/>
        <v>47575000</v>
      </c>
      <c r="M17" s="18">
        <f t="shared" si="4"/>
        <v>47575000</v>
      </c>
      <c r="N17" s="18">
        <f t="shared" si="4"/>
        <v>47575000</v>
      </c>
      <c r="O17" s="18">
        <f t="shared" si="4"/>
        <v>47575000</v>
      </c>
      <c r="P17" s="118"/>
      <c r="Q17" s="118"/>
      <c r="V17" s="50">
        <f>+'Rev Req - Distribution'!O17+'Rev Req - Transmission'!O17</f>
        <v>47575000</v>
      </c>
      <c r="W17" s="50">
        <f>+O17-V17</f>
        <v>0</v>
      </c>
    </row>
    <row r="18" spans="1:17" ht="13">
      <c r="A18" s="83"/>
      <c r="E18" s="19"/>
      <c r="F18" s="20"/>
      <c r="G18" s="20"/>
      <c r="H18" s="20"/>
      <c r="I18" s="20"/>
      <c r="J18" s="20"/>
      <c r="K18" s="20"/>
      <c r="L18" s="20"/>
      <c r="M18" s="20"/>
      <c r="N18" s="20"/>
      <c r="O18" s="19"/>
      <c r="P18" s="253"/>
      <c r="Q18" s="253"/>
    </row>
    <row r="19" spans="1:23" ht="13.5" thickBot="1">
      <c r="A19" s="16" t="s">
        <v>16</v>
      </c>
      <c r="B19" s="8" t="s">
        <v>8</v>
      </c>
      <c r="E19" s="21">
        <f t="shared" si="5" ref="E19:O19">E15-E16+E17</f>
        <v>7161820.331448162</v>
      </c>
      <c r="F19" s="21">
        <f t="shared" si="5"/>
        <v>28925322.131658923</v>
      </c>
      <c r="G19" s="21">
        <f t="shared" si="5"/>
        <v>118382003.93186969</v>
      </c>
      <c r="H19" s="21">
        <f t="shared" si="5"/>
        <v>212584385.73208046</v>
      </c>
      <c r="I19" s="21">
        <f t="shared" si="5"/>
        <v>299870867.53229123</v>
      </c>
      <c r="J19" s="21">
        <f t="shared" si="5"/>
        <v>383020349.33250201</v>
      </c>
      <c r="K19" s="21">
        <f t="shared" si="5"/>
        <v>463048831.13271278</v>
      </c>
      <c r="L19" s="21">
        <f t="shared" si="5"/>
        <v>539956312.93292356</v>
      </c>
      <c r="M19" s="21">
        <f t="shared" si="5"/>
        <v>613742794.73313427</v>
      </c>
      <c r="N19" s="21">
        <f t="shared" si="5"/>
        <v>684408276.5333451</v>
      </c>
      <c r="O19" s="21">
        <f t="shared" si="5"/>
        <v>751952758.33355582</v>
      </c>
      <c r="P19" s="119"/>
      <c r="Q19" s="119"/>
      <c r="R19" s="50"/>
      <c r="S19" s="50"/>
      <c r="T19" s="50"/>
      <c r="U19" s="50"/>
      <c r="V19" s="50">
        <f>+'Rev Req - Distribution'!O19+'Rev Req - Transmission'!O19</f>
        <v>751952758.33355582</v>
      </c>
      <c r="W19" s="50">
        <f>+O19-V19</f>
        <v>0</v>
      </c>
    </row>
    <row r="20" spans="1:17" ht="13.5" thickTop="1">
      <c r="A20" s="83"/>
      <c r="E20" s="10"/>
      <c r="F20" s="15"/>
      <c r="G20" s="15"/>
      <c r="H20" s="15"/>
      <c r="I20" s="15"/>
      <c r="J20" s="15"/>
      <c r="K20" s="15"/>
      <c r="L20" s="15"/>
      <c r="M20" s="15"/>
      <c r="N20" s="15"/>
      <c r="O20" s="10"/>
      <c r="P20" s="254"/>
      <c r="Q20" s="254"/>
    </row>
    <row r="21" spans="1:27" ht="13">
      <c r="A21" s="16" t="s">
        <v>17</v>
      </c>
      <c r="B21" s="8" t="s">
        <v>9</v>
      </c>
      <c r="E21" s="10"/>
      <c r="F21" s="11">
        <f t="shared" si="6" ref="F21:O21">(E19+F19)/2</f>
        <v>18043571.231553543</v>
      </c>
      <c r="G21" s="11">
        <f t="shared" si="6"/>
        <v>73653663.031764299</v>
      </c>
      <c r="H21" s="11">
        <f t="shared" si="6"/>
        <v>165483194.83197507</v>
      </c>
      <c r="I21" s="11">
        <f t="shared" si="6"/>
        <v>256227626.63218585</v>
      </c>
      <c r="J21" s="11">
        <f t="shared" si="6"/>
        <v>341445608.43239665</v>
      </c>
      <c r="K21" s="11">
        <f t="shared" si="6"/>
        <v>423034590.23260736</v>
      </c>
      <c r="L21" s="11">
        <f t="shared" si="6"/>
        <v>501502572.0328182</v>
      </c>
      <c r="M21" s="11">
        <f t="shared" si="6"/>
        <v>576849553.83302891</v>
      </c>
      <c r="N21" s="11">
        <f t="shared" si="6"/>
        <v>649075535.63323975</v>
      </c>
      <c r="O21" s="11">
        <f t="shared" si="6"/>
        <v>718180517.43345046</v>
      </c>
      <c r="P21" s="251"/>
      <c r="Q21" s="251"/>
      <c r="U21" s="50"/>
      <c r="V21" s="50">
        <f>+'Rev Req - Distribution'!O21+'Rev Req - Transmission'!O21</f>
        <v>718180517.43345046</v>
      </c>
      <c r="W21" s="50">
        <f>+O21-V21</f>
        <v>0</v>
      </c>
      <c r="AA21" s="22"/>
    </row>
    <row r="22" spans="1:17" ht="13">
      <c r="A22" s="83"/>
      <c r="E22" s="19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251"/>
      <c r="Q22" s="251"/>
    </row>
    <row r="23" spans="1:17" ht="13">
      <c r="A23" s="16" t="s">
        <v>18</v>
      </c>
      <c r="B23" s="8" t="s">
        <v>10</v>
      </c>
      <c r="E23" s="10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251"/>
      <c r="Q23" s="251"/>
    </row>
    <row r="24" spans="1:23" ht="15.5">
      <c r="A24" s="83"/>
      <c r="B24" s="8" t="s">
        <v>3</v>
      </c>
      <c r="C24" s="1" t="s">
        <v>63</v>
      </c>
      <c r="E24" s="10"/>
      <c r="F24" s="11">
        <f t="shared" si="7" ref="F24:O24">(F21*ROUND((F64),7))/F67</f>
        <v>1061957.1856463107</v>
      </c>
      <c r="G24" s="11">
        <f t="shared" si="7"/>
        <v>4334897.7706238525</v>
      </c>
      <c r="H24" s="11">
        <f t="shared" si="7"/>
        <v>9846931.7090373877</v>
      </c>
      <c r="I24" s="11">
        <f t="shared" si="7"/>
        <v>15246599.172669297</v>
      </c>
      <c r="J24" s="11">
        <f t="shared" si="7"/>
        <v>20317420.098145694</v>
      </c>
      <c r="K24" s="11">
        <f t="shared" si="7"/>
        <v>25172300.575962853</v>
      </c>
      <c r="L24" s="11">
        <f t="shared" si="7"/>
        <v>29841468.698545944</v>
      </c>
      <c r="M24" s="11">
        <f t="shared" si="7"/>
        <v>34324924.465894952</v>
      </c>
      <c r="N24" s="11">
        <f t="shared" si="7"/>
        <v>38622667.878009886</v>
      </c>
      <c r="O24" s="11">
        <f t="shared" si="7"/>
        <v>42734698.93489074</v>
      </c>
      <c r="P24" s="251"/>
      <c r="Q24" s="251"/>
      <c r="R24" s="50">
        <f>SUM(F24:O24)</f>
        <v>221503866.48942694</v>
      </c>
      <c r="S24" s="50">
        <f>+'Rev Req - Distribution'!R24+'Rev Req - Transmission'!R24</f>
        <v>221503866.48942691</v>
      </c>
      <c r="T24" s="64">
        <f>+R24-S24</f>
        <v>0</v>
      </c>
      <c r="U24" s="50"/>
      <c r="V24" s="50">
        <f>+'Rev Req - Distribution'!R24+'Rev Req - Transmission'!R24</f>
        <v>221503866.48942691</v>
      </c>
      <c r="W24" s="50">
        <f>+R24-V24</f>
        <v>0</v>
      </c>
    </row>
    <row r="25" spans="1:23" ht="15.5">
      <c r="A25" s="4" t="s">
        <v>0</v>
      </c>
      <c r="B25" s="8" t="s">
        <v>4</v>
      </c>
      <c r="C25" s="1" t="s">
        <v>83</v>
      </c>
      <c r="E25" s="10"/>
      <c r="F25" s="11">
        <f t="shared" si="8" ref="F25:O25">F21*ROUND((F63),7)</f>
        <v>217147.16234325426</v>
      </c>
      <c r="G25" s="11">
        <f t="shared" si="8"/>
        <v>886392.37312207057</v>
      </c>
      <c r="H25" s="11">
        <f t="shared" si="8"/>
        <v>1991524.0565248872</v>
      </c>
      <c r="I25" s="11">
        <f t="shared" si="8"/>
        <v>3083596.9954677038</v>
      </c>
      <c r="J25" s="11">
        <f t="shared" si="8"/>
        <v>4109161.3192405207</v>
      </c>
      <c r="K25" s="11">
        <f t="shared" si="8"/>
        <v>5091052.0796133364</v>
      </c>
      <c r="L25" s="11">
        <f t="shared" si="8"/>
        <v>6035382.8533861535</v>
      </c>
      <c r="M25" s="11">
        <f t="shared" si="8"/>
        <v>6942153.6405589692</v>
      </c>
      <c r="N25" s="11">
        <f t="shared" si="8"/>
        <v>7811364.4411317864</v>
      </c>
      <c r="O25" s="11">
        <f t="shared" si="8"/>
        <v>8643015.2551046032</v>
      </c>
      <c r="P25" s="251"/>
      <c r="Q25" s="251"/>
      <c r="R25" s="50">
        <f>SUM(F25:O25)</f>
        <v>44810790.17649328</v>
      </c>
      <c r="S25" s="50">
        <f>+'Rev Req - Distribution'!R25+'Rev Req - Transmission'!R25</f>
        <v>44810790.176493287</v>
      </c>
      <c r="T25" s="64">
        <f>+R25-S25</f>
        <v>0</v>
      </c>
      <c r="U25" s="50"/>
      <c r="V25" s="50">
        <f>+'Rev Req - Distribution'!R25+'Rev Req - Transmission'!R25</f>
        <v>44810790.176493287</v>
      </c>
      <c r="W25" s="50">
        <f>+R25-V25</f>
        <v>0</v>
      </c>
    </row>
    <row r="26" spans="1:17" ht="13">
      <c r="A26" s="4"/>
      <c r="B26" s="8"/>
      <c r="C26" s="8"/>
      <c r="E26" s="10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251"/>
      <c r="Q26" s="251"/>
    </row>
    <row r="27" spans="1:17" ht="13">
      <c r="A27" s="16" t="s">
        <v>19</v>
      </c>
      <c r="B27" s="8" t="s">
        <v>1</v>
      </c>
      <c r="C27" s="8"/>
      <c r="E27" s="10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251"/>
      <c r="Q27" s="251"/>
    </row>
    <row r="28" spans="1:23" ht="15.5">
      <c r="A28" s="4"/>
      <c r="B28" s="8" t="s">
        <v>3</v>
      </c>
      <c r="C28" s="1" t="s">
        <v>64</v>
      </c>
      <c r="E28" s="10"/>
      <c r="F28" s="11">
        <f>+'Rev Req - Distribution'!F28+'Rev Req - Transmission'!F28</f>
        <v>606498.19978923746</v>
      </c>
      <c r="G28" s="11">
        <f>+'Rev Req - Distribution'!G28+'Rev Req - Transmission'!G28</f>
        <v>2493318.1997892377</v>
      </c>
      <c r="H28" s="11">
        <f>+'Rev Req - Distribution'!H28+'Rev Req - Transmission'!H28</f>
        <v>5647618.1997892372</v>
      </c>
      <c r="I28" s="11">
        <f>+'Rev Req - Distribution'!I28+'Rev Req - Transmission'!I28</f>
        <v>8863518.1997892372</v>
      </c>
      <c r="J28" s="11">
        <f>+'Rev Req - Distribution'!J28+'Rev Req - Transmission'!J28</f>
        <v>12000518.199789237</v>
      </c>
      <c r="K28" s="11">
        <f>+'Rev Req - Distribution'!K28+'Rev Req - Transmission'!K28</f>
        <v>15121518.199789237</v>
      </c>
      <c r="L28" s="11">
        <f>+'Rev Req - Distribution'!L28+'Rev Req - Transmission'!L28</f>
        <v>18242518.199789237</v>
      </c>
      <c r="M28" s="11">
        <f>+'Rev Req - Distribution'!M28+'Rev Req - Transmission'!M28</f>
        <v>21363518.199789241</v>
      </c>
      <c r="N28" s="11">
        <f>+'Rev Req - Distribution'!N28+'Rev Req - Transmission'!N28</f>
        <v>24484518.199789241</v>
      </c>
      <c r="O28" s="11">
        <f>+'Rev Req - Distribution'!O28+'Rev Req - Transmission'!O28</f>
        <v>27605518.199789241</v>
      </c>
      <c r="P28" s="251"/>
      <c r="Q28" s="251"/>
      <c r="R28" s="50">
        <f>SUM(F28:O28)</f>
        <v>136429061.99789238</v>
      </c>
      <c r="S28" s="50">
        <f>+'Rev Req - Distribution'!R28+'Rev Req - Transmission'!R28</f>
        <v>136429061.99789238</v>
      </c>
      <c r="T28" s="64">
        <f>+R28-S28</f>
        <v>0</v>
      </c>
      <c r="U28" s="50"/>
      <c r="V28" s="50">
        <f>+'Rev Req - Distribution'!R28+'Rev Req - Transmission'!R28</f>
        <v>136429061.99789238</v>
      </c>
      <c r="W28" s="50">
        <f>+R28-V28</f>
        <v>0</v>
      </c>
    </row>
    <row r="29" spans="1:23" ht="15.5">
      <c r="A29" s="4"/>
      <c r="B29" s="1" t="s">
        <v>4</v>
      </c>
      <c r="C29" s="1" t="s">
        <v>65</v>
      </c>
      <c r="E29" s="10"/>
      <c r="F29" s="11">
        <f t="shared" si="9" ref="F29:O29">+(F15-F16)*F62</f>
        <v>248364.50984322492</v>
      </c>
      <c r="G29" s="11">
        <f t="shared" si="9"/>
        <v>1013698.0550461756</v>
      </c>
      <c r="H29" s="11">
        <f t="shared" si="9"/>
        <v>2277231.4002491264</v>
      </c>
      <c r="I29" s="11">
        <f t="shared" si="9"/>
        <v>3525142.1454520775</v>
      </c>
      <c r="J29" s="11">
        <f t="shared" si="9"/>
        <v>4696234.8906550286</v>
      </c>
      <c r="K29" s="11">
        <f t="shared" si="9"/>
        <v>5816633.6358579788</v>
      </c>
      <c r="L29" s="11">
        <f t="shared" si="9"/>
        <v>6893338.38106093</v>
      </c>
      <c r="M29" s="11">
        <f t="shared" si="9"/>
        <v>7926349.1262638802</v>
      </c>
      <c r="N29" s="11">
        <f t="shared" si="9"/>
        <v>8915665.8714668322</v>
      </c>
      <c r="O29" s="11">
        <f t="shared" si="9"/>
        <v>9861288.6166697815</v>
      </c>
      <c r="P29" s="251"/>
      <c r="Q29" s="251"/>
      <c r="R29" s="50">
        <f>SUM(F29:O29)</f>
        <v>51173946.632565029</v>
      </c>
      <c r="S29" s="50">
        <f>+'Rev Req - Distribution'!R29+'Rev Req - Transmission'!R29</f>
        <v>51173946.632565036</v>
      </c>
      <c r="T29" s="64">
        <f>+R29-S29</f>
        <v>0</v>
      </c>
      <c r="U29" s="50"/>
      <c r="V29" s="50">
        <f>+'Rev Req - Distribution'!R29+'Rev Req - Transmission'!R29</f>
        <v>51173946.632565036</v>
      </c>
      <c r="W29" s="50">
        <f>+R29-V29</f>
        <v>0</v>
      </c>
    </row>
    <row r="30" spans="1:20" ht="13">
      <c r="A30" s="4"/>
      <c r="B30" s="8" t="s">
        <v>5</v>
      </c>
      <c r="C30" s="1" t="s">
        <v>6</v>
      </c>
      <c r="E30" s="10"/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251"/>
      <c r="Q30" s="251"/>
      <c r="R30" s="50">
        <f>SUM(F30:O30)</f>
        <v>0</v>
      </c>
      <c r="S30" s="50"/>
      <c r="T30" s="50"/>
    </row>
    <row r="31" spans="1:17" ht="13">
      <c r="A31" s="4"/>
      <c r="B31" s="8"/>
      <c r="C31" s="8"/>
      <c r="E31" s="10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251"/>
      <c r="Q31" s="251"/>
    </row>
    <row r="32" spans="1:28" ht="13">
      <c r="A32" s="16" t="s">
        <v>20</v>
      </c>
      <c r="B32" s="8" t="s">
        <v>31</v>
      </c>
      <c r="C32" s="8"/>
      <c r="E32" s="10"/>
      <c r="F32" s="11">
        <f>+'Rev Req - Distribution'!F32+'Rev Req - Transmission'!F32</f>
        <v>9660000</v>
      </c>
      <c r="G32" s="11">
        <f>+'Rev Req - Distribution'!G32+'Rev Req - Transmission'!G32</f>
        <v>11970000</v>
      </c>
      <c r="H32" s="11">
        <f>+'Rev Req - Distribution'!H32+'Rev Req - Transmission'!H32</f>
        <v>12100000</v>
      </c>
      <c r="I32" s="11">
        <f>+'Rev Req - Distribution'!I32+'Rev Req - Transmission'!I32</f>
        <v>11970000</v>
      </c>
      <c r="J32" s="11">
        <f>+'Rev Req - Distribution'!J32+'Rev Req - Transmission'!J32</f>
        <v>11970000</v>
      </c>
      <c r="K32" s="11">
        <f>+'Rev Req - Distribution'!K32+'Rev Req - Transmission'!K32</f>
        <v>11980000</v>
      </c>
      <c r="L32" s="11">
        <f>+'Rev Req - Distribution'!L32+'Rev Req - Transmission'!L32</f>
        <v>11980000</v>
      </c>
      <c r="M32" s="11">
        <f>+'Rev Req - Distribution'!M32+'Rev Req - Transmission'!M32</f>
        <v>11980000</v>
      </c>
      <c r="N32" s="11">
        <f>+'Rev Req - Distribution'!N32+'Rev Req - Transmission'!N32</f>
        <v>11980000</v>
      </c>
      <c r="O32" s="11">
        <f>+'Rev Req - Distribution'!O32+'Rev Req - Transmission'!O32</f>
        <v>11980000</v>
      </c>
      <c r="P32" s="251"/>
      <c r="Q32" s="251"/>
      <c r="R32" s="50">
        <f>SUM(F32:O32)</f>
        <v>117570000</v>
      </c>
      <c r="S32" s="50">
        <f>+'Rev Req - Distribution'!R32+'Rev Req - Transmission'!R32</f>
        <v>117570000</v>
      </c>
      <c r="T32" s="64">
        <f>+R32-S32</f>
        <v>0</v>
      </c>
      <c r="U32" s="50"/>
      <c r="V32" s="50">
        <f>+'Rev Req - Distribution'!R32+'Rev Req - Transmission'!R32</f>
        <v>117570000</v>
      </c>
      <c r="W32" s="50">
        <f>+R32-V32</f>
        <v>0</v>
      </c>
      <c r="X32" s="50">
        <f>'PD Exec Summary High Lev'!M35*1000000</f>
        <v>117570000.00000002</v>
      </c>
      <c r="Y32" s="58">
        <f>+R32-X32</f>
        <v>0</v>
      </c>
      <c r="AB32" s="50"/>
    </row>
    <row r="33" spans="1:17" ht="13">
      <c r="A33" s="277"/>
      <c r="E33" s="10"/>
      <c r="F33" s="20"/>
      <c r="G33" s="20"/>
      <c r="H33" s="20"/>
      <c r="I33" s="20"/>
      <c r="J33" s="20"/>
      <c r="K33" s="20"/>
      <c r="L33" s="20"/>
      <c r="M33" s="20"/>
      <c r="N33" s="20"/>
      <c r="O33" s="19"/>
      <c r="P33" s="253"/>
      <c r="Q33" s="253"/>
    </row>
    <row r="34" spans="1:23" ht="13.5" thickBot="1">
      <c r="A34" s="16" t="s">
        <v>21</v>
      </c>
      <c r="B34" s="8" t="s">
        <v>33</v>
      </c>
      <c r="E34" s="10"/>
      <c r="F34" s="274">
        <f>F24+F25+F28+F29+F30+F32</f>
        <v>11793967.057622027</v>
      </c>
      <c r="G34" s="274">
        <f t="shared" si="10" ref="G34:O34">G24+G25+G28+G29+G30+G32</f>
        <v>20698306.398581337</v>
      </c>
      <c r="H34" s="274">
        <f t="shared" si="10"/>
        <v>31863305.365600642</v>
      </c>
      <c r="I34" s="274">
        <f t="shared" si="10"/>
        <v>42688856.513378315</v>
      </c>
      <c r="J34" s="274">
        <f t="shared" si="10"/>
        <v>53093334.507830478</v>
      </c>
      <c r="K34" s="274">
        <f t="shared" si="10"/>
        <v>63181504.491223402</v>
      </c>
      <c r="L34" s="274">
        <f t="shared" si="10"/>
        <v>72992708.132782266</v>
      </c>
      <c r="M34" s="274">
        <f t="shared" si="10"/>
        <v>82536945.432507053</v>
      </c>
      <c r="N34" s="274">
        <f t="shared" si="10"/>
        <v>91814216.390397742</v>
      </c>
      <c r="O34" s="274">
        <f t="shared" si="10"/>
        <v>100824521.00645435</v>
      </c>
      <c r="P34" s="64"/>
      <c r="Q34" s="64"/>
      <c r="R34" s="23">
        <f>SUM(F34:O34)</f>
        <v>571487665.29637754</v>
      </c>
      <c r="S34" s="50">
        <f>+'Rev Req - Distribution'!R34+'Rev Req - Transmission'!R34</f>
        <v>571487665.29637754</v>
      </c>
      <c r="T34" s="64">
        <f>+R34-S34</f>
        <v>0</v>
      </c>
      <c r="V34" s="50">
        <f>+'Rev Req - Distribution'!R34+'Rev Req - Transmission'!R34</f>
        <v>571487665.29637754</v>
      </c>
      <c r="W34" s="50">
        <f>+R34-V34</f>
        <v>0</v>
      </c>
    </row>
    <row r="35" spans="1:23" ht="16.5" thickTop="1" thickBot="1">
      <c r="A35" s="16"/>
      <c r="B35" s="2" t="s">
        <v>3</v>
      </c>
      <c r="C35" s="1" t="s">
        <v>242</v>
      </c>
      <c r="E35" s="10"/>
      <c r="F35" s="64">
        <f>+'Rev Req - Distribution'!F35+'Rev Req - Transmission'!F35</f>
        <v>301311.25620597904</v>
      </c>
      <c r="G35" s="64">
        <f>+'Rev Req - Distribution'!G35+'Rev Req - Transmission'!G35</f>
        <v>604454.86782952317</v>
      </c>
      <c r="H35" s="64">
        <f>+'Rev Req - Distribution'!H35+'Rev Req - Transmission'!H35</f>
        <v>1087900.6995080528</v>
      </c>
      <c r="I35" s="64">
        <f>+'Rev Req - Distribution'!I35+'Rev Req - Transmission'!I35</f>
        <v>1586672.0148795408</v>
      </c>
      <c r="J35" s="64">
        <f>+'Rev Req - Distribution'!J35+'Rev Req - Transmission'!J35</f>
        <v>2068761.0399403947</v>
      </c>
      <c r="K35" s="64">
        <f>+'Rev Req - Distribution'!K35+'Rev Req - Transmission'!K35</f>
        <v>2534273.0531139341</v>
      </c>
      <c r="L35" s="64">
        <f>+'Rev Req - Distribution'!L35+'Rev Req - Transmission'!L35</f>
        <v>2987772.7981867101</v>
      </c>
      <c r="M35" s="64">
        <f>+'Rev Req - Distribution'!M35+'Rev Req - Transmission'!M35</f>
        <v>3429260.2751587229</v>
      </c>
      <c r="N35" s="64">
        <f>+'Rev Req - Distribution'!N35+'Rev Req - Transmission'!N35</f>
        <v>3858735.4840299706</v>
      </c>
      <c r="O35" s="64">
        <f>+'Rev Req - Distribution'!O35+'Rev Req - Transmission'!O35</f>
        <v>4276198.4248004546</v>
      </c>
      <c r="P35" s="64"/>
      <c r="Q35" s="64"/>
      <c r="R35" s="23">
        <f t="shared" si="11" ref="R35:R36">SUM(F35:O35)</f>
        <v>22735339.913653284</v>
      </c>
      <c r="S35" s="50">
        <f>+'Rev Req - Distribution'!R35+'Rev Req - Transmission'!R35</f>
        <v>22735339.913653284</v>
      </c>
      <c r="T35" s="64">
        <f>+R35-S35</f>
        <v>0</v>
      </c>
      <c r="V35" s="50"/>
      <c r="W35" s="50"/>
    </row>
    <row r="36" spans="1:23" ht="16.5" thickTop="1" thickBot="1">
      <c r="A36" s="16"/>
      <c r="B36" s="2" t="s">
        <v>4</v>
      </c>
      <c r="C36" s="1" t="s">
        <v>243</v>
      </c>
      <c r="E36" s="10"/>
      <c r="F36" s="64">
        <f>+'Rev Req - Distribution'!F36+'Rev Req - Transmission'!F36</f>
        <v>11492655.801416047</v>
      </c>
      <c r="G36" s="64">
        <f>+'Rev Req - Distribution'!G36+'Rev Req - Transmission'!G36</f>
        <v>20093851.530751813</v>
      </c>
      <c r="H36" s="64">
        <f>+'Rev Req - Distribution'!H36+'Rev Req - Transmission'!H36</f>
        <v>30775404.666092589</v>
      </c>
      <c r="I36" s="64">
        <f>+'Rev Req - Distribution'!I36+'Rev Req - Transmission'!I36</f>
        <v>41102184.498498775</v>
      </c>
      <c r="J36" s="64">
        <f>+'Rev Req - Distribution'!J36+'Rev Req - Transmission'!J36</f>
        <v>51024573.467890084</v>
      </c>
      <c r="K36" s="64">
        <f>+'Rev Req - Distribution'!K36+'Rev Req - Transmission'!K36</f>
        <v>60647231.438109472</v>
      </c>
      <c r="L36" s="64">
        <f>+'Rev Req - Distribution'!L36+'Rev Req - Transmission'!L36</f>
        <v>70004935.334595546</v>
      </c>
      <c r="M36" s="64">
        <f>+'Rev Req - Distribution'!M36+'Rev Req - Transmission'!M36</f>
        <v>79107685.157348305</v>
      </c>
      <c r="N36" s="64">
        <f>+'Rev Req - Distribution'!N36+'Rev Req - Transmission'!N36</f>
        <v>87955480.906367749</v>
      </c>
      <c r="O36" s="64">
        <f>+'Rev Req - Distribution'!O36+'Rev Req - Transmission'!O36</f>
        <v>96548322.581653893</v>
      </c>
      <c r="P36" s="64"/>
      <c r="Q36" s="64"/>
      <c r="R36" s="23">
        <f t="shared" si="11"/>
        <v>548752325.38272429</v>
      </c>
      <c r="S36" s="50">
        <f>+'Rev Req - Distribution'!R36+'Rev Req - Transmission'!R36</f>
        <v>548752325.38272429</v>
      </c>
      <c r="T36" s="64">
        <f>+R36-S36</f>
        <v>0</v>
      </c>
      <c r="V36" s="50"/>
      <c r="W36" s="50"/>
    </row>
    <row r="37" spans="1:23" ht="13.5" thickTop="1">
      <c r="A37" s="16"/>
      <c r="B37" s="8"/>
      <c r="E37" s="10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V37" s="50"/>
      <c r="W37" s="50"/>
    </row>
    <row r="38" spans="1:26" s="14" customFormat="1" ht="15.5">
      <c r="A38" s="55" t="s">
        <v>22</v>
      </c>
      <c r="B38" s="14" t="s">
        <v>244</v>
      </c>
      <c r="E38" s="3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X38" s="14" t="s">
        <v>40</v>
      </c>
      <c r="Y38" s="54">
        <f>+'Rev Req - Distribution'!R34+'Rev Req - Transmission'!R34</f>
        <v>571487665.29637754</v>
      </c>
      <c r="Z38" s="54">
        <f>+R34-Y38</f>
        <v>0</v>
      </c>
    </row>
    <row r="39" spans="1:26" s="14" customFormat="1" ht="13">
      <c r="A39" s="55"/>
      <c r="B39" s="273" t="s">
        <v>3</v>
      </c>
      <c r="C39" s="14" t="s">
        <v>227</v>
      </c>
      <c r="E39" s="32"/>
      <c r="F39" s="62">
        <f>F43/F35</f>
        <v>0.97399544999999998</v>
      </c>
      <c r="G39" s="62">
        <f t="shared" si="12" ref="G39:O39">G43/G35</f>
        <v>0.97399544999999998</v>
      </c>
      <c r="H39" s="62">
        <f t="shared" si="12"/>
        <v>0.97399544999999998</v>
      </c>
      <c r="I39" s="62">
        <f t="shared" si="12"/>
        <v>0.9739954500000001</v>
      </c>
      <c r="J39" s="62">
        <f t="shared" si="12"/>
        <v>0.97399544999999998</v>
      </c>
      <c r="K39" s="62">
        <f t="shared" si="12"/>
        <v>0.97399544999999987</v>
      </c>
      <c r="L39" s="62">
        <f t="shared" si="12"/>
        <v>0.97399544999999998</v>
      </c>
      <c r="M39" s="62">
        <f t="shared" si="12"/>
        <v>0.97399544999999987</v>
      </c>
      <c r="N39" s="62">
        <f t="shared" si="12"/>
        <v>0.97399544999999998</v>
      </c>
      <c r="O39" s="62">
        <f t="shared" si="12"/>
        <v>0.97399544999999998</v>
      </c>
      <c r="P39" s="62"/>
      <c r="Q39" s="62"/>
      <c r="R39" s="62"/>
      <c r="S39" s="62"/>
      <c r="T39" s="62"/>
      <c r="U39" s="62"/>
      <c r="Y39" s="54"/>
      <c r="Z39" s="54"/>
    </row>
    <row r="40" spans="1:26" s="14" customFormat="1" ht="13">
      <c r="A40" s="55"/>
      <c r="B40" s="273" t="s">
        <v>4</v>
      </c>
      <c r="C40" s="14" t="s">
        <v>228</v>
      </c>
      <c r="E40" s="32"/>
      <c r="F40" s="62">
        <f>F44/F36</f>
        <v>0.9912986631285986</v>
      </c>
      <c r="G40" s="62">
        <f t="shared" si="13" ref="G40:O40">G44/G36</f>
        <v>0.99001629552775183</v>
      </c>
      <c r="H40" s="62">
        <f>H44/H36</f>
        <v>0.98826787962285179</v>
      </c>
      <c r="I40" s="62">
        <f t="shared" si="13"/>
        <v>0.98718810755606501</v>
      </c>
      <c r="J40" s="62">
        <f t="shared" si="13"/>
        <v>0.98654381428682791</v>
      </c>
      <c r="K40" s="62">
        <f t="shared" si="13"/>
        <v>0.98613137349557345</v>
      </c>
      <c r="L40" s="62">
        <f t="shared" si="13"/>
        <v>0.98583521663728424</v>
      </c>
      <c r="M40" s="62">
        <f t="shared" si="13"/>
        <v>0.98561291535412787</v>
      </c>
      <c r="N40" s="62">
        <f t="shared" si="13"/>
        <v>0.9854396059730165</v>
      </c>
      <c r="O40" s="62">
        <f t="shared" si="13"/>
        <v>0.98530044650821846</v>
      </c>
      <c r="P40" s="62"/>
      <c r="Q40" s="62"/>
      <c r="R40" s="62"/>
      <c r="S40" s="62"/>
      <c r="T40" s="62"/>
      <c r="U40" s="62"/>
      <c r="Y40" s="54"/>
      <c r="Z40" s="54"/>
    </row>
    <row r="41" spans="1:26" ht="13">
      <c r="A41" s="277"/>
      <c r="E41" s="24"/>
      <c r="F41" s="25"/>
      <c r="G41" s="25"/>
      <c r="H41" s="25"/>
      <c r="I41" s="25"/>
      <c r="J41" s="25"/>
      <c r="K41" s="25"/>
      <c r="L41" s="25"/>
      <c r="M41" s="25"/>
      <c r="N41" s="25"/>
      <c r="P41" s="255"/>
      <c r="Q41" s="255"/>
      <c r="X41" s="14" t="s">
        <v>39</v>
      </c>
      <c r="Y41" s="54">
        <f>+'Rev Req - Distribution'!R45+'Rev Req - Transmission'!R45</f>
        <v>563350865.61369932</v>
      </c>
      <c r="Z41" s="50">
        <f>+Y41-R45</f>
        <v>0</v>
      </c>
    </row>
    <row r="42" spans="1:23" ht="13.5" thickBot="1">
      <c r="A42" s="276" t="s">
        <v>23</v>
      </c>
      <c r="B42" s="1" t="s">
        <v>237</v>
      </c>
      <c r="E42" s="24"/>
      <c r="P42" s="64"/>
      <c r="Q42" s="64"/>
      <c r="R42" s="23"/>
      <c r="S42" s="64"/>
      <c r="T42" s="64"/>
      <c r="V42" s="50">
        <f>+'Rev Req - Distribution'!R45+'Rev Req - Transmission'!R45</f>
        <v>563350865.61369932</v>
      </c>
      <c r="W42" s="50">
        <f>+R45-V42</f>
        <v>0</v>
      </c>
    </row>
    <row r="43" spans="1:20" ht="13.5" thickTop="1">
      <c r="A43" s="277"/>
      <c r="B43" s="1" t="s">
        <v>3</v>
      </c>
      <c r="C43" s="1" t="s">
        <v>236</v>
      </c>
      <c r="E43" s="24"/>
      <c r="F43" s="68">
        <f>+'Rev Req - Distribution'!F43+'Rev Req - Transmission'!F43</f>
        <v>293475.79257840785</v>
      </c>
      <c r="G43" s="68">
        <f>+'Rev Req - Distribution'!G43+'Rev Req - Transmission'!G43</f>
        <v>588736.29099630693</v>
      </c>
      <c r="H43" s="68">
        <f>+'Rev Req - Distribution'!H43+'Rev Req - Transmission'!H43</f>
        <v>1059610.3313726606</v>
      </c>
      <c r="I43" s="68">
        <f>+'Rev Req - Distribution'!I43+'Rev Req - Transmission'!I43</f>
        <v>1545411.3231350051</v>
      </c>
      <c r="J43" s="68">
        <f>+'Rev Req - Distribution'!J43+'Rev Req - Transmission'!J43</f>
        <v>2014963.8400392127</v>
      </c>
      <c r="K43" s="68">
        <f>+'Rev Req - Distribution'!K43+'Rev Req - Transmission'!K43</f>
        <v>2468370.42279058</v>
      </c>
      <c r="L43" s="68">
        <f>+'Rev Req - Distribution'!L43+'Rev Req - Transmission'!L43</f>
        <v>2910077.1110676238</v>
      </c>
      <c r="M43" s="68">
        <f>+'Rev Req - Distribution'!M43+'Rev Req - Transmission'!M43</f>
        <v>3340083.9048703439</v>
      </c>
      <c r="N43" s="68">
        <f>+'Rev Req - Distribution'!N43+'Rev Req - Transmission'!N43</f>
        <v>3758390.8041987391</v>
      </c>
      <c r="O43" s="68">
        <f>+'Rev Req - Distribution'!O43+'Rev Req - Transmission'!O43</f>
        <v>4164997.8090528101</v>
      </c>
      <c r="P43" s="255"/>
      <c r="Q43" s="255"/>
      <c r="R43" s="50">
        <f>SUM(F43:O43)</f>
        <v>22144117.630101692</v>
      </c>
      <c r="S43" s="50">
        <f>+'Rev Req - Distribution'!R43+'Rev Req - Transmission'!R43</f>
        <v>22144117.630101692</v>
      </c>
      <c r="T43" s="64">
        <f>+R43-S43</f>
        <v>0</v>
      </c>
    </row>
    <row r="44" spans="1:20" ht="13">
      <c r="A44" s="277"/>
      <c r="B44" s="1" t="s">
        <v>4</v>
      </c>
      <c r="C44" s="1" t="s">
        <v>238</v>
      </c>
      <c r="E44" s="24"/>
      <c r="F44" s="68">
        <f>+'Rev Req - Distribution'!F44+'Rev Req - Transmission'!F44</f>
        <v>11392654.33174086</v>
      </c>
      <c r="G44" s="68">
        <f>+'Rev Req - Distribution'!G44+'Rev Req - Transmission'!G44</f>
        <v>19893240.455359556</v>
      </c>
      <c r="H44" s="68">
        <f>+'Rev Req - Distribution'!H44+'Rev Req - Transmission'!H44</f>
        <v>30414343.913894542</v>
      </c>
      <c r="I44" s="68">
        <f>+'Rev Req - Distribution'!I44+'Rev Req - Transmission'!I44</f>
        <v>40575587.731493235</v>
      </c>
      <c r="J44" s="68">
        <f>+'Rev Req - Distribution'!J44+'Rev Req - Transmission'!J44</f>
        <v>50337977.331370763</v>
      </c>
      <c r="K44" s="68">
        <f>+'Rev Req - Distribution'!K44+'Rev Req - Transmission'!K44</f>
        <v>59806137.636766814</v>
      </c>
      <c r="L44" s="68">
        <f>+'Rev Req - Distribution'!L44+'Rev Req - Transmission'!L44</f>
        <v>69013330.591260076</v>
      </c>
      <c r="M44" s="68">
        <f>+'Rev Req - Distribution'!M44+'Rev Req - Transmission'!M44</f>
        <v>77969556.194850534</v>
      </c>
      <c r="N44" s="68">
        <f>+'Rev Req - Distribution'!N44+'Rev Req - Transmission'!N44</f>
        <v>86674814.447538212</v>
      </c>
      <c r="O44" s="68">
        <f>+'Rev Req - Distribution'!O44+'Rev Req - Transmission'!O44</f>
        <v>95129105.349323094</v>
      </c>
      <c r="P44" s="255"/>
      <c r="Q44" s="255"/>
      <c r="R44" s="50">
        <f>SUM(F44:O44)</f>
        <v>541206747.98359764</v>
      </c>
      <c r="S44" s="50">
        <f>+'Rev Req - Distribution'!R44+'Rev Req - Transmission'!R44</f>
        <v>541206747.98359776</v>
      </c>
      <c r="T44" s="64">
        <f>+R44-S44</f>
        <v>0</v>
      </c>
    </row>
    <row r="45" spans="1:20" ht="13.5" thickBot="1">
      <c r="A45" s="277"/>
      <c r="B45" s="1" t="s">
        <v>231</v>
      </c>
      <c r="C45" s="1" t="s">
        <v>41</v>
      </c>
      <c r="E45" s="24"/>
      <c r="F45" s="23">
        <f>+F43+F44</f>
        <v>11686130.124319268</v>
      </c>
      <c r="G45" s="23">
        <f t="shared" si="14" ref="G45:O45">+G43+G44</f>
        <v>20481976.746355861</v>
      </c>
      <c r="H45" s="23">
        <f t="shared" si="14"/>
        <v>31473954.245267201</v>
      </c>
      <c r="I45" s="23">
        <f t="shared" si="14"/>
        <v>42120999.054628238</v>
      </c>
      <c r="J45" s="23">
        <f t="shared" si="14"/>
        <v>52352941.171409979</v>
      </c>
      <c r="K45" s="23">
        <f t="shared" si="14"/>
        <v>62274508.059557393</v>
      </c>
      <c r="L45" s="23">
        <f t="shared" si="14"/>
        <v>71923407.702327698</v>
      </c>
      <c r="M45" s="23">
        <f t="shared" si="14"/>
        <v>81309640.09972088</v>
      </c>
      <c r="N45" s="23">
        <f t="shared" si="14"/>
        <v>90433205.251736954</v>
      </c>
      <c r="O45" s="23">
        <f t="shared" si="14"/>
        <v>99294103.158375904</v>
      </c>
      <c r="R45" s="50">
        <f>SUM(F45:O45)</f>
        <v>563350865.61369932</v>
      </c>
      <c r="S45" s="50">
        <f>+'Rev Req - Distribution'!R45+'Rev Req - Transmission'!R45</f>
        <v>563350865.61369932</v>
      </c>
      <c r="T45" s="64">
        <f>+R45-S45</f>
        <v>0</v>
      </c>
    </row>
    <row r="46" spans="1:14" ht="13.5" thickTop="1">
      <c r="A46" s="277"/>
      <c r="E46" s="24"/>
      <c r="F46" s="25"/>
      <c r="G46" s="25"/>
      <c r="H46" s="25"/>
      <c r="I46" s="25"/>
      <c r="J46" s="25"/>
      <c r="K46" s="25"/>
      <c r="L46" s="25"/>
      <c r="M46" s="25"/>
      <c r="N46" s="25"/>
    </row>
    <row r="47" spans="1:17" ht="13">
      <c r="A47" s="26" t="s">
        <v>79</v>
      </c>
      <c r="C47" s="8"/>
      <c r="E47" s="24"/>
      <c r="F47" s="27"/>
      <c r="G47" s="27"/>
      <c r="H47" s="27"/>
      <c r="I47" s="27"/>
      <c r="J47" s="27"/>
      <c r="K47" s="27"/>
      <c r="L47" s="27"/>
      <c r="M47" s="27"/>
      <c r="N47" s="27"/>
      <c r="O47" s="28"/>
      <c r="P47" s="28"/>
      <c r="Q47" s="28"/>
    </row>
    <row r="48" spans="1:17" ht="13">
      <c r="A48" s="277"/>
      <c r="B48" s="8" t="s">
        <v>66</v>
      </c>
      <c r="C48" s="29" t="s">
        <v>76</v>
      </c>
      <c r="D48" s="29"/>
      <c r="E48" s="29"/>
      <c r="F48" s="275"/>
      <c r="G48" s="275"/>
      <c r="H48" s="275"/>
      <c r="I48" s="275"/>
      <c r="J48" s="275"/>
      <c r="K48" s="275"/>
      <c r="L48" s="275"/>
      <c r="M48" s="275"/>
      <c r="N48" s="275"/>
      <c r="O48" s="275"/>
      <c r="P48" s="30"/>
      <c r="Q48" s="30"/>
    </row>
    <row r="49" spans="1:17" ht="13">
      <c r="A49" s="277"/>
      <c r="B49" s="8" t="s">
        <v>67</v>
      </c>
      <c r="C49" s="1" t="s">
        <v>51</v>
      </c>
      <c r="D49" s="30"/>
      <c r="E49" s="30"/>
      <c r="F49" s="30"/>
      <c r="G49" s="30"/>
      <c r="H49" s="30"/>
      <c r="I49" s="30"/>
      <c r="J49" s="30"/>
      <c r="K49" s="30"/>
      <c r="L49" s="30"/>
      <c r="M49" s="14"/>
      <c r="N49" s="30"/>
      <c r="O49" s="30"/>
      <c r="P49" s="30"/>
      <c r="Q49" s="30"/>
    </row>
    <row r="50" spans="1:17" ht="13">
      <c r="A50" s="277"/>
      <c r="B50" s="8" t="s">
        <v>68</v>
      </c>
      <c r="C50" s="8" t="s">
        <v>77</v>
      </c>
      <c r="E50" s="24"/>
      <c r="F50" s="27"/>
      <c r="G50" s="27"/>
      <c r="H50" s="27"/>
      <c r="I50" s="27"/>
      <c r="J50" s="27"/>
      <c r="K50" s="27"/>
      <c r="L50" s="27"/>
      <c r="M50" s="29"/>
      <c r="N50" s="27"/>
      <c r="O50" s="28"/>
      <c r="P50" s="28"/>
      <c r="Q50" s="28"/>
    </row>
    <row r="51" spans="2:17" s="14" customFormat="1" ht="13">
      <c r="B51" s="31" t="s">
        <v>69</v>
      </c>
      <c r="C51" s="27" t="s">
        <v>224</v>
      </c>
      <c r="E51" s="32"/>
      <c r="F51" s="27"/>
      <c r="G51" s="27"/>
      <c r="H51" s="27"/>
      <c r="I51" s="27"/>
      <c r="J51" s="27"/>
      <c r="K51" s="27"/>
      <c r="L51" s="27"/>
      <c r="M51" s="8"/>
      <c r="N51" s="27"/>
      <c r="O51" s="27"/>
      <c r="P51" s="27"/>
      <c r="Q51" s="27"/>
    </row>
    <row r="52" spans="2:17" ht="11.5" customHeight="1">
      <c r="B52" s="2" t="s">
        <v>106</v>
      </c>
      <c r="C52" s="272" t="s">
        <v>225</v>
      </c>
      <c r="E52" s="24"/>
      <c r="F52" s="27"/>
      <c r="G52" s="27"/>
      <c r="H52" s="27"/>
      <c r="I52" s="27"/>
      <c r="J52" s="27"/>
      <c r="K52" s="27"/>
      <c r="L52" s="27"/>
      <c r="N52" s="27"/>
      <c r="O52" s="28"/>
      <c r="P52" s="28"/>
      <c r="Q52" s="28"/>
    </row>
    <row r="53" spans="1:17" ht="11.5" customHeight="1">
      <c r="A53" s="4"/>
      <c r="B53" s="1" t="s">
        <v>71</v>
      </c>
      <c r="C53" s="1" t="s">
        <v>55</v>
      </c>
      <c r="E53" s="24"/>
      <c r="F53" s="27"/>
      <c r="G53" s="27"/>
      <c r="H53" s="27"/>
      <c r="I53" s="27"/>
      <c r="J53" s="27"/>
      <c r="K53" s="27"/>
      <c r="L53" s="27"/>
      <c r="N53" s="27"/>
      <c r="O53" s="28"/>
      <c r="P53" s="28"/>
      <c r="Q53" s="28"/>
    </row>
    <row r="54" spans="1:17" ht="11.5" customHeight="1">
      <c r="A54" s="4"/>
      <c r="B54" s="1" t="s">
        <v>72</v>
      </c>
      <c r="C54" s="1" t="s">
        <v>52</v>
      </c>
      <c r="E54" s="24"/>
      <c r="F54" s="27"/>
      <c r="G54" s="27"/>
      <c r="H54" s="27"/>
      <c r="I54" s="27"/>
      <c r="J54" s="27"/>
      <c r="K54" s="27"/>
      <c r="L54" s="27"/>
      <c r="M54" s="27"/>
      <c r="N54" s="27"/>
      <c r="O54" s="28"/>
      <c r="P54" s="28"/>
      <c r="Q54" s="28"/>
    </row>
    <row r="55" spans="1:17" ht="11.5" customHeight="1">
      <c r="A55" s="4"/>
      <c r="B55" s="1" t="s">
        <v>73</v>
      </c>
      <c r="C55" s="1" t="s">
        <v>240</v>
      </c>
      <c r="E55" s="24"/>
      <c r="F55" s="27"/>
      <c r="G55" s="27"/>
      <c r="H55" s="27"/>
      <c r="I55" s="27"/>
      <c r="J55" s="27"/>
      <c r="K55" s="27"/>
      <c r="L55" s="27"/>
      <c r="M55" s="27"/>
      <c r="N55" s="27"/>
      <c r="O55" s="28"/>
      <c r="P55" s="28"/>
      <c r="Q55" s="28"/>
    </row>
    <row r="56" spans="1:17" ht="11.5" customHeight="1">
      <c r="A56" s="4"/>
      <c r="B56" s="1" t="s">
        <v>239</v>
      </c>
      <c r="C56" s="281" t="s">
        <v>75</v>
      </c>
      <c r="E56" s="24"/>
      <c r="F56" s="27"/>
      <c r="G56" s="27"/>
      <c r="H56" s="27"/>
      <c r="I56" s="27"/>
      <c r="J56" s="27"/>
      <c r="K56" s="27"/>
      <c r="L56" s="27"/>
      <c r="M56" s="27"/>
      <c r="N56" s="27"/>
      <c r="O56" s="28"/>
      <c r="P56" s="28"/>
      <c r="Q56" s="28"/>
    </row>
    <row r="57" spans="1:17" ht="11.5" customHeight="1">
      <c r="A57" s="4"/>
      <c r="E57" s="24"/>
      <c r="F57" s="27"/>
      <c r="G57" s="27"/>
      <c r="H57" s="27"/>
      <c r="I57" s="27"/>
      <c r="J57" s="27"/>
      <c r="K57" s="27"/>
      <c r="L57" s="27"/>
      <c r="M57" s="27"/>
      <c r="N57" s="27"/>
      <c r="O57" s="28"/>
      <c r="P57" s="28"/>
      <c r="Q57" s="28"/>
    </row>
    <row r="58" spans="1:17" ht="11.5" customHeight="1">
      <c r="A58" s="4"/>
      <c r="E58" s="24"/>
      <c r="F58" s="27"/>
      <c r="G58" s="27"/>
      <c r="H58" s="27"/>
      <c r="I58" s="27"/>
      <c r="J58" s="27"/>
      <c r="K58" s="27"/>
      <c r="L58" s="27"/>
      <c r="M58" s="27"/>
      <c r="N58" s="27"/>
      <c r="O58" s="28"/>
      <c r="P58" s="28"/>
      <c r="Q58" s="28"/>
    </row>
    <row r="59" spans="1:17" ht="11.5" customHeight="1">
      <c r="A59" s="4"/>
      <c r="E59" s="24"/>
      <c r="F59" s="27"/>
      <c r="G59" s="27"/>
      <c r="H59" s="27"/>
      <c r="I59" s="27"/>
      <c r="J59" s="27"/>
      <c r="K59" s="27"/>
      <c r="L59" s="27"/>
      <c r="M59" s="27"/>
      <c r="N59" s="27"/>
      <c r="O59" s="28"/>
      <c r="P59" s="28"/>
      <c r="Q59" s="28"/>
    </row>
    <row r="60" spans="1:17" ht="11.5" customHeight="1">
      <c r="A60" s="4"/>
      <c r="C60" s="8"/>
      <c r="E60" s="24"/>
      <c r="F60" s="27"/>
      <c r="G60" s="27"/>
      <c r="H60" s="27"/>
      <c r="I60" s="27"/>
      <c r="J60" s="27"/>
      <c r="K60" s="27"/>
      <c r="L60" s="27"/>
      <c r="M60" s="27"/>
      <c r="N60" s="27"/>
      <c r="O60" s="28"/>
      <c r="P60" s="28"/>
      <c r="Q60" s="28"/>
    </row>
    <row r="61" spans="3:17" s="33" customFormat="1" ht="16" customHeight="1">
      <c r="C61" s="33" t="s">
        <v>29</v>
      </c>
      <c r="E61" s="34"/>
      <c r="F61" s="35">
        <v>0.0258</v>
      </c>
      <c r="G61" s="35">
        <v>0.0258</v>
      </c>
      <c r="H61" s="35">
        <v>0.0258</v>
      </c>
      <c r="I61" s="35">
        <v>0.0258</v>
      </c>
      <c r="J61" s="35">
        <v>0.0258</v>
      </c>
      <c r="K61" s="35">
        <v>0.0258</v>
      </c>
      <c r="L61" s="35">
        <v>0.0258</v>
      </c>
      <c r="M61" s="35">
        <v>0.0258</v>
      </c>
      <c r="N61" s="35">
        <v>0.0258</v>
      </c>
      <c r="O61" s="36">
        <v>0.0258</v>
      </c>
      <c r="P61" s="120"/>
      <c r="Q61" s="120"/>
    </row>
    <row r="62" spans="3:17" s="33" customFormat="1" ht="16" customHeight="1">
      <c r="C62" s="33" t="s">
        <v>35</v>
      </c>
      <c r="E62" s="37"/>
      <c r="F62" s="48">
        <v>0.014</v>
      </c>
      <c r="G62" s="48">
        <v>0.014</v>
      </c>
      <c r="H62" s="48">
        <v>0.014</v>
      </c>
      <c r="I62" s="48">
        <v>0.014</v>
      </c>
      <c r="J62" s="48">
        <v>0.014</v>
      </c>
      <c r="K62" s="48">
        <v>0.014</v>
      </c>
      <c r="L62" s="48">
        <v>0.014</v>
      </c>
      <c r="M62" s="48">
        <v>0.014</v>
      </c>
      <c r="N62" s="48">
        <v>0.014</v>
      </c>
      <c r="O62" s="48">
        <v>0.014</v>
      </c>
      <c r="P62" s="121"/>
      <c r="Q62" s="121"/>
    </row>
    <row r="63" spans="3:17" s="33" customFormat="1" ht="16" customHeight="1">
      <c r="C63" s="33" t="s">
        <v>25</v>
      </c>
      <c r="E63" s="37"/>
      <c r="F63" s="48">
        <f>WACC!$B$39</f>
        <v>0.012034558276621409</v>
      </c>
      <c r="G63" s="48">
        <f>WACC!$B$39</f>
        <v>0.012034558276621409</v>
      </c>
      <c r="H63" s="48">
        <f>WACC!$B$39</f>
        <v>0.012034558276621409</v>
      </c>
      <c r="I63" s="48">
        <f>WACC!$B$39</f>
        <v>0.012034558276621409</v>
      </c>
      <c r="J63" s="48">
        <f>WACC!$B$39</f>
        <v>0.012034558276621409</v>
      </c>
      <c r="K63" s="48">
        <f>WACC!$B$39</f>
        <v>0.012034558276621409</v>
      </c>
      <c r="L63" s="48">
        <f>WACC!$B$39</f>
        <v>0.012034558276621409</v>
      </c>
      <c r="M63" s="48">
        <f>WACC!$B$39</f>
        <v>0.012034558276621409</v>
      </c>
      <c r="N63" s="48">
        <f>WACC!$B$39</f>
        <v>0.012034558276621409</v>
      </c>
      <c r="O63" s="48">
        <f>WACC!$B$39</f>
        <v>0.012034558276621409</v>
      </c>
      <c r="P63" s="121"/>
      <c r="Q63" s="121"/>
    </row>
    <row r="64" spans="3:17" s="33" customFormat="1" ht="16" customHeight="1">
      <c r="C64" s="33" t="s">
        <v>26</v>
      </c>
      <c r="E64" s="38"/>
      <c r="F64" s="49">
        <f>WACC!$B$44</f>
        <v>0.044422826019061654</v>
      </c>
      <c r="G64" s="49">
        <f>WACC!$B$44</f>
        <v>0.044422826019061654</v>
      </c>
      <c r="H64" s="49">
        <f>WACC!$B$44</f>
        <v>0.044422826019061654</v>
      </c>
      <c r="I64" s="49">
        <f>WACC!$B$44</f>
        <v>0.044422826019061654</v>
      </c>
      <c r="J64" s="49">
        <f>WACC!$B$44</f>
        <v>0.044422826019061654</v>
      </c>
      <c r="K64" s="49">
        <f>WACC!$B$44</f>
        <v>0.044422826019061654</v>
      </c>
      <c r="L64" s="49">
        <f>WACC!$B$44</f>
        <v>0.044422826019061654</v>
      </c>
      <c r="M64" s="49">
        <f>WACC!$B$44</f>
        <v>0.044422826019061654</v>
      </c>
      <c r="N64" s="49">
        <f>WACC!$B$44</f>
        <v>0.044422826019061654</v>
      </c>
      <c r="O64" s="49">
        <f>WACC!$B$44</f>
        <v>0.044422826019061654</v>
      </c>
      <c r="P64" s="121"/>
      <c r="Q64" s="121"/>
    </row>
    <row r="65" spans="3:17" s="33" customFormat="1" ht="16" customHeight="1">
      <c r="C65" s="33" t="s">
        <v>27</v>
      </c>
      <c r="E65" s="39"/>
      <c r="F65" s="74">
        <v>0.21</v>
      </c>
      <c r="G65" s="40">
        <v>0.21</v>
      </c>
      <c r="H65" s="40">
        <v>0.21</v>
      </c>
      <c r="I65" s="40">
        <v>0.21</v>
      </c>
      <c r="J65" s="40">
        <v>0.21</v>
      </c>
      <c r="K65" s="40">
        <v>0.21</v>
      </c>
      <c r="L65" s="40">
        <v>0.21</v>
      </c>
      <c r="M65" s="40">
        <v>0.21</v>
      </c>
      <c r="N65" s="40">
        <v>0.21</v>
      </c>
      <c r="O65" s="41">
        <v>0.21</v>
      </c>
      <c r="P65" s="122"/>
      <c r="Q65" s="122"/>
    </row>
    <row r="66" spans="3:17" s="33" customFormat="1" ht="16" customHeight="1">
      <c r="C66" s="33" t="s">
        <v>28</v>
      </c>
      <c r="E66" s="42"/>
      <c r="F66" s="40">
        <v>0.044580000000000002</v>
      </c>
      <c r="G66" s="40">
        <v>0.044580000000000002</v>
      </c>
      <c r="H66" s="40">
        <v>0.055</v>
      </c>
      <c r="I66" s="40">
        <v>0.055</v>
      </c>
      <c r="J66" s="40">
        <v>0.055</v>
      </c>
      <c r="K66" s="40">
        <v>0.055</v>
      </c>
      <c r="L66" s="40">
        <v>0.055</v>
      </c>
      <c r="M66" s="40">
        <v>0.055</v>
      </c>
      <c r="N66" s="40">
        <v>0.055</v>
      </c>
      <c r="O66" s="41">
        <v>0.055</v>
      </c>
      <c r="P66" s="122"/>
      <c r="Q66" s="122"/>
    </row>
    <row r="67" spans="5:17" s="33" customFormat="1" ht="16" customHeight="1">
      <c r="E67" s="43"/>
      <c r="F67" s="44">
        <f t="shared" si="15" ref="F67:O67">1-((F65+F66)-(F65*F66))</f>
        <v>0.75478180000000006</v>
      </c>
      <c r="G67" s="44">
        <f t="shared" si="15"/>
        <v>0.75478180000000006</v>
      </c>
      <c r="H67" s="44">
        <f t="shared" si="15"/>
        <v>0.74655000000000005</v>
      </c>
      <c r="I67" s="44">
        <f t="shared" si="15"/>
        <v>0.74655000000000005</v>
      </c>
      <c r="J67" s="44">
        <f t="shared" si="15"/>
        <v>0.74655000000000005</v>
      </c>
      <c r="K67" s="44">
        <f t="shared" si="15"/>
        <v>0.74655000000000005</v>
      </c>
      <c r="L67" s="44">
        <f t="shared" si="15"/>
        <v>0.74655000000000005</v>
      </c>
      <c r="M67" s="44">
        <f t="shared" si="15"/>
        <v>0.74655000000000005</v>
      </c>
      <c r="N67" s="44">
        <f t="shared" si="15"/>
        <v>0.74655000000000005</v>
      </c>
      <c r="O67" s="45">
        <f t="shared" si="15"/>
        <v>0.74655000000000005</v>
      </c>
      <c r="P67" s="123"/>
      <c r="Q67" s="123"/>
    </row>
    <row r="68" spans="1:17" ht="11.5" customHeight="1">
      <c r="A68" s="4"/>
      <c r="C68" s="8"/>
      <c r="E68" s="24"/>
      <c r="F68" s="27"/>
      <c r="G68" s="27"/>
      <c r="H68" s="27"/>
      <c r="I68" s="27"/>
      <c r="J68" s="27"/>
      <c r="K68" s="27"/>
      <c r="L68" s="27"/>
      <c r="M68" s="27"/>
      <c r="N68" s="27"/>
      <c r="O68" s="28"/>
      <c r="P68" s="28"/>
      <c r="Q68" s="28"/>
    </row>
    <row r="69" spans="1:17" ht="11.5" customHeight="1">
      <c r="A69" s="4"/>
      <c r="C69" s="8"/>
      <c r="E69" s="24"/>
      <c r="F69" s="27"/>
      <c r="G69" s="27"/>
      <c r="H69" s="27"/>
      <c r="I69" s="27"/>
      <c r="J69" s="27"/>
      <c r="K69" s="27"/>
      <c r="L69" s="27"/>
      <c r="M69" s="27"/>
      <c r="N69" s="27"/>
      <c r="O69" s="28"/>
      <c r="P69" s="28"/>
      <c r="Q69" s="28"/>
    </row>
    <row r="70" spans="1:17" ht="11.5" customHeight="1">
      <c r="A70" s="4"/>
      <c r="C70" s="8"/>
      <c r="E70" s="24"/>
      <c r="F70" s="27"/>
      <c r="G70" s="27"/>
      <c r="H70" s="27"/>
      <c r="I70" s="27"/>
      <c r="J70" s="27"/>
      <c r="K70" s="27"/>
      <c r="L70" s="27"/>
      <c r="M70" s="27"/>
      <c r="N70" s="27"/>
      <c r="O70" s="28"/>
      <c r="P70" s="28"/>
      <c r="Q70" s="28"/>
    </row>
    <row r="71" spans="1:17" ht="11.5" customHeight="1">
      <c r="A71" s="4"/>
      <c r="C71" s="8"/>
      <c r="E71" s="24"/>
      <c r="F71" s="27"/>
      <c r="G71" s="27"/>
      <c r="H71" s="27"/>
      <c r="I71" s="27"/>
      <c r="J71" s="27"/>
      <c r="K71" s="27"/>
      <c r="L71" s="27"/>
      <c r="M71" s="27"/>
      <c r="N71" s="27"/>
      <c r="O71" s="28"/>
      <c r="P71" s="28"/>
      <c r="Q71" s="28"/>
    </row>
    <row r="72" spans="1:17" ht="11.5" customHeight="1">
      <c r="A72" s="4"/>
      <c r="C72" s="8"/>
      <c r="E72" s="24"/>
      <c r="F72" s="27"/>
      <c r="G72" s="27"/>
      <c r="H72" s="27"/>
      <c r="I72" s="27"/>
      <c r="J72" s="27"/>
      <c r="K72" s="27"/>
      <c r="L72" s="27"/>
      <c r="M72" s="27"/>
      <c r="N72" s="27"/>
      <c r="O72" s="28"/>
      <c r="P72" s="28"/>
      <c r="Q72" s="28"/>
    </row>
  </sheetData>
  <mergeCells count="5">
    <mergeCell ref="A3:O3"/>
    <mergeCell ref="A4:O4"/>
    <mergeCell ref="A5:O5"/>
    <mergeCell ref="A6:O6"/>
    <mergeCell ref="A7:O7"/>
  </mergeCells>
  <printOptions horizontalCentered="1" verticalCentered="1"/>
  <pageMargins left="0.3" right="0.28" top="0.96" bottom="1" header="0.5" footer="0.5"/>
  <pageSetup fitToHeight="2" orientation="landscape" scale="10" r:id="rId1"/>
  <headerFooter alignWithMargins="0"/>
  <rowBreaks count="1" manualBreakCount="1">
    <brk id="52" max="11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71"/>
  <sheetViews>
    <sheetView workbookViewId="0" topLeftCell="A1">
      <selection pane="topLeft" activeCell="A1" sqref="A1"/>
    </sheetView>
  </sheetViews>
  <sheetFormatPr defaultColWidth="9.1796875" defaultRowHeight="11.5" customHeight="1"/>
  <cols>
    <col min="1" max="1" width="3.81818181818182" style="1" customWidth="1"/>
    <col min="2" max="2" width="3.45454545454545" style="1" customWidth="1"/>
    <col min="3" max="3" width="49.2727272727273" style="1" customWidth="1"/>
    <col min="4" max="4" width="1.81818181818182" style="1" customWidth="1"/>
    <col min="5" max="5" width="10.4545454545455" style="1" customWidth="1"/>
    <col min="6" max="6" width="11.8181818181818" style="1" bestFit="1" customWidth="1"/>
    <col min="7" max="15" width="12.8181818181818" style="1" bestFit="1" customWidth="1"/>
    <col min="16" max="17" width="12.8181818181818" style="255" customWidth="1"/>
    <col min="18" max="18" width="12.8181818181818" style="1" bestFit="1" customWidth="1"/>
    <col min="19" max="19" width="12.2727272727273" style="1" bestFit="1" customWidth="1"/>
    <col min="20" max="22" width="9.18181818181818" style="1"/>
    <col min="23" max="23" width="12.2727272727273" style="1" bestFit="1" customWidth="1"/>
    <col min="24" max="16384" width="9.18181818181818" style="1"/>
  </cols>
  <sheetData>
    <row r="1" ht="11.5" customHeight="1">
      <c r="A1" s="159" t="s">
        <v>352</v>
      </c>
    </row>
    <row r="2" ht="11.5" customHeight="1">
      <c r="A2" s="159" t="s">
        <v>351</v>
      </c>
    </row>
    <row r="3" spans="1:21" ht="13">
      <c r="A3" s="349" t="s">
        <v>49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249"/>
      <c r="Q3" s="249"/>
      <c r="R3" s="78" t="s">
        <v>48</v>
      </c>
      <c r="S3" s="77"/>
      <c r="T3" s="77"/>
      <c r="U3" s="77"/>
    </row>
    <row r="4" spans="1:17" ht="13">
      <c r="A4" s="349" t="s">
        <v>232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249"/>
      <c r="Q4" s="249"/>
    </row>
    <row r="5" spans="1:17" ht="13">
      <c r="A5" s="349" t="s">
        <v>30</v>
      </c>
      <c r="B5" s="349"/>
      <c r="C5" s="349"/>
      <c r="D5" s="349"/>
      <c r="E5" s="349"/>
      <c r="F5" s="349"/>
      <c r="G5" s="349"/>
      <c r="H5" s="349"/>
      <c r="I5" s="349"/>
      <c r="J5" s="349"/>
      <c r="K5" s="349"/>
      <c r="L5" s="349"/>
      <c r="M5" s="349"/>
      <c r="N5" s="349"/>
      <c r="O5" s="349"/>
      <c r="P5" s="249"/>
      <c r="Q5" s="249"/>
    </row>
    <row r="6" spans="1:17" ht="11.5" customHeight="1">
      <c r="A6" s="350" t="s">
        <v>226</v>
      </c>
      <c r="B6" s="350"/>
      <c r="C6" s="350"/>
      <c r="D6" s="350"/>
      <c r="E6" s="350"/>
      <c r="F6" s="350"/>
      <c r="G6" s="350"/>
      <c r="H6" s="350"/>
      <c r="I6" s="350"/>
      <c r="J6" s="350"/>
      <c r="K6" s="350"/>
      <c r="L6" s="350"/>
      <c r="M6" s="350"/>
      <c r="N6" s="350"/>
      <c r="O6" s="350"/>
      <c r="P6" s="250"/>
      <c r="Q6" s="250"/>
    </row>
    <row r="7" spans="1:17" ht="11.5" customHeight="1">
      <c r="A7" s="351"/>
      <c r="B7" s="351"/>
      <c r="C7" s="351"/>
      <c r="D7" s="351"/>
      <c r="E7" s="351"/>
      <c r="F7" s="351"/>
      <c r="G7" s="351"/>
      <c r="H7" s="351"/>
      <c r="I7" s="351"/>
      <c r="J7" s="351"/>
      <c r="K7" s="351"/>
      <c r="L7" s="351"/>
      <c r="M7" s="351"/>
      <c r="N7" s="351"/>
      <c r="O7" s="351"/>
      <c r="P7" s="66"/>
      <c r="Q7" s="66"/>
    </row>
    <row r="8" spans="1:17" ht="13">
      <c r="A8" s="2"/>
      <c r="C8" s="3"/>
      <c r="E8" s="4" t="s">
        <v>80</v>
      </c>
      <c r="F8" s="3"/>
      <c r="G8" s="3"/>
      <c r="H8" s="3"/>
      <c r="I8" s="3"/>
      <c r="J8" s="3"/>
      <c r="K8" s="3"/>
      <c r="L8" s="3"/>
      <c r="M8" s="3"/>
      <c r="N8" s="5"/>
      <c r="O8" s="3"/>
      <c r="P8" s="5"/>
      <c r="Q8" s="5"/>
    </row>
    <row r="9" spans="5:17" ht="13">
      <c r="E9" s="4" t="s">
        <v>81</v>
      </c>
      <c r="F9" s="4"/>
      <c r="G9" s="4"/>
      <c r="H9" s="4"/>
      <c r="I9" s="4"/>
      <c r="J9" s="4"/>
      <c r="K9" s="4"/>
      <c r="L9" s="4"/>
      <c r="M9" s="4"/>
      <c r="N9" s="4"/>
      <c r="O9" s="4"/>
      <c r="P9" s="65"/>
      <c r="Q9" s="65"/>
    </row>
    <row r="10" spans="1:18" ht="13.5" thickBot="1">
      <c r="A10" s="6" t="s">
        <v>11</v>
      </c>
      <c r="B10" s="6"/>
      <c r="C10" s="6"/>
      <c r="D10" s="6"/>
      <c r="E10" s="7" t="s">
        <v>82</v>
      </c>
      <c r="F10" s="7">
        <v>2020</v>
      </c>
      <c r="G10" s="7">
        <f>+F10+1</f>
        <v>2021</v>
      </c>
      <c r="H10" s="7">
        <f t="shared" si="0" ref="H10:O10">+G10+1</f>
        <v>2022</v>
      </c>
      <c r="I10" s="7">
        <f t="shared" si="0"/>
        <v>2023</v>
      </c>
      <c r="J10" s="7">
        <f t="shared" si="0"/>
        <v>2024</v>
      </c>
      <c r="K10" s="7">
        <f t="shared" si="0"/>
        <v>2025</v>
      </c>
      <c r="L10" s="7">
        <f t="shared" si="0"/>
        <v>2026</v>
      </c>
      <c r="M10" s="7">
        <f t="shared" si="0"/>
        <v>2027</v>
      </c>
      <c r="N10" s="7">
        <f t="shared" si="0"/>
        <v>2028</v>
      </c>
      <c r="O10" s="7">
        <f t="shared" si="0"/>
        <v>2029</v>
      </c>
      <c r="P10" s="66"/>
      <c r="Q10" s="66"/>
      <c r="R10" s="57" t="s">
        <v>34</v>
      </c>
    </row>
    <row r="11" spans="1:17" ht="13">
      <c r="A11" s="4" t="s">
        <v>12</v>
      </c>
      <c r="B11" s="8" t="s">
        <v>2</v>
      </c>
      <c r="E11" s="4"/>
      <c r="F11" s="9"/>
      <c r="G11" s="9"/>
      <c r="H11" s="9"/>
      <c r="I11" s="9"/>
      <c r="J11" s="9"/>
      <c r="K11" s="9"/>
      <c r="L11" s="9"/>
      <c r="M11" s="9"/>
      <c r="N11" s="9"/>
      <c r="O11" s="4"/>
      <c r="P11" s="65"/>
      <c r="Q11" s="65"/>
    </row>
    <row r="12" spans="2:24" ht="15.5">
      <c r="B12" s="8" t="s">
        <v>3</v>
      </c>
      <c r="C12" s="1" t="s">
        <v>59</v>
      </c>
      <c r="E12" s="10"/>
      <c r="F12" s="11">
        <f>+'Distribution -Pole Inspection'!F12+'Distribution -Feeder Harden'!F12+'Distribution - Veg Mgmt'!F12+'Distribution -Lateral Hardening'!F12</f>
        <v>14000000</v>
      </c>
      <c r="G12" s="11">
        <f>+'Distribution -Pole Inspection'!G12+'Distribution -Feeder Harden'!G12+'Distribution - Veg Mgmt'!G12+'Distribution -Lateral Hardening'!G12</f>
        <v>43700000</v>
      </c>
      <c r="H12" s="11">
        <f>+'Distribution -Pole Inspection'!H12+'Distribution -Feeder Harden'!H12+'Distribution - Veg Mgmt'!H12+'Distribution -Lateral Hardening'!H12</f>
        <v>41800000</v>
      </c>
      <c r="I12" s="11">
        <f>+'Distribution -Pole Inspection'!I12+'Distribution -Feeder Harden'!I12+'Distribution - Veg Mgmt'!I12+'Distribution -Lateral Hardening'!I12</f>
        <v>38100000</v>
      </c>
      <c r="J12" s="11">
        <f>+'Distribution -Pole Inspection'!J12+'Distribution -Feeder Harden'!J12+'Distribution - Veg Mgmt'!J12+'Distribution -Lateral Hardening'!J12</f>
        <v>38100000</v>
      </c>
      <c r="K12" s="11">
        <f>+'Distribution -Pole Inspection'!K12+'Distribution -Feeder Harden'!K12+'Distribution - Veg Mgmt'!K12+'Distribution -Lateral Hardening'!K12</f>
        <v>38100000</v>
      </c>
      <c r="L12" s="11">
        <f>+'Distribution -Pole Inspection'!L12+'Distribution -Feeder Harden'!L12+'Distribution - Veg Mgmt'!L12+'Distribution -Lateral Hardening'!L12</f>
        <v>38100000</v>
      </c>
      <c r="M12" s="11">
        <f>+'Distribution -Pole Inspection'!M12+'Distribution -Feeder Harden'!M12+'Distribution - Veg Mgmt'!M12+'Distribution -Lateral Hardening'!M12</f>
        <v>38100000</v>
      </c>
      <c r="N12" s="11">
        <f>+'Distribution -Pole Inspection'!N12+'Distribution -Feeder Harden'!N12+'Distribution - Veg Mgmt'!N12+'Distribution -Lateral Hardening'!N12</f>
        <v>38100000</v>
      </c>
      <c r="O12" s="11">
        <f>+'Distribution -Pole Inspection'!O12+'Distribution -Feeder Harden'!O12+'Distribution - Veg Mgmt'!O12+'Distribution -Lateral Hardening'!O12</f>
        <v>38100000</v>
      </c>
      <c r="P12" s="251"/>
      <c r="Q12" s="251"/>
      <c r="R12" s="50">
        <f>SUM(F12:O12)</f>
        <v>366200000</v>
      </c>
      <c r="S12" s="50"/>
      <c r="W12" s="50">
        <f>+'Distribution -Pole Inspection'!P12+'Distribution -Feeder Harden'!P12+'Distribution -Lateral Hardening'!P12+'Distribution - Veg Mgmt'!P12</f>
        <v>366200000</v>
      </c>
      <c r="X12" s="50">
        <f>+R12-W12</f>
        <v>0</v>
      </c>
    </row>
    <row r="13" spans="2:24" ht="15.5">
      <c r="B13" s="8" t="s">
        <v>4</v>
      </c>
      <c r="C13" s="1" t="s">
        <v>60</v>
      </c>
      <c r="E13" s="10"/>
      <c r="F13" s="12">
        <f>+(F12/2)+E17</f>
        <v>9699974.5914481618</v>
      </c>
      <c r="G13" s="12">
        <f>+G12/2+F12/2</f>
        <v>28850000</v>
      </c>
      <c r="H13" s="12">
        <f>+H12/2+G12/2</f>
        <v>42750000</v>
      </c>
      <c r="I13" s="12">
        <f t="shared" si="1" ref="I13:O13">+I12/2+H12/2</f>
        <v>39950000</v>
      </c>
      <c r="J13" s="12">
        <f t="shared" si="1"/>
        <v>38100000</v>
      </c>
      <c r="K13" s="12">
        <f t="shared" si="1"/>
        <v>38100000</v>
      </c>
      <c r="L13" s="12">
        <f t="shared" si="1"/>
        <v>38100000</v>
      </c>
      <c r="M13" s="12">
        <f t="shared" si="1"/>
        <v>38100000</v>
      </c>
      <c r="N13" s="12">
        <f t="shared" si="1"/>
        <v>38100000</v>
      </c>
      <c r="O13" s="12">
        <f t="shared" si="1"/>
        <v>38100000</v>
      </c>
      <c r="P13" s="252"/>
      <c r="Q13" s="252"/>
      <c r="R13" s="50">
        <f>SUM(F13:O13)</f>
        <v>349849974.59144819</v>
      </c>
      <c r="S13" s="50"/>
      <c r="W13" s="50">
        <f>+'Distribution -Pole Inspection'!P13+'Distribution -Feeder Harden'!P13+'Distribution -Lateral Hardening'!P13+'Distribution - Veg Mgmt'!P13</f>
        <v>349849974.59144813</v>
      </c>
      <c r="X13" s="50">
        <f>+R13-W13</f>
        <v>0</v>
      </c>
    </row>
    <row r="14" spans="1:17" ht="13">
      <c r="A14" s="83"/>
      <c r="B14" s="14"/>
      <c r="C14" s="14"/>
      <c r="E14" s="10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</row>
    <row r="15" spans="1:24" ht="15.5">
      <c r="A15" s="16" t="s">
        <v>13</v>
      </c>
      <c r="B15" s="8" t="s">
        <v>61</v>
      </c>
      <c r="C15" s="14"/>
      <c r="E15" s="17">
        <v>0</v>
      </c>
      <c r="F15" s="11">
        <f t="shared" si="2" ref="F15:O15">E15+F13</f>
        <v>9699974.5914481618</v>
      </c>
      <c r="G15" s="11">
        <f t="shared" si="2"/>
        <v>38549974.591448158</v>
      </c>
      <c r="H15" s="11">
        <f t="shared" si="2"/>
        <v>81299974.591448158</v>
      </c>
      <c r="I15" s="11">
        <f t="shared" si="2"/>
        <v>121249974.59144816</v>
      </c>
      <c r="J15" s="11">
        <f t="shared" si="2"/>
        <v>159349974.59144816</v>
      </c>
      <c r="K15" s="11">
        <f t="shared" si="2"/>
        <v>197449974.59144816</v>
      </c>
      <c r="L15" s="11">
        <f t="shared" si="2"/>
        <v>235549974.59144816</v>
      </c>
      <c r="M15" s="11">
        <f t="shared" si="2"/>
        <v>273649974.59144819</v>
      </c>
      <c r="N15" s="11">
        <f t="shared" si="2"/>
        <v>311749974.59144819</v>
      </c>
      <c r="O15" s="11">
        <f t="shared" si="2"/>
        <v>349849974.59144819</v>
      </c>
      <c r="P15" s="251"/>
      <c r="Q15" s="251"/>
      <c r="W15" s="50">
        <f>+'Distribution -Pole Inspection'!O15+'Distribution -Feeder Harden'!O15+'Distribution -Lateral Hardening'!O15+'Distribution - Veg Mgmt'!O15</f>
        <v>349849974.59144813</v>
      </c>
      <c r="X15" s="50">
        <f>+O15-W15</f>
        <v>0</v>
      </c>
    </row>
    <row r="16" spans="1:24" ht="15.5">
      <c r="A16" s="16" t="s">
        <v>14</v>
      </c>
      <c r="B16" s="8" t="s">
        <v>62</v>
      </c>
      <c r="C16" s="14"/>
      <c r="E16" s="17">
        <v>0</v>
      </c>
      <c r="F16" s="11">
        <f>E16+F28</f>
        <v>329799.1361092375</v>
      </c>
      <c r="G16" s="11">
        <f t="shared" si="3" ref="G16:O16">F16+G28</f>
        <v>1640498.2722184751</v>
      </c>
      <c r="H16" s="11">
        <f t="shared" si="3"/>
        <v>4404697.4083277127</v>
      </c>
      <c r="I16" s="11">
        <f t="shared" si="3"/>
        <v>8527196.5444369502</v>
      </c>
      <c r="J16" s="11">
        <f t="shared" si="3"/>
        <v>13945095.680546187</v>
      </c>
      <c r="K16" s="11">
        <f t="shared" si="3"/>
        <v>20658394.816655423</v>
      </c>
      <c r="L16" s="11">
        <f t="shared" si="3"/>
        <v>28667093.95276466</v>
      </c>
      <c r="M16" s="11">
        <f t="shared" si="3"/>
        <v>37971193.0888739</v>
      </c>
      <c r="N16" s="11">
        <f t="shared" si="3"/>
        <v>48570692.224983141</v>
      </c>
      <c r="O16" s="11">
        <f t="shared" si="3"/>
        <v>60465591.361092381</v>
      </c>
      <c r="P16" s="251"/>
      <c r="Q16" s="251"/>
      <c r="W16" s="50">
        <f>+'Distribution -Pole Inspection'!O16+'Distribution -Feeder Harden'!O16+'Distribution -Lateral Hardening'!O16+'Distribution - Veg Mgmt'!O16</f>
        <v>60465591.361092381</v>
      </c>
      <c r="X16" s="50">
        <f>+O16-W16</f>
        <v>0</v>
      </c>
    </row>
    <row r="17" spans="1:24" ht="13">
      <c r="A17" s="16" t="s">
        <v>15</v>
      </c>
      <c r="B17" s="8" t="s">
        <v>7</v>
      </c>
      <c r="E17" s="18">
        <f>'Distribution -Pole Inspection'!E17+'Distribution -Feeder Harden'!E17+'Distribution -Lateral Hardening'!E17+'Distribution - Veg Mgmt'!E17</f>
        <v>2699974.5914481622</v>
      </c>
      <c r="F17" s="18">
        <f t="shared" si="4" ref="F17:O17">E17+F12-F13</f>
        <v>7000000</v>
      </c>
      <c r="G17" s="18">
        <f t="shared" si="4"/>
        <v>21850000</v>
      </c>
      <c r="H17" s="18">
        <f t="shared" si="4"/>
        <v>20900000</v>
      </c>
      <c r="I17" s="18">
        <f t="shared" si="4"/>
        <v>19050000</v>
      </c>
      <c r="J17" s="18">
        <f t="shared" si="4"/>
        <v>19050000</v>
      </c>
      <c r="K17" s="18">
        <f t="shared" si="4"/>
        <v>19050000</v>
      </c>
      <c r="L17" s="18">
        <f t="shared" si="4"/>
        <v>19050000</v>
      </c>
      <c r="M17" s="18">
        <f t="shared" si="4"/>
        <v>19050000</v>
      </c>
      <c r="N17" s="18">
        <f t="shared" si="4"/>
        <v>19050000</v>
      </c>
      <c r="O17" s="18">
        <f t="shared" si="4"/>
        <v>19050000</v>
      </c>
      <c r="P17" s="118"/>
      <c r="Q17" s="118"/>
      <c r="W17" s="50">
        <f>+'Distribution -Pole Inspection'!O17+'Distribution -Feeder Harden'!O17+'Distribution -Lateral Hardening'!O17+'Distribution - Veg Mgmt'!O17</f>
        <v>19050000.000000004</v>
      </c>
      <c r="X17" s="50">
        <f>+O17-W17</f>
        <v>0</v>
      </c>
    </row>
    <row r="18" spans="1:23" ht="13">
      <c r="A18" s="83"/>
      <c r="E18" s="19"/>
      <c r="F18" s="20"/>
      <c r="G18" s="20"/>
      <c r="H18" s="20"/>
      <c r="I18" s="20"/>
      <c r="J18" s="20"/>
      <c r="K18" s="20"/>
      <c r="L18" s="20"/>
      <c r="M18" s="20"/>
      <c r="N18" s="20"/>
      <c r="O18" s="19"/>
      <c r="P18" s="253"/>
      <c r="Q18" s="253"/>
      <c r="W18" s="50">
        <f>+'Distribution -Pole Inspection'!O18+'Distribution -Feeder Harden'!O18+'Distribution -Lateral Hardening'!O18+'Distribution - Veg Mgmt'!O18</f>
        <v>0</v>
      </c>
    </row>
    <row r="19" spans="1:24" ht="13.5" thickBot="1">
      <c r="A19" s="16" t="s">
        <v>16</v>
      </c>
      <c r="B19" s="8" t="s">
        <v>8</v>
      </c>
      <c r="E19" s="21">
        <f t="shared" si="5" ref="E19:O19">E15-E16+E17</f>
        <v>2699974.5914481622</v>
      </c>
      <c r="F19" s="21">
        <f t="shared" si="5"/>
        <v>16370175.455338925</v>
      </c>
      <c r="G19" s="21">
        <f t="shared" si="5"/>
        <v>58759476.319229685</v>
      </c>
      <c r="H19" s="21">
        <f t="shared" si="6" ref="H19:K19">H15-H16+H17</f>
        <v>97795277.183120444</v>
      </c>
      <c r="I19" s="21">
        <f t="shared" si="6"/>
        <v>131772778.04701121</v>
      </c>
      <c r="J19" s="21">
        <f t="shared" si="6"/>
        <v>164454878.91090196</v>
      </c>
      <c r="K19" s="21">
        <f t="shared" si="6"/>
        <v>195841579.77479273</v>
      </c>
      <c r="L19" s="21">
        <f t="shared" si="5"/>
        <v>225932880.6386835</v>
      </c>
      <c r="M19" s="21">
        <f t="shared" si="5"/>
        <v>254728781.5025743</v>
      </c>
      <c r="N19" s="21">
        <f t="shared" si="5"/>
        <v>282229282.36646503</v>
      </c>
      <c r="O19" s="21">
        <f t="shared" si="5"/>
        <v>308434383.2303558</v>
      </c>
      <c r="P19" s="119"/>
      <c r="Q19" s="119"/>
      <c r="R19" s="50"/>
      <c r="S19" s="50"/>
      <c r="W19" s="50">
        <f>+'Distribution -Pole Inspection'!O19+'Distribution -Feeder Harden'!O19+'Distribution -Lateral Hardening'!O19+'Distribution - Veg Mgmt'!O19</f>
        <v>308434383.23035574</v>
      </c>
      <c r="X19" s="50">
        <f>+O19-W19</f>
        <v>0</v>
      </c>
    </row>
    <row r="20" spans="1:17" ht="13.5" thickTop="1">
      <c r="A20" s="83"/>
      <c r="E20" s="10"/>
      <c r="F20" s="15"/>
      <c r="G20" s="15"/>
      <c r="H20" s="15"/>
      <c r="I20" s="15"/>
      <c r="J20" s="15"/>
      <c r="K20" s="15"/>
      <c r="L20" s="15"/>
      <c r="M20" s="15"/>
      <c r="N20" s="15"/>
      <c r="O20" s="10"/>
      <c r="P20" s="254"/>
      <c r="Q20" s="254"/>
    </row>
    <row r="21" spans="1:25" ht="13">
      <c r="A21" s="16" t="s">
        <v>17</v>
      </c>
      <c r="B21" s="8" t="s">
        <v>9</v>
      </c>
      <c r="E21" s="10"/>
      <c r="F21" s="11">
        <f t="shared" si="7" ref="F21">(E19+F19)/2</f>
        <v>9535075.0233935434</v>
      </c>
      <c r="G21" s="11">
        <f t="shared" si="8" ref="G21">(F19+G19)/2</f>
        <v>37564825.887284309</v>
      </c>
      <c r="H21" s="11">
        <f t="shared" si="9" ref="H21">(G19+H19)/2</f>
        <v>78277376.751175061</v>
      </c>
      <c r="I21" s="11">
        <f t="shared" si="10" ref="I21">(H19+I19)/2</f>
        <v>114784027.61506583</v>
      </c>
      <c r="J21" s="11">
        <f t="shared" si="11" ref="J21">(I19+J19)/2</f>
        <v>148113828.47895658</v>
      </c>
      <c r="K21" s="11">
        <f t="shared" si="12" ref="K21">(J19+K19)/2</f>
        <v>180148229.34284735</v>
      </c>
      <c r="L21" s="11">
        <f t="shared" si="13" ref="L21">(K19+L19)/2</f>
        <v>210887230.20673811</v>
      </c>
      <c r="M21" s="11">
        <f t="shared" si="14" ref="M21">(L19+M19)/2</f>
        <v>240330831.07062888</v>
      </c>
      <c r="N21" s="11">
        <f t="shared" si="15" ref="N21">(M19+N19)/2</f>
        <v>268479031.93451965</v>
      </c>
      <c r="O21" s="11">
        <f t="shared" si="16" ref="O21">(N19+O19)/2</f>
        <v>295331832.79841042</v>
      </c>
      <c r="P21" s="251"/>
      <c r="Q21" s="251"/>
      <c r="S21" s="50"/>
      <c r="W21" s="50">
        <f>+'Distribution -Pole Inspection'!O21+'Distribution -Feeder Harden'!O21+'Distribution -Lateral Hardening'!O21+'Distribution - Veg Mgmt'!O21</f>
        <v>295331832.79841042</v>
      </c>
      <c r="X21" s="50">
        <f>+O21-W21</f>
        <v>0</v>
      </c>
      <c r="Y21" s="22"/>
    </row>
    <row r="22" spans="1:17" ht="13">
      <c r="A22" s="83"/>
      <c r="E22" s="19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251"/>
      <c r="Q22" s="251"/>
    </row>
    <row r="23" spans="1:17" ht="13">
      <c r="A23" s="16" t="s">
        <v>18</v>
      </c>
      <c r="B23" s="8" t="s">
        <v>10</v>
      </c>
      <c r="E23" s="10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251"/>
      <c r="Q23" s="251"/>
    </row>
    <row r="24" spans="1:24" ht="15.5">
      <c r="A24" s="83"/>
      <c r="B24" s="8" t="s">
        <v>3</v>
      </c>
      <c r="C24" s="1" t="s">
        <v>63</v>
      </c>
      <c r="E24" s="10"/>
      <c r="F24" s="11">
        <f>(F21*ROUND((F63),7))/F66</f>
        <v>561188.32058378542</v>
      </c>
      <c r="G24" s="11">
        <f t="shared" si="17" ref="G24:O24">(G21*ROUND((G63),7))/G66</f>
        <v>2210883.6585959718</v>
      </c>
      <c r="H24" s="11">
        <f t="shared" si="17"/>
        <v>4657826.3370733364</v>
      </c>
      <c r="I24" s="11">
        <f t="shared" si="17"/>
        <v>6830122.4324406218</v>
      </c>
      <c r="J24" s="11">
        <f t="shared" si="17"/>
        <v>8813382.867530629</v>
      </c>
      <c r="K24" s="11">
        <f t="shared" si="17"/>
        <v>10719561.666936493</v>
      </c>
      <c r="L24" s="11">
        <f t="shared" si="17"/>
        <v>12548658.830658209</v>
      </c>
      <c r="M24" s="11">
        <f t="shared" si="17"/>
        <v>14300674.358695775</v>
      </c>
      <c r="N24" s="11">
        <f t="shared" si="17"/>
        <v>15975608.251049198</v>
      </c>
      <c r="O24" s="11">
        <f t="shared" si="17"/>
        <v>17573460.507718474</v>
      </c>
      <c r="P24" s="251"/>
      <c r="Q24" s="251"/>
      <c r="R24" s="50">
        <f>SUM(F24:O24)</f>
        <v>94191367.231282502</v>
      </c>
      <c r="S24" s="50"/>
      <c r="W24" s="50">
        <f>+'Distribution -Pole Inspection'!P24+'Distribution -Feeder Harden'!P24+'Distribution -Lateral Hardening'!P24+'Distribution - Veg Mgmt'!P24</f>
        <v>94191367.231282502</v>
      </c>
      <c r="X24" s="50">
        <f>+R24-W24</f>
        <v>0</v>
      </c>
    </row>
    <row r="25" spans="1:24" ht="15.5">
      <c r="A25" s="4" t="s">
        <v>0</v>
      </c>
      <c r="B25" s="8" t="s">
        <v>4</v>
      </c>
      <c r="C25" s="1" t="s">
        <v>83</v>
      </c>
      <c r="E25" s="10"/>
      <c r="F25" s="11">
        <f>F21*ROUND((F62),7)</f>
        <v>114750.81387653193</v>
      </c>
      <c r="G25" s="11">
        <f t="shared" si="18" ref="G25:O25">G21*ROUND((G62),7)</f>
        <v>452077.65362311172</v>
      </c>
      <c r="H25" s="11">
        <f t="shared" si="18"/>
        <v>942036.91824969137</v>
      </c>
      <c r="I25" s="11">
        <f t="shared" si="18"/>
        <v>1381379.858736271</v>
      </c>
      <c r="J25" s="11">
        <f t="shared" si="18"/>
        <v>1782490.6802128507</v>
      </c>
      <c r="K25" s="11">
        <f t="shared" si="18"/>
        <v>2168011.8808494308</v>
      </c>
      <c r="L25" s="11">
        <f t="shared" si="18"/>
        <v>2537943.4606460105</v>
      </c>
      <c r="M25" s="11">
        <f t="shared" si="18"/>
        <v>2892285.4196025901</v>
      </c>
      <c r="N25" s="11">
        <f t="shared" si="18"/>
        <v>3231037.7577191698</v>
      </c>
      <c r="O25" s="11">
        <f t="shared" si="18"/>
        <v>3554200.47499575</v>
      </c>
      <c r="P25" s="251"/>
      <c r="Q25" s="251"/>
      <c r="R25" s="50">
        <f>SUM(F25:O25)</f>
        <v>19056214.918511409</v>
      </c>
      <c r="S25" s="50"/>
      <c r="W25" s="50">
        <f>+'Distribution -Pole Inspection'!P25+'Distribution -Feeder Harden'!P25+'Distribution -Lateral Hardening'!P25+'Distribution - Veg Mgmt'!P25</f>
        <v>19056214.918511406</v>
      </c>
      <c r="X25" s="50">
        <f>+R25-W25</f>
        <v>0</v>
      </c>
    </row>
    <row r="26" spans="1:17" ht="13">
      <c r="A26" s="4"/>
      <c r="B26" s="8"/>
      <c r="C26" s="8"/>
      <c r="E26" s="10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251"/>
      <c r="Q26" s="251"/>
    </row>
    <row r="27" spans="1:17" ht="13">
      <c r="A27" s="16" t="s">
        <v>19</v>
      </c>
      <c r="B27" s="8" t="s">
        <v>1</v>
      </c>
      <c r="C27" s="8"/>
      <c r="E27" s="10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251"/>
      <c r="Q27" s="251"/>
    </row>
    <row r="28" spans="1:24" ht="15.5">
      <c r="A28" s="4"/>
      <c r="B28" s="8" t="s">
        <v>3</v>
      </c>
      <c r="C28" s="1" t="s">
        <v>64</v>
      </c>
      <c r="E28" s="10"/>
      <c r="F28" s="11">
        <f>+F15*F60</f>
        <v>329799.1361092375</v>
      </c>
      <c r="G28" s="11">
        <f t="shared" si="19" ref="G28:O28">+G15*G60</f>
        <v>1310699.1361092376</v>
      </c>
      <c r="H28" s="11">
        <f t="shared" si="19"/>
        <v>2764199.1361092376</v>
      </c>
      <c r="I28" s="11">
        <f t="shared" si="19"/>
        <v>4122499.1361092376</v>
      </c>
      <c r="J28" s="11">
        <f t="shared" si="19"/>
        <v>5417899.1361092376</v>
      </c>
      <c r="K28" s="11">
        <f t="shared" si="19"/>
        <v>6713299.1361092376</v>
      </c>
      <c r="L28" s="11">
        <f t="shared" si="19"/>
        <v>8008699.1361092376</v>
      </c>
      <c r="M28" s="11">
        <f t="shared" si="19"/>
        <v>9304099.1361092385</v>
      </c>
      <c r="N28" s="11">
        <f t="shared" si="19"/>
        <v>10599499.136109239</v>
      </c>
      <c r="O28" s="11">
        <f t="shared" si="19"/>
        <v>11894899.136109239</v>
      </c>
      <c r="P28" s="251"/>
      <c r="Q28" s="251"/>
      <c r="R28" s="50">
        <f>SUM(F28:O28)</f>
        <v>60465591.361092381</v>
      </c>
      <c r="S28" s="50"/>
      <c r="W28" s="50">
        <f>+'Distribution -Pole Inspection'!P28+'Distribution -Feeder Harden'!P28+'Distribution -Lateral Hardening'!P28+'Distribution - Veg Mgmt'!P28</f>
        <v>60465591.361092381</v>
      </c>
      <c r="X28" s="50">
        <f>+R28-W28</f>
        <v>0</v>
      </c>
    </row>
    <row r="29" spans="1:24" ht="15.5">
      <c r="A29" s="4"/>
      <c r="B29" s="1" t="s">
        <v>4</v>
      </c>
      <c r="C29" s="1" t="s">
        <v>65</v>
      </c>
      <c r="E29" s="10"/>
      <c r="F29" s="11">
        <f>+(F15-F16)*F61</f>
        <v>131182.45637474494</v>
      </c>
      <c r="G29" s="11">
        <f t="shared" si="20" ref="G29:O29">+(G15-G16)*G61</f>
        <v>516732.66846921557</v>
      </c>
      <c r="H29" s="11">
        <f t="shared" si="20"/>
        <v>1076533.8805636861</v>
      </c>
      <c r="I29" s="11">
        <f t="shared" si="20"/>
        <v>1578118.892658157</v>
      </c>
      <c r="J29" s="11">
        <f t="shared" si="20"/>
        <v>2035668.3047526276</v>
      </c>
      <c r="K29" s="11">
        <f t="shared" si="20"/>
        <v>2475082.1168470983</v>
      </c>
      <c r="L29" s="11">
        <f t="shared" si="20"/>
        <v>2896360.3289415692</v>
      </c>
      <c r="M29" s="11">
        <f t="shared" si="20"/>
        <v>3299502.94103604</v>
      </c>
      <c r="N29" s="11">
        <f t="shared" si="20"/>
        <v>3684509.9531305106</v>
      </c>
      <c r="O29" s="11">
        <f t="shared" si="20"/>
        <v>4051381.3652249812</v>
      </c>
      <c r="P29" s="251"/>
      <c r="Q29" s="251"/>
      <c r="R29" s="50">
        <f>SUM(F29:O29)</f>
        <v>21745072.907998629</v>
      </c>
      <c r="S29" s="50"/>
      <c r="W29" s="50">
        <f>+'Distribution -Pole Inspection'!P29+'Distribution -Feeder Harden'!P29+'Distribution -Lateral Hardening'!P29+'Distribution - Veg Mgmt'!P29</f>
        <v>21745072.907998629</v>
      </c>
      <c r="X29" s="50">
        <f>+R29-W29</f>
        <v>0</v>
      </c>
    </row>
    <row r="30" spans="1:24" ht="13">
      <c r="A30" s="4"/>
      <c r="B30" s="8" t="s">
        <v>5</v>
      </c>
      <c r="C30" s="1" t="s">
        <v>6</v>
      </c>
      <c r="E30" s="10"/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251"/>
      <c r="Q30" s="251"/>
      <c r="R30" s="50">
        <f>SUM(F30:O30)</f>
        <v>0</v>
      </c>
      <c r="W30" s="50">
        <f>+'Distribution -Pole Inspection'!P30+'Distribution -Feeder Harden'!P30+'Distribution -Lateral Hardening'!P30+'Distribution - Veg Mgmt'!P30</f>
        <v>0</v>
      </c>
      <c r="X30" s="50">
        <f>+R30-W30</f>
        <v>0</v>
      </c>
    </row>
    <row r="31" spans="1:17" ht="13">
      <c r="A31" s="4"/>
      <c r="B31" s="8"/>
      <c r="C31" s="8"/>
      <c r="E31" s="10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251"/>
      <c r="Q31" s="251"/>
    </row>
    <row r="32" spans="1:24" ht="13">
      <c r="A32" s="16" t="s">
        <v>20</v>
      </c>
      <c r="B32" s="8" t="s">
        <v>31</v>
      </c>
      <c r="C32" s="8"/>
      <c r="E32" s="10"/>
      <c r="F32" s="11">
        <f>+'Distribution -Pole Inspection'!F32+'Distribution -Feeder Harden'!F32+'Distribution - Veg Mgmt'!F32+'Distribution -Lateral Hardening'!F32</f>
        <v>6740000</v>
      </c>
      <c r="G32" s="11">
        <f>+'Distribution -Pole Inspection'!G32+'Distribution -Feeder Harden'!G32+'Distribution - Veg Mgmt'!G32+'Distribution -Lateral Hardening'!G32</f>
        <v>8350000</v>
      </c>
      <c r="H32" s="11">
        <f>+'Distribution -Pole Inspection'!H32+'Distribution -Feeder Harden'!H32+'Distribution - Veg Mgmt'!H32+'Distribution -Lateral Hardening'!H32</f>
        <v>8280000</v>
      </c>
      <c r="I32" s="11">
        <f>+'Distribution -Pole Inspection'!I32+'Distribution -Feeder Harden'!I32+'Distribution - Veg Mgmt'!I32+'Distribution -Lateral Hardening'!I32</f>
        <v>8150000</v>
      </c>
      <c r="J32" s="11">
        <f>+'Distribution -Pole Inspection'!J32+'Distribution -Feeder Harden'!J32+'Distribution - Veg Mgmt'!J32+'Distribution -Lateral Hardening'!J32</f>
        <v>8150000</v>
      </c>
      <c r="K32" s="11">
        <f>+'Distribution -Pole Inspection'!K32+'Distribution -Feeder Harden'!K32+'Distribution - Veg Mgmt'!K32+'Distribution -Lateral Hardening'!K32</f>
        <v>8160000</v>
      </c>
      <c r="L32" s="11">
        <f>+'Distribution -Pole Inspection'!L32+'Distribution -Feeder Harden'!L32+'Distribution - Veg Mgmt'!L32+'Distribution -Lateral Hardening'!L32</f>
        <v>8160000</v>
      </c>
      <c r="M32" s="11">
        <f>+'Distribution -Pole Inspection'!M32+'Distribution -Feeder Harden'!M32+'Distribution - Veg Mgmt'!M32+'Distribution -Lateral Hardening'!M32</f>
        <v>8160000</v>
      </c>
      <c r="N32" s="11">
        <f>+'Distribution -Pole Inspection'!N32+'Distribution -Feeder Harden'!N32+'Distribution - Veg Mgmt'!N32+'Distribution -Lateral Hardening'!N32</f>
        <v>8160000</v>
      </c>
      <c r="O32" s="11">
        <f>+'Distribution -Pole Inspection'!O32+'Distribution -Feeder Harden'!O32+'Distribution - Veg Mgmt'!O32+'Distribution -Lateral Hardening'!O32</f>
        <v>8160000</v>
      </c>
      <c r="P32" s="251"/>
      <c r="Q32" s="251"/>
      <c r="R32" s="50">
        <f>SUM(F32:O32)</f>
        <v>80470000</v>
      </c>
      <c r="S32" s="50"/>
      <c r="W32" s="50">
        <f>+'Distribution -Pole Inspection'!P32+'Distribution -Feeder Harden'!P32+'Distribution -Lateral Hardening'!P32+'Distribution - Veg Mgmt'!P32</f>
        <v>80470000</v>
      </c>
      <c r="X32" s="50">
        <f>+R32-W32</f>
        <v>0</v>
      </c>
    </row>
    <row r="33" spans="1:17" ht="13">
      <c r="A33" s="277"/>
      <c r="E33" s="10"/>
      <c r="F33" s="20"/>
      <c r="G33" s="20"/>
      <c r="H33" s="20"/>
      <c r="I33" s="20"/>
      <c r="J33" s="20"/>
      <c r="K33" s="20"/>
      <c r="L33" s="20"/>
      <c r="M33" s="20"/>
      <c r="N33" s="20"/>
      <c r="O33" s="19"/>
      <c r="P33" s="253"/>
      <c r="Q33" s="253"/>
    </row>
    <row r="34" spans="1:24" ht="13.5" thickBot="1">
      <c r="A34" s="16" t="s">
        <v>21</v>
      </c>
      <c r="B34" s="8" t="s">
        <v>33</v>
      </c>
      <c r="E34" s="10"/>
      <c r="F34" s="274">
        <f>F24+F25+F28+F29+F30+F32</f>
        <v>7876920.7269442994</v>
      </c>
      <c r="G34" s="274">
        <f t="shared" si="21" ref="G34:O34">G24+G25+G28+G29+G30+G32</f>
        <v>12840393.116797537</v>
      </c>
      <c r="H34" s="274">
        <f t="shared" si="21"/>
        <v>17720596.271995954</v>
      </c>
      <c r="I34" s="274">
        <f t="shared" si="21"/>
        <v>22062120.319944285</v>
      </c>
      <c r="J34" s="274">
        <f t="shared" si="21"/>
        <v>26199440.988605347</v>
      </c>
      <c r="K34" s="274">
        <f t="shared" si="21"/>
        <v>30235954.800742257</v>
      </c>
      <c r="L34" s="274">
        <f t="shared" si="21"/>
        <v>34151661.756355025</v>
      </c>
      <c r="M34" s="274">
        <f t="shared" si="21"/>
        <v>37956561.855443642</v>
      </c>
      <c r="N34" s="274">
        <f t="shared" si="21"/>
        <v>41650655.098008111</v>
      </c>
      <c r="O34" s="274">
        <f t="shared" si="21"/>
        <v>45233941.484048441</v>
      </c>
      <c r="P34" s="64"/>
      <c r="Q34" s="64"/>
      <c r="R34" s="23">
        <f>SUM(F34:O34)</f>
        <v>275928246.41888487</v>
      </c>
      <c r="W34" s="50">
        <f>+'Distribution -Pole Inspection'!P34+'Distribution -Feeder Harden'!P34+'Distribution -Lateral Hardening'!P34+'Distribution - Veg Mgmt'!P34</f>
        <v>275928246.41888493</v>
      </c>
      <c r="X34" s="50">
        <f>+R34-W34</f>
        <v>0</v>
      </c>
    </row>
    <row r="35" spans="1:24" ht="13.5" thickTop="1">
      <c r="A35" s="16"/>
      <c r="B35" s="2" t="s">
        <v>3</v>
      </c>
      <c r="C35" s="1" t="s">
        <v>234</v>
      </c>
      <c r="E35" s="10"/>
      <c r="F35" s="64">
        <v>0</v>
      </c>
      <c r="G35" s="64">
        <v>0</v>
      </c>
      <c r="H35" s="64">
        <v>0</v>
      </c>
      <c r="I35" s="64">
        <v>0</v>
      </c>
      <c r="J35" s="64">
        <v>0</v>
      </c>
      <c r="K35" s="64">
        <v>0</v>
      </c>
      <c r="L35" s="64">
        <v>0</v>
      </c>
      <c r="M35" s="64">
        <v>0</v>
      </c>
      <c r="N35" s="64">
        <v>0</v>
      </c>
      <c r="O35" s="64">
        <v>0</v>
      </c>
      <c r="P35" s="64"/>
      <c r="Q35" s="64"/>
      <c r="R35" s="64"/>
      <c r="W35" s="50"/>
      <c r="X35" s="50"/>
    </row>
    <row r="36" spans="1:24" ht="13.5" thickBot="1">
      <c r="A36" s="16"/>
      <c r="B36" s="2" t="s">
        <v>4</v>
      </c>
      <c r="C36" s="1" t="s">
        <v>235</v>
      </c>
      <c r="E36" s="10"/>
      <c r="F36" s="64">
        <f>F34</f>
        <v>7876920.7269442994</v>
      </c>
      <c r="G36" s="64">
        <f t="shared" si="22" ref="G36:O36">G34</f>
        <v>12840393.116797537</v>
      </c>
      <c r="H36" s="64">
        <f t="shared" si="22"/>
        <v>17720596.271995954</v>
      </c>
      <c r="I36" s="64">
        <f t="shared" si="22"/>
        <v>22062120.319944285</v>
      </c>
      <c r="J36" s="64">
        <f t="shared" si="22"/>
        <v>26199440.988605347</v>
      </c>
      <c r="K36" s="64">
        <f t="shared" si="22"/>
        <v>30235954.800742257</v>
      </c>
      <c r="L36" s="64">
        <f t="shared" si="22"/>
        <v>34151661.756355025</v>
      </c>
      <c r="M36" s="64">
        <f t="shared" si="22"/>
        <v>37956561.855443642</v>
      </c>
      <c r="N36" s="64">
        <f t="shared" si="22"/>
        <v>41650655.098008111</v>
      </c>
      <c r="O36" s="64">
        <f t="shared" si="22"/>
        <v>45233941.484048441</v>
      </c>
      <c r="P36" s="64"/>
      <c r="Q36" s="64"/>
      <c r="R36" s="23">
        <f>SUM(F36:O36)</f>
        <v>275928246.41888487</v>
      </c>
      <c r="W36" s="50">
        <f>+'Distribution -Pole Inspection'!R36+'Distribution -Feeder Harden'!R36+'Distribution -Lateral Hardening'!R36+'Distribution - Veg Mgmt'!R36</f>
        <v>275928246.41888493</v>
      </c>
      <c r="X36" s="50">
        <f>+R36-W36</f>
        <v>0</v>
      </c>
    </row>
    <row r="37" spans="1:14" ht="13.5" thickTop="1">
      <c r="A37" s="277"/>
      <c r="E37" s="24"/>
      <c r="F37" s="25"/>
      <c r="G37" s="25"/>
      <c r="H37" s="25"/>
      <c r="I37" s="25"/>
      <c r="J37" s="25"/>
      <c r="K37" s="25"/>
      <c r="L37" s="25"/>
      <c r="M37" s="25"/>
      <c r="N37" s="25"/>
    </row>
    <row r="38" spans="1:24" s="14" customFormat="1" ht="15.5">
      <c r="A38" s="55" t="s">
        <v>22</v>
      </c>
      <c r="B38" s="14" t="s">
        <v>74</v>
      </c>
      <c r="E38" s="32"/>
      <c r="P38" s="56"/>
      <c r="Q38" s="56"/>
      <c r="W38" s="54"/>
      <c r="X38" s="54"/>
    </row>
    <row r="39" spans="1:24" s="14" customFormat="1" ht="13">
      <c r="A39" s="55"/>
      <c r="B39" s="273" t="s">
        <v>3</v>
      </c>
      <c r="C39" s="14" t="s">
        <v>227</v>
      </c>
      <c r="E39" s="32"/>
      <c r="F39" s="56">
        <v>0</v>
      </c>
      <c r="G39" s="56">
        <v>0</v>
      </c>
      <c r="H39" s="56">
        <v>0</v>
      </c>
      <c r="I39" s="56">
        <v>0</v>
      </c>
      <c r="J39" s="56">
        <v>0</v>
      </c>
      <c r="K39" s="56">
        <v>0</v>
      </c>
      <c r="L39" s="56">
        <v>0</v>
      </c>
      <c r="M39" s="56">
        <v>0</v>
      </c>
      <c r="N39" s="56">
        <v>0</v>
      </c>
      <c r="O39" s="56">
        <v>0</v>
      </c>
      <c r="P39" s="56"/>
      <c r="Q39" s="56"/>
      <c r="W39" s="54"/>
      <c r="X39" s="54"/>
    </row>
    <row r="40" spans="1:24" s="14" customFormat="1" ht="13">
      <c r="A40" s="55"/>
      <c r="B40" s="273" t="s">
        <v>4</v>
      </c>
      <c r="C40" s="14" t="s">
        <v>228</v>
      </c>
      <c r="E40" s="32"/>
      <c r="F40" s="56">
        <v>1</v>
      </c>
      <c r="G40" s="56">
        <v>1</v>
      </c>
      <c r="H40" s="56">
        <v>1</v>
      </c>
      <c r="I40" s="56">
        <v>1</v>
      </c>
      <c r="J40" s="56">
        <v>1</v>
      </c>
      <c r="K40" s="56">
        <v>1</v>
      </c>
      <c r="L40" s="56">
        <v>1</v>
      </c>
      <c r="M40" s="56">
        <v>1</v>
      </c>
      <c r="N40" s="56">
        <v>1</v>
      </c>
      <c r="O40" s="56">
        <v>1</v>
      </c>
      <c r="P40" s="56"/>
      <c r="Q40" s="56"/>
      <c r="W40" s="54"/>
      <c r="X40" s="54"/>
    </row>
    <row r="41" spans="1:24" ht="13">
      <c r="A41" s="277"/>
      <c r="E41" s="24"/>
      <c r="F41" s="25"/>
      <c r="G41" s="25"/>
      <c r="H41" s="25"/>
      <c r="I41" s="25"/>
      <c r="J41" s="25"/>
      <c r="K41" s="25"/>
      <c r="L41" s="25"/>
      <c r="M41" s="25"/>
      <c r="N41" s="25"/>
      <c r="V41" s="14"/>
      <c r="W41" s="54"/>
      <c r="X41" s="50"/>
    </row>
    <row r="42" spans="1:24" ht="13">
      <c r="A42" s="276" t="s">
        <v>23</v>
      </c>
      <c r="B42" s="1" t="s">
        <v>237</v>
      </c>
      <c r="E42" s="24"/>
      <c r="P42" s="64"/>
      <c r="Q42" s="64"/>
      <c r="W42" s="50">
        <f>+'Distribution -Pole Inspection'!P45+'Distribution -Feeder Harden'!P45+'Distribution -Lateral Hardening'!P45+'Distribution - Veg Mgmt'!P45</f>
        <v>275928246.41888493</v>
      </c>
      <c r="X42" s="50">
        <f>+R45-W42</f>
        <v>0</v>
      </c>
    </row>
    <row r="43" spans="1:18" ht="13.5" thickBot="1">
      <c r="A43" s="277"/>
      <c r="B43" s="1" t="s">
        <v>3</v>
      </c>
      <c r="C43" s="1" t="s">
        <v>236</v>
      </c>
      <c r="E43" s="24"/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R43" s="23">
        <f>SUM(F43:O43)</f>
        <v>0</v>
      </c>
    </row>
    <row r="44" spans="1:18" ht="14" thickTop="1" thickBot="1">
      <c r="A44" s="277"/>
      <c r="B44" s="1" t="s">
        <v>4</v>
      </c>
      <c r="C44" s="1" t="s">
        <v>238</v>
      </c>
      <c r="E44" s="24"/>
      <c r="F44" s="68">
        <f>F36*F40</f>
        <v>7876920.7269442994</v>
      </c>
      <c r="G44" s="68">
        <f t="shared" si="23" ref="G44:O44">G36*G40</f>
        <v>12840393.116797537</v>
      </c>
      <c r="H44" s="68">
        <f t="shared" si="23"/>
        <v>17720596.271995954</v>
      </c>
      <c r="I44" s="68">
        <f t="shared" si="23"/>
        <v>22062120.319944285</v>
      </c>
      <c r="J44" s="68">
        <f t="shared" si="23"/>
        <v>26199440.988605347</v>
      </c>
      <c r="K44" s="68">
        <f t="shared" si="23"/>
        <v>30235954.800742257</v>
      </c>
      <c r="L44" s="68">
        <f t="shared" si="23"/>
        <v>34151661.756355025</v>
      </c>
      <c r="M44" s="68">
        <f t="shared" si="23"/>
        <v>37956561.855443642</v>
      </c>
      <c r="N44" s="68">
        <f t="shared" si="23"/>
        <v>41650655.098008111</v>
      </c>
      <c r="O44" s="68">
        <f t="shared" si="23"/>
        <v>45233941.484048441</v>
      </c>
      <c r="R44" s="23">
        <f>SUM(F44:O44)</f>
        <v>275928246.41888487</v>
      </c>
    </row>
    <row r="45" spans="1:18" ht="14" thickTop="1" thickBot="1">
      <c r="A45" s="277"/>
      <c r="B45" s="1" t="s">
        <v>231</v>
      </c>
      <c r="C45" s="1" t="s">
        <v>41</v>
      </c>
      <c r="E45" s="24"/>
      <c r="F45" s="23">
        <f t="shared" si="24" ref="F45:O45">+F34*F40</f>
        <v>7876920.7269442994</v>
      </c>
      <c r="G45" s="23">
        <f t="shared" si="24"/>
        <v>12840393.116797537</v>
      </c>
      <c r="H45" s="23">
        <f t="shared" si="24"/>
        <v>17720596.271995954</v>
      </c>
      <c r="I45" s="23">
        <f t="shared" si="24"/>
        <v>22062120.319944285</v>
      </c>
      <c r="J45" s="23">
        <f t="shared" si="24"/>
        <v>26199440.988605347</v>
      </c>
      <c r="K45" s="23">
        <f t="shared" si="24"/>
        <v>30235954.800742257</v>
      </c>
      <c r="L45" s="23">
        <f t="shared" si="24"/>
        <v>34151661.756355025</v>
      </c>
      <c r="M45" s="23">
        <f t="shared" si="24"/>
        <v>37956561.855443642</v>
      </c>
      <c r="N45" s="23">
        <f t="shared" si="24"/>
        <v>41650655.098008111</v>
      </c>
      <c r="O45" s="23">
        <f t="shared" si="24"/>
        <v>45233941.484048441</v>
      </c>
      <c r="R45" s="23">
        <f>SUM(F45:O45)</f>
        <v>275928246.41888487</v>
      </c>
    </row>
    <row r="46" spans="1:14" ht="13.5" thickTop="1">
      <c r="A46" s="277"/>
      <c r="E46" s="24"/>
      <c r="F46" s="25"/>
      <c r="G46" s="25"/>
      <c r="H46" s="25"/>
      <c r="I46" s="25"/>
      <c r="J46" s="25"/>
      <c r="K46" s="25"/>
      <c r="L46" s="25"/>
      <c r="M46" s="25"/>
      <c r="N46" s="25"/>
    </row>
    <row r="47" spans="1:17" ht="13">
      <c r="A47" s="26" t="s">
        <v>79</v>
      </c>
      <c r="C47" s="8"/>
      <c r="E47" s="24"/>
      <c r="F47" s="27"/>
      <c r="G47" s="27"/>
      <c r="H47" s="27"/>
      <c r="I47" s="27"/>
      <c r="J47" s="27"/>
      <c r="K47" s="27"/>
      <c r="L47" s="27"/>
      <c r="M47" s="27"/>
      <c r="N47" s="27"/>
      <c r="O47" s="28"/>
      <c r="P47" s="28"/>
      <c r="Q47" s="28"/>
    </row>
    <row r="48" spans="1:17" ht="13">
      <c r="A48" s="13"/>
      <c r="B48" s="8" t="s">
        <v>66</v>
      </c>
      <c r="C48" s="29" t="s">
        <v>76</v>
      </c>
      <c r="D48" s="29"/>
      <c r="E48" s="29"/>
      <c r="F48" s="29"/>
      <c r="G48" s="30"/>
      <c r="H48" s="30"/>
      <c r="I48" s="30"/>
      <c r="J48" s="30"/>
      <c r="K48" s="30"/>
      <c r="L48" s="30"/>
      <c r="M48" s="30"/>
      <c r="N48" s="30"/>
      <c r="O48" s="30"/>
      <c r="P48" s="261"/>
      <c r="Q48" s="261"/>
    </row>
    <row r="49" spans="1:17" ht="13">
      <c r="A49" s="13"/>
      <c r="B49" s="8" t="s">
        <v>67</v>
      </c>
      <c r="C49" s="1" t="s">
        <v>51</v>
      </c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261"/>
      <c r="Q49" s="261"/>
    </row>
    <row r="50" spans="1:17" ht="13">
      <c r="A50" s="13"/>
      <c r="B50" s="8" t="s">
        <v>68</v>
      </c>
      <c r="C50" s="8" t="s">
        <v>77</v>
      </c>
      <c r="E50" s="24"/>
      <c r="F50" s="27"/>
      <c r="G50" s="27"/>
      <c r="H50" s="27"/>
      <c r="I50" s="27"/>
      <c r="J50" s="27"/>
      <c r="K50" s="27"/>
      <c r="L50" s="27"/>
      <c r="M50" s="27"/>
      <c r="N50" s="27"/>
      <c r="O50" s="28"/>
      <c r="P50" s="28"/>
      <c r="Q50" s="28"/>
    </row>
    <row r="51" spans="2:17" s="14" customFormat="1" ht="13">
      <c r="B51" s="31" t="s">
        <v>69</v>
      </c>
      <c r="C51" s="27" t="s">
        <v>224</v>
      </c>
      <c r="E51" s="32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</row>
    <row r="52" spans="2:17" ht="11.5" customHeight="1">
      <c r="B52" s="2" t="s">
        <v>106</v>
      </c>
      <c r="C52" s="272" t="s">
        <v>225</v>
      </c>
      <c r="E52" s="24"/>
      <c r="F52" s="27"/>
      <c r="G52" s="27"/>
      <c r="H52" s="27"/>
      <c r="I52" s="27"/>
      <c r="J52" s="27"/>
      <c r="K52" s="27"/>
      <c r="L52" s="27"/>
      <c r="M52" s="27"/>
      <c r="N52" s="27"/>
      <c r="O52" s="28"/>
      <c r="P52" s="28"/>
      <c r="Q52" s="28"/>
    </row>
    <row r="53" spans="1:17" ht="11.5" customHeight="1">
      <c r="A53" s="4"/>
      <c r="B53" s="1" t="s">
        <v>71</v>
      </c>
      <c r="C53" s="1" t="s">
        <v>56</v>
      </c>
      <c r="E53" s="24"/>
      <c r="F53" s="27"/>
      <c r="G53" s="27"/>
      <c r="H53" s="27"/>
      <c r="I53" s="27"/>
      <c r="J53" s="27"/>
      <c r="K53" s="27"/>
      <c r="L53" s="27"/>
      <c r="M53" s="27"/>
      <c r="N53" s="27"/>
      <c r="O53" s="28"/>
      <c r="P53" s="28"/>
      <c r="Q53" s="28"/>
    </row>
    <row r="54" spans="1:17" ht="11.5" customHeight="1">
      <c r="A54" s="4"/>
      <c r="B54" s="1" t="s">
        <v>72</v>
      </c>
      <c r="C54" s="1" t="s">
        <v>52</v>
      </c>
      <c r="E54" s="24"/>
      <c r="F54" s="27"/>
      <c r="G54" s="27"/>
      <c r="H54" s="27"/>
      <c r="I54" s="27"/>
      <c r="J54" s="27"/>
      <c r="K54" s="27"/>
      <c r="L54" s="27"/>
      <c r="M54" s="27"/>
      <c r="N54" s="27"/>
      <c r="O54" s="28"/>
      <c r="P54" s="28"/>
      <c r="Q54" s="28"/>
    </row>
    <row r="55" spans="1:17" ht="11.5" customHeight="1">
      <c r="A55" s="4"/>
      <c r="B55" s="1" t="s">
        <v>73</v>
      </c>
      <c r="C55" s="14" t="s">
        <v>78</v>
      </c>
      <c r="E55" s="24"/>
      <c r="F55" s="27"/>
      <c r="G55" s="27"/>
      <c r="H55" s="27"/>
      <c r="I55" s="27"/>
      <c r="J55" s="27"/>
      <c r="K55" s="27"/>
      <c r="L55" s="27"/>
      <c r="M55" s="27"/>
      <c r="N55" s="27"/>
      <c r="O55" s="28"/>
      <c r="P55" s="28"/>
      <c r="Q55" s="28"/>
    </row>
    <row r="56" spans="1:17" ht="11.5" customHeight="1">
      <c r="A56" s="4"/>
      <c r="C56" s="29"/>
      <c r="E56" s="24"/>
      <c r="F56" s="27"/>
      <c r="G56" s="27"/>
      <c r="H56" s="27"/>
      <c r="I56" s="27"/>
      <c r="J56" s="27"/>
      <c r="K56" s="27"/>
      <c r="L56" s="27"/>
      <c r="M56" s="27"/>
      <c r="N56" s="27"/>
      <c r="O56" s="28"/>
      <c r="P56" s="28"/>
      <c r="Q56" s="28"/>
    </row>
    <row r="57" spans="1:17" ht="11.5" customHeight="1">
      <c r="A57" s="4"/>
      <c r="C57" s="29"/>
      <c r="E57" s="24"/>
      <c r="F57" s="27"/>
      <c r="G57" s="27"/>
      <c r="H57" s="27"/>
      <c r="I57" s="27"/>
      <c r="J57" s="27"/>
      <c r="K57" s="27"/>
      <c r="L57" s="27"/>
      <c r="M57" s="27"/>
      <c r="N57" s="27"/>
      <c r="O57" s="28"/>
      <c r="P57" s="28"/>
      <c r="Q57" s="28"/>
    </row>
    <row r="58" spans="1:17" ht="11.5" customHeight="1">
      <c r="A58" s="4"/>
      <c r="E58" s="24"/>
      <c r="F58" s="27"/>
      <c r="G58" s="27"/>
      <c r="H58" s="27"/>
      <c r="I58" s="27"/>
      <c r="J58" s="27"/>
      <c r="K58" s="27"/>
      <c r="L58" s="27"/>
      <c r="M58" s="27"/>
      <c r="N58" s="27"/>
      <c r="O58" s="28"/>
      <c r="P58" s="28"/>
      <c r="Q58" s="28"/>
    </row>
    <row r="59" spans="1:17" ht="11.5" customHeight="1">
      <c r="A59" s="4"/>
      <c r="E59" s="24"/>
      <c r="F59" s="27"/>
      <c r="G59" s="27"/>
      <c r="H59" s="27"/>
      <c r="I59" s="27"/>
      <c r="J59" s="27"/>
      <c r="K59" s="27"/>
      <c r="L59" s="27"/>
      <c r="M59" s="27"/>
      <c r="N59" s="27"/>
      <c r="O59" s="28"/>
      <c r="P59" s="28"/>
      <c r="Q59" s="28"/>
    </row>
    <row r="60" spans="3:17" s="33" customFormat="1" ht="16" customHeight="1">
      <c r="C60" s="33" t="s">
        <v>29</v>
      </c>
      <c r="E60" s="34"/>
      <c r="F60" s="35">
        <v>0.034000000000000002</v>
      </c>
      <c r="G60" s="35">
        <v>0.034000000000000002</v>
      </c>
      <c r="H60" s="35">
        <v>0.034000000000000002</v>
      </c>
      <c r="I60" s="35">
        <v>0.034000000000000002</v>
      </c>
      <c r="J60" s="35">
        <v>0.034000000000000002</v>
      </c>
      <c r="K60" s="35">
        <v>0.034000000000000002</v>
      </c>
      <c r="L60" s="35">
        <v>0.034000000000000002</v>
      </c>
      <c r="M60" s="35">
        <v>0.034000000000000002</v>
      </c>
      <c r="N60" s="35">
        <v>0.034000000000000002</v>
      </c>
      <c r="O60" s="262">
        <v>0.034000000000000002</v>
      </c>
      <c r="P60" s="120"/>
      <c r="Q60" s="120"/>
    </row>
    <row r="61" spans="3:17" s="33" customFormat="1" ht="16" customHeight="1">
      <c r="C61" s="33" t="s">
        <v>35</v>
      </c>
      <c r="E61" s="37"/>
      <c r="F61" s="48">
        <v>0.014</v>
      </c>
      <c r="G61" s="48">
        <v>0.014</v>
      </c>
      <c r="H61" s="48">
        <v>0.014</v>
      </c>
      <c r="I61" s="48">
        <v>0.014</v>
      </c>
      <c r="J61" s="48">
        <v>0.014</v>
      </c>
      <c r="K61" s="48">
        <v>0.014</v>
      </c>
      <c r="L61" s="48">
        <v>0.014</v>
      </c>
      <c r="M61" s="48">
        <v>0.014</v>
      </c>
      <c r="N61" s="48">
        <v>0.014</v>
      </c>
      <c r="O61" s="257">
        <v>0.014</v>
      </c>
      <c r="P61" s="121"/>
      <c r="Q61" s="121"/>
    </row>
    <row r="62" spans="3:17" s="33" customFormat="1" ht="16" customHeight="1">
      <c r="C62" s="33" t="s">
        <v>25</v>
      </c>
      <c r="E62" s="37"/>
      <c r="F62" s="48">
        <f>WACC!$B$39</f>
        <v>0.012034558276621409</v>
      </c>
      <c r="G62" s="48">
        <f>WACC!$B$39</f>
        <v>0.012034558276621409</v>
      </c>
      <c r="H62" s="48">
        <f>WACC!$B$39</f>
        <v>0.012034558276621409</v>
      </c>
      <c r="I62" s="48">
        <f>WACC!$B$39</f>
        <v>0.012034558276621409</v>
      </c>
      <c r="J62" s="48">
        <f>WACC!$B$39</f>
        <v>0.012034558276621409</v>
      </c>
      <c r="K62" s="48">
        <f>WACC!$B$39</f>
        <v>0.012034558276621409</v>
      </c>
      <c r="L62" s="48">
        <f>WACC!$B$39</f>
        <v>0.012034558276621409</v>
      </c>
      <c r="M62" s="48">
        <f>WACC!$B$39</f>
        <v>0.012034558276621409</v>
      </c>
      <c r="N62" s="48">
        <f>WACC!$B$39</f>
        <v>0.012034558276621409</v>
      </c>
      <c r="O62" s="257">
        <f>WACC!$B$39</f>
        <v>0.012034558276621409</v>
      </c>
      <c r="P62" s="121"/>
      <c r="Q62" s="121"/>
    </row>
    <row r="63" spans="3:17" s="33" customFormat="1" ht="16" customHeight="1">
      <c r="C63" s="33" t="s">
        <v>26</v>
      </c>
      <c r="E63" s="38"/>
      <c r="F63" s="49">
        <f>WACC!$B$44</f>
        <v>0.044422826019061654</v>
      </c>
      <c r="G63" s="49">
        <f>WACC!$B$44</f>
        <v>0.044422826019061654</v>
      </c>
      <c r="H63" s="49">
        <f>WACC!$B$44</f>
        <v>0.044422826019061654</v>
      </c>
      <c r="I63" s="49">
        <f>WACC!$B$44</f>
        <v>0.044422826019061654</v>
      </c>
      <c r="J63" s="49">
        <f>WACC!$B$44</f>
        <v>0.044422826019061654</v>
      </c>
      <c r="K63" s="49">
        <f>WACC!$B$44</f>
        <v>0.044422826019061654</v>
      </c>
      <c r="L63" s="49">
        <f>WACC!$B$44</f>
        <v>0.044422826019061654</v>
      </c>
      <c r="M63" s="49">
        <f>WACC!$B$44</f>
        <v>0.044422826019061654</v>
      </c>
      <c r="N63" s="49">
        <f>WACC!$B$44</f>
        <v>0.044422826019061654</v>
      </c>
      <c r="O63" s="258">
        <f>WACC!$B$44</f>
        <v>0.044422826019061654</v>
      </c>
      <c r="P63" s="121"/>
      <c r="Q63" s="121"/>
    </row>
    <row r="64" spans="3:17" s="33" customFormat="1" ht="16" customHeight="1">
      <c r="C64" s="33" t="s">
        <v>27</v>
      </c>
      <c r="E64" s="39"/>
      <c r="F64" s="74">
        <v>0.21</v>
      </c>
      <c r="G64" s="40">
        <v>0.21</v>
      </c>
      <c r="H64" s="40">
        <v>0.21</v>
      </c>
      <c r="I64" s="40">
        <v>0.21</v>
      </c>
      <c r="J64" s="40">
        <v>0.21</v>
      </c>
      <c r="K64" s="40">
        <v>0.21</v>
      </c>
      <c r="L64" s="40">
        <v>0.21</v>
      </c>
      <c r="M64" s="40">
        <v>0.21</v>
      </c>
      <c r="N64" s="40">
        <v>0.21</v>
      </c>
      <c r="O64" s="259">
        <v>0.21</v>
      </c>
      <c r="P64" s="122"/>
      <c r="Q64" s="122"/>
    </row>
    <row r="65" spans="3:17" s="33" customFormat="1" ht="16" customHeight="1">
      <c r="C65" s="33" t="s">
        <v>28</v>
      </c>
      <c r="E65" s="42"/>
      <c r="F65" s="40">
        <v>0.044580000000000002</v>
      </c>
      <c r="G65" s="40">
        <v>0.044580000000000002</v>
      </c>
      <c r="H65" s="40">
        <v>0.055</v>
      </c>
      <c r="I65" s="40">
        <v>0.055</v>
      </c>
      <c r="J65" s="40">
        <v>0.055</v>
      </c>
      <c r="K65" s="40">
        <v>0.055</v>
      </c>
      <c r="L65" s="40">
        <v>0.055</v>
      </c>
      <c r="M65" s="40">
        <v>0.055</v>
      </c>
      <c r="N65" s="40">
        <v>0.055</v>
      </c>
      <c r="O65" s="259">
        <v>0.055</v>
      </c>
      <c r="P65" s="122"/>
      <c r="Q65" s="122"/>
    </row>
    <row r="66" spans="5:17" s="33" customFormat="1" ht="16" customHeight="1">
      <c r="E66" s="43"/>
      <c r="F66" s="44">
        <f t="shared" si="25" ref="F66:O66">1-((F64+F65)-(F64*F65))</f>
        <v>0.75478180000000006</v>
      </c>
      <c r="G66" s="44">
        <f t="shared" si="25"/>
        <v>0.75478180000000006</v>
      </c>
      <c r="H66" s="44">
        <f t="shared" si="25"/>
        <v>0.74655000000000005</v>
      </c>
      <c r="I66" s="44">
        <f t="shared" si="25"/>
        <v>0.74655000000000005</v>
      </c>
      <c r="J66" s="44">
        <f t="shared" si="25"/>
        <v>0.74655000000000005</v>
      </c>
      <c r="K66" s="44">
        <f t="shared" si="25"/>
        <v>0.74655000000000005</v>
      </c>
      <c r="L66" s="44">
        <f t="shared" si="25"/>
        <v>0.74655000000000005</v>
      </c>
      <c r="M66" s="44">
        <f t="shared" si="25"/>
        <v>0.74655000000000005</v>
      </c>
      <c r="N66" s="44">
        <f t="shared" si="25"/>
        <v>0.74655000000000005</v>
      </c>
      <c r="O66" s="260">
        <f t="shared" si="25"/>
        <v>0.74655000000000005</v>
      </c>
      <c r="P66" s="123"/>
      <c r="Q66" s="123"/>
    </row>
    <row r="67" spans="1:17" ht="11.5" customHeight="1">
      <c r="A67" s="4"/>
      <c r="C67" s="8"/>
      <c r="E67" s="24"/>
      <c r="F67" s="27"/>
      <c r="G67" s="27"/>
      <c r="H67" s="27"/>
      <c r="I67" s="27"/>
      <c r="J67" s="27"/>
      <c r="K67" s="27"/>
      <c r="L67" s="27"/>
      <c r="M67" s="27"/>
      <c r="N67" s="27"/>
      <c r="O67" s="28"/>
      <c r="P67" s="28"/>
      <c r="Q67" s="28"/>
    </row>
    <row r="68" spans="1:17" ht="11.5" customHeight="1">
      <c r="A68" s="4"/>
      <c r="C68" s="8"/>
      <c r="E68" s="24"/>
      <c r="F68" s="27"/>
      <c r="G68" s="27"/>
      <c r="H68" s="27"/>
      <c r="I68" s="27"/>
      <c r="J68" s="27"/>
      <c r="K68" s="27"/>
      <c r="L68" s="27"/>
      <c r="M68" s="27"/>
      <c r="N68" s="27"/>
      <c r="O68" s="28"/>
      <c r="P68" s="28"/>
      <c r="Q68" s="28"/>
    </row>
    <row r="69" spans="1:17" ht="11.5" customHeight="1">
      <c r="A69" s="4"/>
      <c r="C69" s="8"/>
      <c r="E69" s="24"/>
      <c r="F69" s="27"/>
      <c r="G69" s="27"/>
      <c r="H69" s="27"/>
      <c r="I69" s="27"/>
      <c r="J69" s="27"/>
      <c r="K69" s="27"/>
      <c r="L69" s="27"/>
      <c r="M69" s="27"/>
      <c r="N69" s="27"/>
      <c r="O69" s="28"/>
      <c r="P69" s="28"/>
      <c r="Q69" s="28"/>
    </row>
    <row r="70" spans="1:17" ht="11.5" customHeight="1">
      <c r="A70" s="4"/>
      <c r="C70" s="8"/>
      <c r="E70" s="24"/>
      <c r="F70" s="27"/>
      <c r="G70" s="27"/>
      <c r="H70" s="27"/>
      <c r="I70" s="27"/>
      <c r="J70" s="27"/>
      <c r="K70" s="27"/>
      <c r="L70" s="27"/>
      <c r="M70" s="27"/>
      <c r="N70" s="27"/>
      <c r="O70" s="28"/>
      <c r="P70" s="28"/>
      <c r="Q70" s="28"/>
    </row>
    <row r="71" spans="1:17" ht="11.5" customHeight="1">
      <c r="A71" s="4"/>
      <c r="C71" s="8"/>
      <c r="E71" s="24"/>
      <c r="F71" s="27"/>
      <c r="G71" s="27"/>
      <c r="H71" s="27"/>
      <c r="I71" s="27"/>
      <c r="J71" s="27"/>
      <c r="K71" s="27"/>
      <c r="L71" s="27"/>
      <c r="M71" s="27"/>
      <c r="N71" s="27"/>
      <c r="O71" s="28"/>
      <c r="P71" s="28"/>
      <c r="Q71" s="28"/>
    </row>
  </sheetData>
  <mergeCells count="5">
    <mergeCell ref="A6:O6"/>
    <mergeCell ref="A7:O7"/>
    <mergeCell ref="A3:O3"/>
    <mergeCell ref="A4:O4"/>
    <mergeCell ref="A5:O5"/>
  </mergeCells>
  <printOptions horizontalCentered="1" verticalCentered="1"/>
  <pageMargins left="0.3" right="0.28" top="0.96" bottom="1" header="0.5" footer="0.5"/>
  <pageSetup fitToHeight="2" orientation="landscape" scale="10" r:id="rId1"/>
  <headerFooter alignWithMargins="0"/>
  <rowBreaks count="1" manualBreakCount="1">
    <brk id="52" max="11" man="1"/>
  </rowBreaks>
  <ignoredErrors>
    <ignoredError sqref="A11:A42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71"/>
  <sheetViews>
    <sheetView zoomScale="98" zoomScaleNormal="98" workbookViewId="0" topLeftCell="A1">
      <selection pane="topLeft" activeCell="A1" sqref="A1"/>
    </sheetView>
  </sheetViews>
  <sheetFormatPr defaultColWidth="9.1796875" defaultRowHeight="11.5" customHeight="1"/>
  <cols>
    <col min="1" max="1" width="3.81818181818182" style="1" customWidth="1"/>
    <col min="2" max="2" width="3.45454545454545" style="1" customWidth="1"/>
    <col min="3" max="3" width="49.2727272727273" style="1" customWidth="1"/>
    <col min="4" max="4" width="1.81818181818182" style="1" customWidth="1"/>
    <col min="5" max="5" width="10.4545454545455" style="1" customWidth="1"/>
    <col min="6" max="6" width="11.4545454545455" style="1" customWidth="1"/>
    <col min="7" max="15" width="12.2727272727273" style="1" bestFit="1" customWidth="1"/>
    <col min="16" max="17" width="12.2727272727273" style="255" customWidth="1"/>
    <col min="18" max="18" width="12.2727272727273" style="1" bestFit="1" customWidth="1"/>
    <col min="19" max="22" width="9.18181818181818" style="1"/>
    <col min="23" max="23" width="11.7272727272727" style="1" bestFit="1" customWidth="1"/>
    <col min="24" max="24" width="12.4545454545455" style="1" bestFit="1" customWidth="1"/>
    <col min="25" max="16384" width="9.18181818181818" style="1"/>
  </cols>
  <sheetData>
    <row r="1" ht="11.5" customHeight="1">
      <c r="A1" s="159" t="s">
        <v>360</v>
      </c>
    </row>
    <row r="2" ht="11.5" customHeight="1">
      <c r="A2" s="159" t="s">
        <v>351</v>
      </c>
    </row>
    <row r="3" spans="1:21" ht="13">
      <c r="A3" s="349" t="s">
        <v>49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249"/>
      <c r="Q3" s="249"/>
      <c r="R3" s="78" t="s">
        <v>48</v>
      </c>
      <c r="S3" s="77"/>
      <c r="T3" s="77"/>
      <c r="U3" s="77"/>
    </row>
    <row r="4" spans="1:17" ht="13">
      <c r="A4" s="349" t="s">
        <v>233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249"/>
      <c r="Q4" s="249"/>
    </row>
    <row r="5" spans="1:17" ht="13">
      <c r="A5" s="349" t="s">
        <v>30</v>
      </c>
      <c r="B5" s="349"/>
      <c r="C5" s="349"/>
      <c r="D5" s="349"/>
      <c r="E5" s="349"/>
      <c r="F5" s="349"/>
      <c r="G5" s="349"/>
      <c r="H5" s="349"/>
      <c r="I5" s="349"/>
      <c r="J5" s="349"/>
      <c r="K5" s="349"/>
      <c r="L5" s="349"/>
      <c r="M5" s="349"/>
      <c r="N5" s="349"/>
      <c r="O5" s="349"/>
      <c r="P5" s="249"/>
      <c r="Q5" s="249"/>
    </row>
    <row r="6" spans="1:17" ht="11.5" customHeight="1">
      <c r="A6" s="350" t="s">
        <v>32</v>
      </c>
      <c r="B6" s="350"/>
      <c r="C6" s="350"/>
      <c r="D6" s="350"/>
      <c r="E6" s="350"/>
      <c r="F6" s="350"/>
      <c r="G6" s="350"/>
      <c r="H6" s="350"/>
      <c r="I6" s="350"/>
      <c r="J6" s="350"/>
      <c r="K6" s="350"/>
      <c r="L6" s="350"/>
      <c r="M6" s="350"/>
      <c r="N6" s="350"/>
      <c r="O6" s="350"/>
      <c r="P6" s="250"/>
      <c r="Q6" s="250"/>
    </row>
    <row r="7" spans="1:17" ht="11.5" customHeight="1">
      <c r="A7" s="351"/>
      <c r="B7" s="351"/>
      <c r="C7" s="351"/>
      <c r="D7" s="351"/>
      <c r="E7" s="351"/>
      <c r="F7" s="351"/>
      <c r="G7" s="351"/>
      <c r="H7" s="351"/>
      <c r="I7" s="351"/>
      <c r="J7" s="351"/>
      <c r="K7" s="351"/>
      <c r="L7" s="351"/>
      <c r="M7" s="351"/>
      <c r="N7" s="351"/>
      <c r="O7" s="351"/>
      <c r="P7" s="66"/>
      <c r="Q7" s="66"/>
    </row>
    <row r="8" spans="1:17" ht="13">
      <c r="A8" s="2"/>
      <c r="C8" s="3"/>
      <c r="E8" s="4" t="s">
        <v>80</v>
      </c>
      <c r="F8" s="3"/>
      <c r="G8" s="3"/>
      <c r="H8" s="3"/>
      <c r="I8" s="3"/>
      <c r="J8" s="3"/>
      <c r="K8" s="3"/>
      <c r="L8" s="3"/>
      <c r="M8" s="3"/>
      <c r="N8" s="5"/>
      <c r="O8" s="3"/>
      <c r="P8" s="5"/>
      <c r="Q8" s="5"/>
    </row>
    <row r="9" spans="5:17" ht="13">
      <c r="E9" s="4" t="s">
        <v>81</v>
      </c>
      <c r="F9" s="4"/>
      <c r="G9" s="4"/>
      <c r="H9" s="4"/>
      <c r="I9" s="4"/>
      <c r="J9" s="4"/>
      <c r="K9" s="4"/>
      <c r="L9" s="4"/>
      <c r="M9" s="4"/>
      <c r="N9" s="4"/>
      <c r="O9" s="4"/>
      <c r="P9" s="65"/>
      <c r="Q9" s="65"/>
    </row>
    <row r="10" spans="1:18" ht="13.5" thickBot="1">
      <c r="A10" s="6" t="s">
        <v>11</v>
      </c>
      <c r="B10" s="6"/>
      <c r="C10" s="6"/>
      <c r="D10" s="6"/>
      <c r="E10" s="7" t="s">
        <v>82</v>
      </c>
      <c r="F10" s="7">
        <v>2020</v>
      </c>
      <c r="G10" s="7">
        <f>+F10+1</f>
        <v>2021</v>
      </c>
      <c r="H10" s="7">
        <f t="shared" si="0" ref="H10:O10">+G10+1</f>
        <v>2022</v>
      </c>
      <c r="I10" s="7">
        <f t="shared" si="0"/>
        <v>2023</v>
      </c>
      <c r="J10" s="7">
        <f t="shared" si="0"/>
        <v>2024</v>
      </c>
      <c r="K10" s="7">
        <f t="shared" si="0"/>
        <v>2025</v>
      </c>
      <c r="L10" s="7">
        <f t="shared" si="0"/>
        <v>2026</v>
      </c>
      <c r="M10" s="7">
        <f t="shared" si="0"/>
        <v>2027</v>
      </c>
      <c r="N10" s="7">
        <f t="shared" si="0"/>
        <v>2028</v>
      </c>
      <c r="O10" s="7">
        <f t="shared" si="0"/>
        <v>2029</v>
      </c>
      <c r="P10" s="66"/>
      <c r="Q10" s="66"/>
      <c r="R10" s="57" t="s">
        <v>34</v>
      </c>
    </row>
    <row r="11" spans="1:17" ht="13">
      <c r="A11" s="4" t="s">
        <v>12</v>
      </c>
      <c r="B11" s="8" t="s">
        <v>2</v>
      </c>
      <c r="E11" s="4"/>
      <c r="F11" s="9"/>
      <c r="G11" s="9"/>
      <c r="H11" s="9"/>
      <c r="I11" s="9"/>
      <c r="J11" s="9"/>
      <c r="K11" s="9"/>
      <c r="L11" s="9"/>
      <c r="M11" s="9"/>
      <c r="N11" s="9"/>
      <c r="O11" s="4"/>
      <c r="P11" s="65"/>
      <c r="Q11" s="65"/>
    </row>
    <row r="12" spans="2:24" ht="15.5">
      <c r="B12" s="8" t="s">
        <v>3</v>
      </c>
      <c r="C12" s="1" t="s">
        <v>59</v>
      </c>
      <c r="E12" s="10"/>
      <c r="F12" s="11">
        <f>+'Transmission - Inspections'!F12+'Transmission - Veg Mgmt'!F12+'Transmission - Hardening'!F12</f>
        <v>8370000</v>
      </c>
      <c r="G12" s="11">
        <f>+'Transmission - Inspections'!G12+'Transmission - Veg Mgmt'!G12+'Transmission - Hardening'!G12</f>
        <v>48250000</v>
      </c>
      <c r="H12" s="11">
        <f>+'Transmission - Inspections'!H12+'Transmission - Veg Mgmt'!H12+'Transmission - Hardening'!H12</f>
        <v>58050000</v>
      </c>
      <c r="I12" s="11">
        <f>+'Transmission - Inspections'!I12+'Transmission - Veg Mgmt'!I12+'Transmission - Hardening'!I12</f>
        <v>58050000</v>
      </c>
      <c r="J12" s="11">
        <f>+'Transmission - Inspections'!J12+'Transmission - Veg Mgmt'!J12+'Transmission - Hardening'!J12</f>
        <v>57050000</v>
      </c>
      <c r="K12" s="11">
        <f>+'Transmission - Inspections'!K12+'Transmission - Veg Mgmt'!K12+'Transmission - Hardening'!K12</f>
        <v>57050000</v>
      </c>
      <c r="L12" s="11">
        <f>+'Transmission - Inspections'!L12+'Transmission - Veg Mgmt'!L12+'Transmission - Hardening'!L12</f>
        <v>57050000</v>
      </c>
      <c r="M12" s="11">
        <f>+'Transmission - Inspections'!M12+'Transmission - Veg Mgmt'!M12+'Transmission - Hardening'!M12</f>
        <v>57050000</v>
      </c>
      <c r="N12" s="11">
        <f>+'Transmission - Inspections'!N12+'Transmission - Veg Mgmt'!N12+'Transmission - Hardening'!N12</f>
        <v>57050000</v>
      </c>
      <c r="O12" s="11">
        <f>+'Transmission - Inspections'!O12+'Transmission - Veg Mgmt'!O12+'Transmission - Hardening'!O12</f>
        <v>57050000</v>
      </c>
      <c r="P12" s="251"/>
      <c r="Q12" s="251"/>
      <c r="R12" s="50">
        <f>SUM(F12:O12)</f>
        <v>515020000</v>
      </c>
      <c r="W12" s="50">
        <f>+'Transmission - Inspections'!P12+'Transmission - Hardening'!P12+'Transmission - Veg Mgmt'!P12</f>
        <v>515020000</v>
      </c>
      <c r="X12" s="50">
        <f>+R12-W12</f>
        <v>0</v>
      </c>
    </row>
    <row r="13" spans="2:24" ht="15.5">
      <c r="B13" s="8" t="s">
        <v>4</v>
      </c>
      <c r="C13" s="1" t="s">
        <v>60</v>
      </c>
      <c r="E13" s="10"/>
      <c r="F13" s="12">
        <f>(F12/2)+E17</f>
        <v>8646845.7400000002</v>
      </c>
      <c r="G13" s="12">
        <f>+G12/2+F12/2</f>
        <v>28310000</v>
      </c>
      <c r="H13" s="12">
        <f>+H12/2+G12/2</f>
        <v>53150000</v>
      </c>
      <c r="I13" s="12">
        <f t="shared" si="1" ref="I13:O13">+I12/2+H12/2</f>
        <v>58050000</v>
      </c>
      <c r="J13" s="12">
        <f t="shared" si="1"/>
        <v>57550000</v>
      </c>
      <c r="K13" s="12">
        <f t="shared" si="1"/>
        <v>57050000</v>
      </c>
      <c r="L13" s="12">
        <f t="shared" si="1"/>
        <v>57050000</v>
      </c>
      <c r="M13" s="12">
        <f t="shared" si="1"/>
        <v>57050000</v>
      </c>
      <c r="N13" s="12">
        <f t="shared" si="1"/>
        <v>57050000</v>
      </c>
      <c r="O13" s="12">
        <f t="shared" si="1"/>
        <v>57050000</v>
      </c>
      <c r="P13" s="252"/>
      <c r="Q13" s="252"/>
      <c r="R13" s="50">
        <f>SUM(F13:O13)</f>
        <v>490956845.74000001</v>
      </c>
      <c r="W13" s="50">
        <f>+'Transmission - Inspections'!P13+'Transmission - Hardening'!P13+'Transmission - Veg Mgmt'!P13</f>
        <v>490956845.74000001</v>
      </c>
      <c r="X13" s="50">
        <f>+R13-W13</f>
        <v>0</v>
      </c>
    </row>
    <row r="14" spans="1:17" ht="13">
      <c r="A14" s="86"/>
      <c r="B14" s="14"/>
      <c r="C14" s="14"/>
      <c r="E14" s="10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</row>
    <row r="15" spans="1:24" ht="15.5">
      <c r="A15" s="16" t="s">
        <v>13</v>
      </c>
      <c r="B15" s="8" t="s">
        <v>61</v>
      </c>
      <c r="C15" s="14"/>
      <c r="E15" s="17">
        <v>0</v>
      </c>
      <c r="F15" s="11">
        <f t="shared" si="2" ref="F15:O15">E15+F13</f>
        <v>8646845.7400000002</v>
      </c>
      <c r="G15" s="11">
        <f t="shared" si="2"/>
        <v>36956845.740000002</v>
      </c>
      <c r="H15" s="11">
        <f t="shared" si="2"/>
        <v>90106845.74000001</v>
      </c>
      <c r="I15" s="11">
        <f t="shared" si="2"/>
        <v>148156845.74000001</v>
      </c>
      <c r="J15" s="11">
        <f t="shared" si="2"/>
        <v>205706845.74000001</v>
      </c>
      <c r="K15" s="11">
        <f t="shared" si="2"/>
        <v>262756845.74000001</v>
      </c>
      <c r="L15" s="11">
        <f t="shared" si="2"/>
        <v>319806845.74000001</v>
      </c>
      <c r="M15" s="11">
        <f t="shared" si="2"/>
        <v>376856845.74000001</v>
      </c>
      <c r="N15" s="11">
        <f t="shared" si="2"/>
        <v>433906845.74000001</v>
      </c>
      <c r="O15" s="11">
        <f t="shared" si="2"/>
        <v>490956845.74000001</v>
      </c>
      <c r="P15" s="251"/>
      <c r="Q15" s="251"/>
      <c r="W15" s="50">
        <f>+'Transmission - Inspections'!O15+'Transmission - Hardening'!O15+'Transmission - Veg Mgmt'!O15</f>
        <v>490956845.74000001</v>
      </c>
      <c r="X15" s="50">
        <f>+O15-W15</f>
        <v>0</v>
      </c>
    </row>
    <row r="16" spans="1:24" ht="15.5">
      <c r="A16" s="16" t="s">
        <v>14</v>
      </c>
      <c r="B16" s="8" t="s">
        <v>62</v>
      </c>
      <c r="C16" s="14"/>
      <c r="E16" s="17">
        <v>0</v>
      </c>
      <c r="F16" s="11">
        <f>E16+F28</f>
        <v>276699.06368000002</v>
      </c>
      <c r="G16" s="11">
        <f t="shared" si="3" ref="G16:O16">F16+G28</f>
        <v>1459318.1273600003</v>
      </c>
      <c r="H16" s="11">
        <f t="shared" si="3"/>
        <v>4342737.1910399999</v>
      </c>
      <c r="I16" s="11">
        <f t="shared" si="3"/>
        <v>9083756.2547200006</v>
      </c>
      <c r="J16" s="11">
        <f t="shared" si="3"/>
        <v>15666375.318400001</v>
      </c>
      <c r="K16" s="11">
        <f t="shared" si="3"/>
        <v>24074594.382080004</v>
      </c>
      <c r="L16" s="11">
        <f t="shared" si="3"/>
        <v>34308413.445760004</v>
      </c>
      <c r="M16" s="11">
        <f t="shared" si="3"/>
        <v>46367832.509440005</v>
      </c>
      <c r="N16" s="11">
        <f t="shared" si="3"/>
        <v>60252851.573120005</v>
      </c>
      <c r="O16" s="11">
        <f t="shared" si="3"/>
        <v>75963470.636800006</v>
      </c>
      <c r="P16" s="251"/>
      <c r="Q16" s="251"/>
      <c r="W16" s="50">
        <f>+'Transmission - Inspections'!O16+'Transmission - Hardening'!O16+'Transmission - Veg Mgmt'!O16</f>
        <v>75963470.636800006</v>
      </c>
      <c r="X16" s="50">
        <f>+O16-W16</f>
        <v>0</v>
      </c>
    </row>
    <row r="17" spans="1:24" ht="13">
      <c r="A17" s="16" t="s">
        <v>15</v>
      </c>
      <c r="B17" s="8" t="s">
        <v>7</v>
      </c>
      <c r="E17" s="18">
        <f>'Transmission - Inspections'!E17+'Transmission - Hardening'!E17+'Transmission - Veg Mgmt'!E17</f>
        <v>4461845.74</v>
      </c>
      <c r="F17" s="18">
        <f t="shared" si="4" ref="F17:O17">E17+F12-F13</f>
        <v>4185000</v>
      </c>
      <c r="G17" s="18">
        <f t="shared" si="4"/>
        <v>24125000</v>
      </c>
      <c r="H17" s="18">
        <f t="shared" si="4"/>
        <v>29025000</v>
      </c>
      <c r="I17" s="18">
        <f t="shared" si="4"/>
        <v>29025000</v>
      </c>
      <c r="J17" s="18">
        <f t="shared" si="4"/>
        <v>28525000</v>
      </c>
      <c r="K17" s="18">
        <f t="shared" si="4"/>
        <v>28525000</v>
      </c>
      <c r="L17" s="18">
        <f t="shared" si="4"/>
        <v>28525000</v>
      </c>
      <c r="M17" s="18">
        <f t="shared" si="4"/>
        <v>28525000</v>
      </c>
      <c r="N17" s="18">
        <f t="shared" si="4"/>
        <v>28525000</v>
      </c>
      <c r="O17" s="18">
        <f t="shared" si="4"/>
        <v>28525000</v>
      </c>
      <c r="P17" s="118"/>
      <c r="Q17" s="118"/>
      <c r="W17" s="50">
        <f>+'Transmission - Inspections'!O17+'Transmission - Hardening'!O17+'Transmission - Veg Mgmt'!O17</f>
        <v>28525000</v>
      </c>
      <c r="X17" s="50">
        <f>+O17-W17</f>
        <v>0</v>
      </c>
    </row>
    <row r="18" spans="1:17" ht="13">
      <c r="A18" s="86"/>
      <c r="E18" s="19"/>
      <c r="F18" s="20"/>
      <c r="G18" s="20"/>
      <c r="H18" s="20"/>
      <c r="I18" s="20"/>
      <c r="J18" s="20"/>
      <c r="K18" s="20"/>
      <c r="L18" s="20"/>
      <c r="M18" s="20"/>
      <c r="N18" s="20"/>
      <c r="O18" s="19"/>
      <c r="P18" s="253"/>
      <c r="Q18" s="253"/>
    </row>
    <row r="19" spans="1:24" ht="13.5" thickBot="1">
      <c r="A19" s="16" t="s">
        <v>16</v>
      </c>
      <c r="B19" s="8" t="s">
        <v>8</v>
      </c>
      <c r="E19" s="21">
        <f t="shared" si="5" ref="E19:O19">E15-E16+E17</f>
        <v>4461845.74</v>
      </c>
      <c r="F19" s="21">
        <f t="shared" si="5"/>
        <v>12555146.676320002</v>
      </c>
      <c r="G19" s="21">
        <f t="shared" si="5"/>
        <v>59622527.612640001</v>
      </c>
      <c r="H19" s="21">
        <f t="shared" si="5"/>
        <v>114789108.54896002</v>
      </c>
      <c r="I19" s="21">
        <f t="shared" si="5"/>
        <v>168098089.48528001</v>
      </c>
      <c r="J19" s="21">
        <f t="shared" si="5"/>
        <v>218565470.42160001</v>
      </c>
      <c r="K19" s="21">
        <f t="shared" si="5"/>
        <v>267207251.35791999</v>
      </c>
      <c r="L19" s="21">
        <f t="shared" si="5"/>
        <v>314023432.29424</v>
      </c>
      <c r="M19" s="21">
        <f t="shared" si="5"/>
        <v>359014013.23056</v>
      </c>
      <c r="N19" s="21">
        <f t="shared" si="5"/>
        <v>402178994.16688001</v>
      </c>
      <c r="O19" s="21">
        <f t="shared" si="5"/>
        <v>443518375.10320002</v>
      </c>
      <c r="P19" s="119"/>
      <c r="Q19" s="119"/>
      <c r="R19" s="50"/>
      <c r="W19" s="50">
        <f>+'Transmission - Inspections'!O19+'Transmission - Hardening'!O19+'Transmission - Veg Mgmt'!O19</f>
        <v>443518375.10320002</v>
      </c>
      <c r="X19" s="50">
        <f>+O19-W19</f>
        <v>0</v>
      </c>
    </row>
    <row r="20" spans="1:17" ht="13.5" thickTop="1">
      <c r="A20" s="86"/>
      <c r="E20" s="10"/>
      <c r="F20" s="15"/>
      <c r="G20" s="15"/>
      <c r="H20" s="15"/>
      <c r="I20" s="15"/>
      <c r="J20" s="15"/>
      <c r="K20" s="15"/>
      <c r="L20" s="15"/>
      <c r="M20" s="15"/>
      <c r="N20" s="15"/>
      <c r="O20" s="10"/>
      <c r="P20" s="254"/>
      <c r="Q20" s="254"/>
    </row>
    <row r="21" spans="1:25" ht="13">
      <c r="A21" s="16" t="s">
        <v>17</v>
      </c>
      <c r="B21" s="8" t="s">
        <v>9</v>
      </c>
      <c r="E21" s="10"/>
      <c r="F21" s="11">
        <f t="shared" si="6" ref="F21:O21">(E19+F19)/2</f>
        <v>8508496.2081600018</v>
      </c>
      <c r="G21" s="11">
        <f t="shared" si="6"/>
        <v>36088837.144480005</v>
      </c>
      <c r="H21" s="11">
        <f t="shared" si="6"/>
        <v>87205818.080800012</v>
      </c>
      <c r="I21" s="11">
        <f t="shared" si="6"/>
        <v>141443599.01712</v>
      </c>
      <c r="J21" s="11">
        <f t="shared" si="6"/>
        <v>193331779.95344001</v>
      </c>
      <c r="K21" s="11">
        <f t="shared" si="6"/>
        <v>242886360.88976002</v>
      </c>
      <c r="L21" s="11">
        <f t="shared" si="6"/>
        <v>290615341.82607996</v>
      </c>
      <c r="M21" s="11">
        <f t="shared" si="6"/>
        <v>336518722.76240003</v>
      </c>
      <c r="N21" s="11">
        <f t="shared" si="6"/>
        <v>380596503.69871998</v>
      </c>
      <c r="O21" s="11">
        <f t="shared" si="6"/>
        <v>422848684.63504004</v>
      </c>
      <c r="P21" s="251"/>
      <c r="Q21" s="251"/>
      <c r="W21" s="50">
        <f>+'Transmission - Inspections'!O21+'Transmission - Hardening'!O21+'Transmission - Veg Mgmt'!O21</f>
        <v>422848684.63504004</v>
      </c>
      <c r="X21" s="50">
        <f>+O21-W21</f>
        <v>0</v>
      </c>
      <c r="Y21" s="22"/>
    </row>
    <row r="22" spans="1:17" ht="13">
      <c r="A22" s="86"/>
      <c r="E22" s="19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251"/>
      <c r="Q22" s="251"/>
    </row>
    <row r="23" spans="1:17" ht="13">
      <c r="A23" s="16" t="s">
        <v>18</v>
      </c>
      <c r="B23" s="8" t="s">
        <v>10</v>
      </c>
      <c r="E23" s="10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251"/>
      <c r="Q23" s="251"/>
    </row>
    <row r="24" spans="1:24" ht="15.5">
      <c r="A24" s="86"/>
      <c r="B24" s="8" t="s">
        <v>3</v>
      </c>
      <c r="C24" s="1" t="s">
        <v>63</v>
      </c>
      <c r="E24" s="10"/>
      <c r="F24" s="11">
        <f>(F21*ROUND((F63),7))/F66</f>
        <v>500768.8650625255</v>
      </c>
      <c r="G24" s="11">
        <f t="shared" si="7" ref="G24:O24">(G21*ROUND((G63),7))/G66</f>
        <v>2124014.1120278817</v>
      </c>
      <c r="H24" s="11">
        <f t="shared" si="7"/>
        <v>5189105.3719640514</v>
      </c>
      <c r="I24" s="11">
        <f t="shared" si="7"/>
        <v>8416476.7402286753</v>
      </c>
      <c r="J24" s="11">
        <f t="shared" si="7"/>
        <v>11504037.230615061</v>
      </c>
      <c r="K24" s="11">
        <f t="shared" si="7"/>
        <v>14452738.90902636</v>
      </c>
      <c r="L24" s="11">
        <f t="shared" si="7"/>
        <v>17292809.867887728</v>
      </c>
      <c r="M24" s="11">
        <f t="shared" si="7"/>
        <v>20024250.107199173</v>
      </c>
      <c r="N24" s="11">
        <f t="shared" si="7"/>
        <v>22647059.62696068</v>
      </c>
      <c r="O24" s="11">
        <f t="shared" si="7"/>
        <v>25161238.427172262</v>
      </c>
      <c r="P24" s="251"/>
      <c r="Q24" s="251"/>
      <c r="R24" s="50">
        <f>SUM(F24:O24)</f>
        <v>127312499.25814439</v>
      </c>
      <c r="S24" s="11"/>
      <c r="W24" s="50">
        <f>+'Transmission - Inspections'!P24+'Transmission - Hardening'!P24+'Transmission - Veg Mgmt'!P24</f>
        <v>127312499.25814441</v>
      </c>
      <c r="X24" s="50">
        <f>+R24-W24</f>
        <v>0</v>
      </c>
    </row>
    <row r="25" spans="1:24" ht="15.5">
      <c r="A25" s="4" t="s">
        <v>0</v>
      </c>
      <c r="B25" s="8" t="s">
        <v>4</v>
      </c>
      <c r="C25" s="1" t="s">
        <v>83</v>
      </c>
      <c r="E25" s="10"/>
      <c r="F25" s="11">
        <f>F21*ROUND((F62),7)</f>
        <v>102396.34846672235</v>
      </c>
      <c r="G25" s="11">
        <f t="shared" si="8" ref="G25:O25">G21*ROUND((G62),7)</f>
        <v>434314.71949895902</v>
      </c>
      <c r="H25" s="11">
        <f t="shared" si="8"/>
        <v>1049487.1382751958</v>
      </c>
      <c r="I25" s="11">
        <f t="shared" si="8"/>
        <v>1702217.1367314323</v>
      </c>
      <c r="J25" s="11">
        <f t="shared" si="8"/>
        <v>2326670.6390276691</v>
      </c>
      <c r="K25" s="11">
        <f t="shared" si="8"/>
        <v>2923040.1987639056</v>
      </c>
      <c r="L25" s="11">
        <f t="shared" si="8"/>
        <v>3497439.3927401416</v>
      </c>
      <c r="M25" s="11">
        <f t="shared" si="8"/>
        <v>4049868.2209563791</v>
      </c>
      <c r="N25" s="11">
        <f t="shared" si="8"/>
        <v>4580326.6834126152</v>
      </c>
      <c r="O25" s="11">
        <f t="shared" si="8"/>
        <v>5088814.7801088523</v>
      </c>
      <c r="P25" s="251"/>
      <c r="Q25" s="251"/>
      <c r="R25" s="50">
        <f>SUM(F25:O25)</f>
        <v>25754575.257981874</v>
      </c>
      <c r="W25" s="50">
        <f>+'Transmission - Inspections'!P25+'Transmission - Hardening'!P25+'Transmission - Veg Mgmt'!P25</f>
        <v>25754575.25798187</v>
      </c>
      <c r="X25" s="50">
        <f>+R25-W25</f>
        <v>0</v>
      </c>
    </row>
    <row r="26" spans="1:17" ht="13">
      <c r="A26" s="4"/>
      <c r="B26" s="8"/>
      <c r="C26" s="8"/>
      <c r="E26" s="10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251"/>
      <c r="Q26" s="251"/>
    </row>
    <row r="27" spans="1:17" ht="13">
      <c r="A27" s="16" t="s">
        <v>19</v>
      </c>
      <c r="B27" s="8" t="s">
        <v>1</v>
      </c>
      <c r="C27" s="8"/>
      <c r="E27" s="10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251"/>
      <c r="Q27" s="251"/>
    </row>
    <row r="28" spans="1:24" ht="15.5">
      <c r="A28" s="4"/>
      <c r="B28" s="8" t="s">
        <v>3</v>
      </c>
      <c r="C28" s="1" t="s">
        <v>64</v>
      </c>
      <c r="E28" s="10"/>
      <c r="F28" s="11">
        <f>+F15*F60</f>
        <v>276699.06368000002</v>
      </c>
      <c r="G28" s="11">
        <f t="shared" si="9" ref="G28:O28">+G15*G60</f>
        <v>1182619.0636800001</v>
      </c>
      <c r="H28" s="11">
        <f t="shared" si="9"/>
        <v>2883419.0636800001</v>
      </c>
      <c r="I28" s="11">
        <f t="shared" si="9"/>
        <v>4741019.0636800006</v>
      </c>
      <c r="J28" s="11">
        <f t="shared" si="9"/>
        <v>6582619.0636800006</v>
      </c>
      <c r="K28" s="11">
        <f t="shared" si="9"/>
        <v>8408219.0636800006</v>
      </c>
      <c r="L28" s="11">
        <f t="shared" si="9"/>
        <v>10233819.063680001</v>
      </c>
      <c r="M28" s="11">
        <f t="shared" si="9"/>
        <v>12059419.063680001</v>
      </c>
      <c r="N28" s="11">
        <f t="shared" si="9"/>
        <v>13885019.063680001</v>
      </c>
      <c r="O28" s="11">
        <f t="shared" si="9"/>
        <v>15710619.063680001</v>
      </c>
      <c r="P28" s="251"/>
      <c r="Q28" s="251"/>
      <c r="R28" s="50">
        <f>SUM(F28:O28)</f>
        <v>75963470.636800006</v>
      </c>
      <c r="W28" s="50">
        <f>+'Transmission - Inspections'!P28+'Transmission - Hardening'!P28+'Transmission - Veg Mgmt'!P28</f>
        <v>75963470.636800006</v>
      </c>
      <c r="X28" s="50">
        <f>+R28-W28</f>
        <v>0</v>
      </c>
    </row>
    <row r="29" spans="1:24" ht="15.5">
      <c r="A29" s="4"/>
      <c r="B29" s="1" t="s">
        <v>4</v>
      </c>
      <c r="C29" s="1" t="s">
        <v>65</v>
      </c>
      <c r="E29" s="10"/>
      <c r="F29" s="11">
        <f>+(F15-F16)*F61</f>
        <v>117182.05346848001</v>
      </c>
      <c r="G29" s="11">
        <f t="shared" si="10" ref="G29:O29">+(G15-G16)*G61</f>
        <v>496965.38657696004</v>
      </c>
      <c r="H29" s="11">
        <f t="shared" si="10"/>
        <v>1200697.5196854402</v>
      </c>
      <c r="I29" s="11">
        <f t="shared" si="10"/>
        <v>1947023.2527939202</v>
      </c>
      <c r="J29" s="11">
        <f t="shared" si="10"/>
        <v>2660566.5859024003</v>
      </c>
      <c r="K29" s="11">
        <f t="shared" si="10"/>
        <v>3341551.51901088</v>
      </c>
      <c r="L29" s="11">
        <f t="shared" si="10"/>
        <v>3996978.0521193598</v>
      </c>
      <c r="M29" s="11">
        <f t="shared" si="10"/>
        <v>4626846.1852278402</v>
      </c>
      <c r="N29" s="11">
        <f t="shared" si="10"/>
        <v>5231155.9183363207</v>
      </c>
      <c r="O29" s="11">
        <f t="shared" si="10"/>
        <v>5809907.2514448008</v>
      </c>
      <c r="P29" s="251"/>
      <c r="Q29" s="251"/>
      <c r="R29" s="50">
        <f>SUM(F29:O29)</f>
        <v>29428873.724566404</v>
      </c>
      <c r="W29" s="50">
        <f>+'Transmission - Inspections'!P29+'Transmission - Hardening'!P29+'Transmission - Veg Mgmt'!P29</f>
        <v>29428873.7245664</v>
      </c>
      <c r="X29" s="50">
        <f>+R29-W29</f>
        <v>0</v>
      </c>
    </row>
    <row r="30" spans="1:24" ht="13">
      <c r="A30" s="4"/>
      <c r="B30" s="8" t="s">
        <v>5</v>
      </c>
      <c r="C30" s="1" t="s">
        <v>6</v>
      </c>
      <c r="E30" s="10"/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251"/>
      <c r="Q30" s="251"/>
      <c r="R30" s="50">
        <f>SUM(F30:O30)</f>
        <v>0</v>
      </c>
      <c r="W30" s="50">
        <f>+'Transmission - Inspections'!P30+'Transmission - Hardening'!P30+'Transmission - Veg Mgmt'!P30</f>
        <v>0</v>
      </c>
      <c r="X30" s="50">
        <f>+R30-W30</f>
        <v>0</v>
      </c>
    </row>
    <row r="31" spans="1:17" ht="13">
      <c r="A31" s="4"/>
      <c r="B31" s="8"/>
      <c r="C31" s="8"/>
      <c r="E31" s="10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251"/>
      <c r="Q31" s="251"/>
    </row>
    <row r="32" spans="1:24" ht="13">
      <c r="A32" s="16" t="s">
        <v>20</v>
      </c>
      <c r="B32" s="8" t="s">
        <v>31</v>
      </c>
      <c r="C32" s="8"/>
      <c r="E32" s="10"/>
      <c r="F32" s="11">
        <f>+'Transmission - Inspections'!F32+'Transmission - Veg Mgmt'!F32+'Transmission - Hardening'!F32</f>
        <v>2920000</v>
      </c>
      <c r="G32" s="11">
        <f>+'Transmission - Inspections'!G32+'Transmission - Veg Mgmt'!G32+'Transmission - Hardening'!G32</f>
        <v>3620000</v>
      </c>
      <c r="H32" s="11">
        <f>+'Transmission - Inspections'!H32+'Transmission - Veg Mgmt'!H32+'Transmission - Hardening'!H32</f>
        <v>3820000</v>
      </c>
      <c r="I32" s="11">
        <f>+'Transmission - Inspections'!I32+'Transmission - Veg Mgmt'!I32+'Transmission - Hardening'!I32</f>
        <v>3820000</v>
      </c>
      <c r="J32" s="11">
        <f>+'Transmission - Inspections'!J32+'Transmission - Veg Mgmt'!J32+'Transmission - Hardening'!J32</f>
        <v>3820000</v>
      </c>
      <c r="K32" s="11">
        <f>+'Transmission - Inspections'!K32+'Transmission - Veg Mgmt'!K32+'Transmission - Hardening'!K32</f>
        <v>3820000</v>
      </c>
      <c r="L32" s="11">
        <f>+'Transmission - Inspections'!L32+'Transmission - Veg Mgmt'!L32+'Transmission - Hardening'!L32</f>
        <v>3820000</v>
      </c>
      <c r="M32" s="11">
        <f>+'Transmission - Inspections'!M32+'Transmission - Veg Mgmt'!M32+'Transmission - Hardening'!M32</f>
        <v>3820000</v>
      </c>
      <c r="N32" s="11">
        <f>+'Transmission - Inspections'!N32+'Transmission - Veg Mgmt'!N32+'Transmission - Hardening'!N32</f>
        <v>3820000</v>
      </c>
      <c r="O32" s="11">
        <f>+'Transmission - Inspections'!O32+'Transmission - Veg Mgmt'!O32+'Transmission - Hardening'!O32</f>
        <v>3820000</v>
      </c>
      <c r="P32" s="251"/>
      <c r="Q32" s="251"/>
      <c r="R32" s="50">
        <f>SUM(F32:O32)</f>
        <v>37100000</v>
      </c>
      <c r="W32" s="50">
        <f>+'Transmission - Inspections'!P32+'Transmission - Hardening'!P32+'Transmission - Veg Mgmt'!P32</f>
        <v>37100000</v>
      </c>
      <c r="X32" s="50">
        <f>+R32-W32</f>
        <v>0</v>
      </c>
    </row>
    <row r="33" spans="1:17" ht="13">
      <c r="A33" s="86"/>
      <c r="E33" s="10"/>
      <c r="F33" s="20"/>
      <c r="G33" s="20"/>
      <c r="H33" s="20"/>
      <c r="I33" s="20"/>
      <c r="J33" s="20"/>
      <c r="K33" s="20"/>
      <c r="L33" s="20"/>
      <c r="M33" s="20"/>
      <c r="N33" s="20"/>
      <c r="O33" s="19"/>
      <c r="P33" s="253"/>
      <c r="Q33" s="253"/>
    </row>
    <row r="34" spans="1:24" ht="13.5" thickBot="1">
      <c r="A34" s="16" t="s">
        <v>21</v>
      </c>
      <c r="B34" s="8" t="s">
        <v>33</v>
      </c>
      <c r="E34" s="10"/>
      <c r="F34" s="274">
        <f>F24+F25+F28+F29+F30+F32</f>
        <v>3917046.3306777277</v>
      </c>
      <c r="G34" s="274">
        <f t="shared" si="11" ref="G34:O34">G24+G25+G28+G29+G30+G32</f>
        <v>7857913.2817838006</v>
      </c>
      <c r="H34" s="274">
        <f t="shared" si="11"/>
        <v>14142709.093604688</v>
      </c>
      <c r="I34" s="274">
        <f t="shared" si="11"/>
        <v>20626736.19343403</v>
      </c>
      <c r="J34" s="274">
        <f t="shared" si="11"/>
        <v>26893893.519225132</v>
      </c>
      <c r="K34" s="274">
        <f t="shared" si="11"/>
        <v>32945549.690481145</v>
      </c>
      <c r="L34" s="274">
        <f t="shared" si="11"/>
        <v>38841046.376427233</v>
      </c>
      <c r="M34" s="274">
        <f t="shared" si="11"/>
        <v>44580383.577063397</v>
      </c>
      <c r="N34" s="274">
        <f t="shared" si="11"/>
        <v>50163561.292389616</v>
      </c>
      <c r="O34" s="274">
        <f t="shared" si="11"/>
        <v>55590579.522405915</v>
      </c>
      <c r="P34" s="64"/>
      <c r="Q34" s="64"/>
      <c r="R34" s="23">
        <f>SUM(F34:O34)</f>
        <v>295559418.87749267</v>
      </c>
      <c r="W34" s="50">
        <f>+'Transmission - Inspections'!P34+'Transmission - Hardening'!P34+'Transmission - Veg Mgmt'!P34</f>
        <v>295559418.87749267</v>
      </c>
      <c r="X34" s="50">
        <f>+R34-W34</f>
        <v>0</v>
      </c>
    </row>
    <row r="35" spans="1:24" ht="14" thickTop="1" thickBot="1">
      <c r="A35" s="277"/>
      <c r="B35" s="2" t="s">
        <v>3</v>
      </c>
      <c r="C35" s="1" t="s">
        <v>234</v>
      </c>
      <c r="E35" s="24"/>
      <c r="F35" s="68">
        <f>F34/13</f>
        <v>301311.25620597904</v>
      </c>
      <c r="G35" s="68">
        <f t="shared" si="12" ref="G35:O35">G34/13</f>
        <v>604454.86782952317</v>
      </c>
      <c r="H35" s="68">
        <f t="shared" si="12"/>
        <v>1087900.6995080528</v>
      </c>
      <c r="I35" s="68">
        <f t="shared" si="12"/>
        <v>1586672.0148795408</v>
      </c>
      <c r="J35" s="68">
        <f t="shared" si="12"/>
        <v>2068761.0399403947</v>
      </c>
      <c r="K35" s="68">
        <f t="shared" si="12"/>
        <v>2534273.0531139341</v>
      </c>
      <c r="L35" s="68">
        <f t="shared" si="12"/>
        <v>2987772.7981867101</v>
      </c>
      <c r="M35" s="68">
        <f t="shared" si="12"/>
        <v>3429260.2751587229</v>
      </c>
      <c r="N35" s="68">
        <f t="shared" si="12"/>
        <v>3858735.4840299706</v>
      </c>
      <c r="O35" s="68">
        <f t="shared" si="12"/>
        <v>4276198.4248004546</v>
      </c>
      <c r="R35" s="23">
        <f>SUM(F35:O35)</f>
        <v>22735339.913653284</v>
      </c>
      <c r="W35" s="50">
        <f>+'Transmission - Inspections'!R35+'Transmission - Hardening'!R35+'Transmission - Veg Mgmt'!R35</f>
        <v>22735339.913653284</v>
      </c>
      <c r="X35" s="50">
        <f>+R35-W35</f>
        <v>0</v>
      </c>
    </row>
    <row r="36" spans="1:24" ht="14" thickTop="1" thickBot="1">
      <c r="A36" s="277"/>
      <c r="B36" s="2" t="s">
        <v>4</v>
      </c>
      <c r="C36" s="1" t="s">
        <v>235</v>
      </c>
      <c r="E36" s="24"/>
      <c r="F36" s="68">
        <f>F34-F35</f>
        <v>3615735.0744717484</v>
      </c>
      <c r="G36" s="68">
        <f t="shared" si="13" ref="G36:O36">G34-G35</f>
        <v>7253458.4139542775</v>
      </c>
      <c r="H36" s="68">
        <f t="shared" si="13"/>
        <v>13054808.394096635</v>
      </c>
      <c r="I36" s="68">
        <f t="shared" si="13"/>
        <v>19040064.17855449</v>
      </c>
      <c r="J36" s="68">
        <f t="shared" si="13"/>
        <v>24825132.479284737</v>
      </c>
      <c r="K36" s="68">
        <f t="shared" si="13"/>
        <v>30411276.637367211</v>
      </c>
      <c r="L36" s="68">
        <f t="shared" si="13"/>
        <v>35853273.578240521</v>
      </c>
      <c r="M36" s="68">
        <f t="shared" si="13"/>
        <v>41151123.301904671</v>
      </c>
      <c r="N36" s="68">
        <f t="shared" si="13"/>
        <v>46304825.808359645</v>
      </c>
      <c r="O36" s="68">
        <f t="shared" si="13"/>
        <v>51314381.097605459</v>
      </c>
      <c r="R36" s="23">
        <f>SUM(F36:O36)</f>
        <v>272824078.96383941</v>
      </c>
      <c r="W36" s="50">
        <f>+'Transmission - Inspections'!R36+'Transmission - Hardening'!R36+'Transmission - Veg Mgmt'!R36</f>
        <v>272824078.96383941</v>
      </c>
      <c r="X36" s="50">
        <f>+R36-W36</f>
        <v>0</v>
      </c>
    </row>
    <row r="37" spans="1:14" ht="13.5" thickTop="1">
      <c r="A37" s="277"/>
      <c r="E37" s="24"/>
      <c r="F37" s="25"/>
      <c r="G37" s="25"/>
      <c r="H37" s="25"/>
      <c r="I37" s="25"/>
      <c r="J37" s="25"/>
      <c r="K37" s="25"/>
      <c r="L37" s="25"/>
      <c r="M37" s="25"/>
      <c r="N37" s="25"/>
    </row>
    <row r="38" spans="1:24" s="14" customFormat="1" ht="15.5">
      <c r="A38" s="55" t="s">
        <v>22</v>
      </c>
      <c r="B38" s="14" t="s">
        <v>74</v>
      </c>
      <c r="E38" s="32"/>
      <c r="P38" s="62"/>
      <c r="Q38" s="62"/>
      <c r="R38" s="62"/>
      <c r="W38" s="54"/>
      <c r="X38" s="54"/>
    </row>
    <row r="39" spans="1:24" s="14" customFormat="1" ht="13">
      <c r="A39" s="55"/>
      <c r="B39" s="273" t="s">
        <v>3</v>
      </c>
      <c r="C39" s="14" t="s">
        <v>227</v>
      </c>
      <c r="E39" s="32"/>
      <c r="F39" s="62">
        <f>$F$69</f>
        <v>0.97399544999999998</v>
      </c>
      <c r="G39" s="62">
        <f t="shared" si="14" ref="G39:O39">$F$69</f>
        <v>0.97399544999999998</v>
      </c>
      <c r="H39" s="62">
        <f t="shared" si="14"/>
        <v>0.97399544999999998</v>
      </c>
      <c r="I39" s="62">
        <f t="shared" si="14"/>
        <v>0.97399544999999998</v>
      </c>
      <c r="J39" s="62">
        <f t="shared" si="14"/>
        <v>0.97399544999999998</v>
      </c>
      <c r="K39" s="62">
        <f t="shared" si="14"/>
        <v>0.97399544999999998</v>
      </c>
      <c r="L39" s="62">
        <f t="shared" si="14"/>
        <v>0.97399544999999998</v>
      </c>
      <c r="M39" s="62">
        <f t="shared" si="14"/>
        <v>0.97399544999999998</v>
      </c>
      <c r="N39" s="62">
        <f t="shared" si="14"/>
        <v>0.97399544999999998</v>
      </c>
      <c r="O39" s="62">
        <f t="shared" si="14"/>
        <v>0.97399544999999998</v>
      </c>
      <c r="P39" s="62"/>
      <c r="Q39" s="62"/>
      <c r="R39" s="62"/>
      <c r="W39" s="54"/>
      <c r="X39" s="54"/>
    </row>
    <row r="40" spans="1:24" s="14" customFormat="1" ht="13">
      <c r="A40" s="55"/>
      <c r="B40" s="273" t="s">
        <v>4</v>
      </c>
      <c r="C40" s="14" t="s">
        <v>228</v>
      </c>
      <c r="E40" s="32"/>
      <c r="F40" s="62">
        <v>0.9723427</v>
      </c>
      <c r="G40" s="62">
        <v>0.9723427</v>
      </c>
      <c r="H40" s="62">
        <v>0.9723427</v>
      </c>
      <c r="I40" s="62">
        <v>0.9723427</v>
      </c>
      <c r="J40" s="62">
        <v>0.9723427</v>
      </c>
      <c r="K40" s="62">
        <v>0.9723427</v>
      </c>
      <c r="L40" s="62">
        <v>0.9723427</v>
      </c>
      <c r="M40" s="62">
        <v>0.9723427</v>
      </c>
      <c r="N40" s="62">
        <v>0.9723427</v>
      </c>
      <c r="O40" s="62">
        <v>0.9723427</v>
      </c>
      <c r="P40" s="62"/>
      <c r="Q40" s="62"/>
      <c r="R40" s="62"/>
      <c r="W40" s="50">
        <f>+'Transmission - Inspections'!R43+'Transmission - Hardening'!R43+'Transmission - Veg Mgmt'!R43</f>
        <v>22144117.630101688</v>
      </c>
      <c r="X40" s="50">
        <f t="shared" si="15" ref="X40:X41">+R43-W40</f>
        <v>0</v>
      </c>
    </row>
    <row r="41" spans="1:24" ht="13">
      <c r="A41" s="277"/>
      <c r="E41" s="24"/>
      <c r="F41" s="25"/>
      <c r="G41" s="25"/>
      <c r="H41" s="25"/>
      <c r="I41" s="25"/>
      <c r="J41" s="25"/>
      <c r="K41" s="25"/>
      <c r="L41" s="25"/>
      <c r="M41" s="25"/>
      <c r="N41" s="25"/>
      <c r="V41" s="14"/>
      <c r="W41" s="50">
        <f>+'Transmission - Inspections'!R44+'Transmission - Hardening'!R44+'Transmission - Veg Mgmt'!R44</f>
        <v>265278501.56471279</v>
      </c>
      <c r="X41" s="50">
        <f t="shared" si="15"/>
        <v>0</v>
      </c>
    </row>
    <row r="42" spans="1:24" ht="13">
      <c r="A42" s="276" t="s">
        <v>23</v>
      </c>
      <c r="B42" s="1" t="s">
        <v>237</v>
      </c>
      <c r="E42" s="24"/>
      <c r="P42" s="64"/>
      <c r="Q42" s="64"/>
      <c r="W42" s="50">
        <f>+'Transmission - Inspections'!R45+'Transmission - Hardening'!R45+'Transmission - Veg Mgmt'!R45</f>
        <v>287422619.1948145</v>
      </c>
      <c r="X42" s="50">
        <f>+R45-W42</f>
        <v>0</v>
      </c>
    </row>
    <row r="43" spans="1:18" ht="13.5" thickBot="1">
      <c r="A43" s="277"/>
      <c r="B43" s="273" t="s">
        <v>3</v>
      </c>
      <c r="C43" s="1" t="s">
        <v>236</v>
      </c>
      <c r="E43" s="24"/>
      <c r="F43" s="68">
        <f>F35*F39</f>
        <v>293475.79257840785</v>
      </c>
      <c r="G43" s="68">
        <f t="shared" si="16" ref="G43:O43">G35*G39</f>
        <v>588736.29099630693</v>
      </c>
      <c r="H43" s="68">
        <f t="shared" si="16"/>
        <v>1059610.3313726606</v>
      </c>
      <c r="I43" s="68">
        <f t="shared" si="16"/>
        <v>1545411.3231350051</v>
      </c>
      <c r="J43" s="68">
        <f t="shared" si="16"/>
        <v>2014963.8400392127</v>
      </c>
      <c r="K43" s="68">
        <f t="shared" si="16"/>
        <v>2468370.42279058</v>
      </c>
      <c r="L43" s="68">
        <f t="shared" si="16"/>
        <v>2910077.1110676238</v>
      </c>
      <c r="M43" s="68">
        <f t="shared" si="16"/>
        <v>3340083.9048703439</v>
      </c>
      <c r="N43" s="68">
        <f t="shared" si="16"/>
        <v>3758390.8041987391</v>
      </c>
      <c r="O43" s="68">
        <f t="shared" si="16"/>
        <v>4164997.8090528101</v>
      </c>
      <c r="R43" s="23">
        <f>SUM(F43:O43)</f>
        <v>22144117.630101692</v>
      </c>
    </row>
    <row r="44" spans="1:18" ht="14" thickTop="1" thickBot="1">
      <c r="A44" s="277"/>
      <c r="B44" s="273" t="s">
        <v>4</v>
      </c>
      <c r="C44" s="1" t="s">
        <v>238</v>
      </c>
      <c r="E44" s="24"/>
      <c r="F44" s="68">
        <f>F36*F40</f>
        <v>3515733.6047965609</v>
      </c>
      <c r="G44" s="68">
        <f t="shared" si="17" ref="G44:O44">G36*G40</f>
        <v>7052847.3385620201</v>
      </c>
      <c r="H44" s="68">
        <f t="shared" si="17"/>
        <v>12693747.641898587</v>
      </c>
      <c r="I44" s="68">
        <f t="shared" si="17"/>
        <v>18513467.411548954</v>
      </c>
      <c r="J44" s="68">
        <f t="shared" si="17"/>
        <v>24138536.342765417</v>
      </c>
      <c r="K44" s="68">
        <f t="shared" si="17"/>
        <v>29570182.836024556</v>
      </c>
      <c r="L44" s="68">
        <f t="shared" si="17"/>
        <v>34861668.834905051</v>
      </c>
      <c r="M44" s="68">
        <f t="shared" si="17"/>
        <v>40012994.3394069</v>
      </c>
      <c r="N44" s="68">
        <f t="shared" si="17"/>
        <v>45024159.349530101</v>
      </c>
      <c r="O44" s="68">
        <f t="shared" si="17"/>
        <v>49895163.865274653</v>
      </c>
      <c r="P44" s="76"/>
      <c r="Q44" s="76"/>
      <c r="R44" s="23">
        <f>SUM(F44:O44)</f>
        <v>265278501.56471282</v>
      </c>
    </row>
    <row r="45" spans="1:18" ht="14" thickTop="1" thickBot="1">
      <c r="A45" s="277"/>
      <c r="B45" s="1" t="s">
        <v>231</v>
      </c>
      <c r="C45" s="1" t="s">
        <v>41</v>
      </c>
      <c r="E45" s="24"/>
      <c r="F45" s="23">
        <f t="shared" si="18" ref="F45:O45">+F43+F44</f>
        <v>3809209.397374969</v>
      </c>
      <c r="G45" s="23">
        <f t="shared" si="18"/>
        <v>7641583.6295583267</v>
      </c>
      <c r="H45" s="23">
        <f t="shared" si="18"/>
        <v>13753357.973271247</v>
      </c>
      <c r="I45" s="23">
        <f t="shared" si="18"/>
        <v>20058878.734683957</v>
      </c>
      <c r="J45" s="23">
        <f t="shared" si="18"/>
        <v>26153500.182804629</v>
      </c>
      <c r="K45" s="23">
        <f t="shared" si="18"/>
        <v>32038553.258815136</v>
      </c>
      <c r="L45" s="23">
        <f t="shared" si="18"/>
        <v>37771745.945972674</v>
      </c>
      <c r="M45" s="23">
        <f t="shared" si="18"/>
        <v>43353078.244277246</v>
      </c>
      <c r="N45" s="23">
        <f t="shared" si="18"/>
        <v>48782550.153728843</v>
      </c>
      <c r="O45" s="23">
        <f t="shared" si="18"/>
        <v>54060161.674327463</v>
      </c>
      <c r="R45" s="23">
        <f>SUM(F45:O45)</f>
        <v>287422619.19481444</v>
      </c>
    </row>
    <row r="46" spans="1:14" ht="13.5" thickTop="1">
      <c r="A46" s="277"/>
      <c r="E46" s="24"/>
      <c r="F46" s="25"/>
      <c r="G46" s="25"/>
      <c r="H46" s="25"/>
      <c r="I46" s="25"/>
      <c r="J46" s="25"/>
      <c r="K46" s="25"/>
      <c r="L46" s="25"/>
      <c r="M46" s="25"/>
      <c r="N46" s="25"/>
    </row>
    <row r="47" spans="1:17" ht="13">
      <c r="A47" s="26" t="s">
        <v>79</v>
      </c>
      <c r="C47" s="8"/>
      <c r="E47" s="24"/>
      <c r="F47" s="27"/>
      <c r="G47" s="27"/>
      <c r="H47" s="27"/>
      <c r="I47" s="27"/>
      <c r="J47" s="27"/>
      <c r="K47" s="27"/>
      <c r="L47" s="27"/>
      <c r="M47" s="27"/>
      <c r="N47" s="27"/>
      <c r="O47" s="28"/>
      <c r="P47" s="28"/>
      <c r="Q47" s="28"/>
    </row>
    <row r="48" spans="1:17" ht="13">
      <c r="A48" s="277"/>
      <c r="B48" s="8" t="s">
        <v>66</v>
      </c>
      <c r="C48" s="29" t="s">
        <v>76</v>
      </c>
      <c r="D48" s="29"/>
      <c r="E48" s="29"/>
      <c r="F48" s="29"/>
      <c r="G48" s="30"/>
      <c r="H48" s="30"/>
      <c r="I48" s="30"/>
      <c r="J48" s="30"/>
      <c r="K48" s="30"/>
      <c r="L48" s="30"/>
      <c r="M48" s="30"/>
      <c r="N48" s="30"/>
      <c r="O48" s="30"/>
      <c r="P48" s="261"/>
      <c r="Q48" s="261"/>
    </row>
    <row r="49" spans="1:17" ht="13">
      <c r="A49" s="277"/>
      <c r="B49" s="8" t="s">
        <v>67</v>
      </c>
      <c r="C49" s="1" t="s">
        <v>51</v>
      </c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261"/>
      <c r="Q49" s="261"/>
    </row>
    <row r="50" spans="1:17" ht="13">
      <c r="A50" s="277"/>
      <c r="B50" s="8" t="s">
        <v>68</v>
      </c>
      <c r="C50" s="8" t="s">
        <v>77</v>
      </c>
      <c r="E50" s="24"/>
      <c r="F50" s="27"/>
      <c r="G50" s="27"/>
      <c r="H50" s="27"/>
      <c r="I50" s="27"/>
      <c r="J50" s="27"/>
      <c r="K50" s="27"/>
      <c r="L50" s="27"/>
      <c r="M50" s="27"/>
      <c r="N50" s="27"/>
      <c r="O50" s="28"/>
      <c r="P50" s="28"/>
      <c r="Q50" s="28"/>
    </row>
    <row r="51" spans="2:17" s="14" customFormat="1" ht="13">
      <c r="B51" s="31" t="s">
        <v>69</v>
      </c>
      <c r="C51" s="27" t="s">
        <v>224</v>
      </c>
      <c r="E51" s="32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</row>
    <row r="52" spans="2:17" ht="11.5" customHeight="1">
      <c r="B52" s="2" t="s">
        <v>106</v>
      </c>
      <c r="C52" s="272" t="s">
        <v>225</v>
      </c>
      <c r="E52" s="24"/>
      <c r="F52" s="27"/>
      <c r="G52" s="27"/>
      <c r="H52" s="27"/>
      <c r="I52" s="27"/>
      <c r="J52" s="27"/>
      <c r="K52" s="27"/>
      <c r="L52" s="27"/>
      <c r="M52" s="27"/>
      <c r="N52" s="27"/>
      <c r="O52" s="28"/>
      <c r="P52" s="28"/>
      <c r="Q52" s="28"/>
    </row>
    <row r="53" spans="1:17" ht="11.5" customHeight="1">
      <c r="A53" s="4"/>
      <c r="B53" s="1" t="s">
        <v>71</v>
      </c>
      <c r="C53" s="1" t="s">
        <v>57</v>
      </c>
      <c r="E53" s="24"/>
      <c r="F53" s="27"/>
      <c r="G53" s="27"/>
      <c r="H53" s="27"/>
      <c r="I53" s="27"/>
      <c r="J53" s="27"/>
      <c r="K53" s="27"/>
      <c r="L53" s="27"/>
      <c r="M53" s="27"/>
      <c r="N53" s="27"/>
      <c r="O53" s="28"/>
      <c r="P53" s="28"/>
      <c r="Q53" s="28"/>
    </row>
    <row r="54" spans="1:17" ht="11.5" customHeight="1">
      <c r="A54" s="4"/>
      <c r="B54" s="1" t="s">
        <v>72</v>
      </c>
      <c r="C54" s="1" t="s">
        <v>52</v>
      </c>
      <c r="E54" s="24"/>
      <c r="F54" s="27"/>
      <c r="G54" s="27"/>
      <c r="H54" s="27"/>
      <c r="I54" s="27"/>
      <c r="J54" s="27"/>
      <c r="K54" s="27"/>
      <c r="L54" s="27"/>
      <c r="M54" s="27"/>
      <c r="N54" s="27"/>
      <c r="O54" s="28"/>
      <c r="P54" s="28"/>
      <c r="Q54" s="28"/>
    </row>
    <row r="55" spans="1:17" ht="11.5" customHeight="1">
      <c r="A55" s="4"/>
      <c r="B55" s="1" t="s">
        <v>73</v>
      </c>
      <c r="C55" s="14" t="s">
        <v>241</v>
      </c>
      <c r="E55" s="24"/>
      <c r="F55" s="27"/>
      <c r="G55" s="27"/>
      <c r="H55" s="27"/>
      <c r="I55" s="27"/>
      <c r="J55" s="27"/>
      <c r="K55" s="27"/>
      <c r="L55" s="27"/>
      <c r="M55" s="27"/>
      <c r="N55" s="27"/>
      <c r="O55" s="28"/>
      <c r="P55" s="28"/>
      <c r="Q55" s="28"/>
    </row>
    <row r="56" spans="1:17" ht="11.5" customHeight="1">
      <c r="A56" s="4"/>
      <c r="C56" s="8"/>
      <c r="E56" s="24"/>
      <c r="F56" s="27"/>
      <c r="G56" s="27"/>
      <c r="H56" s="27"/>
      <c r="I56" s="27"/>
      <c r="J56" s="27"/>
      <c r="K56" s="27"/>
      <c r="L56" s="27"/>
      <c r="M56" s="27"/>
      <c r="N56" s="27"/>
      <c r="O56" s="28"/>
      <c r="P56" s="28"/>
      <c r="Q56" s="28"/>
    </row>
    <row r="57" spans="1:17" ht="11.5" customHeight="1">
      <c r="A57" s="4"/>
      <c r="C57" s="8"/>
      <c r="E57" s="24"/>
      <c r="F57" s="27"/>
      <c r="G57" s="27"/>
      <c r="H57" s="27"/>
      <c r="I57" s="27"/>
      <c r="J57" s="27"/>
      <c r="K57" s="27"/>
      <c r="L57" s="27"/>
      <c r="M57" s="27"/>
      <c r="N57" s="27"/>
      <c r="O57" s="28"/>
      <c r="P57" s="28"/>
      <c r="Q57" s="28"/>
    </row>
    <row r="58" spans="1:17" ht="11.5" customHeight="1">
      <c r="A58" s="4"/>
      <c r="C58" s="8"/>
      <c r="E58" s="24"/>
      <c r="F58" s="27"/>
      <c r="G58" s="27"/>
      <c r="H58" s="27"/>
      <c r="I58" s="27"/>
      <c r="J58" s="27"/>
      <c r="K58" s="27"/>
      <c r="L58" s="27"/>
      <c r="M58" s="27"/>
      <c r="N58" s="27"/>
      <c r="O58" s="28"/>
      <c r="P58" s="28"/>
      <c r="Q58" s="28"/>
    </row>
    <row r="59" spans="1:17" ht="11.5" customHeight="1">
      <c r="A59" s="4"/>
      <c r="C59" s="8"/>
      <c r="E59" s="24"/>
      <c r="F59" s="27"/>
      <c r="G59" s="27"/>
      <c r="H59" s="27"/>
      <c r="I59" s="27"/>
      <c r="J59" s="27"/>
      <c r="K59" s="27"/>
      <c r="L59" s="27"/>
      <c r="M59" s="27"/>
      <c r="N59" s="27"/>
      <c r="O59" s="28"/>
      <c r="P59" s="28"/>
      <c r="Q59" s="28"/>
    </row>
    <row r="60" spans="3:17" s="33" customFormat="1" ht="16" customHeight="1">
      <c r="C60" s="75" t="s">
        <v>46</v>
      </c>
      <c r="E60" s="79"/>
      <c r="F60" s="80">
        <v>0.032000000000000001</v>
      </c>
      <c r="G60" s="80">
        <v>0.032000000000000001</v>
      </c>
      <c r="H60" s="80">
        <v>0.032000000000000001</v>
      </c>
      <c r="I60" s="80">
        <v>0.032000000000000001</v>
      </c>
      <c r="J60" s="80">
        <v>0.032000000000000001</v>
      </c>
      <c r="K60" s="80">
        <v>0.032000000000000001</v>
      </c>
      <c r="L60" s="80">
        <v>0.032000000000000001</v>
      </c>
      <c r="M60" s="80">
        <v>0.032000000000000001</v>
      </c>
      <c r="N60" s="80">
        <v>0.032000000000000001</v>
      </c>
      <c r="O60" s="256">
        <v>0.032000000000000001</v>
      </c>
      <c r="P60" s="121"/>
      <c r="Q60" s="121"/>
    </row>
    <row r="61" spans="3:17" s="33" customFormat="1" ht="16" customHeight="1">
      <c r="C61" s="33" t="s">
        <v>35</v>
      </c>
      <c r="E61" s="37"/>
      <c r="F61" s="48">
        <v>0.014</v>
      </c>
      <c r="G61" s="48">
        <v>0.014</v>
      </c>
      <c r="H61" s="48">
        <v>0.014</v>
      </c>
      <c r="I61" s="48">
        <v>0.014</v>
      </c>
      <c r="J61" s="48">
        <v>0.014</v>
      </c>
      <c r="K61" s="48">
        <v>0.014</v>
      </c>
      <c r="L61" s="48">
        <v>0.014</v>
      </c>
      <c r="M61" s="48">
        <v>0.014</v>
      </c>
      <c r="N61" s="48">
        <v>0.014</v>
      </c>
      <c r="O61" s="257">
        <v>0.014</v>
      </c>
      <c r="P61" s="121"/>
      <c r="Q61" s="121"/>
    </row>
    <row r="62" spans="3:17" s="33" customFormat="1" ht="16" customHeight="1">
      <c r="C62" s="33" t="s">
        <v>25</v>
      </c>
      <c r="E62" s="37"/>
      <c r="F62" s="48">
        <f>WACC!$B$39</f>
        <v>0.012034558276621409</v>
      </c>
      <c r="G62" s="48">
        <f>WACC!$B$39</f>
        <v>0.012034558276621409</v>
      </c>
      <c r="H62" s="48">
        <f>WACC!$B$39</f>
        <v>0.012034558276621409</v>
      </c>
      <c r="I62" s="48">
        <f>WACC!$B$39</f>
        <v>0.012034558276621409</v>
      </c>
      <c r="J62" s="48">
        <f>WACC!$B$39</f>
        <v>0.012034558276621409</v>
      </c>
      <c r="K62" s="48">
        <f>WACC!$B$39</f>
        <v>0.012034558276621409</v>
      </c>
      <c r="L62" s="48">
        <f>WACC!$B$39</f>
        <v>0.012034558276621409</v>
      </c>
      <c r="M62" s="48">
        <f>WACC!$B$39</f>
        <v>0.012034558276621409</v>
      </c>
      <c r="N62" s="48">
        <f>WACC!$B$39</f>
        <v>0.012034558276621409</v>
      </c>
      <c r="O62" s="257">
        <f>WACC!$B$39</f>
        <v>0.012034558276621409</v>
      </c>
      <c r="P62" s="121"/>
      <c r="Q62" s="121"/>
    </row>
    <row r="63" spans="3:17" s="33" customFormat="1" ht="16" customHeight="1">
      <c r="C63" s="33" t="s">
        <v>26</v>
      </c>
      <c r="E63" s="38"/>
      <c r="F63" s="49">
        <f>WACC!$B$44</f>
        <v>0.044422826019061654</v>
      </c>
      <c r="G63" s="49">
        <f>WACC!$B$44</f>
        <v>0.044422826019061654</v>
      </c>
      <c r="H63" s="49">
        <f>WACC!$B$44</f>
        <v>0.044422826019061654</v>
      </c>
      <c r="I63" s="49">
        <f>WACC!$B$44</f>
        <v>0.044422826019061654</v>
      </c>
      <c r="J63" s="49">
        <f>WACC!$B$44</f>
        <v>0.044422826019061654</v>
      </c>
      <c r="K63" s="49">
        <f>WACC!$B$44</f>
        <v>0.044422826019061654</v>
      </c>
      <c r="L63" s="49">
        <f>WACC!$B$44</f>
        <v>0.044422826019061654</v>
      </c>
      <c r="M63" s="49">
        <f>WACC!$B$44</f>
        <v>0.044422826019061654</v>
      </c>
      <c r="N63" s="49">
        <f>WACC!$B$44</f>
        <v>0.044422826019061654</v>
      </c>
      <c r="O63" s="258">
        <f>WACC!$B$44</f>
        <v>0.044422826019061654</v>
      </c>
      <c r="P63" s="121"/>
      <c r="Q63" s="121"/>
    </row>
    <row r="64" spans="3:17" s="33" customFormat="1" ht="16" customHeight="1">
      <c r="C64" s="33" t="s">
        <v>27</v>
      </c>
      <c r="E64" s="39"/>
      <c r="F64" s="74">
        <v>0.21</v>
      </c>
      <c r="G64" s="40">
        <v>0.21</v>
      </c>
      <c r="H64" s="40">
        <v>0.21</v>
      </c>
      <c r="I64" s="40">
        <v>0.21</v>
      </c>
      <c r="J64" s="40">
        <v>0.21</v>
      </c>
      <c r="K64" s="40">
        <v>0.21</v>
      </c>
      <c r="L64" s="40">
        <v>0.21</v>
      </c>
      <c r="M64" s="40">
        <v>0.21</v>
      </c>
      <c r="N64" s="40">
        <v>0.21</v>
      </c>
      <c r="O64" s="259">
        <v>0.21</v>
      </c>
      <c r="P64" s="122"/>
      <c r="Q64" s="122"/>
    </row>
    <row r="65" spans="3:17" s="33" customFormat="1" ht="16" customHeight="1">
      <c r="C65" s="33" t="s">
        <v>28</v>
      </c>
      <c r="E65" s="42"/>
      <c r="F65" s="40">
        <v>0.044580000000000002</v>
      </c>
      <c r="G65" s="40">
        <v>0.044580000000000002</v>
      </c>
      <c r="H65" s="40">
        <v>0.055</v>
      </c>
      <c r="I65" s="40">
        <v>0.055</v>
      </c>
      <c r="J65" s="40">
        <v>0.055</v>
      </c>
      <c r="K65" s="40">
        <v>0.055</v>
      </c>
      <c r="L65" s="40">
        <v>0.055</v>
      </c>
      <c r="M65" s="40">
        <v>0.055</v>
      </c>
      <c r="N65" s="40">
        <v>0.055</v>
      </c>
      <c r="O65" s="259">
        <v>0.055</v>
      </c>
      <c r="P65" s="122"/>
      <c r="Q65" s="122"/>
    </row>
    <row r="66" spans="5:17" s="33" customFormat="1" ht="16" customHeight="1">
      <c r="E66" s="43"/>
      <c r="F66" s="44">
        <f t="shared" si="19" ref="F66:O66">1-((F64+F65)-(F64*F65))</f>
        <v>0.75478180000000006</v>
      </c>
      <c r="G66" s="44">
        <f t="shared" si="19"/>
        <v>0.75478180000000006</v>
      </c>
      <c r="H66" s="44">
        <f t="shared" si="19"/>
        <v>0.74655000000000005</v>
      </c>
      <c r="I66" s="44">
        <f t="shared" si="19"/>
        <v>0.74655000000000005</v>
      </c>
      <c r="J66" s="44">
        <f t="shared" si="19"/>
        <v>0.74655000000000005</v>
      </c>
      <c r="K66" s="44">
        <f t="shared" si="19"/>
        <v>0.74655000000000005</v>
      </c>
      <c r="L66" s="44">
        <f t="shared" si="19"/>
        <v>0.74655000000000005</v>
      </c>
      <c r="M66" s="44">
        <f t="shared" si="19"/>
        <v>0.74655000000000005</v>
      </c>
      <c r="N66" s="44">
        <f t="shared" si="19"/>
        <v>0.74655000000000005</v>
      </c>
      <c r="O66" s="260">
        <f t="shared" si="19"/>
        <v>0.74655000000000005</v>
      </c>
      <c r="P66" s="123"/>
      <c r="Q66" s="123"/>
    </row>
    <row r="67" spans="1:17" ht="11.5" customHeight="1">
      <c r="A67" s="4"/>
      <c r="C67" s="8"/>
      <c r="E67" s="24"/>
      <c r="F67" s="27"/>
      <c r="G67" s="27"/>
      <c r="H67" s="27"/>
      <c r="I67" s="27"/>
      <c r="J67" s="27"/>
      <c r="K67" s="27"/>
      <c r="L67" s="27"/>
      <c r="M67" s="27"/>
      <c r="N67" s="27"/>
      <c r="O67" s="28"/>
      <c r="P67" s="28"/>
      <c r="Q67" s="28"/>
    </row>
    <row r="68" spans="1:17" ht="11.5" customHeight="1">
      <c r="A68" s="4"/>
      <c r="C68" s="8" t="s">
        <v>229</v>
      </c>
      <c r="E68" s="24"/>
      <c r="F68" s="76">
        <v>0.97063069999999996</v>
      </c>
      <c r="G68" s="76">
        <v>0.97192219999999996</v>
      </c>
      <c r="H68" s="76">
        <v>0.97182100000000005</v>
      </c>
      <c r="I68" s="76">
        <v>0.97288609999999998</v>
      </c>
      <c r="J68" s="76">
        <v>0.97357689999999997</v>
      </c>
      <c r="K68" s="76">
        <v>0.97446719999999998</v>
      </c>
      <c r="L68" s="76">
        <v>0.97492429999999997</v>
      </c>
      <c r="M68" s="76">
        <v>0.97415339999999995</v>
      </c>
      <c r="N68" s="76">
        <v>0.97389250000000005</v>
      </c>
      <c r="O68" s="76">
        <v>0.98334239999999995</v>
      </c>
      <c r="P68" s="76">
        <v>0.97400149999999996</v>
      </c>
      <c r="Q68" s="76">
        <v>0.97232719999999995</v>
      </c>
    </row>
    <row r="69" spans="1:17" ht="11.5" customHeight="1">
      <c r="A69" s="4"/>
      <c r="C69" s="8" t="s">
        <v>230</v>
      </c>
      <c r="E69" s="24"/>
      <c r="F69" s="62">
        <f>SUM(F68:Q68)/12</f>
        <v>0.97399544999999998</v>
      </c>
      <c r="G69" s="27"/>
      <c r="H69" s="27"/>
      <c r="I69" s="27"/>
      <c r="J69" s="27"/>
      <c r="K69" s="27"/>
      <c r="L69" s="27"/>
      <c r="M69" s="27"/>
      <c r="N69" s="27"/>
      <c r="O69" s="28"/>
      <c r="P69" s="28"/>
      <c r="Q69" s="28"/>
    </row>
    <row r="70" spans="1:17" ht="11.5" customHeight="1">
      <c r="A70" s="4"/>
      <c r="C70" s="8"/>
      <c r="E70" s="24"/>
      <c r="F70" s="27"/>
      <c r="G70" s="27"/>
      <c r="H70" s="27"/>
      <c r="I70" s="27"/>
      <c r="J70" s="27"/>
      <c r="K70" s="27"/>
      <c r="L70" s="27"/>
      <c r="M70" s="27"/>
      <c r="N70" s="27"/>
      <c r="O70" s="28"/>
      <c r="P70" s="28"/>
      <c r="Q70" s="28"/>
    </row>
    <row r="71" spans="1:17" ht="11.5" customHeight="1">
      <c r="A71" s="4"/>
      <c r="C71" s="8"/>
      <c r="E71" s="24"/>
      <c r="F71" s="27"/>
      <c r="G71" s="27"/>
      <c r="H71" s="27"/>
      <c r="I71" s="27"/>
      <c r="J71" s="27"/>
      <c r="K71" s="27"/>
      <c r="L71" s="27"/>
      <c r="M71" s="27"/>
      <c r="N71" s="27"/>
      <c r="O71" s="28"/>
      <c r="P71" s="28"/>
      <c r="Q71" s="28"/>
    </row>
  </sheetData>
  <mergeCells count="5">
    <mergeCell ref="A3:O3"/>
    <mergeCell ref="A4:O4"/>
    <mergeCell ref="A5:O5"/>
    <mergeCell ref="A6:O6"/>
    <mergeCell ref="A7:O7"/>
  </mergeCells>
  <printOptions horizontalCentered="1" verticalCentered="1"/>
  <pageMargins left="0.3" right="0.28" top="0.96" bottom="1" header="0.5" footer="0.5"/>
  <pageSetup fitToHeight="2" orientation="landscape" scale="10" r:id="rId1"/>
  <headerFooter alignWithMargins="0"/>
  <rowBreaks count="1" manualBreakCount="1">
    <brk id="52" max="11" man="1"/>
  </rowBreaks>
  <ignoredErrors>
    <ignoredError sqref="A11:A4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