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 activeTab="0"/>
  </bookViews>
  <sheets>
    <sheet name="2019 MICHAEL CAPITAL IO (NEE)" sheetId="1" r:id="rId1"/>
  </sheets>
  <externalReferences>
    <externalReference r:id="rId5"/>
    <externalReference r:id="rId6"/>
    <externalReference r:id="rId7"/>
  </externalReferences>
  <definedNames>
    <definedName name="DF_GRID_1" localSheetId="0">'2019 MICHAEL CAPITAL IO (NEE)'!$F$9:$K$48</definedName>
    <definedName name="DF_GRID_1">#REF!</definedName>
    <definedName name="_xlnm.Print_Area" localSheetId="0">'2019 MICHAEL CAPITAL IO (NEE)'!$A$7:$L$49</definedName>
    <definedName name="SAPBEXhrIndnt" hidden="1">"Wide"</definedName>
    <definedName name="SAPCrosstab1" localSheetId="0">'2019 MICHAEL CAPITAL IO (NEE)'!$F$9:$U$45</definedName>
    <definedName name="SAPCrosstab1">#REF!</definedName>
    <definedName name="SAPsysID" hidden="1">"708C5W7SBKP804JT78WJ0JNKI"</definedName>
    <definedName name="SAPwbID" hidden="1">"ARS"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<sst xmlns="http://schemas.openxmlformats.org/spreadsheetml/2006/main" count="299" uniqueCount="103">
  <si>
    <t>Filter</t>
  </si>
  <si>
    <t>Table</t>
  </si>
  <si>
    <t/>
  </si>
  <si>
    <t>IO Inputs
JAN 2019 -
 DEC 2019</t>
  </si>
  <si>
    <t>Order</t>
  </si>
  <si>
    <t>Account</t>
  </si>
  <si>
    <t>Time: Fiscal year/period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</si>
  <si>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</si>
  <si>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</si>
  <si>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</si>
  <si>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</si>
  <si>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</si>
  <si>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</si>
  <si>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</si>
  <si>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</si>
  <si>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</si>
  <si>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Overall Result</t>
  </si>
  <si>
    <t xml:space="preserve"> </t>
  </si>
  <si>
    <t>EG0000C40827</t>
  </si>
  <si>
    <t>Plant Smith - Storm Restoration</t>
  </si>
  <si>
    <t>AMF- WEIGHT ROOM REPAIR</t>
  </si>
  <si>
    <t>5400200</t>
  </si>
  <si>
    <t>CONSUMABLES</t>
  </si>
  <si>
    <t>Goods receipt</t>
  </si>
  <si>
    <t>HURRICANE MICHEAL U12 BATTERY CHARGER</t>
  </si>
  <si>
    <t>5400100</t>
  </si>
  <si>
    <t>MATERIALS &amp; SUPPLIES: General</t>
  </si>
  <si>
    <t>HURRICANE MICHEAL KENWOOD RADIO</t>
  </si>
  <si>
    <t>GRARBAR 46212</t>
  </si>
  <si>
    <t>FIRE PUMP HOUSE DOORS</t>
  </si>
  <si>
    <t>PURLINS FOR DEMIN</t>
  </si>
  <si>
    <t>GRAYBAR 1650.74</t>
  </si>
  <si>
    <t>SOUTHWAY CRANE 4077750</t>
  </si>
  <si>
    <t>LISEGA 1</t>
  </si>
  <si>
    <t>LISEGA 183161</t>
  </si>
  <si>
    <t>AMF</t>
  </si>
  <si>
    <t>BRACE HURRICANE REPAIRS</t>
  </si>
  <si>
    <t>TK26583830T CATCHTRANSOM2 IN</t>
  </si>
  <si>
    <t>#</t>
  </si>
  <si>
    <t>CORRECT IO FOR DEC 2018 STORM RBNI ACCRUAL INVOICE</t>
  </si>
  <si>
    <t>G/L account document</t>
  </si>
  <si>
    <t>MOVE CHARGES IN 2802005 TO CAPITAL WORK ORDER</t>
  </si>
  <si>
    <t>Summary of Expenditures</t>
  </si>
  <si>
    <t>Misc Customer Inv</t>
  </si>
  <si>
    <t>TO MOVE PORTION OF 2018 STORM COSTS FROM INSTALL O</t>
  </si>
  <si>
    <t>5400103</t>
  </si>
  <si>
    <t>MATERIALS &amp; SUPPLIES: General-No Stores</t>
  </si>
  <si>
    <t>2019 Material Expenditures</t>
  </si>
  <si>
    <t>3608678109101031SIMMONS GARY</t>
  </si>
  <si>
    <t>5750320</t>
  </si>
  <si>
    <t>OUTSIDE SERVICES: Construction</t>
  </si>
  <si>
    <t>Expenses (CR)</t>
  </si>
  <si>
    <t>2018 Capital ICCA Adjustment - Materials</t>
  </si>
  <si>
    <t>HURRICANE MICHEAL RADIO SYSTEM SERVICE</t>
  </si>
  <si>
    <t>5750700</t>
  </si>
  <si>
    <t>OUTSIDE SVCS: Other</t>
  </si>
  <si>
    <t>2019 Contractor Labor Expenditures</t>
  </si>
  <si>
    <t>DISPOSAL SERVICES 3</t>
  </si>
  <si>
    <t>2018 Capital ICCA Adjustment - Contractor Labor</t>
  </si>
  <si>
    <t>AMF- PARKING GARAGE</t>
  </si>
  <si>
    <t>Return Overheads to the EO Pool for Allocation</t>
  </si>
  <si>
    <t>PARKING GARAGE</t>
  </si>
  <si>
    <t>THYSSEN KRUPP</t>
  </si>
  <si>
    <t>Step 1 Reverses the 2018 ICCA Adjustment back to Storm and Moves the 2019 Direct Charges to Storm IO</t>
  </si>
  <si>
    <t>HM CABLE TRAY/SAMPLE BUNDLE REPAIR</t>
  </si>
  <si>
    <t>SPX 10343950</t>
  </si>
  <si>
    <t>CCSI</t>
  </si>
  <si>
    <t>WDR</t>
  </si>
  <si>
    <t>Adjustment</t>
  </si>
  <si>
    <t>DR</t>
  </si>
  <si>
    <t>CR</t>
  </si>
  <si>
    <t>COOLING TOWER REBUILD</t>
  </si>
  <si>
    <t>5400103-EG0000C40827</t>
  </si>
  <si>
    <t>GWS002A; WDR; STORM REPLACE PARKING GARAGE</t>
  </si>
  <si>
    <t>FPL Accrual Postings</t>
  </si>
  <si>
    <t>FPL Reverse Accruals</t>
  </si>
  <si>
    <t>5750700-EG0000C40827</t>
  </si>
  <si>
    <t>SPX - DEC ACCRUAL REVERSAL</t>
  </si>
  <si>
    <t>TO MOVE 2018 STORM COSTS FROM DEFERRED ACCT TO CAP</t>
  </si>
  <si>
    <t>5420430-EG0000C40827</t>
  </si>
  <si>
    <t>2802005-6820000101</t>
  </si>
  <si>
    <t>CR ALLOCATION</t>
  </si>
  <si>
    <t>5993000</t>
  </si>
  <si>
    <t>POWER PLANT: Supv, Engineering &amp; Capital</t>
  </si>
  <si>
    <t>PowerPlant FPL Asset</t>
  </si>
  <si>
    <t>***OVERHEADS***</t>
  </si>
  <si>
    <t>5400103-6820000101</t>
  </si>
  <si>
    <t>5750700-6820000101</t>
  </si>
  <si>
    <t>5420430-6750000005</t>
  </si>
  <si>
    <t>Total</t>
  </si>
  <si>
    <t>MATERIALS</t>
  </si>
  <si>
    <t>LABOR (CONTRACTOR)</t>
  </si>
  <si>
    <t>Step 2 - Final Capital ICCA Adjustment from Storm IO to Capital based on the Estimated Split of Additions vs COR</t>
  </si>
  <si>
    <t>OVERHEADS</t>
  </si>
  <si>
    <t xml:space="preserve">TOTAL </t>
  </si>
  <si>
    <t>2802005-6820000107</t>
  </si>
  <si>
    <t>Description</t>
  </si>
  <si>
    <t>Gulf Power Company</t>
  </si>
  <si>
    <t>Docket No. 20190038-EI</t>
  </si>
  <si>
    <t>OPC's Fourth Set of Interrogatories</t>
  </si>
  <si>
    <t>Interrogatory No. 90</t>
  </si>
  <si>
    <t>Attachment No. 2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</si>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</sst>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##,000"/>
    <numFmt numFmtId="165" formatCode="#,##0;\(#,##0\);#,##0"/>
    <numFmt numFmtId="166" formatCode="&quot;$ &quot;#,##0;&quot;$ &quot;\(#,##0\);&quot;$ &quot;#,##0"/>
    <numFmt numFmtId="167" formatCode="&quot;$ &quot;#,##0.00;&quot;$ &quot;\(#,##0.00\);&quot;$ &quot;#,##0.0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sz val="8"/>
      <color rgb="FF1F497D"/>
      <name val="Verdana"/>
      <family val="2"/>
    </font>
    <font>
      <b/>
      <u val="single"/>
      <sz val="8"/>
      <name val="Arial"/>
      <family val="2"/>
    </font>
    <font>
      <sz val="8"/>
      <color rgb="FFFF0000"/>
      <name val="Arial"/>
      <family val="2"/>
    </font>
    <font>
      <u val="single"/>
      <sz val="8"/>
      <name val="Arial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  <font>
      <b/>
      <sz val="12"/>
      <color rgb="FF1F497D"/>
      <name val="Verdana"/>
      <family val="2"/>
    </font>
    <font>
      <b/>
      <sz val="8"/>
      <color theme="1"/>
      <name val="Arial"/>
      <family val="2"/>
    </font>
  </fonts>
  <fills count="8">
    <fill>
      <patternFill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7CFE8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"/>
        <bgColor indexed="64"/>
      </patternFill>
    </fill>
  </fills>
  <borders count="11">
    <border>
      <left/>
      <right/>
      <top/>
      <bottom/>
      <diagonal/>
    </border>
    <border>
      <left style="thin">
        <color theme="3" tint="-0.24994"/>
      </left>
      <right style="thin">
        <color theme="3" tint="-0.24994"/>
      </right>
      <top style="thin">
        <color theme="3" tint="-0.24994"/>
      </top>
      <bottom style="thin">
        <color theme="3" tint="-0.24994"/>
      </bottom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  <border>
      <left style="thin">
        <color theme="3" tint="0.59996"/>
      </left>
      <right style="thin">
        <color theme="3" tint="0.59996"/>
      </right>
      <top style="thin">
        <color theme="3" tint="0.59996"/>
      </top>
      <bottom style="thin">
        <color theme="3" tint="0.59996"/>
      </bottom>
    </border>
    <border>
      <left style="thin">
        <color rgb="FF808080"/>
      </left>
      <right style="thin">
        <color theme="3" tint="-0.24994"/>
      </right>
      <top style="thin">
        <color rgb="FF808080"/>
      </top>
      <bottom style="thin">
        <color theme="3" tint="-0.24994"/>
      </bottom>
    </border>
    <border>
      <left style="thin">
        <color rgb="FF808080"/>
      </left>
      <right style="thin">
        <color theme="3" tint="-0.24994"/>
      </right>
      <top style="thin">
        <color rgb="FF808080"/>
      </top>
      <bottom style="thin">
        <color rgb="FF808080"/>
      </bottom>
    </border>
    <border>
      <left style="thin">
        <color theme="3" tint="-0.24994"/>
      </left>
      <right style="thin">
        <color rgb="FF808080"/>
      </right>
      <top style="thin">
        <color rgb="FF808080"/>
      </top>
      <bottom style="thin">
        <color theme="3" tint="-0.24994"/>
      </bottom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"/>
      </bottom>
    </border>
    <border>
      <left/>
      <right/>
      <top style="thin">
        <color auto="1"/>
      </top>
      <bottom style="double">
        <color auto="1"/>
      </bottom>
    </border>
    <border>
      <left style="thin">
        <color indexed="54"/>
      </left>
      <right/>
      <top style="thin">
        <color indexed="54"/>
      </top>
      <bottom style="thin">
        <color indexed="54"/>
      </bottom>
    </border>
    <border>
      <left/>
      <right style="thin">
        <color indexed="54"/>
      </right>
      <top style="thin">
        <color indexed="54"/>
      </top>
      <bottom style="thin">
        <color indexed="54"/>
      </bottom>
    </border>
  </borders>
  <cellStyleXfs count="28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2" borderId="0">
      <alignment/>
      <protection/>
    </xf>
    <xf numFmtId="0" fontId="5" fillId="3" borderId="1" applyNumberFormat="0" applyProtection="0">
      <alignment/>
    </xf>
    <xf numFmtId="0" fontId="6" fillId="4" borderId="1" applyNumberFormat="0" applyProtection="0">
      <alignment/>
    </xf>
    <xf numFmtId="0" fontId="7" fillId="5" borderId="1" applyNumberFormat="0" applyProtection="0">
      <alignment/>
    </xf>
    <xf numFmtId="0" fontId="5" fillId="3" borderId="2" applyNumberFormat="0" applyProtection="0">
      <alignment/>
    </xf>
    <xf numFmtId="0" fontId="7" fillId="0" borderId="3" applyNumberFormat="0" applyProtection="0">
      <alignment horizontal="right" vertical="center"/>
    </xf>
    <xf numFmtId="0" fontId="5" fillId="0" borderId="2" applyNumberFormat="0" applyProtection="0">
      <alignment horizontal="right" vertical="center"/>
    </xf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20" applyFill="1">
      <alignment/>
      <protection/>
    </xf>
    <xf numFmtId="0" fontId="4" fillId="0" borderId="0" xfId="20" applyFont="1" applyFill="1">
      <alignment/>
      <protection/>
    </xf>
    <xf numFmtId="0" fontId="5" fillId="0" borderId="1" xfId="21" applyNumberFormat="1" applyFill="1" applyBorder="1" applyAlignment="1" quotePrefix="1">
      <alignment/>
    </xf>
    <xf numFmtId="0" fontId="6" fillId="0" borderId="1" xfId="22" applyNumberFormat="1" applyFill="1" applyBorder="1" applyAlignment="1" quotePrefix="1">
      <alignment wrapText="1"/>
    </xf>
    <xf numFmtId="0" fontId="5" fillId="0" borderId="1" xfId="21" applyNumberFormat="1" applyFill="1" applyBorder="1" applyAlignment="1">
      <alignment/>
    </xf>
    <xf numFmtId="0" fontId="7" fillId="0" borderId="1" xfId="23" applyNumberFormat="1" applyFill="1" applyBorder="1" applyAlignment="1" quotePrefix="1">
      <alignment/>
    </xf>
    <xf numFmtId="0" fontId="5" fillId="0" borderId="4" xfId="24" applyNumberFormat="1" applyFill="1" applyBorder="1" applyAlignment="1" quotePrefix="1">
      <alignment/>
    </xf>
    <xf numFmtId="0" fontId="7" fillId="0" borderId="1" xfId="23" applyNumberFormat="1" applyFill="1" applyAlignment="1" quotePrefix="1">
      <alignment/>
    </xf>
    <xf numFmtId="165" fontId="7" fillId="0" borderId="3" xfId="25" applyNumberFormat="1" applyFill="1" applyAlignment="1">
      <alignment horizontal="right" vertical="center"/>
    </xf>
    <xf numFmtId="166" fontId="7" fillId="0" borderId="3" xfId="25" applyNumberFormat="1" applyFill="1" applyAlignment="1">
      <alignment horizontal="right" vertical="center"/>
    </xf>
    <xf numFmtId="0" fontId="8" fillId="0" borderId="0" xfId="20" applyFont="1" applyFill="1">
      <alignment/>
      <protection/>
    </xf>
    <xf numFmtId="166" fontId="2" fillId="0" borderId="0" xfId="20" applyNumberFormat="1" applyFill="1">
      <alignment/>
      <protection/>
    </xf>
    <xf numFmtId="0" fontId="2" fillId="0" borderId="0" xfId="20" applyFont="1" applyFill="1">
      <alignment/>
      <protection/>
    </xf>
    <xf numFmtId="0" fontId="9" fillId="0" borderId="0" xfId="20" applyFont="1" applyFill="1">
      <alignment/>
      <protection/>
    </xf>
    <xf numFmtId="0" fontId="10" fillId="0" borderId="0" xfId="20" applyFont="1" applyFill="1">
      <alignment/>
      <protection/>
    </xf>
    <xf numFmtId="0" fontId="11" fillId="0" borderId="1" xfId="23" applyNumberFormat="1" applyFont="1" applyFill="1" applyBorder="1" applyAlignment="1" quotePrefix="1">
      <alignment/>
    </xf>
    <xf numFmtId="0" fontId="11" fillId="0" borderId="1" xfId="23" applyNumberFormat="1" applyFont="1" applyFill="1" applyAlignment="1" quotePrefix="1">
      <alignment/>
    </xf>
    <xf numFmtId="165" fontId="11" fillId="0" borderId="3" xfId="25" applyNumberFormat="1" applyFont="1" applyFill="1" applyAlignment="1">
      <alignment horizontal="right" vertical="center"/>
    </xf>
    <xf numFmtId="166" fontId="11" fillId="0" borderId="3" xfId="25" applyNumberFormat="1" applyFont="1" applyFill="1" applyAlignment="1">
      <alignment horizontal="right" vertical="center"/>
    </xf>
    <xf numFmtId="166" fontId="12" fillId="0" borderId="5" xfId="26" applyNumberFormat="1" applyFont="1" applyFill="1" applyBorder="1" applyAlignment="1">
      <alignment horizontal="right" vertical="center"/>
    </xf>
    <xf numFmtId="0" fontId="5" fillId="0" borderId="6" xfId="24" applyNumberFormat="1" applyFill="1" applyBorder="1" applyAlignment="1" quotePrefix="1">
      <alignment/>
    </xf>
    <xf numFmtId="0" fontId="5" fillId="0" borderId="7" xfId="24" applyNumberFormat="1" applyFill="1" applyBorder="1" applyAlignment="1">
      <alignment/>
    </xf>
    <xf numFmtId="0" fontId="5" fillId="0" borderId="4" xfId="24" applyNumberFormat="1" applyFill="1" applyBorder="1" applyAlignment="1">
      <alignment/>
    </xf>
    <xf numFmtId="166" fontId="5" fillId="0" borderId="7" xfId="26" applyNumberFormat="1" applyFill="1" applyBorder="1" applyAlignment="1">
      <alignment horizontal="right" vertical="center"/>
    </xf>
    <xf numFmtId="0" fontId="2" fillId="0" borderId="0" xfId="20" applyFill="1" applyAlignment="1">
      <alignment horizontal="right"/>
      <protection/>
    </xf>
    <xf numFmtId="166" fontId="3" fillId="6" borderId="8" xfId="20" applyNumberFormat="1" applyFont="1" applyFill="1" applyBorder="1">
      <alignment/>
      <protection/>
    </xf>
    <xf numFmtId="165" fontId="2" fillId="0" borderId="0" xfId="20" applyNumberFormat="1" applyFill="1">
      <alignment/>
      <protection/>
    </xf>
    <xf numFmtId="43" fontId="0" fillId="0" borderId="0" xfId="27" applyFont="1" applyFill="1"/>
    <xf numFmtId="167" fontId="2" fillId="0" borderId="0" xfId="20" applyNumberFormat="1" applyFill="1">
      <alignment/>
      <protection/>
    </xf>
    <xf numFmtId="166" fontId="13" fillId="0" borderId="4" xfId="26" applyNumberFormat="1" applyFont="1" applyFill="1" applyBorder="1" applyAlignment="1">
      <alignment horizontal="right" vertical="center"/>
    </xf>
    <xf numFmtId="166" fontId="2" fillId="7" borderId="0" xfId="20" applyNumberFormat="1" applyFill="1">
      <alignment/>
      <protection/>
    </xf>
    <xf numFmtId="0" fontId="3" fillId="7" borderId="0" xfId="20" applyFont="1" applyFill="1">
      <alignment/>
      <protection/>
    </xf>
    <xf numFmtId="167" fontId="3" fillId="7" borderId="0" xfId="20" applyNumberFormat="1" applyFont="1" applyFill="1">
      <alignment/>
      <protection/>
    </xf>
    <xf numFmtId="166" fontId="5" fillId="7" borderId="5" xfId="26" applyNumberForma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4" fillId="0" borderId="9" xfId="20" applyFont="1" applyFill="1" applyBorder="1" applyAlignment="1">
      <alignment/>
      <protection/>
    </xf>
    <xf numFmtId="0" fontId="4" fillId="0" borderId="10" xfId="20" applyFont="1" applyFill="1" applyBorder="1" applyAlignment="1">
      <alignment/>
      <protection/>
    </xf>
    <xf numFmtId="0" fontId="3" fillId="0" borderId="0" xfId="20" applyFont="1" applyFill="1" applyAlignment="1">
      <alignment horizontal="center" vertical="center" wrapText="1"/>
      <protection/>
    </xf>
  </cellXfs>
  <cellStyles count="1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5" xfId="20"/>
    <cellStyle name="SAPDimensionCell" xfId="21"/>
    <cellStyle name="SAPHierarchyCell0" xfId="22"/>
    <cellStyle name="SAPMemberCell" xfId="23"/>
    <cellStyle name="SAPMemberTotalCell" xfId="24"/>
    <cellStyle name="SAPDataCell" xfId="25"/>
    <cellStyle name="SAPDataTotalCell" xfId="26"/>
    <cellStyle name="Comma 3" xfId="2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theme" Target="theme/theme1.xml" /><Relationship Id="rId6" Type="http://schemas.openxmlformats.org/officeDocument/2006/relationships/externalLink" Target="externalLinks/externalLink2.xml" /><Relationship Id="rId3" Type="http://schemas.openxmlformats.org/officeDocument/2006/relationships/sharedStrings" Target="sharedStrings.xml" /><Relationship Id="rId7" Type="http://schemas.openxmlformats.org/officeDocument/2006/relationships/externalLink" Target="externalLinks/externalLink3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 /><Relationship Id="rId2" Type="http://schemas.openxmlformats.org/officeDocument/2006/relationships/image" Target="../media/image3.png" /><Relationship Id="rId3" Type="http://schemas.openxmlformats.org/officeDocument/2006/relationships/image" Target="../media/image6.png" /><Relationship Id="rId4" Type="http://schemas.openxmlformats.org/officeDocument/2006/relationships/image" Target="../media/image4.png" /><Relationship Id="rId5" Type="http://schemas.openxmlformats.org/officeDocument/2006/relationships/image" Target="../media/image1.png" /><Relationship Id="rId6" Type="http://schemas.openxmlformats.org/officeDocument/2006/relationships/image" Target="../media/image5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5</xdr:col>
      <xdr:colOff>15240</xdr:colOff>
      <xdr:row>8</xdr:row>
      <xdr:rowOff>7620</xdr:rowOff>
    </xdr:from>
    <xdr:to>
      <xdr:col>5</xdr:col>
      <xdr:colOff>60960</xdr:colOff>
      <xdr:row>8</xdr:row>
      <xdr:rowOff>53340</xdr:rowOff>
    </xdr:to>
    <xdr:pic macro="[2]!DesignIconClicked">
      <xdr:nvPicPr>
        <xdr:cNvPr id="3" name="BExMO7VFCN4EL59982UR4AJ25JNJ" descr="XX6TINEJADZGKR0CTM7ZRT0RA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12800" y="1098550"/>
          <a:ext cx="44450" cy="444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15240</xdr:colOff>
      <xdr:row>8</xdr:row>
      <xdr:rowOff>76200</xdr:rowOff>
    </xdr:from>
    <xdr:to>
      <xdr:col>5</xdr:col>
      <xdr:colOff>60960</xdr:colOff>
      <xdr:row>8</xdr:row>
      <xdr:rowOff>121920</xdr:rowOff>
    </xdr:to>
    <xdr:pic macro="[2]!DesignIconClicked">
      <xdr:nvPicPr>
        <xdr:cNvPr id="4" name="BExU3EX5JJCXCII4YKUJBFBGIJR2" descr="OF5ZI9PI5WH36VPANJ2DYLNMI" hidden="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12800" y="1168400"/>
          <a:ext cx="44450" cy="444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15240</xdr:colOff>
      <xdr:row>8</xdr:row>
      <xdr:rowOff>7620</xdr:rowOff>
    </xdr:from>
    <xdr:to>
      <xdr:col>6</xdr:col>
      <xdr:colOff>60960</xdr:colOff>
      <xdr:row>8</xdr:row>
      <xdr:rowOff>53340</xdr:rowOff>
    </xdr:to>
    <xdr:pic macro="[2]!DesignIconClicked">
      <xdr:nvPicPr>
        <xdr:cNvPr id="5" name="BEx1KD7H6UB1VYCJ7O61P562EIUY" descr="IQGV9140X0K0UPBL8OGU3I44J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28800" y="1098550"/>
          <a:ext cx="44450" cy="444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15240</xdr:colOff>
      <xdr:row>8</xdr:row>
      <xdr:rowOff>76200</xdr:rowOff>
    </xdr:from>
    <xdr:to>
      <xdr:col>6</xdr:col>
      <xdr:colOff>60960</xdr:colOff>
      <xdr:row>8</xdr:row>
      <xdr:rowOff>121920</xdr:rowOff>
    </xdr:to>
    <xdr:pic macro="[2]!DesignIconClicked">
      <xdr:nvPicPr>
        <xdr:cNvPr id="6" name="BEx5BJQWS6YWHH4ZMSUAMD641V6Y" descr="ZTMFMXCIQSECDX38ALEFHUB00" hidden="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28800" y="1168400"/>
          <a:ext cx="44450" cy="444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</xdr:row>
      <xdr:rowOff>7620</xdr:rowOff>
    </xdr:from>
    <xdr:to>
      <xdr:col>7</xdr:col>
      <xdr:colOff>45720</xdr:colOff>
      <xdr:row>8</xdr:row>
      <xdr:rowOff>53340</xdr:rowOff>
    </xdr:to>
    <xdr:pic macro="[2]!DesignIconClicked">
      <xdr:nvPicPr>
        <xdr:cNvPr id="7" name="BExVTO5Q8G2M7BPL4B2584LQS0R0" descr="OB6Q8NA4LZFE4GM9Y3V56BPMQ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52850" y="1098550"/>
          <a:ext cx="44450" cy="444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76200</xdr:rowOff>
    </xdr:from>
    <xdr:to>
      <xdr:col>7</xdr:col>
      <xdr:colOff>45720</xdr:colOff>
      <xdr:row>8</xdr:row>
      <xdr:rowOff>121920</xdr:rowOff>
    </xdr:to>
    <xdr:pic macro="[2]!DesignIconClicked">
      <xdr:nvPicPr>
        <xdr:cNvPr id="8" name="BExIFSCLN1G86X78PFLTSMRP0US5" descr="9JK4SPV4DG7VTCZIILWHXQU5J" hidden="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52850" y="1168400"/>
          <a:ext cx="44450" cy="444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15240</xdr:colOff>
      <xdr:row>8</xdr:row>
      <xdr:rowOff>7620</xdr:rowOff>
    </xdr:from>
    <xdr:to>
      <xdr:col>5</xdr:col>
      <xdr:colOff>60960</xdr:colOff>
      <xdr:row>8</xdr:row>
      <xdr:rowOff>53340</xdr:rowOff>
    </xdr:to>
    <xdr:pic macro="[2]!DesignIconClicked">
      <xdr:nvPicPr>
        <xdr:cNvPr id="9" name="BEx1I152WN2D3A85O2XN0DGXCWHN" descr="KHBZFMANRA4UMJR1AB4M5NJNT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12800" y="1098550"/>
          <a:ext cx="44450" cy="444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15240</xdr:colOff>
      <xdr:row>8</xdr:row>
      <xdr:rowOff>76200</xdr:rowOff>
    </xdr:from>
    <xdr:to>
      <xdr:col>5</xdr:col>
      <xdr:colOff>60960</xdr:colOff>
      <xdr:row>8</xdr:row>
      <xdr:rowOff>121920</xdr:rowOff>
    </xdr:to>
    <xdr:pic macro="[2]!DesignIconClicked">
      <xdr:nvPicPr>
        <xdr:cNvPr id="10" name="BExW9676P0SKCVKK25QCGHPA3PAD" descr="9A4PWZ20RMSRF0PNECCDM75CA" hidden="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12800" y="1168400"/>
          <a:ext cx="44450" cy="444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30480</xdr:colOff>
      <xdr:row>11</xdr:row>
      <xdr:rowOff>0</xdr:rowOff>
    </xdr:from>
    <xdr:to>
      <xdr:col>5</xdr:col>
      <xdr:colOff>144780</xdr:colOff>
      <xdr:row>11</xdr:row>
      <xdr:rowOff>114300</xdr:rowOff>
    </xdr:to>
    <xdr:pic macro="[2]!DesignIconClicked">
      <xdr:nvPicPr>
        <xdr:cNvPr id="11" name="BExW253QPOZK9KW8BJC3LBXGCG2N" descr="Y5HX37BEUWSN1NEFJKZJXI3SX" hidden="1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31850" y="17272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15240</xdr:colOff>
      <xdr:row>8</xdr:row>
      <xdr:rowOff>7620</xdr:rowOff>
    </xdr:from>
    <xdr:to>
      <xdr:col>5</xdr:col>
      <xdr:colOff>60960</xdr:colOff>
      <xdr:row>8</xdr:row>
      <xdr:rowOff>53340</xdr:rowOff>
    </xdr:to>
    <xdr:pic macro="[2]!DesignIconClicked">
      <xdr:nvPicPr>
        <xdr:cNvPr id="12" name="BExS5CPQ8P8JOQPK7ANNKHLSGOKU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12800" y="1098550"/>
          <a:ext cx="44450" cy="444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15240</xdr:colOff>
      <xdr:row>8</xdr:row>
      <xdr:rowOff>76200</xdr:rowOff>
    </xdr:from>
    <xdr:to>
      <xdr:col>5</xdr:col>
      <xdr:colOff>60960</xdr:colOff>
      <xdr:row>8</xdr:row>
      <xdr:rowOff>121920</xdr:rowOff>
    </xdr:to>
    <xdr:pic macro="[2]!DesignIconClicked">
      <xdr:nvPicPr>
        <xdr:cNvPr id="13" name="BExMM0AVUAIRNJLXB1FW8R0YB4ZZ" hidden="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12800" y="1168400"/>
          <a:ext cx="44450" cy="444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15240</xdr:colOff>
      <xdr:row>8</xdr:row>
      <xdr:rowOff>7620</xdr:rowOff>
    </xdr:from>
    <xdr:to>
      <xdr:col>5</xdr:col>
      <xdr:colOff>60960</xdr:colOff>
      <xdr:row>8</xdr:row>
      <xdr:rowOff>53340</xdr:rowOff>
    </xdr:to>
    <xdr:pic macro="[2]!DesignIconClicked">
      <xdr:nvPicPr>
        <xdr:cNvPr id="14" name="BExXZ7Y09CBS0XA7IPB3IRJ8RJM4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12800" y="1098550"/>
          <a:ext cx="44450" cy="444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15240</xdr:colOff>
      <xdr:row>8</xdr:row>
      <xdr:rowOff>76200</xdr:rowOff>
    </xdr:from>
    <xdr:to>
      <xdr:col>5</xdr:col>
      <xdr:colOff>60960</xdr:colOff>
      <xdr:row>8</xdr:row>
      <xdr:rowOff>121920</xdr:rowOff>
    </xdr:to>
    <xdr:pic macro="[2]!DesignIconClicked">
      <xdr:nvPicPr>
        <xdr:cNvPr id="15" name="BExQ7SXS9VUG7P6CACU2J7R2SGIZ" hidden="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12800" y="1168400"/>
          <a:ext cx="44450" cy="444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15240</xdr:colOff>
      <xdr:row>8</xdr:row>
      <xdr:rowOff>7620</xdr:rowOff>
    </xdr:from>
    <xdr:to>
      <xdr:col>6</xdr:col>
      <xdr:colOff>60960</xdr:colOff>
      <xdr:row>8</xdr:row>
      <xdr:rowOff>53340</xdr:rowOff>
    </xdr:to>
    <xdr:pic macro="[2]!DesignIconClicked">
      <xdr:nvPicPr>
        <xdr:cNvPr id="16" name="BEx5AQZ4ETQ9LMY5EBWVH20Z7VXQ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28800" y="1098550"/>
          <a:ext cx="44450" cy="444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15240</xdr:colOff>
      <xdr:row>8</xdr:row>
      <xdr:rowOff>76200</xdr:rowOff>
    </xdr:from>
    <xdr:to>
      <xdr:col>6</xdr:col>
      <xdr:colOff>60960</xdr:colOff>
      <xdr:row>8</xdr:row>
      <xdr:rowOff>121920</xdr:rowOff>
    </xdr:to>
    <xdr:pic macro="[2]!DesignIconClicked">
      <xdr:nvPicPr>
        <xdr:cNvPr id="17" name="BExUBK0YZ5VYFY8TTITJGJU9S06A" hidden="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28800" y="1168400"/>
          <a:ext cx="44450" cy="444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7620</xdr:rowOff>
    </xdr:from>
    <xdr:to>
      <xdr:col>7</xdr:col>
      <xdr:colOff>45720</xdr:colOff>
      <xdr:row>8</xdr:row>
      <xdr:rowOff>53340</xdr:rowOff>
    </xdr:to>
    <xdr:pic macro="[2]!DesignIconClicked">
      <xdr:nvPicPr>
        <xdr:cNvPr id="18" name="BExUEZCSSJ7RN4J18I2NUIQR2FZS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52850" y="1098550"/>
          <a:ext cx="44450" cy="444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76200</xdr:rowOff>
    </xdr:from>
    <xdr:to>
      <xdr:col>7</xdr:col>
      <xdr:colOff>45720</xdr:colOff>
      <xdr:row>8</xdr:row>
      <xdr:rowOff>121920</xdr:rowOff>
    </xdr:to>
    <xdr:pic macro="[2]!DesignIconClicked">
      <xdr:nvPicPr>
        <xdr:cNvPr id="19" name="BExS3JDQWF7U3F5JTEVOE16ASIYK" hidden="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52850" y="1168400"/>
          <a:ext cx="44450" cy="444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45720</xdr:colOff>
      <xdr:row>28</xdr:row>
      <xdr:rowOff>0</xdr:rowOff>
    </xdr:from>
    <xdr:to>
      <xdr:col>5</xdr:col>
      <xdr:colOff>160020</xdr:colOff>
      <xdr:row>28</xdr:row>
      <xdr:rowOff>114300</xdr:rowOff>
    </xdr:to>
    <xdr:pic macro="[2]!DesignIconClicked">
      <xdr:nvPicPr>
        <xdr:cNvPr id="20" name="BEx973S463FCQVJ7QDFBUIU0WJ3F" descr="ZQTVYL8DCSADVT0QMRXFLU0TR" hidden="1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44550" y="38925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83820</xdr:colOff>
      <xdr:row>16</xdr:row>
      <xdr:rowOff>0</xdr:rowOff>
    </xdr:from>
    <xdr:to>
      <xdr:col>5</xdr:col>
      <xdr:colOff>198120</xdr:colOff>
      <xdr:row>16</xdr:row>
      <xdr:rowOff>114300</xdr:rowOff>
    </xdr:to>
    <xdr:pic macro="[2]!DesignIconClicked">
      <xdr:nvPicPr>
        <xdr:cNvPr id="21" name="BExRZO0PLWWMCLGRH7EH6UXYWGAJ" descr="9D4GQ34QB727H10MA3SSAR2R9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650" y="23622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32</xdr:row>
      <xdr:rowOff>0</xdr:rowOff>
    </xdr:from>
    <xdr:to>
      <xdr:col>5</xdr:col>
      <xdr:colOff>160020</xdr:colOff>
      <xdr:row>32</xdr:row>
      <xdr:rowOff>114300</xdr:rowOff>
    </xdr:to>
    <xdr:pic macro="[2]!DesignIconClicked">
      <xdr:nvPicPr>
        <xdr:cNvPr id="22" name="BExBDP6HNAAJUM39SE5G2C8BKNRQ" descr="1TM64TL2QIMYV7WYSV2VLGXY4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44550" y="44005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17</xdr:row>
      <xdr:rowOff>0</xdr:rowOff>
    </xdr:from>
    <xdr:to>
      <xdr:col>5</xdr:col>
      <xdr:colOff>160020</xdr:colOff>
      <xdr:row>17</xdr:row>
      <xdr:rowOff>114300</xdr:rowOff>
    </xdr:to>
    <xdr:pic macro="[2]!DesignIconClicked">
      <xdr:nvPicPr>
        <xdr:cNvPr id="23" name="BExQEGJP61DL2NZY6LMBHBZ0J5YT" descr="D6ZNRZJ7EX4GZT9RO8LE0C905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44550" y="24892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33</xdr:row>
      <xdr:rowOff>0</xdr:rowOff>
    </xdr:from>
    <xdr:to>
      <xdr:col>5</xdr:col>
      <xdr:colOff>160020</xdr:colOff>
      <xdr:row>33</xdr:row>
      <xdr:rowOff>114300</xdr:rowOff>
    </xdr:to>
    <xdr:pic macro="[2]!DesignIconClicked">
      <xdr:nvPicPr>
        <xdr:cNvPr id="24" name="BExTY1BCS6HZIF6HI5491FGHDVAE" descr="MJ6976KI2UH1IE8M227DUYXMJ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44550" y="45402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11</xdr:row>
      <xdr:rowOff>0</xdr:rowOff>
    </xdr:from>
    <xdr:to>
      <xdr:col>5</xdr:col>
      <xdr:colOff>160020</xdr:colOff>
      <xdr:row>11</xdr:row>
      <xdr:rowOff>114300</xdr:rowOff>
    </xdr:to>
    <xdr:pic macro="[2]!DesignIconClicked">
      <xdr:nvPicPr>
        <xdr:cNvPr id="25" name="BEx5FXJGJOT93D0J2IRJ3985IUMI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44550" y="17272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</xdr:colOff>
      <xdr:row>9</xdr:row>
      <xdr:rowOff>0</xdr:rowOff>
    </xdr:from>
    <xdr:to>
      <xdr:col>5</xdr:col>
      <xdr:colOff>121920</xdr:colOff>
      <xdr:row>9</xdr:row>
      <xdr:rowOff>114300</xdr:rowOff>
    </xdr:to>
    <xdr:pic macro="[2]!DesignIconClicked">
      <xdr:nvPicPr>
        <xdr:cNvPr id="26" name="BEx3RTMHAR35NUAAK49TV6NU7EPA" descr="QFXLG4ZCXTRQSJYFCKJ58G9N8" hidden="1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06450" y="14732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83820</xdr:colOff>
      <xdr:row>12</xdr:row>
      <xdr:rowOff>0</xdr:rowOff>
    </xdr:from>
    <xdr:to>
      <xdr:col>5</xdr:col>
      <xdr:colOff>198120</xdr:colOff>
      <xdr:row>12</xdr:row>
      <xdr:rowOff>114300</xdr:rowOff>
    </xdr:to>
    <xdr:pic macro="[2]!DesignIconClicked">
      <xdr:nvPicPr>
        <xdr:cNvPr id="27" name="BExS8T38WLC2R738ZC7BDJQAKJAJ" descr="MRI962L5PB0E0YWXCIBN82VJH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650" y="18542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11</xdr:row>
      <xdr:rowOff>0</xdr:rowOff>
    </xdr:from>
    <xdr:to>
      <xdr:col>5</xdr:col>
      <xdr:colOff>160020</xdr:colOff>
      <xdr:row>11</xdr:row>
      <xdr:rowOff>114300</xdr:rowOff>
    </xdr:to>
    <xdr:pic macro="[2]!DesignIconClicked">
      <xdr:nvPicPr>
        <xdr:cNvPr id="28" name="BEx5F64BJ6DCM4EJH81D5ZFNPZ0V" descr="7DJ9FILZD2YPS6X1JBP9E76TU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44550" y="17272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11</xdr:row>
      <xdr:rowOff>0</xdr:rowOff>
    </xdr:from>
    <xdr:to>
      <xdr:col>5</xdr:col>
      <xdr:colOff>160020</xdr:colOff>
      <xdr:row>11</xdr:row>
      <xdr:rowOff>114300</xdr:rowOff>
    </xdr:to>
    <xdr:pic macro="[2]!DesignIconClicked">
      <xdr:nvPicPr>
        <xdr:cNvPr id="29" name="BExQEXXHA3EEXR44LT6RKCDWM6ZT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44550" y="17272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83820</xdr:colOff>
      <xdr:row>14</xdr:row>
      <xdr:rowOff>0</xdr:rowOff>
    </xdr:from>
    <xdr:to>
      <xdr:col>5</xdr:col>
      <xdr:colOff>198120</xdr:colOff>
      <xdr:row>14</xdr:row>
      <xdr:rowOff>114300</xdr:rowOff>
    </xdr:to>
    <xdr:pic macro="[2]!DesignIconClicked">
      <xdr:nvPicPr>
        <xdr:cNvPr id="30" name="BEx1X6AMHV6ZK3UJB2BXIJTJHYJU" descr="OALR4L95ELQLZ1Y1LETHM1CS9" hidden="1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650" y="21082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</xdr:colOff>
      <xdr:row>9</xdr:row>
      <xdr:rowOff>0</xdr:rowOff>
    </xdr:from>
    <xdr:to>
      <xdr:col>5</xdr:col>
      <xdr:colOff>121920</xdr:colOff>
      <xdr:row>9</xdr:row>
      <xdr:rowOff>114300</xdr:rowOff>
    </xdr:to>
    <xdr:pic macro="[2]!DesignIconClicked">
      <xdr:nvPicPr>
        <xdr:cNvPr id="31" name="BExSDIVCE09QKG3CT52PHCS6ZJ09" descr="9F076L7EQCF2COMMGCQG6BQGU" hidden="1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06450" y="14732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16</xdr:row>
      <xdr:rowOff>0</xdr:rowOff>
    </xdr:from>
    <xdr:to>
      <xdr:col>5</xdr:col>
      <xdr:colOff>160020</xdr:colOff>
      <xdr:row>16</xdr:row>
      <xdr:rowOff>114300</xdr:rowOff>
    </xdr:to>
    <xdr:pic macro="[2]!DesignIconClicked">
      <xdr:nvPicPr>
        <xdr:cNvPr id="32" name="BEx1QZGQZBAWJ8591VXEIPUOVS7X" descr="MEW27CPIFG44B7E7HEQUUF5QF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44550" y="23622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15</xdr:row>
      <xdr:rowOff>0</xdr:rowOff>
    </xdr:from>
    <xdr:to>
      <xdr:col>5</xdr:col>
      <xdr:colOff>160020</xdr:colOff>
      <xdr:row>15</xdr:row>
      <xdr:rowOff>114300</xdr:rowOff>
    </xdr:to>
    <xdr:pic macro="[2]!DesignIconClicked">
      <xdr:nvPicPr>
        <xdr:cNvPr id="33" name="BExMF7LICJLPXSHM63A6EQ79YQKG" descr="U084VZL15IMB1OFRRAY6GVKAE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44550" y="22352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31</xdr:row>
      <xdr:rowOff>0</xdr:rowOff>
    </xdr:from>
    <xdr:to>
      <xdr:col>5</xdr:col>
      <xdr:colOff>160020</xdr:colOff>
      <xdr:row>31</xdr:row>
      <xdr:rowOff>114300</xdr:rowOff>
    </xdr:to>
    <xdr:pic macro="[2]!DesignIconClicked">
      <xdr:nvPicPr>
        <xdr:cNvPr id="34" name="BExS343F8GCKP6HTF9Y97L133DX8" descr="ZRF0KB1IYQSNV63CTXT25G67G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44550" y="42735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30</xdr:row>
      <xdr:rowOff>0</xdr:rowOff>
    </xdr:from>
    <xdr:to>
      <xdr:col>5</xdr:col>
      <xdr:colOff>160020</xdr:colOff>
      <xdr:row>30</xdr:row>
      <xdr:rowOff>114300</xdr:rowOff>
    </xdr:to>
    <xdr:pic macro="[2]!DesignIconClicked">
      <xdr:nvPicPr>
        <xdr:cNvPr id="35" name="BExZMRC09W87CY4B73NPZMNH21AH" descr="78CUMI0OVLYJRSDRQ3V2YX812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44550" y="41465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29</xdr:row>
      <xdr:rowOff>7620</xdr:rowOff>
    </xdr:from>
    <xdr:to>
      <xdr:col>5</xdr:col>
      <xdr:colOff>160020</xdr:colOff>
      <xdr:row>29</xdr:row>
      <xdr:rowOff>121920</xdr:rowOff>
    </xdr:to>
    <xdr:pic macro="[2]!DesignIconClicked">
      <xdr:nvPicPr>
        <xdr:cNvPr id="36" name="BExZXVFJ4DY4I24AARDT4AMP6EN1" descr="TXSMH2MTH86CYKA26740RQPUC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44550" y="40259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14</xdr:row>
      <xdr:rowOff>0</xdr:rowOff>
    </xdr:from>
    <xdr:to>
      <xdr:col>5</xdr:col>
      <xdr:colOff>160020</xdr:colOff>
      <xdr:row>14</xdr:row>
      <xdr:rowOff>114300</xdr:rowOff>
    </xdr:to>
    <xdr:pic macro="[2]!DesignIconClicked">
      <xdr:nvPicPr>
        <xdr:cNvPr id="37" name="BExOCUIOFQWUGTBU5ESTW3EYEP5C" descr="9BNF49V0R6VVYPHEVMJ3ABDQZ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44550" y="21082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13</xdr:row>
      <xdr:rowOff>0</xdr:rowOff>
    </xdr:from>
    <xdr:to>
      <xdr:col>5</xdr:col>
      <xdr:colOff>160020</xdr:colOff>
      <xdr:row>13</xdr:row>
      <xdr:rowOff>114300</xdr:rowOff>
    </xdr:to>
    <xdr:pic macro="[2]!DesignIconClicked">
      <xdr:nvPicPr>
        <xdr:cNvPr id="38" name="BExU65O9OE4B4MQ2A3OYH13M8BZJ" descr="3INNIMMPDBB0JF37L81M6ID21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44550" y="19812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12</xdr:row>
      <xdr:rowOff>0</xdr:rowOff>
    </xdr:from>
    <xdr:to>
      <xdr:col>5</xdr:col>
      <xdr:colOff>160020</xdr:colOff>
      <xdr:row>12</xdr:row>
      <xdr:rowOff>114300</xdr:rowOff>
    </xdr:to>
    <xdr:pic macro="[2]!DesignIconClicked">
      <xdr:nvPicPr>
        <xdr:cNvPr id="39" name="BExOPRCR0UW7TKXSV5WDTL348FGL" descr="S9JM17GP1802LHN4GT14BJYIC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44550" y="18542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28</xdr:row>
      <xdr:rowOff>0</xdr:rowOff>
    </xdr:from>
    <xdr:to>
      <xdr:col>5</xdr:col>
      <xdr:colOff>160020</xdr:colOff>
      <xdr:row>28</xdr:row>
      <xdr:rowOff>114300</xdr:rowOff>
    </xdr:to>
    <xdr:pic macro="[2]!DesignIconClicked">
      <xdr:nvPicPr>
        <xdr:cNvPr id="40" name="BEx5OESAY2W8SEGI3TSB65EHJ04B" descr="9CN2Y88X8WYV1HWZG1QILY9BK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44550" y="389255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</xdr:colOff>
      <xdr:row>11</xdr:row>
      <xdr:rowOff>0</xdr:rowOff>
    </xdr:from>
    <xdr:to>
      <xdr:col>5</xdr:col>
      <xdr:colOff>160020</xdr:colOff>
      <xdr:row>11</xdr:row>
      <xdr:rowOff>114300</xdr:rowOff>
    </xdr:to>
    <xdr:pic macro="[2]!DesignIconClicked">
      <xdr:nvPicPr>
        <xdr:cNvPr id="41" name="BExGMWEQ2BYRY9BAO5T1X850MJN1" descr="AZ9ST0XDIOP50HSUFO5V31BR0" hidden="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44550" y="1727200"/>
          <a:ext cx="114300" cy="114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5</xdr:col>
      <xdr:colOff>617220</xdr:colOff>
      <xdr:row>5</xdr:row>
      <xdr:rowOff>9236</xdr:rowOff>
    </xdr:from>
    <xdr:to>
      <xdr:col>6</xdr:col>
      <xdr:colOff>361474</xdr:colOff>
      <xdr:row>6</xdr:row>
      <xdr:rowOff>8660</xdr:rowOff>
    </xdr:to>
    <xdr:pic macro="[3]!Sheet2.InfoA_click">
      <xdr:nvPicPr>
        <xdr:cNvPr id="42" name="InfoA" descr="Information_pressed" hidden="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16050" y="673100"/>
          <a:ext cx="762000" cy="1333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5</xdr:col>
      <xdr:colOff>30480</xdr:colOff>
      <xdr:row>5</xdr:row>
      <xdr:rowOff>1616</xdr:rowOff>
    </xdr:from>
    <xdr:to>
      <xdr:col>5</xdr:col>
      <xdr:colOff>457200</xdr:colOff>
      <xdr:row>6</xdr:row>
      <xdr:rowOff>1040</xdr:rowOff>
    </xdr:to>
    <xdr:pic macro="[3]!Sheet2.filterA_click">
      <xdr:nvPicPr>
        <xdr:cNvPr id="43" name="FilterA" descr="Filter_pressed" hidden="1"/>
        <xdr:cNvPicPr>
          <a:picLocks noChangeAspect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31850" y="666750"/>
          <a:ext cx="425450" cy="1333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dktmgmt.nexteraenergy.com\Workgroups\FPC%20Power%20Generation\Smith%20Plant\SYSTEM%20OWNER%20GROUP\2019%20BUDGET\RUC%20Manual%20-%20GPC%20Official%20(No%20Password)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Program%20Files\Common%20Files\SAP%20Shared\BW\BExAnalyzer.xla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Users\MBJ0LD0\AppData\Local\Microsoft\Windows\INetCache\Content.Outlook\WO5VCP8Q\10.4.19%20JAN-SEP%20STORM%20IO%20EG0000C40827%20(005)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me"/>
      <sheetName val="Intangible Plant"/>
      <sheetName val="Steam Production"/>
      <sheetName val="Nuclear Production"/>
      <sheetName val="Hydraulic Production"/>
      <sheetName val="Other Production"/>
      <sheetName val="Transmission Plant"/>
      <sheetName val="Distribution Plant"/>
      <sheetName val="General Plant"/>
      <sheetName val="Check"/>
      <sheetName val="new RUCs"/>
    </sheetNames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_com.sap.ip.bi.xl.hiddensheet"/>
      <sheetName val="Conversion Log"/>
      <sheetName val="Table"/>
      <sheetName val="Graph"/>
      <sheetName val="10.4"/>
    </sheetNames>
    <definedNames>
      <definedName name="Sheet2.filterA_click"/>
      <definedName name="Sheet2.InfoA_click"/>
    </defined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</sheetPr>
  <dimension ref="A1:AC1575"/>
  <sheetViews>
    <sheetView showGridLines="0" tabSelected="1" zoomScale="110" zoomScaleNormal="110" workbookViewId="0" topLeftCell="A1">
      <pane xSplit="11" ySplit="10" topLeftCell="S11" activePane="bottomRight" state="frozen"/>
      <selection pane="topLeft" activeCell="A1" sqref="A1"/>
      <selection pane="bottomLeft" activeCell="A35" sqref="A35"/>
      <selection pane="topRight" activeCell="N1" sqref="N1"/>
      <selection pane="bottomRight" activeCell="F8" sqref="F8"/>
    </sheetView>
  </sheetViews>
  <sheetFormatPr defaultColWidth="9.1796875" defaultRowHeight="10"/>
  <cols>
    <col min="1" max="1" width="2.72727272727273" style="1" customWidth="1"/>
    <col min="2" max="2" width="1.18181818181818" style="1" customWidth="1"/>
    <col min="3" max="3" width="16.2727272727273" style="1" hidden="1" customWidth="1"/>
    <col min="4" max="4" width="13.1818181818182" style="1" hidden="1" customWidth="1"/>
    <col min="5" max="5" width="7.54545454545455" style="1" customWidth="1"/>
    <col min="6" max="6" width="14.5454545454545" style="1" customWidth="1"/>
    <col min="7" max="7" width="27.7272727272727" style="1" customWidth="1"/>
    <col min="8" max="8" width="51.1818181818182" style="1" customWidth="1"/>
    <col min="9" max="9" width="9.27272727272727" style="1" customWidth="1"/>
    <col min="10" max="10" width="38.2727272727273" style="1" customWidth="1"/>
    <col min="11" max="11" width="24.7272727272727" style="1" customWidth="1"/>
    <col min="12" max="13" width="9.81818181818182" style="1" customWidth="1"/>
    <col min="14" max="15" width="10.1818181818182" style="1" customWidth="1"/>
    <col min="16" max="16" width="12" style="1" bestFit="1" customWidth="1"/>
    <col min="17" max="18" width="9.81818181818182" style="1" customWidth="1"/>
    <col min="19" max="19" width="12" style="1" customWidth="1"/>
    <col min="20" max="20" width="12.2727272727273" style="1" customWidth="1"/>
    <col min="21" max="21" width="17.2727272727273" style="1" bestFit="1" customWidth="1"/>
    <col min="22" max="22" width="15" style="1" customWidth="1"/>
    <col min="23" max="23" width="11.2727272727273" style="1" customWidth="1"/>
    <col min="24" max="24" width="10.8181818181818" style="1" customWidth="1"/>
    <col min="25" max="25" width="9.54545454545455" style="1" customWidth="1"/>
    <col min="26" max="26" width="14.2727272727273" style="1" customWidth="1"/>
    <col min="27" max="27" width="14.7272727272727" style="1" bestFit="1" customWidth="1"/>
    <col min="28" max="28" width="9.18181818181818" style="1" customWidth="1"/>
    <col min="29" max="29" width="14.5454545454545" style="1" customWidth="1"/>
    <col min="30" max="30" width="15.5454545454545" style="1" customWidth="1"/>
    <col min="31" max="31" width="8.54545454545455" style="1" customWidth="1"/>
    <col min="32" max="32" width="9.45454545454546" style="1" customWidth="1"/>
    <col min="33" max="34" width="9.81818181818182" style="1" customWidth="1"/>
    <col min="35" max="35" width="9.45454545454546" style="1" customWidth="1"/>
    <col min="36" max="36" width="8.27272727272727" style="1" customWidth="1"/>
    <col min="37" max="37" width="9.18181818181818" style="1" customWidth="1"/>
    <col min="38" max="38" width="8.72727272727273" style="1" customWidth="1"/>
    <col min="39" max="39" width="9.18181818181818" style="1" customWidth="1"/>
    <col min="40" max="40" width="14.5454545454545" style="1" customWidth="1"/>
    <col min="41" max="41" width="9.81818181818182" style="1" customWidth="1"/>
    <col min="42" max="42" width="8.54545454545455" style="1" customWidth="1"/>
    <col min="43" max="47" width="9.81818181818182" style="1" customWidth="1"/>
    <col min="48" max="48" width="9.18181818181818" style="1" customWidth="1"/>
    <col min="49" max="49" width="9.45454545454546" style="1" customWidth="1"/>
    <col min="50" max="50" width="9.18181818181818" style="1" customWidth="1"/>
    <col min="51" max="51" width="14.5454545454545" style="1" customWidth="1"/>
    <col min="52" max="16384" width="9.18181818181818" style="1"/>
  </cols>
  <sheetData>
    <row r="1" ht="10.5">
      <c r="F1" s="35" t="s">
        <v>97</v>
      </c>
    </row>
    <row r="2" ht="10.5">
      <c r="F2" s="35" t="s">
        <v>98</v>
      </c>
    </row>
    <row r="3" ht="10.5">
      <c r="F3" s="35" t="s">
        <v>99</v>
      </c>
    </row>
    <row r="4" ht="10.5">
      <c r="F4" s="35" t="s">
        <v>100</v>
      </c>
    </row>
    <row r="5" ht="10.5">
      <c r="F5" s="35" t="s">
        <v>101</v>
      </c>
    </row>
    <row r="6" ht="10.5">
      <c r="F6" s="35" t="s">
        <v>102</v>
      </c>
    </row>
    <row r="8" spans="3:11" ht="13">
      <c r="C8" s="36" t="s">
        <v>0</v>
      </c>
      <c r="D8" s="37"/>
      <c r="F8" s="2" t="s">
        <v>1</v>
      </c>
      <c r="G8" s="2"/>
      <c r="H8" s="2"/>
      <c r="I8" s="2"/>
      <c r="J8" s="2"/>
      <c r="K8" s="2"/>
    </row>
    <row r="9" spans="6:21" ht="30">
      <c r="F9" s="3" t="s">
        <v>2</v>
      </c>
      <c r="G9" s="3" t="s">
        <v>2</v>
      </c>
      <c r="H9" s="3" t="s">
        <v>2</v>
      </c>
      <c r="I9" s="3" t="s">
        <v>2</v>
      </c>
      <c r="J9" s="3" t="s">
        <v>2</v>
      </c>
      <c r="K9" s="3" t="s">
        <v>2</v>
      </c>
      <c r="L9" s="4" t="s">
        <v>3</v>
      </c>
      <c r="M9" s="4" t="s">
        <v>3</v>
      </c>
      <c r="N9" s="4" t="s">
        <v>3</v>
      </c>
      <c r="O9" s="4" t="s">
        <v>3</v>
      </c>
      <c r="P9" s="4" t="s">
        <v>3</v>
      </c>
      <c r="Q9" s="4" t="s">
        <v>3</v>
      </c>
      <c r="R9" s="4" t="s">
        <v>3</v>
      </c>
      <c r="S9" s="4" t="s">
        <v>3</v>
      </c>
      <c r="T9" s="4" t="s">
        <v>3</v>
      </c>
      <c r="U9" s="4" t="s">
        <v>3</v>
      </c>
    </row>
    <row r="10" spans="6:21" ht="10">
      <c r="F10" s="3" t="s">
        <v>4</v>
      </c>
      <c r="G10" s="5"/>
      <c r="H10" s="3" t="s">
        <v>96</v>
      </c>
      <c r="I10" s="3" t="s">
        <v>5</v>
      </c>
      <c r="J10" s="5"/>
      <c r="K10" s="3" t="s">
        <v>6</v>
      </c>
      <c r="L10" s="6" t="s">
        <v>7</v>
      </c>
      <c r="M10" s="6" t="s">
        <v>8</v>
      </c>
      <c r="N10" s="6" t="s">
        <v>9</v>
      </c>
      <c r="O10" s="6" t="s">
        <v>10</v>
      </c>
      <c r="P10" s="6" t="s">
        <v>11</v>
      </c>
      <c r="Q10" s="6" t="s">
        <v>12</v>
      </c>
      <c r="R10" s="6" t="s">
        <v>13</v>
      </c>
      <c r="S10" s="6" t="s">
        <v>14</v>
      </c>
      <c r="T10" s="6" t="s">
        <v>15</v>
      </c>
      <c r="U10" s="7" t="s">
        <v>16</v>
      </c>
    </row>
    <row r="11" spans="5:21" ht="10">
      <c r="E11" s="1" t="s">
        <v>17</v>
      </c>
      <c r="F11" s="6" t="s">
        <v>18</v>
      </c>
      <c r="G11" s="8" t="s">
        <v>19</v>
      </c>
      <c r="H11" s="8" t="s">
        <v>20</v>
      </c>
      <c r="I11" s="8" t="s">
        <v>21</v>
      </c>
      <c r="J11" s="8" t="s">
        <v>22</v>
      </c>
      <c r="K11" s="6" t="s">
        <v>23</v>
      </c>
      <c r="L11" s="9"/>
      <c r="M11" s="10">
        <v>321</v>
      </c>
      <c r="N11" s="9"/>
      <c r="O11" s="9"/>
      <c r="P11" s="9"/>
      <c r="Q11" s="9"/>
      <c r="R11" s="9"/>
      <c r="S11" s="9"/>
      <c r="T11" s="9"/>
      <c r="U11" s="34">
        <v>321</v>
      </c>
    </row>
    <row r="12" spans="5:21" ht="10">
      <c r="E12" s="1" t="s">
        <v>17</v>
      </c>
      <c r="F12" s="6" t="s">
        <v>18</v>
      </c>
      <c r="G12" s="8" t="s">
        <v>19</v>
      </c>
      <c r="H12" s="8" t="s">
        <v>24</v>
      </c>
      <c r="I12" s="8" t="s">
        <v>25</v>
      </c>
      <c r="J12" s="8" t="s">
        <v>26</v>
      </c>
      <c r="K12" s="6" t="s">
        <v>23</v>
      </c>
      <c r="L12" s="9"/>
      <c r="M12" s="10">
        <v>17540</v>
      </c>
      <c r="N12" s="9"/>
      <c r="O12" s="9"/>
      <c r="P12" s="9"/>
      <c r="Q12" s="9"/>
      <c r="R12" s="9"/>
      <c r="S12" s="9"/>
      <c r="T12" s="9"/>
      <c r="U12" s="34">
        <v>17540</v>
      </c>
    </row>
    <row r="13" spans="5:21" ht="10">
      <c r="E13" s="1" t="s">
        <v>17</v>
      </c>
      <c r="F13" s="6" t="s">
        <v>18</v>
      </c>
      <c r="G13" s="8" t="s">
        <v>19</v>
      </c>
      <c r="H13" s="8" t="s">
        <v>27</v>
      </c>
      <c r="I13" s="8" t="s">
        <v>25</v>
      </c>
      <c r="J13" s="8" t="s">
        <v>26</v>
      </c>
      <c r="K13" s="6" t="s">
        <v>23</v>
      </c>
      <c r="L13" s="9"/>
      <c r="M13" s="10">
        <v>5843.91</v>
      </c>
      <c r="N13" s="9"/>
      <c r="O13" s="9"/>
      <c r="P13" s="9"/>
      <c r="Q13" s="9"/>
      <c r="R13" s="9"/>
      <c r="S13" s="9"/>
      <c r="T13" s="9"/>
      <c r="U13" s="34">
        <v>5843.91</v>
      </c>
    </row>
    <row r="14" spans="5:21" ht="10">
      <c r="E14" s="1" t="s">
        <v>17</v>
      </c>
      <c r="F14" s="6" t="s">
        <v>18</v>
      </c>
      <c r="G14" s="8" t="s">
        <v>19</v>
      </c>
      <c r="H14" s="8" t="s">
        <v>28</v>
      </c>
      <c r="I14" s="8" t="s">
        <v>25</v>
      </c>
      <c r="J14" s="8" t="s">
        <v>26</v>
      </c>
      <c r="K14" s="6" t="s">
        <v>23</v>
      </c>
      <c r="L14" s="9"/>
      <c r="M14" s="9"/>
      <c r="N14" s="9"/>
      <c r="O14" s="10">
        <v>494.47</v>
      </c>
      <c r="P14" s="9"/>
      <c r="Q14" s="9"/>
      <c r="R14" s="9"/>
      <c r="S14" s="9"/>
      <c r="T14" s="9"/>
      <c r="U14" s="34">
        <v>494.47</v>
      </c>
    </row>
    <row r="15" spans="5:21" ht="10">
      <c r="E15" s="1" t="s">
        <v>17</v>
      </c>
      <c r="F15" s="6" t="s">
        <v>18</v>
      </c>
      <c r="G15" s="8" t="s">
        <v>19</v>
      </c>
      <c r="H15" s="8" t="s">
        <v>29</v>
      </c>
      <c r="I15" s="8" t="s">
        <v>25</v>
      </c>
      <c r="J15" s="8" t="s">
        <v>26</v>
      </c>
      <c r="K15" s="6" t="s">
        <v>23</v>
      </c>
      <c r="L15" s="9"/>
      <c r="M15" s="10">
        <v>16995</v>
      </c>
      <c r="N15" s="9"/>
      <c r="O15" s="9"/>
      <c r="P15" s="9"/>
      <c r="Q15" s="9"/>
      <c r="R15" s="9"/>
      <c r="S15" s="9"/>
      <c r="T15" s="9"/>
      <c r="U15" s="34">
        <v>16995</v>
      </c>
    </row>
    <row r="16" spans="5:21" ht="10">
      <c r="E16" s="1" t="s">
        <v>17</v>
      </c>
      <c r="F16" s="6" t="s">
        <v>18</v>
      </c>
      <c r="G16" s="8" t="s">
        <v>19</v>
      </c>
      <c r="H16" s="8" t="s">
        <v>30</v>
      </c>
      <c r="I16" s="8" t="s">
        <v>25</v>
      </c>
      <c r="J16" s="8" t="s">
        <v>26</v>
      </c>
      <c r="K16" s="6" t="s">
        <v>23</v>
      </c>
      <c r="L16" s="9"/>
      <c r="M16" s="9"/>
      <c r="N16" s="10">
        <v>5055.75</v>
      </c>
      <c r="O16" s="9"/>
      <c r="P16" s="9"/>
      <c r="Q16" s="9"/>
      <c r="R16" s="9"/>
      <c r="S16" s="9"/>
      <c r="T16" s="9"/>
      <c r="U16" s="34">
        <v>5055.75</v>
      </c>
    </row>
    <row r="17" spans="5:21" ht="10">
      <c r="E17" s="1" t="s">
        <v>17</v>
      </c>
      <c r="F17" s="6" t="s">
        <v>18</v>
      </c>
      <c r="G17" s="8" t="s">
        <v>19</v>
      </c>
      <c r="H17" s="8" t="s">
        <v>31</v>
      </c>
      <c r="I17" s="8" t="s">
        <v>25</v>
      </c>
      <c r="J17" s="8" t="s">
        <v>26</v>
      </c>
      <c r="K17" s="6" t="s">
        <v>23</v>
      </c>
      <c r="L17" s="9"/>
      <c r="M17" s="9"/>
      <c r="N17" s="9"/>
      <c r="O17" s="10">
        <v>1766.29</v>
      </c>
      <c r="P17" s="9"/>
      <c r="Q17" s="9"/>
      <c r="R17" s="9"/>
      <c r="S17" s="9"/>
      <c r="T17" s="9"/>
      <c r="U17" s="34">
        <v>1766.29</v>
      </c>
    </row>
    <row r="18" spans="5:21" ht="10">
      <c r="E18" s="1" t="s">
        <v>17</v>
      </c>
      <c r="F18" s="6" t="s">
        <v>18</v>
      </c>
      <c r="G18" s="8" t="s">
        <v>19</v>
      </c>
      <c r="H18" s="8" t="s">
        <v>32</v>
      </c>
      <c r="I18" s="8" t="s">
        <v>25</v>
      </c>
      <c r="J18" s="8" t="s">
        <v>26</v>
      </c>
      <c r="K18" s="6" t="s">
        <v>23</v>
      </c>
      <c r="L18" s="9"/>
      <c r="M18" s="9"/>
      <c r="N18" s="9"/>
      <c r="O18" s="9"/>
      <c r="P18" s="9"/>
      <c r="Q18" s="9"/>
      <c r="R18" s="10">
        <v>26564.58</v>
      </c>
      <c r="S18" s="9"/>
      <c r="T18" s="9"/>
      <c r="U18" s="34">
        <v>26564.58</v>
      </c>
    </row>
    <row r="19" spans="5:21" ht="10">
      <c r="E19" s="1" t="s">
        <v>17</v>
      </c>
      <c r="F19" s="6" t="s">
        <v>18</v>
      </c>
      <c r="G19" s="8" t="s">
        <v>19</v>
      </c>
      <c r="H19" s="8" t="s">
        <v>33</v>
      </c>
      <c r="I19" s="8" t="s">
        <v>25</v>
      </c>
      <c r="J19" s="8" t="s">
        <v>26</v>
      </c>
      <c r="K19" s="6" t="s">
        <v>23</v>
      </c>
      <c r="L19" s="9"/>
      <c r="M19" s="9"/>
      <c r="N19" s="10">
        <v>125367.25</v>
      </c>
      <c r="O19" s="9"/>
      <c r="P19" s="9"/>
      <c r="Q19" s="9"/>
      <c r="R19" s="9"/>
      <c r="S19" s="9"/>
      <c r="T19" s="9"/>
      <c r="U19" s="34">
        <v>125367.25</v>
      </c>
    </row>
    <row r="20" spans="5:21" ht="10">
      <c r="E20" s="1" t="s">
        <v>17</v>
      </c>
      <c r="F20" s="6" t="s">
        <v>18</v>
      </c>
      <c r="G20" s="8" t="s">
        <v>19</v>
      </c>
      <c r="H20" s="8" t="s">
        <v>34</v>
      </c>
      <c r="I20" s="8" t="s">
        <v>25</v>
      </c>
      <c r="J20" s="8" t="s">
        <v>26</v>
      </c>
      <c r="K20" s="6" t="s">
        <v>23</v>
      </c>
      <c r="L20" s="9"/>
      <c r="M20" s="9"/>
      <c r="N20" s="9"/>
      <c r="O20" s="10">
        <v>1046.03</v>
      </c>
      <c r="P20" s="9"/>
      <c r="Q20" s="9"/>
      <c r="R20" s="9"/>
      <c r="S20" s="9"/>
      <c r="T20" s="9"/>
      <c r="U20" s="34">
        <v>1046.03</v>
      </c>
    </row>
    <row r="21" spans="5:21" ht="10">
      <c r="E21" s="1" t="s">
        <v>17</v>
      </c>
      <c r="F21" s="6" t="s">
        <v>18</v>
      </c>
      <c r="G21" s="8" t="s">
        <v>19</v>
      </c>
      <c r="H21" s="8" t="s">
        <v>35</v>
      </c>
      <c r="I21" s="8" t="s">
        <v>25</v>
      </c>
      <c r="J21" s="8" t="s">
        <v>26</v>
      </c>
      <c r="K21" s="6" t="s">
        <v>23</v>
      </c>
      <c r="L21" s="9"/>
      <c r="M21" s="9"/>
      <c r="N21" s="9"/>
      <c r="O21" s="9"/>
      <c r="P21" s="9"/>
      <c r="Q21" s="10">
        <v>86826.90</v>
      </c>
      <c r="R21" s="9"/>
      <c r="S21" s="9"/>
      <c r="T21" s="9"/>
      <c r="U21" s="34">
        <v>86826.90</v>
      </c>
    </row>
    <row r="22" spans="5:21" ht="10">
      <c r="E22" s="1" t="s">
        <v>17</v>
      </c>
      <c r="F22" s="6" t="s">
        <v>18</v>
      </c>
      <c r="G22" s="8" t="s">
        <v>19</v>
      </c>
      <c r="H22" s="8" t="s">
        <v>36</v>
      </c>
      <c r="I22" s="8" t="s">
        <v>25</v>
      </c>
      <c r="J22" s="8" t="s">
        <v>26</v>
      </c>
      <c r="K22" s="6" t="s">
        <v>23</v>
      </c>
      <c r="L22" s="9"/>
      <c r="M22" s="9"/>
      <c r="N22" s="9"/>
      <c r="O22" s="10">
        <v>87730.20</v>
      </c>
      <c r="P22" s="9"/>
      <c r="Q22" s="9"/>
      <c r="R22" s="9"/>
      <c r="S22" s="9"/>
      <c r="T22" s="9"/>
      <c r="U22" s="34">
        <v>87730.20</v>
      </c>
    </row>
    <row r="23" spans="5:21" ht="10">
      <c r="E23" s="1" t="s">
        <v>17</v>
      </c>
      <c r="F23" s="6" t="s">
        <v>18</v>
      </c>
      <c r="G23" s="8" t="s">
        <v>19</v>
      </c>
      <c r="H23" s="8" t="s">
        <v>37</v>
      </c>
      <c r="I23" s="8" t="s">
        <v>25</v>
      </c>
      <c r="J23" s="8" t="s">
        <v>26</v>
      </c>
      <c r="K23" s="6" t="s">
        <v>23</v>
      </c>
      <c r="L23" s="9"/>
      <c r="M23" s="9"/>
      <c r="N23" s="10">
        <v>108.54</v>
      </c>
      <c r="O23" s="9"/>
      <c r="P23" s="9"/>
      <c r="Q23" s="9"/>
      <c r="R23" s="9"/>
      <c r="S23" s="9"/>
      <c r="T23" s="9"/>
      <c r="U23" s="34">
        <v>108.54</v>
      </c>
    </row>
    <row r="24" spans="6:21" ht="10">
      <c r="F24" s="6" t="s">
        <v>18</v>
      </c>
      <c r="G24" s="8" t="s">
        <v>19</v>
      </c>
      <c r="H24" s="8" t="s">
        <v>39</v>
      </c>
      <c r="I24" s="8" t="s">
        <v>25</v>
      </c>
      <c r="J24" s="8" t="s">
        <v>26</v>
      </c>
      <c r="K24" s="6" t="s">
        <v>40</v>
      </c>
      <c r="L24" s="9"/>
      <c r="M24" s="9"/>
      <c r="N24" s="9"/>
      <c r="O24" s="9"/>
      <c r="P24" s="9"/>
      <c r="Q24" s="9"/>
      <c r="R24" s="9"/>
      <c r="S24" s="10">
        <v>-119976</v>
      </c>
      <c r="T24" s="9"/>
      <c r="U24" s="34">
        <v>-119976</v>
      </c>
    </row>
    <row r="25" spans="6:24" ht="10.5">
      <c r="F25" s="6" t="s">
        <v>18</v>
      </c>
      <c r="G25" s="8" t="s">
        <v>19</v>
      </c>
      <c r="H25" s="8" t="s">
        <v>41</v>
      </c>
      <c r="I25" s="8" t="s">
        <v>25</v>
      </c>
      <c r="J25" s="8" t="s">
        <v>26</v>
      </c>
      <c r="K25" s="6" t="s">
        <v>40</v>
      </c>
      <c r="L25" s="9"/>
      <c r="M25" s="9"/>
      <c r="N25" s="9"/>
      <c r="O25" s="9"/>
      <c r="P25" s="9"/>
      <c r="Q25" s="9"/>
      <c r="R25" s="9"/>
      <c r="S25" s="9"/>
      <c r="T25" s="10">
        <v>-660.12</v>
      </c>
      <c r="U25" s="34">
        <v>-660.12</v>
      </c>
      <c r="X25" s="11" t="s">
        <v>42</v>
      </c>
    </row>
    <row r="26" spans="6:21" ht="10">
      <c r="F26" s="6" t="s">
        <v>18</v>
      </c>
      <c r="G26" s="8" t="s">
        <v>19</v>
      </c>
      <c r="H26" s="8" t="s">
        <v>38</v>
      </c>
      <c r="I26" s="8" t="s">
        <v>25</v>
      </c>
      <c r="J26" s="8" t="s">
        <v>26</v>
      </c>
      <c r="K26" s="6" t="s">
        <v>43</v>
      </c>
      <c r="L26" s="9"/>
      <c r="M26" s="9"/>
      <c r="N26" s="9"/>
      <c r="O26" s="9"/>
      <c r="P26" s="9"/>
      <c r="Q26" s="9"/>
      <c r="R26" s="10">
        <v>-82670</v>
      </c>
      <c r="S26" s="9"/>
      <c r="T26" s="9"/>
      <c r="U26" s="34">
        <v>-82670</v>
      </c>
    </row>
    <row r="27" spans="6:26" ht="10">
      <c r="F27" s="6" t="s">
        <v>18</v>
      </c>
      <c r="G27" s="8" t="s">
        <v>19</v>
      </c>
      <c r="H27" s="8" t="s">
        <v>44</v>
      </c>
      <c r="I27" s="8" t="s">
        <v>45</v>
      </c>
      <c r="J27" s="8" t="s">
        <v>46</v>
      </c>
      <c r="K27" s="6" t="s">
        <v>40</v>
      </c>
      <c r="L27" s="9"/>
      <c r="M27" s="9"/>
      <c r="N27" s="9"/>
      <c r="O27" s="9"/>
      <c r="P27" s="9"/>
      <c r="Q27" s="9"/>
      <c r="R27" s="9"/>
      <c r="S27" s="9"/>
      <c r="T27" s="10">
        <v>1246477.1599999999</v>
      </c>
      <c r="U27" s="34">
        <v>1246477.1599999999</v>
      </c>
      <c r="X27" s="1">
        <v>5400103</v>
      </c>
      <c r="Y27" s="31">
        <f>SUM(U11:U26)</f>
        <v>172353.80</v>
      </c>
      <c r="Z27" s="13" t="s">
        <v>47</v>
      </c>
    </row>
    <row r="28" spans="5:29" ht="10">
      <c r="E28" s="1" t="s">
        <v>17</v>
      </c>
      <c r="F28" s="6" t="s">
        <v>18</v>
      </c>
      <c r="G28" s="8" t="s">
        <v>19</v>
      </c>
      <c r="H28" s="8" t="s">
        <v>48</v>
      </c>
      <c r="I28" s="8" t="s">
        <v>49</v>
      </c>
      <c r="J28" s="8" t="s">
        <v>50</v>
      </c>
      <c r="K28" s="6" t="s">
        <v>51</v>
      </c>
      <c r="L28" s="9"/>
      <c r="M28" s="9"/>
      <c r="N28" s="9"/>
      <c r="O28" s="9"/>
      <c r="P28" s="9"/>
      <c r="Q28" s="9"/>
      <c r="R28" s="9"/>
      <c r="S28" s="9"/>
      <c r="T28" s="10">
        <v>2931</v>
      </c>
      <c r="U28" s="34">
        <v>2931</v>
      </c>
      <c r="X28" s="1">
        <v>5400103</v>
      </c>
      <c r="Y28" s="31">
        <f>U27</f>
        <v>1246477.1599999999</v>
      </c>
      <c r="Z28" s="13" t="s">
        <v>52</v>
      </c>
      <c r="AC28" s="29">
        <f>SUM(Y27:Y30)</f>
        <v>1492230.72</v>
      </c>
    </row>
    <row r="29" spans="5:26" ht="10">
      <c r="E29" s="1" t="s">
        <v>17</v>
      </c>
      <c r="F29" s="6" t="s">
        <v>18</v>
      </c>
      <c r="G29" s="8" t="s">
        <v>19</v>
      </c>
      <c r="H29" s="8" t="s">
        <v>53</v>
      </c>
      <c r="I29" s="8" t="s">
        <v>54</v>
      </c>
      <c r="J29" s="8" t="s">
        <v>55</v>
      </c>
      <c r="K29" s="6" t="s">
        <v>23</v>
      </c>
      <c r="L29" s="9"/>
      <c r="M29" s="10">
        <v>1861.80</v>
      </c>
      <c r="N29" s="9"/>
      <c r="O29" s="9"/>
      <c r="P29" s="9"/>
      <c r="Q29" s="9"/>
      <c r="R29" s="9"/>
      <c r="S29" s="9"/>
      <c r="T29" s="9"/>
      <c r="U29" s="34">
        <v>1861.80</v>
      </c>
      <c r="X29" s="1">
        <v>5750700</v>
      </c>
      <c r="Y29" s="31">
        <f>SUM(U28:U41)</f>
        <v>19271.410000000003</v>
      </c>
      <c r="Z29" s="13" t="s">
        <v>56</v>
      </c>
    </row>
    <row r="30" spans="5:26" ht="10">
      <c r="E30" s="1" t="s">
        <v>17</v>
      </c>
      <c r="F30" s="6" t="s">
        <v>18</v>
      </c>
      <c r="G30" s="8" t="s">
        <v>19</v>
      </c>
      <c r="H30" s="8" t="s">
        <v>57</v>
      </c>
      <c r="I30" s="8" t="s">
        <v>54</v>
      </c>
      <c r="J30" s="8" t="s">
        <v>55</v>
      </c>
      <c r="K30" s="6" t="s">
        <v>23</v>
      </c>
      <c r="L30" s="9"/>
      <c r="M30" s="9"/>
      <c r="N30" s="10">
        <v>426.93</v>
      </c>
      <c r="O30" s="9"/>
      <c r="P30" s="9"/>
      <c r="Q30" s="9"/>
      <c r="R30" s="9"/>
      <c r="S30" s="9"/>
      <c r="T30" s="9"/>
      <c r="U30" s="34">
        <v>426.93</v>
      </c>
      <c r="X30" s="1">
        <v>5750700</v>
      </c>
      <c r="Y30" s="31">
        <f>SUM(U42:U43)</f>
        <v>54128.350000000093</v>
      </c>
      <c r="Z30" s="13" t="s">
        <v>58</v>
      </c>
    </row>
    <row r="31" spans="5:26" ht="10">
      <c r="E31" s="1" t="s">
        <v>17</v>
      </c>
      <c r="F31" s="6" t="s">
        <v>18</v>
      </c>
      <c r="G31" s="8" t="s">
        <v>19</v>
      </c>
      <c r="H31" s="8" t="s">
        <v>59</v>
      </c>
      <c r="I31" s="8" t="s">
        <v>54</v>
      </c>
      <c r="J31" s="8" t="s">
        <v>55</v>
      </c>
      <c r="K31" s="6" t="s">
        <v>23</v>
      </c>
      <c r="L31" s="9"/>
      <c r="M31" s="9"/>
      <c r="N31" s="10">
        <v>9452</v>
      </c>
      <c r="O31" s="9"/>
      <c r="P31" s="9"/>
      <c r="Q31" s="9"/>
      <c r="R31" s="9"/>
      <c r="S31" s="9"/>
      <c r="T31" s="9"/>
      <c r="U31" s="34">
        <v>9452</v>
      </c>
      <c r="Y31" s="12">
        <f>U44</f>
        <v>17128.38</v>
      </c>
      <c r="Z31" s="13" t="s">
        <v>60</v>
      </c>
    </row>
    <row r="32" spans="5:21" ht="10">
      <c r="E32" s="1" t="s">
        <v>17</v>
      </c>
      <c r="F32" s="6" t="s">
        <v>18</v>
      </c>
      <c r="G32" s="8" t="s">
        <v>19</v>
      </c>
      <c r="H32" s="8" t="s">
        <v>61</v>
      </c>
      <c r="I32" s="8" t="s">
        <v>54</v>
      </c>
      <c r="J32" s="8" t="s">
        <v>55</v>
      </c>
      <c r="K32" s="6" t="s">
        <v>23</v>
      </c>
      <c r="L32" s="9"/>
      <c r="M32" s="10">
        <v>1</v>
      </c>
      <c r="N32" s="10">
        <v>-1</v>
      </c>
      <c r="O32" s="9"/>
      <c r="P32" s="9"/>
      <c r="Q32" s="9"/>
      <c r="R32" s="9"/>
      <c r="S32" s="9"/>
      <c r="T32" s="9"/>
      <c r="U32" s="34"/>
    </row>
    <row r="33" spans="5:29" ht="11.25" customHeight="1">
      <c r="E33" s="1" t="s">
        <v>17</v>
      </c>
      <c r="F33" s="6" t="s">
        <v>18</v>
      </c>
      <c r="G33" s="8" t="s">
        <v>19</v>
      </c>
      <c r="H33" s="8" t="s">
        <v>62</v>
      </c>
      <c r="I33" s="8" t="s">
        <v>54</v>
      </c>
      <c r="J33" s="8" t="s">
        <v>55</v>
      </c>
      <c r="K33" s="6" t="s">
        <v>23</v>
      </c>
      <c r="L33" s="9"/>
      <c r="M33" s="9"/>
      <c r="N33" s="9"/>
      <c r="O33" s="9"/>
      <c r="P33" s="10">
        <v>4793.88</v>
      </c>
      <c r="Q33" s="9"/>
      <c r="R33" s="9"/>
      <c r="S33" s="9"/>
      <c r="T33" s="9"/>
      <c r="U33" s="34">
        <v>4793.88</v>
      </c>
      <c r="X33" s="38" t="s">
        <v>63</v>
      </c>
      <c r="Y33" s="38"/>
      <c r="Z33" s="38"/>
      <c r="AA33" s="38"/>
      <c r="AB33" s="38"/>
      <c r="AC33" s="38"/>
    </row>
    <row r="34" spans="5:29" ht="10">
      <c r="E34" s="1" t="s">
        <v>17</v>
      </c>
      <c r="F34" s="6" t="s">
        <v>18</v>
      </c>
      <c r="G34" s="8" t="s">
        <v>19</v>
      </c>
      <c r="H34" s="8" t="s">
        <v>64</v>
      </c>
      <c r="I34" s="8" t="s">
        <v>54</v>
      </c>
      <c r="J34" s="8" t="s">
        <v>55</v>
      </c>
      <c r="K34" s="6" t="s">
        <v>23</v>
      </c>
      <c r="L34" s="10">
        <v>27451</v>
      </c>
      <c r="M34" s="9"/>
      <c r="N34" s="9"/>
      <c r="O34" s="10">
        <v>-27451</v>
      </c>
      <c r="P34" s="9"/>
      <c r="Q34" s="9"/>
      <c r="R34" s="9"/>
      <c r="S34" s="9"/>
      <c r="T34" s="9"/>
      <c r="U34" s="34"/>
      <c r="X34" s="38"/>
      <c r="Y34" s="38"/>
      <c r="Z34" s="38"/>
      <c r="AA34" s="38"/>
      <c r="AB34" s="38"/>
      <c r="AC34" s="38"/>
    </row>
    <row r="35" spans="5:29" ht="10">
      <c r="E35" s="1" t="s">
        <v>17</v>
      </c>
      <c r="F35" s="6" t="s">
        <v>18</v>
      </c>
      <c r="G35" s="8" t="s">
        <v>19</v>
      </c>
      <c r="H35" s="8" t="s">
        <v>65</v>
      </c>
      <c r="I35" s="8" t="s">
        <v>54</v>
      </c>
      <c r="J35" s="8" t="s">
        <v>55</v>
      </c>
      <c r="K35" s="6" t="s">
        <v>23</v>
      </c>
      <c r="L35" s="9"/>
      <c r="M35" s="9"/>
      <c r="N35" s="9"/>
      <c r="O35" s="10">
        <v>103439.50</v>
      </c>
      <c r="P35" s="9"/>
      <c r="Q35" s="9"/>
      <c r="R35" s="9"/>
      <c r="S35" s="9"/>
      <c r="T35" s="9"/>
      <c r="U35" s="34">
        <v>103439.50</v>
      </c>
      <c r="X35" s="38"/>
      <c r="Y35" s="38"/>
      <c r="Z35" s="38"/>
      <c r="AA35" s="38"/>
      <c r="AB35" s="38"/>
      <c r="AC35" s="38"/>
    </row>
    <row r="36" spans="1:22" s="14" customFormat="1" ht="10">
      <c r="A36" s="1"/>
      <c r="B36" s="1"/>
      <c r="C36" s="1"/>
      <c r="D36" s="1"/>
      <c r="E36" s="1" t="s">
        <v>17</v>
      </c>
      <c r="F36" s="6" t="s">
        <v>18</v>
      </c>
      <c r="G36" s="8" t="s">
        <v>19</v>
      </c>
      <c r="H36" s="8" t="s">
        <v>66</v>
      </c>
      <c r="I36" s="8" t="s">
        <v>54</v>
      </c>
      <c r="J36" s="8" t="s">
        <v>55</v>
      </c>
      <c r="K36" s="6" t="s">
        <v>23</v>
      </c>
      <c r="L36" s="9"/>
      <c r="M36" s="9"/>
      <c r="N36" s="9"/>
      <c r="O36" s="9"/>
      <c r="P36" s="10">
        <v>845.30</v>
      </c>
      <c r="Q36" s="9"/>
      <c r="R36" s="9"/>
      <c r="S36" s="9"/>
      <c r="T36" s="9"/>
      <c r="U36" s="34">
        <v>845.30</v>
      </c>
      <c r="V36" s="1"/>
    </row>
    <row r="37" spans="5:27" ht="10">
      <c r="E37" s="1" t="s">
        <v>17</v>
      </c>
      <c r="F37" s="6" t="s">
        <v>18</v>
      </c>
      <c r="G37" s="8" t="s">
        <v>19</v>
      </c>
      <c r="H37" s="8" t="s">
        <v>67</v>
      </c>
      <c r="I37" s="8" t="s">
        <v>54</v>
      </c>
      <c r="J37" s="8" t="s">
        <v>55</v>
      </c>
      <c r="K37" s="6" t="s">
        <v>23</v>
      </c>
      <c r="L37" s="9"/>
      <c r="M37" s="9"/>
      <c r="N37" s="9"/>
      <c r="O37" s="9"/>
      <c r="P37" s="9"/>
      <c r="Q37" s="9"/>
      <c r="R37" s="10">
        <v>13899</v>
      </c>
      <c r="S37" s="10">
        <v>55596</v>
      </c>
      <c r="T37" s="9"/>
      <c r="U37" s="34">
        <v>69495</v>
      </c>
      <c r="X37" s="15" t="s">
        <v>68</v>
      </c>
      <c r="Y37" s="15"/>
      <c r="Z37" s="15" t="s">
        <v>69</v>
      </c>
      <c r="AA37" s="15" t="s">
        <v>70</v>
      </c>
    </row>
    <row r="38" spans="6:27" ht="10">
      <c r="F38" s="6" t="s">
        <v>18</v>
      </c>
      <c r="G38" s="8" t="s">
        <v>19</v>
      </c>
      <c r="H38" s="8" t="s">
        <v>71</v>
      </c>
      <c r="I38" s="8" t="s">
        <v>54</v>
      </c>
      <c r="J38" s="8" t="s">
        <v>55</v>
      </c>
      <c r="K38" s="6" t="s">
        <v>40</v>
      </c>
      <c r="L38" s="9"/>
      <c r="M38" s="9"/>
      <c r="N38" s="9"/>
      <c r="O38" s="9"/>
      <c r="P38" s="9"/>
      <c r="Q38" s="9"/>
      <c r="R38" s="9"/>
      <c r="S38" s="10">
        <v>-40777.50</v>
      </c>
      <c r="T38" s="9"/>
      <c r="U38" s="34">
        <v>-40777.50</v>
      </c>
      <c r="X38" s="13" t="s">
        <v>72</v>
      </c>
      <c r="AA38" s="12">
        <f>Y27</f>
        <v>172353.80</v>
      </c>
    </row>
    <row r="39" spans="6:27" ht="10">
      <c r="F39" s="6" t="s">
        <v>18</v>
      </c>
      <c r="G39" s="8" t="s">
        <v>19</v>
      </c>
      <c r="H39" s="8" t="s">
        <v>73</v>
      </c>
      <c r="I39" s="8" t="s">
        <v>54</v>
      </c>
      <c r="J39" s="8" t="s">
        <v>55</v>
      </c>
      <c r="K39" s="6" t="s">
        <v>74</v>
      </c>
      <c r="L39" s="9"/>
      <c r="M39" s="9"/>
      <c r="N39" s="9"/>
      <c r="O39" s="9"/>
      <c r="P39" s="9"/>
      <c r="Q39" s="9"/>
      <c r="R39" s="10">
        <v>45000</v>
      </c>
      <c r="S39" s="9"/>
      <c r="T39" s="9"/>
      <c r="U39" s="34">
        <v>45000</v>
      </c>
      <c r="X39" s="13" t="s">
        <v>72</v>
      </c>
      <c r="AA39" s="12">
        <f>Y28</f>
        <v>1246477.1599999999</v>
      </c>
    </row>
    <row r="40" spans="6:27" ht="10">
      <c r="F40" s="6" t="s">
        <v>18</v>
      </c>
      <c r="G40" s="8" t="s">
        <v>19</v>
      </c>
      <c r="H40" s="8" t="s">
        <v>73</v>
      </c>
      <c r="I40" s="8" t="s">
        <v>54</v>
      </c>
      <c r="J40" s="8" t="s">
        <v>55</v>
      </c>
      <c r="K40" s="6" t="s">
        <v>75</v>
      </c>
      <c r="L40" s="9"/>
      <c r="M40" s="9"/>
      <c r="N40" s="9"/>
      <c r="O40" s="9"/>
      <c r="P40" s="9"/>
      <c r="Q40" s="9"/>
      <c r="R40" s="9"/>
      <c r="S40" s="10">
        <v>-45000</v>
      </c>
      <c r="T40" s="9"/>
      <c r="U40" s="34">
        <v>-45000</v>
      </c>
      <c r="X40" s="13" t="s">
        <v>76</v>
      </c>
      <c r="AA40" s="29">
        <f>Y29</f>
        <v>19271.410000000003</v>
      </c>
    </row>
    <row r="41" spans="6:27" ht="10">
      <c r="F41" s="6" t="s">
        <v>18</v>
      </c>
      <c r="G41" s="8" t="s">
        <v>19</v>
      </c>
      <c r="H41" s="8" t="s">
        <v>77</v>
      </c>
      <c r="I41" s="8" t="s">
        <v>54</v>
      </c>
      <c r="J41" s="8" t="s">
        <v>55</v>
      </c>
      <c r="K41" s="6" t="s">
        <v>40</v>
      </c>
      <c r="L41" s="9"/>
      <c r="M41" s="9"/>
      <c r="N41" s="9"/>
      <c r="O41" s="9"/>
      <c r="P41" s="10">
        <v>-103439.50</v>
      </c>
      <c r="Q41" s="9"/>
      <c r="R41" s="9"/>
      <c r="S41" s="10">
        <v>-29757</v>
      </c>
      <c r="T41" s="9"/>
      <c r="U41" s="34">
        <v>-133196.50</v>
      </c>
      <c r="X41" s="13" t="s">
        <v>76</v>
      </c>
      <c r="AA41" s="29">
        <f>Y30</f>
        <v>54128.350000000093</v>
      </c>
    </row>
    <row r="42" spans="6:27" ht="10">
      <c r="F42" s="6" t="s">
        <v>18</v>
      </c>
      <c r="G42" s="8" t="s">
        <v>19</v>
      </c>
      <c r="H42" s="8" t="s">
        <v>78</v>
      </c>
      <c r="I42" s="8" t="s">
        <v>54</v>
      </c>
      <c r="J42" s="8" t="s">
        <v>55</v>
      </c>
      <c r="K42" s="6" t="s">
        <v>40</v>
      </c>
      <c r="L42" s="9"/>
      <c r="M42" s="9"/>
      <c r="N42" s="9"/>
      <c r="O42" s="9"/>
      <c r="P42" s="9"/>
      <c r="Q42" s="9"/>
      <c r="R42" s="9"/>
      <c r="S42" s="10">
        <v>1300605.51</v>
      </c>
      <c r="T42" s="9"/>
      <c r="U42" s="34">
        <v>1300605.51</v>
      </c>
      <c r="X42" s="13" t="s">
        <v>79</v>
      </c>
      <c r="AA42" s="12">
        <f>Y31</f>
        <v>17128.38</v>
      </c>
    </row>
    <row r="43" spans="6:26" ht="10">
      <c r="F43" s="6" t="s">
        <v>18</v>
      </c>
      <c r="G43" s="8" t="s">
        <v>19</v>
      </c>
      <c r="H43" s="8" t="s">
        <v>44</v>
      </c>
      <c r="I43" s="8" t="s">
        <v>54</v>
      </c>
      <c r="J43" s="8" t="s">
        <v>55</v>
      </c>
      <c r="K43" s="6" t="s">
        <v>40</v>
      </c>
      <c r="L43" s="9"/>
      <c r="M43" s="9"/>
      <c r="N43" s="9"/>
      <c r="O43" s="9"/>
      <c r="P43" s="9"/>
      <c r="Q43" s="9"/>
      <c r="R43" s="9"/>
      <c r="S43" s="9"/>
      <c r="T43" s="10">
        <v>-1246477.1599999999</v>
      </c>
      <c r="U43" s="34">
        <v>-1246477.1599999999</v>
      </c>
      <c r="X43" s="13" t="s">
        <v>80</v>
      </c>
      <c r="Z43" s="12">
        <f>Y28+Y30</f>
        <v>1300605.51</v>
      </c>
    </row>
    <row r="44" spans="1:26" ht="10">
      <c r="A44" s="14"/>
      <c r="B44" s="14"/>
      <c r="C44" s="14"/>
      <c r="D44" s="14"/>
      <c r="E44" s="14"/>
      <c r="F44" s="16" t="s">
        <v>18</v>
      </c>
      <c r="G44" s="17" t="s">
        <v>19</v>
      </c>
      <c r="H44" s="17" t="s">
        <v>81</v>
      </c>
      <c r="I44" s="17" t="s">
        <v>82</v>
      </c>
      <c r="J44" s="17" t="s">
        <v>83</v>
      </c>
      <c r="K44" s="16" t="s">
        <v>84</v>
      </c>
      <c r="L44" s="18"/>
      <c r="M44" s="19">
        <v>497.98</v>
      </c>
      <c r="N44" s="19">
        <v>1642.79</v>
      </c>
      <c r="O44" s="19">
        <v>1954.20</v>
      </c>
      <c r="P44" s="19">
        <v>-1144.26</v>
      </c>
      <c r="Q44" s="19">
        <v>1015.87</v>
      </c>
      <c r="R44" s="19">
        <v>32.69</v>
      </c>
      <c r="S44" s="19">
        <v>13112.08</v>
      </c>
      <c r="T44" s="19">
        <v>17.03</v>
      </c>
      <c r="U44" s="20">
        <v>17128.38</v>
      </c>
      <c r="V44" s="14" t="s">
        <v>85</v>
      </c>
      <c r="X44" s="13" t="s">
        <v>86</v>
      </c>
      <c r="Z44" s="12">
        <f>Y27</f>
        <v>172353.80</v>
      </c>
    </row>
    <row r="45" spans="6:26" ht="15">
      <c r="F45" s="21" t="s">
        <v>16</v>
      </c>
      <c r="G45" s="22"/>
      <c r="H45" s="22"/>
      <c r="I45" s="22"/>
      <c r="J45" s="22"/>
      <c r="K45" s="23"/>
      <c r="L45" s="24">
        <v>27451</v>
      </c>
      <c r="M45" s="24">
        <v>43060.69</v>
      </c>
      <c r="N45" s="24">
        <v>142052.26</v>
      </c>
      <c r="O45" s="24">
        <v>168979.69</v>
      </c>
      <c r="P45" s="24">
        <v>-98944.58</v>
      </c>
      <c r="Q45" s="24">
        <v>87842.77</v>
      </c>
      <c r="R45" s="24">
        <v>2826.27</v>
      </c>
      <c r="S45" s="24">
        <v>1133803.0900000001</v>
      </c>
      <c r="T45" s="24">
        <v>2287.91</v>
      </c>
      <c r="U45" s="30">
        <v>1509359.10</v>
      </c>
      <c r="X45" s="13" t="s">
        <v>87</v>
      </c>
      <c r="Z45" s="12">
        <f>Y29</f>
        <v>19271.410000000003</v>
      </c>
    </row>
    <row r="46" spans="24:26" ht="10">
      <c r="X46" s="13" t="s">
        <v>88</v>
      </c>
      <c r="Z46" s="12">
        <f>Y31</f>
        <v>17128.38</v>
      </c>
    </row>
    <row r="48" spans="24:27" ht="10">
      <c r="X48" s="13" t="s">
        <v>89</v>
      </c>
      <c r="Z48" s="12">
        <f>SUM(Z43:Z46)</f>
        <v>1509359.0999999999</v>
      </c>
      <c r="AA48" s="12">
        <f>SUM(AA38:AA46)</f>
        <v>1509359.0999999999</v>
      </c>
    </row>
    <row r="51" spans="11:16" ht="10">
      <c r="K51" s="1" t="s">
        <v>90</v>
      </c>
      <c r="P51" s="12">
        <f>SUM(U11:U27)</f>
        <v>1418830.96</v>
      </c>
    </row>
    <row r="52" spans="11:29" ht="11.25" customHeight="1">
      <c r="K52" s="1" t="s">
        <v>91</v>
      </c>
      <c r="P52" s="12">
        <f>SUM(U28:U43)</f>
        <v>73399.760000000009</v>
      </c>
      <c r="X52" s="38" t="s">
        <v>92</v>
      </c>
      <c r="Y52" s="38"/>
      <c r="Z52" s="38"/>
      <c r="AA52" s="38"/>
      <c r="AB52" s="38"/>
      <c r="AC52" s="38"/>
    </row>
    <row r="53" spans="11:29" ht="10">
      <c r="K53" s="1" t="s">
        <v>93</v>
      </c>
      <c r="P53" s="12">
        <f>U44</f>
        <v>17128.38</v>
      </c>
      <c r="X53" s="38"/>
      <c r="Y53" s="38"/>
      <c r="Z53" s="38"/>
      <c r="AA53" s="38"/>
      <c r="AB53" s="38"/>
      <c r="AC53" s="38"/>
    </row>
    <row r="54" spans="11:29" ht="11" thickBot="1">
      <c r="K54" s="25" t="s">
        <v>94</v>
      </c>
      <c r="P54" s="26">
        <f>SUM(P51:P53)</f>
        <v>1509359.0999999999</v>
      </c>
      <c r="X54" s="38"/>
      <c r="Y54" s="38"/>
      <c r="Z54" s="38"/>
      <c r="AA54" s="38"/>
      <c r="AB54" s="38"/>
      <c r="AC54" s="38"/>
    </row>
    <row r="55" spans="24:27" ht="10.5" thickTop="1">
      <c r="X55" s="15" t="s">
        <v>68</v>
      </c>
      <c r="Y55" s="15"/>
      <c r="Z55" s="15" t="s">
        <v>69</v>
      </c>
      <c r="AA55" s="15" t="s">
        <v>70</v>
      </c>
    </row>
    <row r="56" spans="24:26" ht="10">
      <c r="X56" s="13" t="s">
        <v>72</v>
      </c>
      <c r="Z56" s="29">
        <f>Z48-Z57-Z46</f>
        <v>1438230.72</v>
      </c>
    </row>
    <row r="57" spans="24:26" ht="10">
      <c r="X57" s="13" t="s">
        <v>76</v>
      </c>
      <c r="Z57" s="12">
        <v>54000</v>
      </c>
    </row>
    <row r="58" spans="24:27" ht="10">
      <c r="X58" s="13" t="s">
        <v>95</v>
      </c>
      <c r="AA58" s="29">
        <f>Z56+Z57</f>
        <v>1492230.72</v>
      </c>
    </row>
    <row r="60" spans="24:27" ht="10.5">
      <c r="X60" s="32" t="s">
        <v>89</v>
      </c>
      <c r="Y60" s="32"/>
      <c r="Z60" s="33">
        <f>Z56+Z57</f>
        <v>1492230.72</v>
      </c>
      <c r="AA60" s="33">
        <f>AA58</f>
        <v>1492230.72</v>
      </c>
    </row>
    <row r="63" ht="10">
      <c r="AA63" s="12"/>
    </row>
    <row r="1574" spans="12:21" ht="10">
      <c r="L1574" s="27">
        <f>SUM(L989:L1024)</f>
        <v>0</v>
      </c>
      <c r="M1574" s="27">
        <f t="shared" si="0" ref="M1574:U1574">SUM(M989:M1024)</f>
        <v>0</v>
      </c>
      <c r="N1574" s="27">
        <f t="shared" si="0"/>
        <v>0</v>
      </c>
      <c r="O1574" s="27">
        <f t="shared" si="0"/>
        <v>0</v>
      </c>
      <c r="P1574" s="27">
        <f t="shared" si="0"/>
        <v>0</v>
      </c>
      <c r="Q1574" s="27">
        <f t="shared" si="0"/>
        <v>0</v>
      </c>
      <c r="R1574" s="27">
        <f>SUM(R989:R1024)</f>
        <v>0</v>
      </c>
      <c r="S1574" s="27">
        <f t="shared" si="0"/>
        <v>0</v>
      </c>
      <c r="T1574" s="27">
        <f t="shared" si="0"/>
        <v>0</v>
      </c>
      <c r="U1574" s="27">
        <f t="shared" si="0"/>
        <v>0</v>
      </c>
    </row>
    <row r="1575" spans="12:18" ht="14.5">
      <c r="L1575" s="28">
        <v>27451</v>
      </c>
      <c r="M1575" s="28">
        <v>43060.69</v>
      </c>
      <c r="N1575" s="28">
        <v>142052.26</v>
      </c>
      <c r="O1575" s="28">
        <v>168979.69</v>
      </c>
      <c r="P1575" s="28">
        <v>-98944.58</v>
      </c>
      <c r="Q1575" s="28">
        <v>87842.77</v>
      </c>
      <c r="R1575" s="28">
        <v>-42206.42</v>
      </c>
    </row>
  </sheetData>
  <mergeCells count="3">
    <mergeCell ref="C8:D8"/>
    <mergeCell ref="X33:AC35"/>
    <mergeCell ref="X52:AC54"/>
  </mergeCells>
  <pageMargins left="0.75" right="0.75" top="1" bottom="1" header="0.5" footer="0.5"/>
  <pageSetup orientation="portrait" paperSize="9" r:id="rId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