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8760"/>
  </bookViews>
  <sheets>
    <sheet name="1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 s="1"/>
  <c r="C8" i="1"/>
  <c r="D8" i="1"/>
  <c r="E10" i="1"/>
  <c r="E11" i="1"/>
  <c r="C12" i="1"/>
  <c r="C13" i="1" s="1"/>
  <c r="D12" i="1"/>
  <c r="D13" i="1"/>
  <c r="E19" i="1"/>
  <c r="E20" i="1"/>
  <c r="E21" i="1" s="1"/>
  <c r="C21" i="1"/>
  <c r="C26" i="1" s="1"/>
  <c r="D21" i="1"/>
  <c r="E23" i="1"/>
  <c r="E24" i="1"/>
  <c r="E25" i="1" s="1"/>
  <c r="C25" i="1"/>
  <c r="D25" i="1"/>
  <c r="D26" i="1" s="1"/>
  <c r="E12" i="1" l="1"/>
  <c r="E13" i="1" s="1"/>
  <c r="E26" i="1"/>
</calcChain>
</file>

<file path=xl/sharedStrings.xml><?xml version="1.0" encoding="utf-8"?>
<sst xmlns="http://schemas.openxmlformats.org/spreadsheetml/2006/main" count="36" uniqueCount="21">
  <si>
    <t>Total Unrecovered Costs</t>
  </si>
  <si>
    <t>Unrecovered Net Salvage</t>
  </si>
  <si>
    <t>Salvage</t>
  </si>
  <si>
    <t>Cost of Removal</t>
  </si>
  <si>
    <t>Net Salvage Unrecovered</t>
  </si>
  <si>
    <t>Unrecovered Retired Investments</t>
  </si>
  <si>
    <t>Estimated Recovery of Investments</t>
  </si>
  <si>
    <t xml:space="preserve"> </t>
  </si>
  <si>
    <t>Investments Retired</t>
  </si>
  <si>
    <t>Explanation</t>
  </si>
  <si>
    <t>Variance</t>
  </si>
  <si>
    <t xml:space="preserve">Docket No. 20190155-EI </t>
  </si>
  <si>
    <t>Original  Study</t>
  </si>
  <si>
    <t>Description</t>
  </si>
  <si>
    <t>Unrecovered Costs - Study Vs. Limited Proceedings</t>
  </si>
  <si>
    <t>As Filed:</t>
  </si>
  <si>
    <t>Overstated by $1,559 in the original Study's filing due to entries not related to Hurricane Michael.</t>
  </si>
  <si>
    <t xml:space="preserve">The variance is due to a change made to the Reserve Percentage Calculations used to compute unrecovered depreciation.  The ($20K) change is a result of increasing Hurricane Michael related investments in the denominator of the calculation from $18,733,082 used in Limited Proceedings to the $21,116,035 used in the Study to reflect all Hurricane Michael Capital Expenditures.   </t>
  </si>
  <si>
    <t>The entire variance is due to changes made to the Reserve Percentage Calculations used to compute the unrecovered depreciation.  
1) A ($20K) change is a result of increasing Hurricane Michael related investments in the denominator of the calculation from $18,733,082 used in Limited Proceedings to the $21,116,035 used in the Study to reflect all Hurricane Michael Capital Expenditures.   
2) The remaining ($95k) change is a result of increasing Hurricane Michael related reserves in the numerator from ($1,591,879) used in Limited Proceedings to ($8,694,812) used in Study to reflect total unrecovered costs [($1.6K) retirements + ($7.1K) net salvage] recorded in the general ledger.</t>
  </si>
  <si>
    <t>As Updated:</t>
  </si>
  <si>
    <t>Updated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</si>
</sst>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0" borderId="0" xfId="0" applyFont="1" applyAlignment="1"/>
    <xf numFmtId="0" fontId="3" fillId="0" borderId="0" xfId="0" applyFont="1"/>
    <xf numFmtId="164" fontId="3" fillId="0" borderId="1" xfId="1" applyNumberFormat="1" applyFont="1" applyBorder="1"/>
    <xf numFmtId="164" fontId="3" fillId="0" borderId="1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2" fillId="0" borderId="0" xfId="0" applyFont="1" applyBorder="1"/>
    <xf numFmtId="0" fontId="2" fillId="0" borderId="6" xfId="0" applyFont="1" applyBorder="1" applyAlignment="1">
      <alignment wrapText="1"/>
    </xf>
    <xf numFmtId="0" fontId="2" fillId="0" borderId="5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right"/>
    </xf>
    <xf numFmtId="0" fontId="2" fillId="0" borderId="5" xfId="0" applyFont="1" applyBorder="1"/>
    <xf numFmtId="164" fontId="2" fillId="0" borderId="0" xfId="0" applyNumberFormat="1" applyFont="1" applyBorder="1"/>
    <xf numFmtId="164" fontId="3" fillId="0" borderId="9" xfId="1" applyNumberFormat="1" applyFont="1" applyBorder="1"/>
    <xf numFmtId="0" fontId="3" fillId="0" borderId="10" xfId="0" applyFont="1" applyBorder="1" applyAlignment="1">
      <alignment wrapText="1"/>
    </xf>
    <xf numFmtId="164" fontId="2" fillId="0" borderId="6" xfId="0" applyNumberFormat="1" applyFont="1" applyBorder="1" applyAlignment="1">
      <alignment wrapText="1"/>
    </xf>
    <xf numFmtId="164" fontId="6" fillId="0" borderId="11" xfId="0" applyNumberFormat="1" applyFont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164" fontId="2" fillId="0" borderId="12" xfId="0" applyNumberFormat="1" applyFont="1" applyBorder="1"/>
    <xf numFmtId="164" fontId="3" fillId="0" borderId="13" xfId="1" applyNumberFormat="1" applyFont="1" applyBorder="1"/>
    <xf numFmtId="164" fontId="3" fillId="0" borderId="14" xfId="1" applyNumberFormat="1" applyFont="1" applyBorder="1"/>
    <xf numFmtId="0" fontId="6" fillId="0" borderId="11" xfId="0" applyFont="1" applyBorder="1" applyAlignment="1">
      <alignment horizontal="center"/>
    </xf>
    <xf numFmtId="0" fontId="2" fillId="0" borderId="12" xfId="0" applyFont="1" applyBorder="1"/>
    <xf numFmtId="0" fontId="9" fillId="0" borderId="0" xfId="0" applyFont="1" applyAlignment="1"/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B3" sqref="B3"/>
    </sheetView>
  </sheetViews>
  <sheetFormatPr defaultColWidth="8.85546875" defaultRowHeight="15.75" x14ac:dyDescent="0.25"/>
  <cols>
    <col min="1" max="1" width="1.5703125" style="4" bestFit="1" customWidth="1"/>
    <col min="2" max="2" width="34.28515625" style="1" bestFit="1" customWidth="1"/>
    <col min="3" max="3" width="18.28515625" style="3" bestFit="1" customWidth="1"/>
    <col min="4" max="4" width="27.7109375" style="1" bestFit="1" customWidth="1"/>
    <col min="5" max="5" width="11.28515625" style="1" bestFit="1" customWidth="1"/>
    <col min="6" max="6" width="49.85546875" style="2" customWidth="1"/>
    <col min="7" max="7" width="8.85546875" style="1"/>
    <col min="8" max="8" width="9.5703125" style="1" bestFit="1" customWidth="1"/>
    <col min="9" max="16384" width="8.85546875" style="1"/>
  </cols>
  <sheetData>
    <row r="1" spans="1:6" s="10" customFormat="1" ht="18" x14ac:dyDescent="0.35">
      <c r="A1" s="12" t="s">
        <v>14</v>
      </c>
      <c r="B1" s="12"/>
      <c r="C1" s="12"/>
      <c r="F1" s="11"/>
    </row>
    <row r="3" spans="1:6" ht="16.149999999999999" thickBot="1" x14ac:dyDescent="0.35">
      <c r="A3" s="34" t="s">
        <v>19</v>
      </c>
    </row>
    <row r="4" spans="1:6" s="9" customFormat="1" ht="18" x14ac:dyDescent="0.35">
      <c r="A4" s="39" t="s">
        <v>13</v>
      </c>
      <c r="B4" s="40"/>
      <c r="C4" s="25" t="s">
        <v>20</v>
      </c>
      <c r="D4" s="13" t="s">
        <v>11</v>
      </c>
      <c r="E4" s="32" t="s">
        <v>10</v>
      </c>
      <c r="F4" s="14" t="s">
        <v>9</v>
      </c>
    </row>
    <row r="5" spans="1:6" ht="15.6" x14ac:dyDescent="0.3">
      <c r="A5" s="41" t="s">
        <v>5</v>
      </c>
      <c r="B5" s="42"/>
      <c r="C5" s="26"/>
      <c r="D5" s="15"/>
      <c r="E5" s="33"/>
      <c r="F5" s="16"/>
    </row>
    <row r="6" spans="1:6" ht="15.6" x14ac:dyDescent="0.3">
      <c r="A6" s="17"/>
      <c r="B6" s="15" t="s">
        <v>8</v>
      </c>
      <c r="C6" s="26">
        <v>-1591878.6199999999</v>
      </c>
      <c r="D6" s="8">
        <v>-1591878.6199999999</v>
      </c>
      <c r="E6" s="26">
        <f>C6-D6</f>
        <v>0</v>
      </c>
      <c r="F6" s="16"/>
    </row>
    <row r="7" spans="1:6" ht="234" x14ac:dyDescent="0.3">
      <c r="A7" s="17" t="s">
        <v>7</v>
      </c>
      <c r="B7" s="18" t="s">
        <v>6</v>
      </c>
      <c r="C7" s="26">
        <v>709551</v>
      </c>
      <c r="D7" s="8">
        <v>824187</v>
      </c>
      <c r="E7" s="26">
        <f>C7-D7</f>
        <v>-114636</v>
      </c>
      <c r="F7" s="35" t="s">
        <v>18</v>
      </c>
    </row>
    <row r="8" spans="1:6" ht="15.6" x14ac:dyDescent="0.3">
      <c r="A8" s="43" t="s">
        <v>5</v>
      </c>
      <c r="B8" s="44"/>
      <c r="C8" s="27">
        <f>SUM(C6:C7)</f>
        <v>-882327.61999999988</v>
      </c>
      <c r="D8" s="7">
        <f>SUM(D6:D7)</f>
        <v>-767691.61999999988</v>
      </c>
      <c r="E8" s="27">
        <f>SUM(E6:E7)</f>
        <v>-114636</v>
      </c>
      <c r="F8" s="16"/>
    </row>
    <row r="9" spans="1:6" ht="15.6" x14ac:dyDescent="0.3">
      <c r="A9" s="41" t="s">
        <v>4</v>
      </c>
      <c r="B9" s="42"/>
      <c r="C9" s="28"/>
      <c r="D9" s="19"/>
      <c r="E9" s="28"/>
      <c r="F9" s="16"/>
    </row>
    <row r="10" spans="1:6" ht="15.6" x14ac:dyDescent="0.3">
      <c r="A10" s="20"/>
      <c r="B10" s="18" t="s">
        <v>3</v>
      </c>
      <c r="C10" s="29">
        <v>-7158191</v>
      </c>
      <c r="D10" s="21">
        <v>-7158192.6300000055</v>
      </c>
      <c r="E10" s="26">
        <f>C10-D10</f>
        <v>1.6300000054761767</v>
      </c>
      <c r="F10" s="24"/>
    </row>
    <row r="11" spans="1:6" ht="15.6" x14ac:dyDescent="0.3">
      <c r="A11" s="20"/>
      <c r="B11" s="18" t="s">
        <v>2</v>
      </c>
      <c r="C11" s="29">
        <v>55258</v>
      </c>
      <c r="D11" s="21">
        <v>55258.700000000004</v>
      </c>
      <c r="E11" s="26">
        <f>C11-D11</f>
        <v>-0.70000000000436557</v>
      </c>
      <c r="F11" s="35"/>
    </row>
    <row r="12" spans="1:6" ht="15.6" x14ac:dyDescent="0.3">
      <c r="A12" s="43" t="s">
        <v>1</v>
      </c>
      <c r="B12" s="44"/>
      <c r="C12" s="30">
        <f>+SUM(C10:C11)</f>
        <v>-7102933</v>
      </c>
      <c r="D12" s="6">
        <f>+SUM(D10:D11)</f>
        <v>-7102933.9300000053</v>
      </c>
      <c r="E12" s="30">
        <f>+SUM(E10:E11)</f>
        <v>0.93000000547181116</v>
      </c>
      <c r="F12" s="36"/>
    </row>
    <row r="13" spans="1:6" s="5" customFormat="1" ht="16.149999999999999" thickBot="1" x14ac:dyDescent="0.35">
      <c r="A13" s="37" t="s">
        <v>0</v>
      </c>
      <c r="B13" s="38"/>
      <c r="C13" s="31">
        <f>SUM(C8+C12)</f>
        <v>-7985260.6200000001</v>
      </c>
      <c r="D13" s="22">
        <f>SUM(D8+D12)</f>
        <v>-7870625.5500000054</v>
      </c>
      <c r="E13" s="31">
        <f>SUM(E8+E12)</f>
        <v>-114635.06999999454</v>
      </c>
      <c r="F13" s="23"/>
    </row>
    <row r="16" spans="1:6" ht="16.149999999999999" thickBot="1" x14ac:dyDescent="0.35">
      <c r="A16" s="34" t="s">
        <v>15</v>
      </c>
    </row>
    <row r="17" spans="1:8" s="9" customFormat="1" ht="18" x14ac:dyDescent="0.35">
      <c r="A17" s="39" t="s">
        <v>13</v>
      </c>
      <c r="B17" s="40"/>
      <c r="C17" s="25" t="s">
        <v>12</v>
      </c>
      <c r="D17" s="13" t="s">
        <v>11</v>
      </c>
      <c r="E17" s="32" t="s">
        <v>10</v>
      </c>
      <c r="F17" s="14" t="s">
        <v>9</v>
      </c>
    </row>
    <row r="18" spans="1:8" ht="15.6" x14ac:dyDescent="0.3">
      <c r="A18" s="41" t="s">
        <v>5</v>
      </c>
      <c r="B18" s="42"/>
      <c r="C18" s="26"/>
      <c r="D18" s="15"/>
      <c r="E18" s="33"/>
      <c r="F18" s="16"/>
    </row>
    <row r="19" spans="1:8" x14ac:dyDescent="0.25">
      <c r="A19" s="17"/>
      <c r="B19" s="15" t="s">
        <v>8</v>
      </c>
      <c r="C19" s="26">
        <v>-1591878.6199999999</v>
      </c>
      <c r="D19" s="8">
        <v>-1591878.6199999999</v>
      </c>
      <c r="E19" s="26">
        <f>C19-D19</f>
        <v>0</v>
      </c>
      <c r="F19" s="16"/>
    </row>
    <row r="20" spans="1:8" ht="126" x14ac:dyDescent="0.25">
      <c r="A20" s="17" t="s">
        <v>7</v>
      </c>
      <c r="B20" s="18" t="s">
        <v>6</v>
      </c>
      <c r="C20" s="26">
        <v>804674</v>
      </c>
      <c r="D20" s="8">
        <v>824187</v>
      </c>
      <c r="E20" s="26">
        <f>C20-D20</f>
        <v>-19513</v>
      </c>
      <c r="F20" s="35" t="s">
        <v>17</v>
      </c>
      <c r="H20" s="3"/>
    </row>
    <row r="21" spans="1:8" x14ac:dyDescent="0.25">
      <c r="A21" s="43" t="s">
        <v>5</v>
      </c>
      <c r="B21" s="44"/>
      <c r="C21" s="27">
        <f>SUM(C19:C20)</f>
        <v>-787204.61999999988</v>
      </c>
      <c r="D21" s="7">
        <f>SUM(D19:D20)</f>
        <v>-767691.61999999988</v>
      </c>
      <c r="E21" s="27">
        <f>SUM(E19:E20)</f>
        <v>-19513</v>
      </c>
      <c r="F21" s="16"/>
    </row>
    <row r="22" spans="1:8" x14ac:dyDescent="0.25">
      <c r="A22" s="41" t="s">
        <v>4</v>
      </c>
      <c r="B22" s="42"/>
      <c r="C22" s="28"/>
      <c r="D22" s="19"/>
      <c r="E22" s="28"/>
      <c r="F22" s="16"/>
    </row>
    <row r="23" spans="1:8" x14ac:dyDescent="0.25">
      <c r="A23" s="20"/>
      <c r="B23" s="18" t="s">
        <v>3</v>
      </c>
      <c r="C23" s="29">
        <v>-7158192.6300000055</v>
      </c>
      <c r="D23" s="21">
        <v>-7158192.6300000055</v>
      </c>
      <c r="E23" s="26">
        <f>C23-D23</f>
        <v>0</v>
      </c>
      <c r="F23" s="16"/>
    </row>
    <row r="24" spans="1:8" ht="31.5" x14ac:dyDescent="0.25">
      <c r="A24" s="20"/>
      <c r="B24" s="18" t="s">
        <v>2</v>
      </c>
      <c r="C24" s="29">
        <v>56817.440000000002</v>
      </c>
      <c r="D24" s="21">
        <v>55258.700000000004</v>
      </c>
      <c r="E24" s="26">
        <f>C24-D24</f>
        <v>1558.739999999998</v>
      </c>
      <c r="F24" s="35" t="s">
        <v>16</v>
      </c>
    </row>
    <row r="25" spans="1:8" x14ac:dyDescent="0.25">
      <c r="A25" s="43" t="s">
        <v>1</v>
      </c>
      <c r="B25" s="44"/>
      <c r="C25" s="30">
        <f>+SUM(C23:C24)</f>
        <v>-7101375.1900000051</v>
      </c>
      <c r="D25" s="6">
        <f>+SUM(D23:D24)</f>
        <v>-7102933.9300000053</v>
      </c>
      <c r="E25" s="30">
        <f>+SUM(E23:E24)</f>
        <v>1558.739999999998</v>
      </c>
      <c r="F25" s="36"/>
    </row>
    <row r="26" spans="1:8" s="5" customFormat="1" ht="16.5" thickBot="1" x14ac:dyDescent="0.3">
      <c r="A26" s="37" t="s">
        <v>0</v>
      </c>
      <c r="B26" s="38"/>
      <c r="C26" s="31">
        <f>SUM(C21+C25)</f>
        <v>-7888579.8100000052</v>
      </c>
      <c r="D26" s="22">
        <f>SUM(D21+D25)</f>
        <v>-7870625.5500000054</v>
      </c>
      <c r="E26" s="31">
        <f>SUM(E21+E25)</f>
        <v>-17954.260000000002</v>
      </c>
      <c r="F26" s="23"/>
    </row>
  </sheetData>
  <mergeCells count="12">
    <mergeCell ref="A4:B4"/>
    <mergeCell ref="A5:B5"/>
    <mergeCell ref="A8:B8"/>
    <mergeCell ref="A9:B9"/>
    <mergeCell ref="A12:B12"/>
    <mergeCell ref="A26:B26"/>
    <mergeCell ref="A13:B13"/>
    <mergeCell ref="A17:B17"/>
    <mergeCell ref="A18:B18"/>
    <mergeCell ref="A21:B21"/>
    <mergeCell ref="A22:B22"/>
    <mergeCell ref="A25:B25"/>
  </mergeCells>
  <printOptions horizontalCentered="1"/>
  <pageMargins left="0.7" right="0.7" top="0.82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