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60"/>
  </bookViews>
  <sheets>
    <sheet name="Revised Sch. F 2019 Note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DEPRECIATION" localSheetId="0">#REF!</definedName>
    <definedName name="DEPRECIATION">#REF!</definedName>
    <definedName name="NET_SALVAGE" localSheetId="0">#REF!</definedName>
    <definedName name="NET_SALVAGE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LANT_BLANCE">#REF!</definedName>
    <definedName name="_xlnm.Print_Area" localSheetId="0">'Revised Sch. F 2019 Notes'!$A:$F</definedName>
    <definedName name="_xlnm.Print_Area">'[1]Revised Sch. 3'!$B$1:$B$1</definedName>
    <definedName name="RESERVE_BALANCE" localSheetId="0">#REF!</definedName>
    <definedName name="RESERVE_BALANCE">#REF!</definedName>
    <definedName name="Z_FBBC4FDD_0ED1_43AB_94C4_EA5ABB112CA5_.wvu.PrintArea" localSheetId="0" hidden="1">'Revised Sch. F 2019 Notes'!$A:$F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31" i="1" s="1"/>
  <c r="B26" i="1"/>
  <c r="B31" i="1" s="1"/>
  <c r="B27" i="1"/>
  <c r="C31" i="1"/>
  <c r="D31" i="1"/>
  <c r="F31" i="1"/>
  <c r="E41" i="1" l="1"/>
</calcChain>
</file>

<file path=xl/sharedStrings.xml><?xml version="1.0" encoding="utf-8"?>
<sst xmlns="http://schemas.openxmlformats.org/spreadsheetml/2006/main" count="85" uniqueCount="31">
  <si>
    <t>Total Unrecovered Costs Adjustments</t>
  </si>
  <si>
    <t>Purch. &amp; Adj.</t>
  </si>
  <si>
    <t>Reserves</t>
  </si>
  <si>
    <t>Sch F 2019</t>
  </si>
  <si>
    <t>Excluded Salvage, COR, and Unrecovered Depreciation Related to Hurricane Michael.  It has been requested in Docket No. 20190155-EI,  under Accumulated Depreciation Asset.</t>
  </si>
  <si>
    <t>Comment</t>
  </si>
  <si>
    <t>Value</t>
  </si>
  <si>
    <t>Account</t>
  </si>
  <si>
    <t>Column</t>
  </si>
  <si>
    <t>Schedule</t>
  </si>
  <si>
    <t>Exhibit</t>
  </si>
  <si>
    <t>TOTAL</t>
  </si>
  <si>
    <t>Unrecovered Deprecation</t>
  </si>
  <si>
    <t>COR</t>
  </si>
  <si>
    <t>Salvage</t>
  </si>
  <si>
    <t>Retirements</t>
  </si>
  <si>
    <t>Additions</t>
  </si>
  <si>
    <t>Acct.</t>
  </si>
  <si>
    <t>Gross</t>
  </si>
  <si>
    <t>Plant</t>
  </si>
  <si>
    <t>Estimated Total Hurricane Michael Activity by Account for 2019:</t>
  </si>
  <si>
    <t>Transportation account adjustment to correct classifications and amount.</t>
  </si>
  <si>
    <t>Transferring Veh. 628, 2009 Chevy Trailblazer, to another division in 2019.</t>
  </si>
  <si>
    <t>Transfers</t>
  </si>
  <si>
    <t>Plant in Service</t>
  </si>
  <si>
    <t>Exhibit F 2019 Notes</t>
  </si>
  <si>
    <t>FLORIDA PUBLIC UTILITIES COMPANY</t>
  </si>
  <si>
    <t>2019 CONSOLIDATED ELECTRIC DIVISIONS</t>
  </si>
  <si>
    <t>Transportation account adjustment to correct classifications and amount.  Revised to reflect adjustment in correct account.</t>
  </si>
  <si>
    <t>Transportation account adjustment to correct classifications and amount. Revised to reflect adjustment in correct account.</t>
  </si>
  <si>
    <t>Reverse Depreciation Computed on Retired Vehicle.   Revised to reflect adjustment in correct account.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</si>
</sst>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1" fillId="0" borderId="0" xfId="2" applyAlignment="1"/>
    <xf numFmtId="0" fontId="1" fillId="0" borderId="0" xfId="2" applyAlignment="1">
      <alignment wrapText="1"/>
    </xf>
    <xf numFmtId="164" fontId="0" fillId="0" borderId="0" xfId="1" applyNumberFormat="1" applyFont="1" applyAlignment="1"/>
    <xf numFmtId="43" fontId="0" fillId="0" borderId="0" xfId="3" applyFont="1" applyAlignment="1"/>
    <xf numFmtId="0" fontId="1" fillId="0" borderId="0" xfId="2" applyFont="1" applyAlignment="1">
      <alignment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2" applyFont="1" applyFill="1" applyBorder="1" applyAlignment="1">
      <alignment horizontal="right"/>
    </xf>
    <xf numFmtId="0" fontId="1" fillId="2" borderId="2" xfId="2" applyFont="1" applyFill="1" applyBorder="1" applyAlignment="1">
      <alignment horizontal="left"/>
    </xf>
    <xf numFmtId="0" fontId="1" fillId="2" borderId="2" xfId="2" applyFill="1" applyBorder="1" applyAlignment="1"/>
    <xf numFmtId="0" fontId="1" fillId="2" borderId="3" xfId="2" applyFont="1" applyFill="1" applyBorder="1" applyAlignment="1"/>
    <xf numFmtId="164" fontId="0" fillId="2" borderId="5" xfId="1" applyNumberFormat="1" applyFont="1" applyFill="1" applyBorder="1" applyAlignment="1">
      <alignment horizontal="center"/>
    </xf>
    <xf numFmtId="0" fontId="1" fillId="2" borderId="5" xfId="2" applyFill="1" applyBorder="1" applyAlignment="1">
      <alignment horizontal="center"/>
    </xf>
    <xf numFmtId="0" fontId="1" fillId="2" borderId="5" xfId="2" applyFont="1" applyFill="1" applyBorder="1" applyAlignment="1">
      <alignment horizontal="left"/>
    </xf>
    <xf numFmtId="0" fontId="1" fillId="2" borderId="5" xfId="2" applyFill="1" applyBorder="1" applyAlignment="1"/>
    <xf numFmtId="0" fontId="1" fillId="2" borderId="6" xfId="2" applyFont="1" applyFill="1" applyBorder="1" applyAlignment="1"/>
    <xf numFmtId="164" fontId="0" fillId="2" borderId="8" xfId="1" applyNumberFormat="1" applyFont="1" applyFill="1" applyBorder="1" applyAlignment="1">
      <alignment horizontal="center"/>
    </xf>
    <xf numFmtId="0" fontId="1" fillId="2" borderId="8" xfId="2" applyFill="1" applyBorder="1" applyAlignment="1">
      <alignment horizontal="center"/>
    </xf>
    <xf numFmtId="0" fontId="1" fillId="2" borderId="8" xfId="2" applyFont="1" applyFill="1" applyBorder="1" applyAlignment="1">
      <alignment horizontal="left"/>
    </xf>
    <xf numFmtId="0" fontId="1" fillId="2" borderId="8" xfId="2" applyFill="1" applyBorder="1" applyAlignment="1"/>
    <xf numFmtId="0" fontId="1" fillId="2" borderId="9" xfId="2" applyFont="1" applyFill="1" applyBorder="1" applyAlignment="1"/>
    <xf numFmtId="43" fontId="2" fillId="0" borderId="0" xfId="3" applyFont="1" applyAlignment="1">
      <alignment horizontal="center" wrapText="1"/>
    </xf>
    <xf numFmtId="43" fontId="2" fillId="3" borderId="10" xfId="3" applyFont="1" applyFill="1" applyBorder="1" applyAlignment="1">
      <alignment horizontal="center" wrapText="1"/>
    </xf>
    <xf numFmtId="164" fontId="2" fillId="3" borderId="11" xfId="1" applyNumberFormat="1" applyFont="1" applyFill="1" applyBorder="1" applyAlignment="1">
      <alignment horizontal="center" wrapText="1"/>
    </xf>
    <xf numFmtId="43" fontId="2" fillId="3" borderId="11" xfId="3" applyFont="1" applyFill="1" applyBorder="1" applyAlignment="1">
      <alignment horizontal="center" wrapText="1"/>
    </xf>
    <xf numFmtId="43" fontId="2" fillId="3" borderId="12" xfId="3" applyFont="1" applyFill="1" applyBorder="1" applyAlignment="1">
      <alignment horizontal="center" wrapText="1"/>
    </xf>
    <xf numFmtId="0" fontId="1" fillId="0" borderId="0" xfId="2" applyAlignment="1">
      <alignment horizontal="center"/>
    </xf>
    <xf numFmtId="164" fontId="2" fillId="2" borderId="13" xfId="1" applyNumberFormat="1" applyFont="1" applyFill="1" applyBorder="1" applyAlignment="1"/>
    <xf numFmtId="164" fontId="2" fillId="0" borderId="14" xfId="1" applyNumberFormat="1" applyFont="1" applyBorder="1" applyAlignment="1"/>
    <xf numFmtId="164" fontId="2" fillId="2" borderId="14" xfId="1" applyNumberFormat="1" applyFont="1" applyFill="1" applyBorder="1" applyAlignment="1"/>
    <xf numFmtId="0" fontId="2" fillId="0" borderId="15" xfId="2" applyFont="1" applyBorder="1" applyAlignment="1">
      <alignment horizontal="right"/>
    </xf>
    <xf numFmtId="164" fontId="0" fillId="2" borderId="16" xfId="1" applyNumberFormat="1" applyFont="1" applyFill="1" applyBorder="1" applyAlignment="1"/>
    <xf numFmtId="164" fontId="0" fillId="0" borderId="17" xfId="1" applyNumberFormat="1" applyFont="1" applyBorder="1" applyAlignment="1"/>
    <xf numFmtId="0" fontId="1" fillId="0" borderId="18" xfId="2" applyBorder="1" applyAlignment="1">
      <alignment horizontal="center"/>
    </xf>
    <xf numFmtId="164" fontId="0" fillId="2" borderId="19" xfId="1" applyNumberFormat="1" applyFont="1" applyFill="1" applyBorder="1" applyAlignment="1"/>
    <xf numFmtId="164" fontId="0" fillId="0" borderId="0" xfId="1" applyNumberFormat="1" applyFont="1" applyBorder="1" applyAlignment="1"/>
    <xf numFmtId="0" fontId="1" fillId="0" borderId="20" xfId="2" applyBorder="1" applyAlignment="1">
      <alignment horizontal="center"/>
    </xf>
    <xf numFmtId="164" fontId="1" fillId="0" borderId="0" xfId="2" applyNumberFormat="1" applyAlignment="1"/>
    <xf numFmtId="164" fontId="0" fillId="2" borderId="0" xfId="1" applyNumberFormat="1" applyFont="1" applyFill="1" applyBorder="1" applyAlignment="1"/>
    <xf numFmtId="164" fontId="0" fillId="0" borderId="19" xfId="1" applyNumberFormat="1" applyFont="1" applyFill="1" applyBorder="1" applyAlignment="1"/>
    <xf numFmtId="164" fontId="2" fillId="0" borderId="19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2" fillId="3" borderId="16" xfId="1" applyNumberFormat="1" applyFont="1" applyFill="1" applyBorder="1" applyAlignment="1">
      <alignment horizontal="center"/>
    </xf>
    <xf numFmtId="164" fontId="2" fillId="3" borderId="17" xfId="1" applyNumberFormat="1" applyFont="1" applyFill="1" applyBorder="1" applyAlignment="1">
      <alignment horizontal="center"/>
    </xf>
    <xf numFmtId="0" fontId="2" fillId="3" borderId="18" xfId="2" applyFont="1" applyFill="1" applyBorder="1" applyAlignment="1">
      <alignment horizontal="center"/>
    </xf>
    <xf numFmtId="164" fontId="2" fillId="3" borderId="21" xfId="1" applyNumberFormat="1" applyFont="1" applyFill="1" applyBorder="1" applyAlignment="1">
      <alignment horizontal="center"/>
    </xf>
    <xf numFmtId="164" fontId="2" fillId="3" borderId="22" xfId="1" applyNumberFormat="1" applyFont="1" applyFill="1" applyBorder="1" applyAlignment="1">
      <alignment horizontal="center"/>
    </xf>
    <xf numFmtId="0" fontId="2" fillId="3" borderId="23" xfId="2" applyFont="1" applyFill="1" applyBorder="1" applyAlignment="1">
      <alignment horizontal="center"/>
    </xf>
    <xf numFmtId="0" fontId="3" fillId="0" borderId="0" xfId="2" applyFont="1" applyAlignment="1"/>
    <xf numFmtId="0" fontId="1" fillId="0" borderId="0" xfId="2" applyFont="1" applyAlignment="1"/>
    <xf numFmtId="0" fontId="1" fillId="0" borderId="2" xfId="2" applyBorder="1" applyAlignment="1">
      <alignment horizontal="center"/>
    </xf>
    <xf numFmtId="0" fontId="1" fillId="0" borderId="2" xfId="2" applyFont="1" applyBorder="1" applyAlignment="1">
      <alignment horizontal="left"/>
    </xf>
    <xf numFmtId="0" fontId="1" fillId="0" borderId="2" xfId="2" applyBorder="1" applyAlignment="1"/>
    <xf numFmtId="0" fontId="1" fillId="0" borderId="3" xfId="2" applyFont="1" applyBorder="1" applyAlignment="1"/>
    <xf numFmtId="0" fontId="1" fillId="0" borderId="25" xfId="2" applyFont="1" applyBorder="1" applyAlignment="1">
      <alignment wrapText="1"/>
    </xf>
    <xf numFmtId="164" fontId="0" fillId="0" borderId="5" xfId="1" applyNumberFormat="1" applyFont="1" applyBorder="1" applyAlignment="1"/>
    <xf numFmtId="0" fontId="1" fillId="0" borderId="5" xfId="2" applyBorder="1" applyAlignment="1">
      <alignment horizontal="center"/>
    </xf>
    <xf numFmtId="0" fontId="1" fillId="0" borderId="5" xfId="2" applyFont="1" applyBorder="1" applyAlignment="1">
      <alignment horizontal="left"/>
    </xf>
    <xf numFmtId="0" fontId="1" fillId="0" borderId="5" xfId="2" applyBorder="1" applyAlignment="1"/>
    <xf numFmtId="0" fontId="1" fillId="0" borderId="6" xfId="2" applyFont="1" applyBorder="1" applyAlignment="1"/>
    <xf numFmtId="0" fontId="1" fillId="0" borderId="26" xfId="2" applyFont="1" applyBorder="1" applyAlignment="1">
      <alignment wrapText="1"/>
    </xf>
    <xf numFmtId="164" fontId="0" fillId="0" borderId="8" xfId="1" applyNumberFormat="1" applyFont="1" applyBorder="1" applyAlignment="1"/>
    <xf numFmtId="0" fontId="1" fillId="0" borderId="8" xfId="2" applyBorder="1" applyAlignment="1">
      <alignment horizontal="center"/>
    </xf>
    <xf numFmtId="0" fontId="1" fillId="0" borderId="8" xfId="2" applyFont="1" applyBorder="1" applyAlignment="1">
      <alignment horizontal="left"/>
    </xf>
    <xf numFmtId="0" fontId="1" fillId="0" borderId="8" xfId="2" applyBorder="1" applyAlignment="1"/>
    <xf numFmtId="0" fontId="1" fillId="0" borderId="9" xfId="2" applyFont="1" applyBorder="1" applyAlignment="1"/>
    <xf numFmtId="0" fontId="1" fillId="0" borderId="0" xfId="4" applyFont="1" applyAlignment="1">
      <alignment wrapText="1"/>
    </xf>
    <xf numFmtId="0" fontId="1" fillId="0" borderId="0" xfId="4" applyFont="1" applyFill="1" applyAlignment="1">
      <alignment wrapText="1"/>
    </xf>
    <xf numFmtId="164" fontId="1" fillId="0" borderId="0" xfId="1" applyNumberFormat="1" applyFont="1" applyFill="1" applyAlignment="1">
      <alignment wrapText="1"/>
    </xf>
    <xf numFmtId="165" fontId="1" fillId="0" borderId="0" xfId="3" applyNumberFormat="1" applyFont="1" applyAlignment="1">
      <alignment horizontal="right" wrapText="1"/>
    </xf>
    <xf numFmtId="0" fontId="4" fillId="0" borderId="0" xfId="4" applyFont="1" applyAlignment="1">
      <alignment wrapText="1"/>
    </xf>
    <xf numFmtId="0" fontId="4" fillId="0" borderId="0" xfId="4" applyFont="1" applyFill="1" applyAlignment="1">
      <alignment wrapText="1"/>
    </xf>
    <xf numFmtId="0" fontId="4" fillId="0" borderId="0" xfId="3" applyNumberFormat="1" applyFont="1" applyAlignment="1">
      <alignment wrapText="1"/>
    </xf>
    <xf numFmtId="0" fontId="6" fillId="0" borderId="0" xfId="4" applyFont="1" applyAlignment="1">
      <alignment wrapText="1"/>
    </xf>
    <xf numFmtId="0" fontId="7" fillId="0" borderId="0" xfId="3" applyNumberFormat="1" applyFont="1" applyAlignment="1">
      <alignment wrapText="1"/>
    </xf>
    <xf numFmtId="164" fontId="0" fillId="2" borderId="5" xfId="1" applyNumberFormat="1" applyFont="1" applyFill="1" applyBorder="1" applyAlignment="1"/>
    <xf numFmtId="0" fontId="1" fillId="2" borderId="25" xfId="2" applyFont="1" applyFill="1" applyBorder="1" applyAlignment="1">
      <alignment wrapText="1"/>
    </xf>
    <xf numFmtId="164" fontId="0" fillId="2" borderId="2" xfId="1" applyNumberFormat="1" applyFont="1" applyFill="1" applyBorder="1" applyAlignment="1"/>
    <xf numFmtId="0" fontId="1" fillId="2" borderId="24" xfId="2" applyFont="1" applyFill="1" applyBorder="1" applyAlignment="1">
      <alignment wrapText="1"/>
    </xf>
    <xf numFmtId="0" fontId="7" fillId="0" borderId="0" xfId="3" applyNumberFormat="1" applyFont="1" applyAlignment="1">
      <alignment horizontal="center" wrapText="1"/>
    </xf>
    <xf numFmtId="0" fontId="4" fillId="0" borderId="0" xfId="3" applyNumberFormat="1" applyFont="1" applyAlignment="1">
      <alignment horizontal="center" wrapText="1"/>
    </xf>
    <xf numFmtId="0" fontId="5" fillId="0" borderId="0" xfId="3" applyNumberFormat="1" applyFont="1" applyAlignment="1">
      <alignment horizontal="center" wrapText="1"/>
    </xf>
    <xf numFmtId="0" fontId="1" fillId="2" borderId="7" xfId="2" applyFont="1" applyFill="1" applyBorder="1" applyAlignment="1">
      <alignment horizontal="left" vertical="center" wrapText="1"/>
    </xf>
    <xf numFmtId="0" fontId="1" fillId="2" borderId="4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left" vertical="center" wrapText="1"/>
    </xf>
  </cellXfs>
  <cellStyles count="5">
    <cellStyle name="Comma 2" xfId="3"/>
    <cellStyle name="Currency" xfId="1" builtinId="4"/>
    <cellStyle name="Normal" xfId="0" builtinId="0"/>
    <cellStyle name="Normal 2" xfId="2"/>
    <cellStyle name="Normal_FERC2002 update 4_8_0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externalLink" Target="externalLinks/externalLink1.xml" />
  <Relationship Id="rId6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Attachment%20Revised%20Sch%20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Sch. 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00B050"/>
    <pageSetUpPr fitToPage="1"/>
  </sheetPr>
  <dimension ref="A1:R83"/>
  <sheetViews>
    <sheetView tabSelected="1" workbookViewId="0">
      <selection activeCell="F17" sqref="F17"/>
    </sheetView>
  </sheetViews>
  <sheetFormatPr defaultColWidth="8.7109375" defaultRowHeight="15" x14ac:dyDescent="0.25"/>
  <cols>
    <col min="1" max="1" width="11.28515625" style="1" customWidth="1"/>
    <col min="2" max="2" width="13.7109375" style="1" bestFit="1" customWidth="1"/>
    <col min="3" max="3" width="12.7109375" style="4" bestFit="1" customWidth="1"/>
    <col min="4" max="4" width="9.42578125" style="1" bestFit="1" customWidth="1"/>
    <col min="5" max="5" width="12.140625" style="3" bestFit="1" customWidth="1"/>
    <col min="6" max="6" width="53.42578125" style="2" customWidth="1"/>
    <col min="7" max="7" width="18.28515625" style="1" bestFit="1" customWidth="1"/>
    <col min="8" max="8" width="10.7109375" style="1" bestFit="1" customWidth="1"/>
    <col min="9" max="9" width="9.42578125" style="1" bestFit="1" customWidth="1"/>
    <col min="10" max="11" width="10.140625" style="1" bestFit="1" customWidth="1"/>
    <col min="12" max="16384" width="8.7109375" style="1"/>
  </cols>
  <sheetData>
    <row r="1" spans="1:18" s="74" customFormat="1" ht="17.45" x14ac:dyDescent="0.3">
      <c r="A1" s="80" t="s">
        <v>26</v>
      </c>
      <c r="B1" s="80"/>
      <c r="C1" s="80"/>
      <c r="D1" s="80"/>
      <c r="E1" s="80"/>
      <c r="F1" s="80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s="71" customFormat="1" x14ac:dyDescent="0.25">
      <c r="A2" s="81" t="s">
        <v>27</v>
      </c>
      <c r="B2" s="81"/>
      <c r="C2" s="81"/>
      <c r="D2" s="81"/>
      <c r="E2" s="81"/>
      <c r="F2" s="81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s="71" customFormat="1" ht="15.6" x14ac:dyDescent="0.3">
      <c r="A3" s="82" t="s">
        <v>25</v>
      </c>
      <c r="B3" s="82"/>
      <c r="C3" s="82"/>
      <c r="D3" s="82"/>
      <c r="E3" s="82"/>
      <c r="F3" s="8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67" customFormat="1" ht="13.9" thickBot="1" x14ac:dyDescent="0.3">
      <c r="A4" s="70"/>
      <c r="B4" s="68"/>
      <c r="C4" s="68"/>
      <c r="D4" s="68"/>
      <c r="E4" s="69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18" s="21" customFormat="1" ht="13.9" thickBot="1" x14ac:dyDescent="0.3">
      <c r="A5" s="25" t="s">
        <v>10</v>
      </c>
      <c r="B5" s="24" t="s">
        <v>9</v>
      </c>
      <c r="C5" s="24" t="s">
        <v>8</v>
      </c>
      <c r="D5" s="24" t="s">
        <v>7</v>
      </c>
      <c r="E5" s="23" t="s">
        <v>6</v>
      </c>
      <c r="F5" s="22" t="s">
        <v>5</v>
      </c>
    </row>
    <row r="6" spans="1:18" ht="27" x14ac:dyDescent="0.3">
      <c r="A6" s="66" t="s">
        <v>3</v>
      </c>
      <c r="B6" s="65" t="s">
        <v>24</v>
      </c>
      <c r="C6" s="64" t="s">
        <v>23</v>
      </c>
      <c r="D6" s="63">
        <v>3922</v>
      </c>
      <c r="E6" s="62">
        <v>-27160.91</v>
      </c>
      <c r="F6" s="61" t="s">
        <v>22</v>
      </c>
    </row>
    <row r="7" spans="1:18" ht="27" x14ac:dyDescent="0.3">
      <c r="A7" s="60" t="s">
        <v>3</v>
      </c>
      <c r="B7" s="59" t="s">
        <v>24</v>
      </c>
      <c r="C7" s="58" t="s">
        <v>1</v>
      </c>
      <c r="D7" s="57">
        <v>3921</v>
      </c>
      <c r="E7" s="56">
        <v>-389972.6</v>
      </c>
      <c r="F7" s="55" t="s">
        <v>21</v>
      </c>
    </row>
    <row r="8" spans="1:18" ht="27" x14ac:dyDescent="0.3">
      <c r="A8" s="60" t="s">
        <v>3</v>
      </c>
      <c r="B8" s="59" t="s">
        <v>24</v>
      </c>
      <c r="C8" s="58" t="s">
        <v>1</v>
      </c>
      <c r="D8" s="57">
        <v>3922</v>
      </c>
      <c r="E8" s="56">
        <v>133281.52000000002</v>
      </c>
      <c r="F8" s="55" t="s">
        <v>21</v>
      </c>
    </row>
    <row r="9" spans="1:18" ht="27" x14ac:dyDescent="0.3">
      <c r="A9" s="60" t="s">
        <v>3</v>
      </c>
      <c r="B9" s="59" t="s">
        <v>24</v>
      </c>
      <c r="C9" s="58" t="s">
        <v>1</v>
      </c>
      <c r="D9" s="57">
        <v>3923</v>
      </c>
      <c r="E9" s="56">
        <v>257010.98</v>
      </c>
      <c r="F9" s="55" t="s">
        <v>21</v>
      </c>
    </row>
    <row r="10" spans="1:18" ht="27" x14ac:dyDescent="0.3">
      <c r="A10" s="60" t="s">
        <v>3</v>
      </c>
      <c r="B10" s="59" t="s">
        <v>2</v>
      </c>
      <c r="C10" s="58" t="s">
        <v>23</v>
      </c>
      <c r="D10" s="57">
        <v>3922</v>
      </c>
      <c r="E10" s="56">
        <v>-23236.158504999999</v>
      </c>
      <c r="F10" s="55" t="s">
        <v>22</v>
      </c>
    </row>
    <row r="11" spans="1:18" ht="27" x14ac:dyDescent="0.3">
      <c r="A11" s="60" t="s">
        <v>3</v>
      </c>
      <c r="B11" s="59" t="s">
        <v>2</v>
      </c>
      <c r="C11" s="58" t="s">
        <v>1</v>
      </c>
      <c r="D11" s="57">
        <v>3921</v>
      </c>
      <c r="E11" s="76">
        <v>0</v>
      </c>
      <c r="F11" s="77" t="s">
        <v>28</v>
      </c>
    </row>
    <row r="12" spans="1:18" ht="27" x14ac:dyDescent="0.3">
      <c r="A12" s="60" t="s">
        <v>3</v>
      </c>
      <c r="B12" s="59" t="s">
        <v>2</v>
      </c>
      <c r="C12" s="58" t="s">
        <v>1</v>
      </c>
      <c r="D12" s="57">
        <v>3922</v>
      </c>
      <c r="E12" s="76">
        <v>3570</v>
      </c>
      <c r="F12" s="77" t="s">
        <v>29</v>
      </c>
    </row>
    <row r="13" spans="1:18" ht="27" x14ac:dyDescent="0.3">
      <c r="A13" s="60" t="s">
        <v>3</v>
      </c>
      <c r="B13" s="59" t="s">
        <v>2</v>
      </c>
      <c r="C13" s="58" t="s">
        <v>1</v>
      </c>
      <c r="D13" s="57">
        <v>3923</v>
      </c>
      <c r="E13" s="76">
        <v>24390.27</v>
      </c>
      <c r="F13" s="77" t="s">
        <v>29</v>
      </c>
    </row>
    <row r="14" spans="1:18" ht="27.6" thickBot="1" x14ac:dyDescent="0.35">
      <c r="A14" s="54" t="s">
        <v>3</v>
      </c>
      <c r="B14" s="53" t="s">
        <v>2</v>
      </c>
      <c r="C14" s="52" t="s">
        <v>1</v>
      </c>
      <c r="D14" s="51">
        <v>3924</v>
      </c>
      <c r="E14" s="78">
        <v>-2258.15</v>
      </c>
      <c r="F14" s="79" t="s">
        <v>30</v>
      </c>
    </row>
    <row r="15" spans="1:18" ht="14.45" x14ac:dyDescent="0.3">
      <c r="A15" s="50"/>
      <c r="C15" s="50"/>
      <c r="F15" s="5"/>
    </row>
    <row r="16" spans="1:18" ht="14.45" x14ac:dyDescent="0.3">
      <c r="A16" s="50"/>
    </row>
    <row r="18" spans="1:8" ht="14.45" x14ac:dyDescent="0.3">
      <c r="A18" s="49" t="s">
        <v>20</v>
      </c>
    </row>
    <row r="19" spans="1:8" thickBot="1" x14ac:dyDescent="0.35">
      <c r="A19" s="49"/>
    </row>
    <row r="20" spans="1:8" ht="13.15" x14ac:dyDescent="0.25">
      <c r="A20" s="48" t="s">
        <v>19</v>
      </c>
      <c r="B20" s="47" t="s">
        <v>19</v>
      </c>
      <c r="C20" s="47"/>
      <c r="D20" s="47" t="s">
        <v>18</v>
      </c>
      <c r="E20" s="47"/>
      <c r="F20" s="46"/>
      <c r="G20" s="2"/>
    </row>
    <row r="21" spans="1:8" ht="13.15" x14ac:dyDescent="0.25">
      <c r="A21" s="45" t="s">
        <v>17</v>
      </c>
      <c r="B21" s="44" t="s">
        <v>16</v>
      </c>
      <c r="C21" s="44" t="s">
        <v>15</v>
      </c>
      <c r="D21" s="44" t="s">
        <v>14</v>
      </c>
      <c r="E21" s="44" t="s">
        <v>13</v>
      </c>
      <c r="F21" s="43" t="s">
        <v>12</v>
      </c>
      <c r="G21" s="2"/>
    </row>
    <row r="22" spans="1:8" ht="13.15" x14ac:dyDescent="0.25">
      <c r="A22" s="36">
        <v>362</v>
      </c>
      <c r="B22" s="42">
        <v>11885.119999999999</v>
      </c>
      <c r="C22" s="41"/>
      <c r="D22" s="41"/>
      <c r="E22" s="41"/>
      <c r="F22" s="40"/>
      <c r="G22" s="2"/>
    </row>
    <row r="23" spans="1:8" ht="14.45" x14ac:dyDescent="0.3">
      <c r="A23" s="36">
        <v>364</v>
      </c>
      <c r="B23" s="35">
        <v>8597303.2700000033</v>
      </c>
      <c r="C23" s="35">
        <v>-22662.479999999996</v>
      </c>
      <c r="D23" s="35"/>
      <c r="E23" s="35">
        <v>-5002646</v>
      </c>
      <c r="F23" s="34">
        <v>289360</v>
      </c>
      <c r="G23" s="2"/>
      <c r="H23" s="37"/>
    </row>
    <row r="24" spans="1:8" ht="14.45" x14ac:dyDescent="0.3">
      <c r="A24" s="36">
        <v>365</v>
      </c>
      <c r="B24" s="35">
        <v>4774185.9800000004</v>
      </c>
      <c r="C24" s="35">
        <v>-23231.16</v>
      </c>
      <c r="D24" s="35">
        <v>25992</v>
      </c>
      <c r="E24" s="35">
        <f>-1727947-39697</f>
        <v>-1767644</v>
      </c>
      <c r="F24" s="34">
        <v>163218</v>
      </c>
      <c r="G24" s="2"/>
      <c r="H24" s="37"/>
    </row>
    <row r="25" spans="1:8" ht="14.45" x14ac:dyDescent="0.3">
      <c r="A25" s="36">
        <v>367</v>
      </c>
      <c r="B25" s="35">
        <v>252148.05</v>
      </c>
      <c r="C25" s="35"/>
      <c r="D25" s="35"/>
      <c r="E25" s="35"/>
      <c r="F25" s="39"/>
      <c r="G25" s="2"/>
      <c r="H25" s="37"/>
    </row>
    <row r="26" spans="1:8" ht="14.45" x14ac:dyDescent="0.3">
      <c r="A26" s="36">
        <v>368</v>
      </c>
      <c r="B26" s="35">
        <f>3186344.38+98380.27</f>
        <v>3284724.65</v>
      </c>
      <c r="C26" s="35">
        <v>-75690.080000000002</v>
      </c>
      <c r="D26" s="38">
        <v>29267</v>
      </c>
      <c r="E26" s="35">
        <v>-6689</v>
      </c>
      <c r="F26" s="34">
        <v>106842</v>
      </c>
      <c r="G26" s="2"/>
      <c r="H26" s="37"/>
    </row>
    <row r="27" spans="1:8" ht="14.45" x14ac:dyDescent="0.3">
      <c r="A27" s="36">
        <v>369</v>
      </c>
      <c r="B27" s="35">
        <f>2846868.57+30666.73</f>
        <v>2877535.3</v>
      </c>
      <c r="C27" s="35">
        <v>-82846.760000000009</v>
      </c>
      <c r="D27" s="35"/>
      <c r="E27" s="35">
        <v>-232415</v>
      </c>
      <c r="F27" s="34">
        <v>37041</v>
      </c>
      <c r="G27" s="2"/>
    </row>
    <row r="28" spans="1:8" x14ac:dyDescent="0.25">
      <c r="A28" s="36">
        <v>370</v>
      </c>
      <c r="B28" s="35">
        <v>726232.14000000013</v>
      </c>
      <c r="C28" s="35">
        <v>-26239.54</v>
      </c>
      <c r="D28" s="35"/>
      <c r="E28" s="35">
        <v>-143064</v>
      </c>
      <c r="F28" s="34">
        <v>20887</v>
      </c>
      <c r="G28" s="2"/>
    </row>
    <row r="29" spans="1:8" x14ac:dyDescent="0.25">
      <c r="A29" s="36">
        <v>371</v>
      </c>
      <c r="B29" s="35">
        <v>139131.21</v>
      </c>
      <c r="C29" s="35">
        <v>-410969.35000000003</v>
      </c>
      <c r="D29" s="35"/>
      <c r="E29" s="35">
        <v>-4590</v>
      </c>
      <c r="F29" s="34">
        <v>213786</v>
      </c>
      <c r="G29" s="2"/>
    </row>
    <row r="30" spans="1:8" x14ac:dyDescent="0.25">
      <c r="A30" s="33">
        <v>373</v>
      </c>
      <c r="B30" s="32">
        <v>452889.34500000003</v>
      </c>
      <c r="C30" s="32">
        <v>-104455.81</v>
      </c>
      <c r="D30" s="32"/>
      <c r="E30" s="32">
        <v>-1144</v>
      </c>
      <c r="F30" s="31">
        <v>51194</v>
      </c>
      <c r="G30" s="2"/>
    </row>
    <row r="31" spans="1:8" ht="13.5" thickBot="1" x14ac:dyDescent="0.25">
      <c r="A31" s="30" t="s">
        <v>11</v>
      </c>
      <c r="B31" s="28">
        <f>SUM(B22:B30)</f>
        <v>21116035.065000005</v>
      </c>
      <c r="C31" s="28">
        <f>SUM(C22:C30)</f>
        <v>-746095.18000000017</v>
      </c>
      <c r="D31" s="29">
        <f>SUM(D22:D30)</f>
        <v>55259</v>
      </c>
      <c r="E31" s="28">
        <f>SUM(E22:E30)</f>
        <v>-7158192</v>
      </c>
      <c r="F31" s="27">
        <f>SUM(F22:F30)</f>
        <v>882328</v>
      </c>
      <c r="G31" s="2"/>
    </row>
    <row r="32" spans="1:8" ht="13.5" thickBot="1" x14ac:dyDescent="0.25">
      <c r="C32" s="1"/>
      <c r="D32" s="26"/>
      <c r="E32" s="26"/>
    </row>
    <row r="33" spans="1:6" s="21" customFormat="1" ht="13.5" thickBot="1" x14ac:dyDescent="0.25">
      <c r="A33" s="25" t="s">
        <v>10</v>
      </c>
      <c r="B33" s="24" t="s">
        <v>9</v>
      </c>
      <c r="C33" s="24" t="s">
        <v>8</v>
      </c>
      <c r="D33" s="24" t="s">
        <v>7</v>
      </c>
      <c r="E33" s="23" t="s">
        <v>6</v>
      </c>
      <c r="F33" s="22" t="s">
        <v>5</v>
      </c>
    </row>
    <row r="34" spans="1:6" ht="39.4" customHeight="1" x14ac:dyDescent="0.25">
      <c r="A34" s="20" t="s">
        <v>3</v>
      </c>
      <c r="B34" s="19" t="s">
        <v>2</v>
      </c>
      <c r="C34" s="18" t="s">
        <v>1</v>
      </c>
      <c r="D34" s="17">
        <v>364</v>
      </c>
      <c r="E34" s="16">
        <v>5292006</v>
      </c>
      <c r="F34" s="83" t="s">
        <v>4</v>
      </c>
    </row>
    <row r="35" spans="1:6" x14ac:dyDescent="0.25">
      <c r="A35" s="15" t="s">
        <v>3</v>
      </c>
      <c r="B35" s="14" t="s">
        <v>2</v>
      </c>
      <c r="C35" s="13" t="s">
        <v>1</v>
      </c>
      <c r="D35" s="12">
        <v>365</v>
      </c>
      <c r="E35" s="11">
        <v>1904870</v>
      </c>
      <c r="F35" s="84"/>
    </row>
    <row r="36" spans="1:6" x14ac:dyDescent="0.25">
      <c r="A36" s="15" t="s">
        <v>3</v>
      </c>
      <c r="B36" s="14" t="s">
        <v>2</v>
      </c>
      <c r="C36" s="13" t="s">
        <v>1</v>
      </c>
      <c r="D36" s="12">
        <v>368</v>
      </c>
      <c r="E36" s="11">
        <v>84264</v>
      </c>
      <c r="F36" s="84"/>
    </row>
    <row r="37" spans="1:6" x14ac:dyDescent="0.25">
      <c r="A37" s="15" t="s">
        <v>3</v>
      </c>
      <c r="B37" s="14" t="s">
        <v>2</v>
      </c>
      <c r="C37" s="13" t="s">
        <v>1</v>
      </c>
      <c r="D37" s="12">
        <v>369</v>
      </c>
      <c r="E37" s="11">
        <v>269456</v>
      </c>
      <c r="F37" s="84"/>
    </row>
    <row r="38" spans="1:6" x14ac:dyDescent="0.25">
      <c r="A38" s="15" t="s">
        <v>3</v>
      </c>
      <c r="B38" s="14" t="s">
        <v>2</v>
      </c>
      <c r="C38" s="13" t="s">
        <v>1</v>
      </c>
      <c r="D38" s="12">
        <v>370</v>
      </c>
      <c r="E38" s="11">
        <v>163951</v>
      </c>
      <c r="F38" s="84"/>
    </row>
    <row r="39" spans="1:6" x14ac:dyDescent="0.25">
      <c r="A39" s="15" t="s">
        <v>3</v>
      </c>
      <c r="B39" s="14" t="s">
        <v>2</v>
      </c>
      <c r="C39" s="13" t="s">
        <v>1</v>
      </c>
      <c r="D39" s="12">
        <v>371</v>
      </c>
      <c r="E39" s="11">
        <v>218376</v>
      </c>
      <c r="F39" s="84"/>
    </row>
    <row r="40" spans="1:6" x14ac:dyDescent="0.25">
      <c r="A40" s="15" t="s">
        <v>3</v>
      </c>
      <c r="B40" s="14" t="s">
        <v>2</v>
      </c>
      <c r="C40" s="13" t="s">
        <v>1</v>
      </c>
      <c r="D40" s="12">
        <v>373</v>
      </c>
      <c r="E40" s="11">
        <v>52338</v>
      </c>
      <c r="F40" s="84"/>
    </row>
    <row r="41" spans="1:6" ht="13.5" thickBot="1" x14ac:dyDescent="0.25">
      <c r="A41" s="10"/>
      <c r="B41" s="9"/>
      <c r="C41" s="8"/>
      <c r="D41" s="7" t="s">
        <v>0</v>
      </c>
      <c r="E41" s="6">
        <f>SUM(E34:E40)</f>
        <v>7985261</v>
      </c>
      <c r="F41" s="85"/>
    </row>
    <row r="83" spans="6:6" x14ac:dyDescent="0.25">
      <c r="F83" s="5"/>
    </row>
  </sheetData>
  <mergeCells count="4">
    <mergeCell ref="A1:F1"/>
    <mergeCell ref="A2:F2"/>
    <mergeCell ref="A3:F3"/>
    <mergeCell ref="F34:F41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Sch. F 2019 Notes</vt:lpstr>
      <vt:lpstr>'Revised Sch. F 2019 Notes'!Print_Area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