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8760"/>
  </bookViews>
  <sheets>
    <sheet name="Revised Sch. I " sheetId="1" r:id="rId1"/>
  </sheets>
  <definedNames>
    <definedName name="_xlnm.Database">#REF!</definedName>
    <definedName name="DEPRECIATION">#REF!</definedName>
    <definedName name="NET_SALVAGE">#REF!</definedName>
    <definedName name="PAGE2">#REF!</definedName>
    <definedName name="PAGE3">#REF!</definedName>
    <definedName name="PAGE4">#REF!</definedName>
    <definedName name="PLANT_BLANCE">#REF!</definedName>
    <definedName name="_xlnm.Print_Area" localSheetId="0">'Revised Sch. I '!$A$1:$Q$53</definedName>
    <definedName name="RESERVE_BALANCE">#REF!</definedName>
    <definedName name="SAL_COR">'Revised Sch. I '!$A$1:$N$50</definedName>
    <definedName name="Z_FBBC4FDD_0ED1_43AB_94C4_EA5ABB112CA5_.wvu.Cols" localSheetId="0" hidden="1">'Revised Sch. I '!$R:$S</definedName>
    <definedName name="Z_FBBC4FDD_0ED1_43AB_94C4_EA5ABB112CA5_.wvu.PrintArea" localSheetId="0" hidden="1">'Revised Sch. I '!$A$1:$Q$50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E9" i="1"/>
  <c r="E50" i="1" s="1"/>
  <c r="H9" i="1"/>
  <c r="K9" i="1"/>
  <c r="N9" i="1"/>
  <c r="O9" i="1"/>
  <c r="Q9" i="1" s="1"/>
  <c r="P9" i="1"/>
  <c r="R9" i="1"/>
  <c r="S9" i="1"/>
  <c r="E10" i="1"/>
  <c r="H10" i="1"/>
  <c r="K10" i="1"/>
  <c r="N10" i="1"/>
  <c r="N50" i="1" s="1"/>
  <c r="Q10" i="1"/>
  <c r="R10" i="1"/>
  <c r="S10" i="1"/>
  <c r="E11" i="1"/>
  <c r="H11" i="1"/>
  <c r="K11" i="1"/>
  <c r="N11" i="1"/>
  <c r="O11" i="1"/>
  <c r="Q11" i="1" s="1"/>
  <c r="P11" i="1"/>
  <c r="E12" i="1"/>
  <c r="H12" i="1"/>
  <c r="H50" i="1" s="1"/>
  <c r="K12" i="1"/>
  <c r="N12" i="1"/>
  <c r="O12" i="1"/>
  <c r="P12" i="1"/>
  <c r="Q12" i="1" s="1"/>
  <c r="R12" i="1"/>
  <c r="S12" i="1"/>
  <c r="E13" i="1"/>
  <c r="H13" i="1"/>
  <c r="K13" i="1"/>
  <c r="N13" i="1"/>
  <c r="O13" i="1"/>
  <c r="Q13" i="1" s="1"/>
  <c r="P13" i="1"/>
  <c r="R13" i="1"/>
  <c r="S13" i="1"/>
  <c r="E14" i="1"/>
  <c r="H14" i="1"/>
  <c r="K14" i="1"/>
  <c r="N14" i="1"/>
  <c r="O14" i="1"/>
  <c r="P14" i="1"/>
  <c r="Q14" i="1" s="1"/>
  <c r="R14" i="1"/>
  <c r="R50" i="1" s="1"/>
  <c r="S14" i="1"/>
  <c r="E15" i="1"/>
  <c r="H15" i="1"/>
  <c r="K15" i="1"/>
  <c r="N15" i="1"/>
  <c r="O15" i="1"/>
  <c r="P15" i="1"/>
  <c r="Q15" i="1"/>
  <c r="R15" i="1"/>
  <c r="S15" i="1"/>
  <c r="E16" i="1"/>
  <c r="H16" i="1"/>
  <c r="K16" i="1"/>
  <c r="N16" i="1"/>
  <c r="O16" i="1"/>
  <c r="P16" i="1"/>
  <c r="Q16" i="1" s="1"/>
  <c r="E17" i="1"/>
  <c r="H17" i="1"/>
  <c r="K17" i="1"/>
  <c r="N17" i="1"/>
  <c r="O17" i="1"/>
  <c r="P17" i="1"/>
  <c r="Q17" i="1"/>
  <c r="R17" i="1"/>
  <c r="S17" i="1"/>
  <c r="E18" i="1"/>
  <c r="H18" i="1"/>
  <c r="K18" i="1"/>
  <c r="N18" i="1"/>
  <c r="O18" i="1"/>
  <c r="P18" i="1"/>
  <c r="Q18" i="1" s="1"/>
  <c r="R18" i="1"/>
  <c r="S18" i="1"/>
  <c r="E19" i="1"/>
  <c r="H19" i="1"/>
  <c r="K19" i="1"/>
  <c r="N19" i="1"/>
  <c r="O19" i="1"/>
  <c r="P19" i="1"/>
  <c r="Q19" i="1" s="1"/>
  <c r="R19" i="1"/>
  <c r="S19" i="1"/>
  <c r="E20" i="1"/>
  <c r="H20" i="1"/>
  <c r="K20" i="1"/>
  <c r="N20" i="1"/>
  <c r="O20" i="1"/>
  <c r="P20" i="1"/>
  <c r="Q20" i="1" s="1"/>
  <c r="R20" i="1"/>
  <c r="S20" i="1"/>
  <c r="E21" i="1"/>
  <c r="H21" i="1"/>
  <c r="K21" i="1"/>
  <c r="N21" i="1"/>
  <c r="Q21" i="1"/>
  <c r="R21" i="1"/>
  <c r="S21" i="1"/>
  <c r="E22" i="1"/>
  <c r="H22" i="1"/>
  <c r="K22" i="1"/>
  <c r="N22" i="1"/>
  <c r="O22" i="1"/>
  <c r="P22" i="1"/>
  <c r="Q22" i="1" s="1"/>
  <c r="R22" i="1"/>
  <c r="S22" i="1"/>
  <c r="E23" i="1"/>
  <c r="H23" i="1"/>
  <c r="K23" i="1"/>
  <c r="N23" i="1"/>
  <c r="O23" i="1"/>
  <c r="P23" i="1"/>
  <c r="Q23" i="1"/>
  <c r="R23" i="1"/>
  <c r="S23" i="1"/>
  <c r="E24" i="1"/>
  <c r="H24" i="1"/>
  <c r="K24" i="1"/>
  <c r="N24" i="1"/>
  <c r="O24" i="1"/>
  <c r="P24" i="1"/>
  <c r="Q24" i="1" s="1"/>
  <c r="R24" i="1"/>
  <c r="S24" i="1"/>
  <c r="E25" i="1"/>
  <c r="H25" i="1"/>
  <c r="K25" i="1"/>
  <c r="N25" i="1"/>
  <c r="O25" i="1"/>
  <c r="P25" i="1"/>
  <c r="Q25" i="1" s="1"/>
  <c r="R25" i="1"/>
  <c r="S25" i="1"/>
  <c r="E26" i="1"/>
  <c r="H26" i="1"/>
  <c r="K26" i="1"/>
  <c r="N26" i="1"/>
  <c r="O26" i="1"/>
  <c r="P26" i="1"/>
  <c r="Q26" i="1" s="1"/>
  <c r="R26" i="1"/>
  <c r="S26" i="1"/>
  <c r="E27" i="1"/>
  <c r="H27" i="1"/>
  <c r="K27" i="1"/>
  <c r="N27" i="1"/>
  <c r="O27" i="1"/>
  <c r="P27" i="1"/>
  <c r="Q27" i="1"/>
  <c r="R27" i="1"/>
  <c r="S27" i="1"/>
  <c r="E28" i="1"/>
  <c r="H28" i="1"/>
  <c r="K28" i="1"/>
  <c r="N28" i="1"/>
  <c r="O28" i="1"/>
  <c r="P28" i="1"/>
  <c r="Q28" i="1" s="1"/>
  <c r="R28" i="1"/>
  <c r="S28" i="1"/>
  <c r="E29" i="1"/>
  <c r="H29" i="1"/>
  <c r="K29" i="1"/>
  <c r="N29" i="1"/>
  <c r="O29" i="1"/>
  <c r="P29" i="1"/>
  <c r="Q29" i="1" s="1"/>
  <c r="R29" i="1"/>
  <c r="S29" i="1"/>
  <c r="E30" i="1"/>
  <c r="H30" i="1"/>
  <c r="K30" i="1"/>
  <c r="N30" i="1"/>
  <c r="O30" i="1"/>
  <c r="P30" i="1"/>
  <c r="Q30" i="1" s="1"/>
  <c r="R30" i="1"/>
  <c r="S30" i="1"/>
  <c r="E31" i="1"/>
  <c r="H31" i="1"/>
  <c r="K31" i="1"/>
  <c r="N31" i="1"/>
  <c r="O31" i="1"/>
  <c r="P31" i="1"/>
  <c r="Q31" i="1"/>
  <c r="R31" i="1"/>
  <c r="S31" i="1"/>
  <c r="E32" i="1"/>
  <c r="H32" i="1"/>
  <c r="K32" i="1"/>
  <c r="N32" i="1"/>
  <c r="O32" i="1"/>
  <c r="P32" i="1"/>
  <c r="Q32" i="1" s="1"/>
  <c r="R32" i="1"/>
  <c r="S32" i="1"/>
  <c r="E33" i="1"/>
  <c r="H33" i="1"/>
  <c r="K33" i="1"/>
  <c r="N33" i="1"/>
  <c r="Q33" i="1"/>
  <c r="R33" i="1"/>
  <c r="S33" i="1"/>
  <c r="E34" i="1"/>
  <c r="H34" i="1"/>
  <c r="K34" i="1"/>
  <c r="N34" i="1"/>
  <c r="O34" i="1"/>
  <c r="P34" i="1"/>
  <c r="Q34" i="1" s="1"/>
  <c r="E35" i="1"/>
  <c r="H35" i="1"/>
  <c r="K35" i="1"/>
  <c r="N35" i="1"/>
  <c r="O35" i="1"/>
  <c r="P35" i="1"/>
  <c r="Q35" i="1"/>
  <c r="R35" i="1"/>
  <c r="S35" i="1"/>
  <c r="E36" i="1"/>
  <c r="H36" i="1"/>
  <c r="K36" i="1"/>
  <c r="N36" i="1"/>
  <c r="O36" i="1"/>
  <c r="P36" i="1"/>
  <c r="Q36" i="1" s="1"/>
  <c r="R36" i="1"/>
  <c r="S36" i="1"/>
  <c r="E37" i="1"/>
  <c r="H37" i="1"/>
  <c r="K37" i="1"/>
  <c r="N37" i="1"/>
  <c r="O37" i="1"/>
  <c r="P37" i="1"/>
  <c r="Q37" i="1" s="1"/>
  <c r="R37" i="1"/>
  <c r="S37" i="1"/>
  <c r="E38" i="1"/>
  <c r="H38" i="1"/>
  <c r="K38" i="1"/>
  <c r="N38" i="1"/>
  <c r="O38" i="1"/>
  <c r="P38" i="1"/>
  <c r="Q38" i="1" s="1"/>
  <c r="R38" i="1"/>
  <c r="S38" i="1"/>
  <c r="E39" i="1"/>
  <c r="H39" i="1"/>
  <c r="K39" i="1"/>
  <c r="N39" i="1"/>
  <c r="O39" i="1"/>
  <c r="Q39" i="1" s="1"/>
  <c r="R39" i="1"/>
  <c r="S39" i="1"/>
  <c r="E40" i="1"/>
  <c r="H40" i="1"/>
  <c r="K40" i="1"/>
  <c r="N40" i="1"/>
  <c r="O40" i="1"/>
  <c r="P40" i="1"/>
  <c r="Q40" i="1"/>
  <c r="R40" i="1"/>
  <c r="S40" i="1"/>
  <c r="E41" i="1"/>
  <c r="H41" i="1"/>
  <c r="K41" i="1"/>
  <c r="N41" i="1"/>
  <c r="O41" i="1"/>
  <c r="P41" i="1"/>
  <c r="Q41" i="1" s="1"/>
  <c r="R41" i="1"/>
  <c r="S41" i="1"/>
  <c r="E42" i="1"/>
  <c r="H42" i="1"/>
  <c r="K42" i="1"/>
  <c r="N42" i="1"/>
  <c r="O42" i="1"/>
  <c r="P42" i="1"/>
  <c r="Q42" i="1" s="1"/>
  <c r="R42" i="1"/>
  <c r="S42" i="1"/>
  <c r="E43" i="1"/>
  <c r="H43" i="1"/>
  <c r="K43" i="1"/>
  <c r="N43" i="1"/>
  <c r="O43" i="1"/>
  <c r="P43" i="1"/>
  <c r="Q43" i="1" s="1"/>
  <c r="R43" i="1"/>
  <c r="S43" i="1"/>
  <c r="E44" i="1"/>
  <c r="H44" i="1"/>
  <c r="K44" i="1"/>
  <c r="N44" i="1"/>
  <c r="O44" i="1"/>
  <c r="P44" i="1"/>
  <c r="Q44" i="1"/>
  <c r="R44" i="1"/>
  <c r="S44" i="1"/>
  <c r="E45" i="1"/>
  <c r="H45" i="1"/>
  <c r="K45" i="1"/>
  <c r="N45" i="1"/>
  <c r="O45" i="1"/>
  <c r="P45" i="1"/>
  <c r="Q45" i="1" s="1"/>
  <c r="R45" i="1"/>
  <c r="S45" i="1"/>
  <c r="E46" i="1"/>
  <c r="H46" i="1"/>
  <c r="K46" i="1"/>
  <c r="N46" i="1"/>
  <c r="O46" i="1"/>
  <c r="P46" i="1"/>
  <c r="Q46" i="1" s="1"/>
  <c r="R46" i="1"/>
  <c r="S46" i="1"/>
  <c r="E47" i="1"/>
  <c r="H47" i="1"/>
  <c r="K47" i="1"/>
  <c r="N47" i="1"/>
  <c r="O47" i="1"/>
  <c r="P47" i="1"/>
  <c r="Q47" i="1" s="1"/>
  <c r="R47" i="1"/>
  <c r="S47" i="1"/>
  <c r="E48" i="1"/>
  <c r="H48" i="1"/>
  <c r="K48" i="1"/>
  <c r="N48" i="1"/>
  <c r="O48" i="1"/>
  <c r="P48" i="1"/>
  <c r="Q48" i="1"/>
  <c r="R48" i="1"/>
  <c r="S48" i="1"/>
  <c r="E49" i="1"/>
  <c r="H49" i="1"/>
  <c r="K49" i="1"/>
  <c r="N49" i="1"/>
  <c r="O49" i="1"/>
  <c r="P49" i="1"/>
  <c r="Q49" i="1" s="1"/>
  <c r="R49" i="1"/>
  <c r="S49" i="1"/>
  <c r="C50" i="1"/>
  <c r="D50" i="1"/>
  <c r="F50" i="1"/>
  <c r="G50" i="1"/>
  <c r="I50" i="1"/>
  <c r="J50" i="1"/>
  <c r="K50" i="1"/>
  <c r="L50" i="1"/>
  <c r="M50" i="1"/>
  <c r="O50" i="1"/>
  <c r="S50" i="1"/>
  <c r="Q50" i="1" l="1"/>
  <c r="P50" i="1"/>
</calcChain>
</file>

<file path=xl/sharedStrings.xml><?xml version="1.0" encoding="utf-8"?>
<sst xmlns="http://schemas.openxmlformats.org/spreadsheetml/2006/main" count="79" uniqueCount="50">
  <si>
    <t xml:space="preserve">Excludes Net Salvage of $7,101,375 relating to Hurricane Michael.  </t>
  </si>
  <si>
    <t xml:space="preserve">       TOTALS</t>
  </si>
  <si>
    <t>Misc Tangible Assets</t>
  </si>
  <si>
    <t>Miscellaneous Equipment</t>
  </si>
  <si>
    <t>Communications Equipment</t>
  </si>
  <si>
    <t>Power Operated Equipment</t>
  </si>
  <si>
    <t>Lab Equipment</t>
  </si>
  <si>
    <t>Tools/Shop Equipment</t>
  </si>
  <si>
    <t>Stores Equipment</t>
  </si>
  <si>
    <t>Transportation - Trailers</t>
  </si>
  <si>
    <t>Transportation - Heavy Trucks</t>
  </si>
  <si>
    <t>Transportation - Light Trucks &amp; Vans</t>
  </si>
  <si>
    <t>Transportation - Cars</t>
  </si>
  <si>
    <t>Software</t>
  </si>
  <si>
    <t>Office Furniture &amp; Fixtures</t>
  </si>
  <si>
    <t>Computer Equipment</t>
  </si>
  <si>
    <t>Computers &amp; Peripherals</t>
  </si>
  <si>
    <t>Office Furniture &amp; Equipment</t>
  </si>
  <si>
    <t>Structures &amp; Improvements</t>
  </si>
  <si>
    <t>Land</t>
  </si>
  <si>
    <t>Land &amp; Land Rights</t>
  </si>
  <si>
    <t>Street Lighting &amp; Signal Systems</t>
  </si>
  <si>
    <t>Installations on Customers' Premises</t>
  </si>
  <si>
    <t>Meters</t>
  </si>
  <si>
    <t>Services</t>
  </si>
  <si>
    <t>Line Transformers</t>
  </si>
  <si>
    <t>Underground Conductors &amp; Device</t>
  </si>
  <si>
    <t>Underground Conduit</t>
  </si>
  <si>
    <t>Overhead Conductors &amp; Devices</t>
  </si>
  <si>
    <t>Poles, Towers &amp; Fixtures</t>
  </si>
  <si>
    <t>Station Equipment</t>
  </si>
  <si>
    <t>Land Rights</t>
  </si>
  <si>
    <t>Roads &amp; Trails</t>
  </si>
  <si>
    <t>Poles &amp; Fixtures - Concrete</t>
  </si>
  <si>
    <t>Poles &amp; Fixtures</t>
  </si>
  <si>
    <t>Towers &amp; Fixtures</t>
  </si>
  <si>
    <t>SALVAGE</t>
  </si>
  <si>
    <t>COR</t>
  </si>
  <si>
    <t>EST</t>
  </si>
  <si>
    <t>(CR.)</t>
  </si>
  <si>
    <t>DR.</t>
  </si>
  <si>
    <t>DESCRIPTION</t>
  </si>
  <si>
    <t>ACCT</t>
  </si>
  <si>
    <t xml:space="preserve">check </t>
  </si>
  <si>
    <t>NET</t>
  </si>
  <si>
    <t xml:space="preserve"> </t>
  </si>
  <si>
    <t>(NEGATIVE VALUES INDICATE SALVAGE)</t>
  </si>
  <si>
    <t>2015 - 2019 Net Salvage (Excluding Hurricane Michael)</t>
  </si>
  <si>
    <t>2019 CONSOLIDATED ELECTRIC DIVISIONS</t>
  </si>
  <si>
    <t>FLORIDA PUBLIC UTILITIES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</si>
</sst>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0.00_)"/>
  </numFmts>
  <fonts count="14">
    <font>
      <sz val="11"/>
      <color theme="1"/>
      <name val="Calibri"/>
      <family val="2"/>
      <scheme val="minor"/>
    </font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4" fontId="1" fillId="0" borderId="0"/>
    <xf numFmtId="0" fontId="2" fillId="0" borderId="0"/>
    <xf numFmtId="0" fontId="13" fillId="0" borderId="0"/>
  </cellStyleXfs>
  <cellXfs count="66">
    <xf numFmtId="0" fontId="0" fillId="0" borderId="0" xfId="0"/>
    <xf numFmtId="164" fontId="2" fillId="0" borderId="0" xfId="2" applyFont="1"/>
    <xf numFmtId="164" fontId="3" fillId="0" borderId="0" xfId="2" applyFont="1"/>
    <xf numFmtId="164" fontId="4" fillId="0" borderId="0" xfId="2" applyFont="1"/>
    <xf numFmtId="164" fontId="2" fillId="0" borderId="0" xfId="2" applyFont="1" applyAlignment="1">
      <alignment wrapText="1"/>
    </xf>
    <xf numFmtId="164" fontId="2" fillId="0" borderId="0" xfId="2" applyFont="1" applyAlignment="1">
      <alignment vertical="center"/>
    </xf>
    <xf numFmtId="0" fontId="2" fillId="0" borderId="0" xfId="3" applyAlignment="1"/>
    <xf numFmtId="0" fontId="2" fillId="0" borderId="0" xfId="3" applyAlignment="1">
      <alignment wrapText="1"/>
    </xf>
    <xf numFmtId="43" fontId="0" fillId="0" borderId="0" xfId="1" applyFont="1" applyAlignment="1"/>
    <xf numFmtId="0" fontId="5" fillId="0" borderId="0" xfId="3" applyFont="1" applyAlignment="1"/>
    <xf numFmtId="0" fontId="2" fillId="0" borderId="0" xfId="3" applyFont="1" applyAlignment="1"/>
    <xf numFmtId="164" fontId="1" fillId="0" borderId="0" xfId="2"/>
    <xf numFmtId="164" fontId="2" fillId="0" borderId="0" xfId="2" applyFont="1" applyAlignment="1">
      <alignment vertical="center" wrapText="1"/>
    </xf>
    <xf numFmtId="41" fontId="6" fillId="0" borderId="1" xfId="2" applyNumberFormat="1" applyFont="1" applyBorder="1" applyProtection="1"/>
    <xf numFmtId="41" fontId="6" fillId="0" borderId="2" xfId="2" applyNumberFormat="1" applyFont="1" applyBorder="1" applyProtection="1"/>
    <xf numFmtId="41" fontId="6" fillId="0" borderId="3" xfId="2" applyNumberFormat="1" applyFont="1" applyBorder="1" applyProtection="1"/>
    <xf numFmtId="164" fontId="4" fillId="0" borderId="1" xfId="2" applyFont="1" applyBorder="1" applyAlignment="1">
      <alignment horizontal="center" vertical="center" wrapText="1"/>
    </xf>
    <xf numFmtId="164" fontId="4" fillId="0" borderId="4" xfId="2" applyNumberFormat="1" applyFont="1" applyFill="1" applyBorder="1" applyAlignment="1" applyProtection="1">
      <alignment horizontal="center" vertical="center"/>
    </xf>
    <xf numFmtId="164" fontId="7" fillId="0" borderId="5" xfId="2" applyFont="1" applyBorder="1" applyAlignment="1">
      <alignment vertical="center"/>
    </xf>
    <xf numFmtId="164" fontId="7" fillId="0" borderId="0" xfId="2" applyFont="1" applyAlignment="1">
      <alignment vertical="center"/>
    </xf>
    <xf numFmtId="41" fontId="2" fillId="0" borderId="6" xfId="1" applyNumberFormat="1" applyFont="1" applyBorder="1" applyAlignment="1" applyProtection="1">
      <alignment vertical="center"/>
    </xf>
    <xf numFmtId="41" fontId="2" fillId="0" borderId="0" xfId="2" applyNumberFormat="1" applyFont="1" applyBorder="1" applyAlignment="1">
      <alignment vertical="center"/>
    </xf>
    <xf numFmtId="41" fontId="2" fillId="0" borderId="5" xfId="1" applyNumberFormat="1" applyFont="1" applyBorder="1" applyAlignment="1" applyProtection="1">
      <alignment vertical="center"/>
    </xf>
    <xf numFmtId="41" fontId="2" fillId="0" borderId="0" xfId="2" applyNumberFormat="1" applyFont="1" applyBorder="1" applyAlignment="1" applyProtection="1">
      <alignment vertical="center"/>
    </xf>
    <xf numFmtId="41" fontId="2" fillId="0" borderId="7" xfId="2" applyNumberFormat="1" applyFont="1" applyBorder="1" applyAlignment="1" applyProtection="1">
      <alignment vertical="center"/>
    </xf>
    <xf numFmtId="164" fontId="2" fillId="0" borderId="5" xfId="2" applyFont="1" applyBorder="1" applyAlignment="1">
      <alignment vertical="center" wrapText="1"/>
    </xf>
    <xf numFmtId="164" fontId="4" fillId="0" borderId="8" xfId="2" applyNumberFormat="1" applyFont="1" applyFill="1" applyBorder="1" applyAlignment="1" applyProtection="1">
      <alignment horizontal="center" vertical="center"/>
    </xf>
    <xf numFmtId="41" fontId="2" fillId="2" borderId="6" xfId="1" applyNumberFormat="1" applyFont="1" applyFill="1" applyBorder="1" applyAlignment="1" applyProtection="1">
      <alignment vertical="center"/>
    </xf>
    <xf numFmtId="41" fontId="2" fillId="2" borderId="0" xfId="2" applyNumberFormat="1" applyFont="1" applyFill="1" applyBorder="1" applyAlignment="1">
      <alignment vertical="center"/>
    </xf>
    <xf numFmtId="164" fontId="2" fillId="0" borderId="0" xfId="2" applyFont="1" applyBorder="1" applyAlignment="1">
      <alignment vertical="center" wrapText="1"/>
    </xf>
    <xf numFmtId="164" fontId="7" fillId="0" borderId="0" xfId="2" applyFont="1" applyBorder="1" applyAlignment="1">
      <alignment vertical="center"/>
    </xf>
    <xf numFmtId="164" fontId="4" fillId="0" borderId="9" xfId="2" applyFont="1" applyBorder="1" applyAlignment="1">
      <alignment horizontal="center"/>
    </xf>
    <xf numFmtId="164" fontId="4" fillId="0" borderId="10" xfId="2" applyFont="1" applyBorder="1" applyAlignment="1">
      <alignment horizontal="center"/>
    </xf>
    <xf numFmtId="164" fontId="4" fillId="3" borderId="11" xfId="2" applyFont="1" applyFill="1" applyBorder="1" applyAlignment="1" applyProtection="1">
      <alignment horizontal="center"/>
    </xf>
    <xf numFmtId="164" fontId="4" fillId="3" borderId="12" xfId="2" quotePrefix="1" applyFont="1" applyFill="1" applyBorder="1" applyAlignment="1" applyProtection="1">
      <alignment horizontal="center"/>
    </xf>
    <xf numFmtId="164" fontId="4" fillId="3" borderId="12" xfId="2" applyFont="1" applyFill="1" applyBorder="1" applyAlignment="1" applyProtection="1">
      <alignment horizontal="center"/>
    </xf>
    <xf numFmtId="164" fontId="4" fillId="3" borderId="13" xfId="2" applyFont="1" applyFill="1" applyBorder="1" applyAlignment="1" applyProtection="1">
      <alignment horizontal="center"/>
    </xf>
    <xf numFmtId="164" fontId="4" fillId="3" borderId="14" xfId="2" applyFont="1" applyFill="1" applyBorder="1" applyAlignment="1" applyProtection="1">
      <alignment horizontal="center"/>
    </xf>
    <xf numFmtId="164" fontId="4" fillId="3" borderId="15" xfId="2" applyFont="1" applyFill="1" applyBorder="1" applyAlignment="1" applyProtection="1">
      <alignment horizontal="center"/>
    </xf>
    <xf numFmtId="164" fontId="2" fillId="0" borderId="5" xfId="2" applyFont="1" applyBorder="1" applyAlignment="1">
      <alignment horizontal="centerContinuous"/>
    </xf>
    <xf numFmtId="164" fontId="4" fillId="0" borderId="0" xfId="2" applyFont="1" applyAlignment="1">
      <alignment horizontal="centerContinuous"/>
    </xf>
    <xf numFmtId="164" fontId="4" fillId="3" borderId="6" xfId="2" applyFont="1" applyFill="1" applyBorder="1" applyAlignment="1">
      <alignment horizontal="center"/>
    </xf>
    <xf numFmtId="164" fontId="4" fillId="3" borderId="0" xfId="2" applyFont="1" applyFill="1" applyBorder="1" applyAlignment="1">
      <alignment horizontal="center"/>
    </xf>
    <xf numFmtId="164" fontId="4" fillId="3" borderId="16" xfId="2" applyFont="1" applyFill="1" applyBorder="1" applyAlignment="1">
      <alignment horizontal="center"/>
    </xf>
    <xf numFmtId="164" fontId="4" fillId="3" borderId="5" xfId="2" applyFont="1" applyFill="1" applyBorder="1"/>
    <xf numFmtId="164" fontId="4" fillId="3" borderId="8" xfId="2" applyFont="1" applyFill="1" applyBorder="1"/>
    <xf numFmtId="164" fontId="2" fillId="0" borderId="5" xfId="2" applyFont="1" applyBorder="1"/>
    <xf numFmtId="164" fontId="4" fillId="3" borderId="17" xfId="2" applyFont="1" applyFill="1" applyBorder="1" applyAlignment="1">
      <alignment horizontal="center"/>
    </xf>
    <xf numFmtId="164" fontId="4" fillId="3" borderId="18" xfId="2" applyFont="1" applyFill="1" applyBorder="1" applyAlignment="1">
      <alignment horizontal="center"/>
    </xf>
    <xf numFmtId="164" fontId="4" fillId="3" borderId="19" xfId="2" applyFont="1" applyFill="1" applyBorder="1" applyAlignment="1">
      <alignment horizontal="center"/>
    </xf>
    <xf numFmtId="164" fontId="4" fillId="3" borderId="20" xfId="2" applyFont="1" applyFill="1" applyBorder="1"/>
    <xf numFmtId="164" fontId="4" fillId="3" borderId="21" xfId="2" applyFont="1" applyFill="1" applyBorder="1"/>
    <xf numFmtId="164" fontId="7" fillId="0" borderId="0" xfId="2" applyFont="1"/>
    <xf numFmtId="164" fontId="7" fillId="0" borderId="0" xfId="2" applyFont="1" applyAlignment="1">
      <alignment horizontal="centerContinuous"/>
    </xf>
    <xf numFmtId="164" fontId="8" fillId="0" borderId="0" xfId="2" applyFont="1" applyAlignment="1" applyProtection="1">
      <alignment horizontal="centerContinuous"/>
      <protection locked="0"/>
    </xf>
    <xf numFmtId="164" fontId="3" fillId="0" borderId="0" xfId="2" applyFont="1" applyAlignment="1">
      <alignment horizontal="centerContinuous"/>
    </xf>
    <xf numFmtId="164" fontId="3" fillId="0" borderId="0" xfId="2" applyFont="1" applyBorder="1"/>
    <xf numFmtId="164" fontId="2" fillId="0" borderId="0" xfId="2" applyFont="1" applyAlignment="1">
      <alignment horizontal="centerContinuous"/>
    </xf>
    <xf numFmtId="164" fontId="9" fillId="0" borderId="0" xfId="2" applyFont="1" applyAlignment="1" applyProtection="1">
      <alignment horizontal="centerContinuous"/>
      <protection locked="0"/>
    </xf>
    <xf numFmtId="164" fontId="2" fillId="0" borderId="0" xfId="2" applyFont="1" applyBorder="1"/>
    <xf numFmtId="164" fontId="10" fillId="0" borderId="0" xfId="2" applyFont="1" applyAlignment="1" applyProtection="1">
      <alignment horizontal="centerContinuous"/>
      <protection locked="0"/>
    </xf>
    <xf numFmtId="164" fontId="11" fillId="0" borderId="0" xfId="2" applyFont="1" applyAlignment="1">
      <alignment horizontal="centerContinuous"/>
    </xf>
    <xf numFmtId="165" fontId="3" fillId="0" borderId="0" xfId="2" applyNumberFormat="1" applyFont="1" applyAlignment="1" applyProtection="1">
      <alignment horizontal="centerContinuous"/>
    </xf>
    <xf numFmtId="164" fontId="12" fillId="0" borderId="0" xfId="2" applyFont="1"/>
    <xf numFmtId="164" fontId="12" fillId="0" borderId="0" xfId="2" applyFont="1" applyAlignment="1">
      <alignment horizontal="centerContinuous"/>
    </xf>
    <xf numFmtId="0" fontId="12" fillId="0" borderId="0" xfId="4" applyFont="1" applyFill="1" applyAlignment="1" applyProtection="1"/>
  </cellXfs>
  <cellStyles count="5">
    <cellStyle name="Comma" xfId="1" builtinId="3"/>
    <cellStyle name="Normal" xfId="0" builtinId="0"/>
    <cellStyle name="Normal 2" xfId="3"/>
    <cellStyle name="Normal_1995 COMBINED WEIGHTED RETIREMENTS" xfId="4"/>
    <cellStyle name="Normal_1999 MONTHLY PROJECTION SCHEDULE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1">
    <tabColor rgb="FF00B050"/>
    <pageSetUpPr fitToPage="1"/>
  </sheetPr>
  <dimension ref="A1:S55"/>
  <sheetViews>
    <sheetView tabSelected="1" topLeftCell="B16" workbookViewId="0">
      <selection activeCell="I30" sqref="I30"/>
    </sheetView>
  </sheetViews>
  <sheetFormatPr defaultColWidth="16.42578125" defaultRowHeight="15"/>
  <cols>
    <col min="1" max="1" width="14.42578125" style="5" bestFit="1" customWidth="1"/>
    <col min="2" max="2" width="28.42578125" style="4" customWidth="1"/>
    <col min="3" max="3" width="14" style="1" bestFit="1" customWidth="1"/>
    <col min="4" max="5" width="12.140625" style="1" bestFit="1" customWidth="1"/>
    <col min="6" max="6" width="10.42578125" style="1" bestFit="1" customWidth="1"/>
    <col min="7" max="7" width="11.140625" style="1" bestFit="1" customWidth="1"/>
    <col min="8" max="9" width="10.42578125" style="1" bestFit="1" customWidth="1"/>
    <col min="10" max="10" width="10.28515625" style="1" bestFit="1" customWidth="1"/>
    <col min="11" max="12" width="10.42578125" style="1" bestFit="1" customWidth="1"/>
    <col min="13" max="13" width="10.28515625" style="1" bestFit="1" customWidth="1"/>
    <col min="14" max="14" width="10.42578125" style="3" bestFit="1" customWidth="1"/>
    <col min="15" max="15" width="11.42578125" style="2" bestFit="1" customWidth="1"/>
    <col min="16" max="16" width="10.28515625" style="1" bestFit="1" customWidth="1"/>
    <col min="17" max="17" width="11.42578125" style="1" bestFit="1" customWidth="1"/>
    <col min="18" max="19" width="0" style="1" hidden="1" customWidth="1"/>
    <col min="20" max="16384" width="16.42578125" style="1"/>
  </cols>
  <sheetData>
    <row r="1" spans="1:19" s="63" customFormat="1" ht="18">
      <c r="A1" s="65"/>
      <c r="B1" s="64" t="s">
        <v>49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9" s="2" customFormat="1">
      <c r="A2" s="56"/>
      <c r="B2" s="55" t="s">
        <v>48</v>
      </c>
      <c r="C2" s="55"/>
      <c r="D2" s="55"/>
      <c r="E2" s="55"/>
      <c r="F2" s="62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9" s="2" customFormat="1" ht="15.75">
      <c r="A3" s="56"/>
      <c r="B3" s="61" t="s">
        <v>47</v>
      </c>
      <c r="C3" s="55"/>
      <c r="D3" s="55"/>
      <c r="E3" s="55"/>
      <c r="F3" s="55"/>
      <c r="G3" s="55"/>
      <c r="H3" s="55"/>
      <c r="I3" s="55"/>
      <c r="J3" s="55"/>
      <c r="K3" s="55"/>
      <c r="L3" s="60"/>
      <c r="M3" s="55"/>
      <c r="N3" s="55"/>
      <c r="O3" s="60"/>
      <c r="P3" s="55"/>
      <c r="Q3" s="55"/>
    </row>
    <row r="4" spans="1:19" ht="12.75">
      <c r="A4" s="59"/>
      <c r="B4" s="57" t="s">
        <v>46</v>
      </c>
      <c r="C4" s="57"/>
      <c r="D4" s="57"/>
      <c r="E4" s="57"/>
      <c r="F4" s="57"/>
      <c r="G4" s="57"/>
      <c r="H4" s="57"/>
      <c r="I4" s="57"/>
      <c r="J4" s="57"/>
      <c r="K4" s="57"/>
      <c r="L4" s="58"/>
      <c r="M4" s="57"/>
      <c r="N4" s="57"/>
      <c r="O4" s="58"/>
      <c r="P4" s="57"/>
      <c r="Q4" s="57"/>
    </row>
    <row r="5" spans="1:19" ht="15.75" thickBot="1">
      <c r="A5" s="56"/>
      <c r="B5" s="55"/>
      <c r="C5" s="55"/>
      <c r="D5" s="55"/>
      <c r="E5" s="55"/>
      <c r="F5" s="55"/>
      <c r="G5" s="55"/>
      <c r="H5" s="55"/>
      <c r="I5" s="55"/>
      <c r="J5" s="55"/>
      <c r="K5" s="55"/>
      <c r="L5" s="54"/>
      <c r="M5" s="53"/>
      <c r="N5" s="53"/>
      <c r="O5" s="54"/>
      <c r="P5" s="53" t="s">
        <v>45</v>
      </c>
      <c r="Q5" s="53"/>
      <c r="R5" s="52"/>
      <c r="S5" s="52"/>
    </row>
    <row r="6" spans="1:19" ht="12.75">
      <c r="A6" s="51"/>
      <c r="B6" s="50"/>
      <c r="C6" s="48">
        <v>2015</v>
      </c>
      <c r="D6" s="48">
        <f>+C6</f>
        <v>2015</v>
      </c>
      <c r="E6" s="49">
        <f>+D6</f>
        <v>2015</v>
      </c>
      <c r="F6" s="48">
        <f>+C6+1</f>
        <v>2016</v>
      </c>
      <c r="G6" s="48">
        <f>+F6</f>
        <v>2016</v>
      </c>
      <c r="H6" s="49">
        <f>+G6</f>
        <v>2016</v>
      </c>
      <c r="I6" s="48">
        <f>+H6+1</f>
        <v>2017</v>
      </c>
      <c r="J6" s="48">
        <f>+I6</f>
        <v>2017</v>
      </c>
      <c r="K6" s="49">
        <f>+J6</f>
        <v>2017</v>
      </c>
      <c r="L6" s="48">
        <f>+K6+1</f>
        <v>2018</v>
      </c>
      <c r="M6" s="48">
        <f>+L6</f>
        <v>2018</v>
      </c>
      <c r="N6" s="49">
        <f>+M6</f>
        <v>2018</v>
      </c>
      <c r="O6" s="48">
        <f>+N6+1</f>
        <v>2019</v>
      </c>
      <c r="P6" s="48">
        <f>+O6</f>
        <v>2019</v>
      </c>
      <c r="Q6" s="47">
        <f>+P6</f>
        <v>2019</v>
      </c>
      <c r="R6" s="3"/>
      <c r="S6" s="46"/>
    </row>
    <row r="7" spans="1:19" ht="12.75">
      <c r="A7" s="45"/>
      <c r="B7" s="44"/>
      <c r="C7" s="42" t="s">
        <v>37</v>
      </c>
      <c r="D7" s="42" t="s">
        <v>36</v>
      </c>
      <c r="E7" s="43" t="s">
        <v>44</v>
      </c>
      <c r="F7" s="42" t="s">
        <v>37</v>
      </c>
      <c r="G7" s="42" t="s">
        <v>36</v>
      </c>
      <c r="H7" s="43" t="s">
        <v>44</v>
      </c>
      <c r="I7" s="42" t="s">
        <v>37</v>
      </c>
      <c r="J7" s="42" t="s">
        <v>36</v>
      </c>
      <c r="K7" s="43" t="s">
        <v>44</v>
      </c>
      <c r="L7" s="42" t="s">
        <v>37</v>
      </c>
      <c r="M7" s="42" t="s">
        <v>36</v>
      </c>
      <c r="N7" s="43" t="s">
        <v>44</v>
      </c>
      <c r="O7" s="42" t="s">
        <v>37</v>
      </c>
      <c r="P7" s="42" t="s">
        <v>36</v>
      </c>
      <c r="Q7" s="41" t="s">
        <v>44</v>
      </c>
      <c r="R7" s="40" t="s">
        <v>43</v>
      </c>
      <c r="S7" s="39"/>
    </row>
    <row r="8" spans="1:19" s="29" customFormat="1" ht="13.5" thickBot="1">
      <c r="A8" s="38" t="s">
        <v>42</v>
      </c>
      <c r="B8" s="37" t="s">
        <v>41</v>
      </c>
      <c r="C8" s="35" t="s">
        <v>40</v>
      </c>
      <c r="D8" s="34" t="s">
        <v>39</v>
      </c>
      <c r="E8" s="36"/>
      <c r="F8" s="35" t="s">
        <v>40</v>
      </c>
      <c r="G8" s="34" t="s">
        <v>39</v>
      </c>
      <c r="H8" s="36"/>
      <c r="I8" s="35" t="s">
        <v>40</v>
      </c>
      <c r="J8" s="34" t="s">
        <v>39</v>
      </c>
      <c r="K8" s="36"/>
      <c r="L8" s="35" t="s">
        <v>40</v>
      </c>
      <c r="M8" s="34" t="s">
        <v>39</v>
      </c>
      <c r="N8" s="36"/>
      <c r="O8" s="35" t="s">
        <v>38</v>
      </c>
      <c r="P8" s="34" t="s">
        <v>38</v>
      </c>
      <c r="Q8" s="33" t="s">
        <v>38</v>
      </c>
      <c r="R8" s="32" t="s">
        <v>37</v>
      </c>
      <c r="S8" s="31" t="s">
        <v>36</v>
      </c>
    </row>
    <row r="9" spans="1:19" s="12" customFormat="1" ht="12.75">
      <c r="A9" s="26">
        <v>350</v>
      </c>
      <c r="B9" s="25" t="s">
        <v>19</v>
      </c>
      <c r="C9" s="23">
        <v>0</v>
      </c>
      <c r="D9" s="23">
        <v>0</v>
      </c>
      <c r="E9" s="22">
        <f t="shared" ref="E9:E49" si="0">+D9+C9</f>
        <v>0</v>
      </c>
      <c r="F9" s="24">
        <v>0</v>
      </c>
      <c r="G9" s="23">
        <v>0</v>
      </c>
      <c r="H9" s="22">
        <f t="shared" ref="H9:H49" si="1">+G9+F9</f>
        <v>0</v>
      </c>
      <c r="I9" s="23">
        <v>0</v>
      </c>
      <c r="J9" s="23">
        <v>0</v>
      </c>
      <c r="K9" s="22">
        <f t="shared" ref="K9:K49" si="2">+J9+I9</f>
        <v>0</v>
      </c>
      <c r="L9" s="23">
        <v>0</v>
      </c>
      <c r="M9" s="23">
        <v>0</v>
      </c>
      <c r="N9" s="22">
        <f t="shared" ref="N9:N49" si="3">+M9+L9</f>
        <v>0</v>
      </c>
      <c r="O9" s="21">
        <f>ROUND((+L9+I9+F9+C9)/4,0)</f>
        <v>0</v>
      </c>
      <c r="P9" s="21">
        <f>ROUND((+M9+J9+G9+D9)/4,0)</f>
        <v>0</v>
      </c>
      <c r="Q9" s="20">
        <f t="shared" ref="Q9:Q49" si="4">+P9+O9</f>
        <v>0</v>
      </c>
      <c r="R9" s="19">
        <f>+L9+I9+F9+C9</f>
        <v>0</v>
      </c>
      <c r="S9" s="18">
        <f>+M9+J9+G9+D9</f>
        <v>0</v>
      </c>
    </row>
    <row r="10" spans="1:19" s="29" customFormat="1" ht="12.75">
      <c r="A10" s="26">
        <v>3501</v>
      </c>
      <c r="B10" s="25" t="s">
        <v>31</v>
      </c>
      <c r="C10" s="23">
        <v>0</v>
      </c>
      <c r="D10" s="23">
        <v>0</v>
      </c>
      <c r="E10" s="22">
        <f t="shared" si="0"/>
        <v>0</v>
      </c>
      <c r="F10" s="24">
        <v>0</v>
      </c>
      <c r="G10" s="23">
        <v>0</v>
      </c>
      <c r="H10" s="22">
        <f t="shared" si="1"/>
        <v>0</v>
      </c>
      <c r="I10" s="23">
        <v>18.54</v>
      </c>
      <c r="J10" s="23">
        <v>-8586</v>
      </c>
      <c r="K10" s="22">
        <f t="shared" si="2"/>
        <v>-8567.4599999999991</v>
      </c>
      <c r="L10" s="23">
        <v>890</v>
      </c>
      <c r="M10" s="23">
        <v>0</v>
      </c>
      <c r="N10" s="22">
        <f t="shared" si="3"/>
        <v>890</v>
      </c>
      <c r="O10" s="21">
        <v>0</v>
      </c>
      <c r="P10" s="21">
        <v>0</v>
      </c>
      <c r="Q10" s="20">
        <f t="shared" si="4"/>
        <v>0</v>
      </c>
      <c r="R10" s="30">
        <f>+L10+I10+F10+C10</f>
        <v>908.54</v>
      </c>
      <c r="S10" s="18">
        <f>+M10+J10+G10+D10</f>
        <v>-8586</v>
      </c>
    </row>
    <row r="11" spans="1:19" s="12" customFormat="1" ht="12.75">
      <c r="A11" s="26">
        <v>352</v>
      </c>
      <c r="B11" s="25" t="s">
        <v>18</v>
      </c>
      <c r="C11" s="23">
        <v>0</v>
      </c>
      <c r="D11" s="23">
        <v>0</v>
      </c>
      <c r="E11" s="22">
        <f t="shared" si="0"/>
        <v>0</v>
      </c>
      <c r="F11" s="24">
        <v>0</v>
      </c>
      <c r="G11" s="23">
        <v>0</v>
      </c>
      <c r="H11" s="22">
        <f t="shared" si="1"/>
        <v>0</v>
      </c>
      <c r="I11" s="23">
        <v>0</v>
      </c>
      <c r="J11" s="23">
        <v>0</v>
      </c>
      <c r="K11" s="22">
        <f t="shared" si="2"/>
        <v>0</v>
      </c>
      <c r="L11" s="23">
        <v>0</v>
      </c>
      <c r="M11" s="23">
        <v>0</v>
      </c>
      <c r="N11" s="22">
        <f t="shared" si="3"/>
        <v>0</v>
      </c>
      <c r="O11" s="21">
        <f t="shared" ref="O11:O20" si="5">ROUND((+L11+I11+F11+C11)/4,0)</f>
        <v>0</v>
      </c>
      <c r="P11" s="21">
        <f t="shared" ref="P11:P20" si="6">ROUND((+M11+J11+G11+D11)/4,0)</f>
        <v>0</v>
      </c>
      <c r="Q11" s="20">
        <f t="shared" si="4"/>
        <v>0</v>
      </c>
      <c r="R11" s="19"/>
      <c r="S11" s="18"/>
    </row>
    <row r="12" spans="1:19" s="12" customFormat="1" ht="12.75">
      <c r="A12" s="26">
        <v>353</v>
      </c>
      <c r="B12" s="25" t="s">
        <v>30</v>
      </c>
      <c r="C12" s="23">
        <v>0</v>
      </c>
      <c r="D12" s="23">
        <v>0</v>
      </c>
      <c r="E12" s="22">
        <f t="shared" si="0"/>
        <v>0</v>
      </c>
      <c r="F12" s="24">
        <v>0</v>
      </c>
      <c r="G12" s="23">
        <v>0</v>
      </c>
      <c r="H12" s="22">
        <f t="shared" si="1"/>
        <v>0</v>
      </c>
      <c r="I12" s="23">
        <v>0</v>
      </c>
      <c r="J12" s="23">
        <v>0</v>
      </c>
      <c r="K12" s="22">
        <f t="shared" si="2"/>
        <v>0</v>
      </c>
      <c r="L12" s="23">
        <v>0</v>
      </c>
      <c r="M12" s="23">
        <v>0</v>
      </c>
      <c r="N12" s="22">
        <f t="shared" si="3"/>
        <v>0</v>
      </c>
      <c r="O12" s="21">
        <f t="shared" si="5"/>
        <v>0</v>
      </c>
      <c r="P12" s="21">
        <f t="shared" si="6"/>
        <v>0</v>
      </c>
      <c r="Q12" s="20">
        <f t="shared" si="4"/>
        <v>0</v>
      </c>
      <c r="R12" s="19">
        <f t="shared" ref="R12:S15" si="7">+L12+I12+F12+C12</f>
        <v>0</v>
      </c>
      <c r="S12" s="18">
        <f t="shared" si="7"/>
        <v>0</v>
      </c>
    </row>
    <row r="13" spans="1:19" s="12" customFormat="1" ht="12.75">
      <c r="A13" s="26">
        <v>354</v>
      </c>
      <c r="B13" s="25" t="s">
        <v>35</v>
      </c>
      <c r="C13" s="23">
        <v>0</v>
      </c>
      <c r="D13" s="23">
        <v>0</v>
      </c>
      <c r="E13" s="22">
        <f t="shared" si="0"/>
        <v>0</v>
      </c>
      <c r="F13" s="24">
        <v>0</v>
      </c>
      <c r="G13" s="23">
        <v>0</v>
      </c>
      <c r="H13" s="22">
        <f t="shared" si="1"/>
        <v>0</v>
      </c>
      <c r="I13" s="23">
        <v>0</v>
      </c>
      <c r="J13" s="23">
        <v>0</v>
      </c>
      <c r="K13" s="22">
        <f t="shared" si="2"/>
        <v>0</v>
      </c>
      <c r="L13" s="23">
        <v>0</v>
      </c>
      <c r="M13" s="23">
        <v>0</v>
      </c>
      <c r="N13" s="22">
        <f t="shared" si="3"/>
        <v>0</v>
      </c>
      <c r="O13" s="21">
        <f t="shared" si="5"/>
        <v>0</v>
      </c>
      <c r="P13" s="21">
        <f t="shared" si="6"/>
        <v>0</v>
      </c>
      <c r="Q13" s="20">
        <f t="shared" si="4"/>
        <v>0</v>
      </c>
      <c r="R13" s="19">
        <f t="shared" si="7"/>
        <v>0</v>
      </c>
      <c r="S13" s="18">
        <f t="shared" si="7"/>
        <v>0</v>
      </c>
    </row>
    <row r="14" spans="1:19" s="12" customFormat="1" ht="12.75">
      <c r="A14" s="26">
        <v>355</v>
      </c>
      <c r="B14" s="25" t="s">
        <v>34</v>
      </c>
      <c r="C14" s="23">
        <v>0</v>
      </c>
      <c r="D14" s="23">
        <v>0</v>
      </c>
      <c r="E14" s="22">
        <f t="shared" si="0"/>
        <v>0</v>
      </c>
      <c r="F14" s="24">
        <v>0</v>
      </c>
      <c r="G14" s="23">
        <v>0</v>
      </c>
      <c r="H14" s="22">
        <f t="shared" si="1"/>
        <v>0</v>
      </c>
      <c r="I14" s="23">
        <v>846307.29</v>
      </c>
      <c r="J14" s="23">
        <v>-48875.040000000001</v>
      </c>
      <c r="K14" s="22">
        <f t="shared" si="2"/>
        <v>797432.25</v>
      </c>
      <c r="L14" s="23">
        <v>0</v>
      </c>
      <c r="M14" s="23">
        <v>0</v>
      </c>
      <c r="N14" s="22">
        <f t="shared" si="3"/>
        <v>0</v>
      </c>
      <c r="O14" s="21">
        <f t="shared" si="5"/>
        <v>211577</v>
      </c>
      <c r="P14" s="21">
        <f t="shared" si="6"/>
        <v>-12219</v>
      </c>
      <c r="Q14" s="20">
        <f t="shared" si="4"/>
        <v>199358</v>
      </c>
      <c r="R14" s="19">
        <f t="shared" si="7"/>
        <v>846307.29</v>
      </c>
      <c r="S14" s="18">
        <f t="shared" si="7"/>
        <v>-48875.040000000001</v>
      </c>
    </row>
    <row r="15" spans="1:19" s="12" customFormat="1" ht="12.75">
      <c r="A15" s="26">
        <v>3551</v>
      </c>
      <c r="B15" s="25" t="s">
        <v>33</v>
      </c>
      <c r="C15" s="23">
        <v>0</v>
      </c>
      <c r="D15" s="23">
        <v>0</v>
      </c>
      <c r="E15" s="22">
        <f t="shared" si="0"/>
        <v>0</v>
      </c>
      <c r="F15" s="24">
        <v>0</v>
      </c>
      <c r="G15" s="23">
        <v>0</v>
      </c>
      <c r="H15" s="22">
        <f t="shared" si="1"/>
        <v>0</v>
      </c>
      <c r="I15" s="23">
        <v>6993.1099999999769</v>
      </c>
      <c r="J15" s="23">
        <v>-471381.82</v>
      </c>
      <c r="K15" s="22">
        <f t="shared" si="2"/>
        <v>-464388.71</v>
      </c>
      <c r="L15" s="23">
        <v>13942.18</v>
      </c>
      <c r="M15" s="23">
        <v>0</v>
      </c>
      <c r="N15" s="22">
        <f t="shared" si="3"/>
        <v>13942.18</v>
      </c>
      <c r="O15" s="21">
        <f t="shared" si="5"/>
        <v>5234</v>
      </c>
      <c r="P15" s="21">
        <f t="shared" si="6"/>
        <v>-117845</v>
      </c>
      <c r="Q15" s="20">
        <f t="shared" si="4"/>
        <v>-112611</v>
      </c>
      <c r="R15" s="19">
        <f t="shared" si="7"/>
        <v>20935.289999999979</v>
      </c>
      <c r="S15" s="18">
        <f t="shared" si="7"/>
        <v>-471381.82</v>
      </c>
    </row>
    <row r="16" spans="1:19" s="12" customFormat="1" ht="12.75">
      <c r="A16" s="26">
        <v>356</v>
      </c>
      <c r="B16" s="25" t="s">
        <v>28</v>
      </c>
      <c r="C16" s="23">
        <v>0</v>
      </c>
      <c r="D16" s="23">
        <v>0</v>
      </c>
      <c r="E16" s="22">
        <f t="shared" si="0"/>
        <v>0</v>
      </c>
      <c r="F16" s="24">
        <v>0</v>
      </c>
      <c r="G16" s="23">
        <v>0</v>
      </c>
      <c r="H16" s="22">
        <f t="shared" si="1"/>
        <v>0</v>
      </c>
      <c r="I16" s="23">
        <v>0</v>
      </c>
      <c r="J16" s="23">
        <v>-399169.02299999999</v>
      </c>
      <c r="K16" s="22">
        <f t="shared" si="2"/>
        <v>-399169.02299999999</v>
      </c>
      <c r="L16" s="23">
        <v>14832.12</v>
      </c>
      <c r="M16" s="23">
        <v>0</v>
      </c>
      <c r="N16" s="22">
        <f t="shared" si="3"/>
        <v>14832.12</v>
      </c>
      <c r="O16" s="21">
        <f t="shared" si="5"/>
        <v>3708</v>
      </c>
      <c r="P16" s="21">
        <f t="shared" si="6"/>
        <v>-99792</v>
      </c>
      <c r="Q16" s="20">
        <f t="shared" si="4"/>
        <v>-96084</v>
      </c>
      <c r="R16" s="19"/>
      <c r="S16" s="18"/>
    </row>
    <row r="17" spans="1:19" s="12" customFormat="1" ht="12.75">
      <c r="A17" s="26">
        <v>359</v>
      </c>
      <c r="B17" s="25" t="s">
        <v>32</v>
      </c>
      <c r="C17" s="23">
        <v>0</v>
      </c>
      <c r="D17" s="23">
        <v>0</v>
      </c>
      <c r="E17" s="22">
        <f t="shared" si="0"/>
        <v>0</v>
      </c>
      <c r="F17" s="24">
        <v>0</v>
      </c>
      <c r="G17" s="23">
        <v>0</v>
      </c>
      <c r="H17" s="22">
        <f t="shared" si="1"/>
        <v>0</v>
      </c>
      <c r="I17" s="23">
        <v>0</v>
      </c>
      <c r="J17" s="23">
        <v>0</v>
      </c>
      <c r="K17" s="22">
        <f t="shared" si="2"/>
        <v>0</v>
      </c>
      <c r="L17" s="23">
        <v>0</v>
      </c>
      <c r="M17" s="23">
        <v>0</v>
      </c>
      <c r="N17" s="22">
        <f t="shared" si="3"/>
        <v>0</v>
      </c>
      <c r="O17" s="21">
        <f t="shared" si="5"/>
        <v>0</v>
      </c>
      <c r="P17" s="21">
        <f t="shared" si="6"/>
        <v>0</v>
      </c>
      <c r="Q17" s="20">
        <f t="shared" si="4"/>
        <v>0</v>
      </c>
      <c r="R17" s="19">
        <f t="shared" ref="R17:R33" si="8">+L17+I17+F17+C17</f>
        <v>0</v>
      </c>
      <c r="S17" s="18">
        <f t="shared" ref="S17:S33" si="9">+M17+J17+G17+D17</f>
        <v>0</v>
      </c>
    </row>
    <row r="18" spans="1:19" s="12" customFormat="1" ht="12.75">
      <c r="A18" s="26">
        <v>360</v>
      </c>
      <c r="B18" s="25" t="s">
        <v>19</v>
      </c>
      <c r="C18" s="23">
        <v>0</v>
      </c>
      <c r="D18" s="23">
        <v>0</v>
      </c>
      <c r="E18" s="22">
        <f t="shared" si="0"/>
        <v>0</v>
      </c>
      <c r="F18" s="24">
        <v>0</v>
      </c>
      <c r="G18" s="23">
        <v>0</v>
      </c>
      <c r="H18" s="22">
        <f t="shared" si="1"/>
        <v>0</v>
      </c>
      <c r="I18" s="23">
        <v>0</v>
      </c>
      <c r="J18" s="23">
        <v>0</v>
      </c>
      <c r="K18" s="22">
        <f t="shared" si="2"/>
        <v>0</v>
      </c>
      <c r="L18" s="23">
        <v>0</v>
      </c>
      <c r="M18" s="23">
        <v>0</v>
      </c>
      <c r="N18" s="22">
        <f t="shared" si="3"/>
        <v>0</v>
      </c>
      <c r="O18" s="21">
        <f t="shared" si="5"/>
        <v>0</v>
      </c>
      <c r="P18" s="21">
        <f t="shared" si="6"/>
        <v>0</v>
      </c>
      <c r="Q18" s="20">
        <f t="shared" si="4"/>
        <v>0</v>
      </c>
      <c r="R18" s="19">
        <f t="shared" si="8"/>
        <v>0</v>
      </c>
      <c r="S18" s="18">
        <f t="shared" si="9"/>
        <v>0</v>
      </c>
    </row>
    <row r="19" spans="1:19" s="12" customFormat="1" ht="12.75">
      <c r="A19" s="26">
        <v>3601</v>
      </c>
      <c r="B19" s="25" t="s">
        <v>31</v>
      </c>
      <c r="C19" s="23">
        <v>0</v>
      </c>
      <c r="D19" s="23">
        <v>0</v>
      </c>
      <c r="E19" s="22">
        <f t="shared" si="0"/>
        <v>0</v>
      </c>
      <c r="F19" s="24">
        <v>0</v>
      </c>
      <c r="G19" s="23">
        <v>0</v>
      </c>
      <c r="H19" s="22">
        <f t="shared" si="1"/>
        <v>0</v>
      </c>
      <c r="I19" s="23">
        <v>0</v>
      </c>
      <c r="J19" s="23">
        <v>0</v>
      </c>
      <c r="K19" s="22">
        <f t="shared" si="2"/>
        <v>0</v>
      </c>
      <c r="L19" s="23">
        <v>0</v>
      </c>
      <c r="M19" s="23">
        <v>0</v>
      </c>
      <c r="N19" s="22">
        <f t="shared" si="3"/>
        <v>0</v>
      </c>
      <c r="O19" s="21">
        <f t="shared" si="5"/>
        <v>0</v>
      </c>
      <c r="P19" s="21">
        <f t="shared" si="6"/>
        <v>0</v>
      </c>
      <c r="Q19" s="20">
        <f t="shared" si="4"/>
        <v>0</v>
      </c>
      <c r="R19" s="19">
        <f t="shared" si="8"/>
        <v>0</v>
      </c>
      <c r="S19" s="18">
        <f t="shared" si="9"/>
        <v>0</v>
      </c>
    </row>
    <row r="20" spans="1:19" s="12" customFormat="1" ht="12.75">
      <c r="A20" s="26">
        <v>361</v>
      </c>
      <c r="B20" s="25" t="s">
        <v>18</v>
      </c>
      <c r="C20" s="23">
        <v>0</v>
      </c>
      <c r="D20" s="23">
        <v>0</v>
      </c>
      <c r="E20" s="22">
        <f t="shared" si="0"/>
        <v>0</v>
      </c>
      <c r="F20" s="24">
        <v>0</v>
      </c>
      <c r="G20" s="23">
        <v>0</v>
      </c>
      <c r="H20" s="22">
        <f t="shared" si="1"/>
        <v>0</v>
      </c>
      <c r="I20" s="23">
        <v>0</v>
      </c>
      <c r="J20" s="23">
        <v>0</v>
      </c>
      <c r="K20" s="22">
        <f t="shared" si="2"/>
        <v>0</v>
      </c>
      <c r="L20" s="23">
        <v>0</v>
      </c>
      <c r="M20" s="23">
        <v>0</v>
      </c>
      <c r="N20" s="22">
        <f t="shared" si="3"/>
        <v>0</v>
      </c>
      <c r="O20" s="21">
        <f t="shared" si="5"/>
        <v>0</v>
      </c>
      <c r="P20" s="21">
        <f t="shared" si="6"/>
        <v>0</v>
      </c>
      <c r="Q20" s="20">
        <f t="shared" si="4"/>
        <v>0</v>
      </c>
      <c r="R20" s="19">
        <f t="shared" si="8"/>
        <v>0</v>
      </c>
      <c r="S20" s="18">
        <f t="shared" si="9"/>
        <v>0</v>
      </c>
    </row>
    <row r="21" spans="1:19" s="12" customFormat="1" ht="12.75">
      <c r="A21" s="26">
        <v>362</v>
      </c>
      <c r="B21" s="25" t="s">
        <v>30</v>
      </c>
      <c r="C21" s="23">
        <v>0</v>
      </c>
      <c r="D21" s="23">
        <v>0</v>
      </c>
      <c r="E21" s="22">
        <f t="shared" si="0"/>
        <v>0</v>
      </c>
      <c r="F21" s="24">
        <v>0</v>
      </c>
      <c r="G21" s="23">
        <v>0</v>
      </c>
      <c r="H21" s="22">
        <f t="shared" si="1"/>
        <v>0</v>
      </c>
      <c r="I21" s="23">
        <v>28927.449999999997</v>
      </c>
      <c r="J21" s="23">
        <v>0</v>
      </c>
      <c r="K21" s="22">
        <f t="shared" si="2"/>
        <v>28927.449999999997</v>
      </c>
      <c r="L21" s="23">
        <v>0</v>
      </c>
      <c r="M21" s="23">
        <v>0</v>
      </c>
      <c r="N21" s="22">
        <f t="shared" si="3"/>
        <v>0</v>
      </c>
      <c r="O21" s="21">
        <v>0</v>
      </c>
      <c r="P21" s="21">
        <v>0</v>
      </c>
      <c r="Q21" s="20">
        <f t="shared" si="4"/>
        <v>0</v>
      </c>
      <c r="R21" s="19">
        <f t="shared" si="8"/>
        <v>28927.449999999997</v>
      </c>
      <c r="S21" s="18">
        <f t="shared" si="9"/>
        <v>0</v>
      </c>
    </row>
    <row r="22" spans="1:19" s="12" customFormat="1" ht="12.75">
      <c r="A22" s="26">
        <v>364</v>
      </c>
      <c r="B22" s="25" t="s">
        <v>29</v>
      </c>
      <c r="C22" s="23">
        <v>193720</v>
      </c>
      <c r="D22" s="23">
        <v>0</v>
      </c>
      <c r="E22" s="22">
        <f t="shared" si="0"/>
        <v>193720</v>
      </c>
      <c r="F22" s="24">
        <v>179061.6</v>
      </c>
      <c r="G22" s="23">
        <v>0</v>
      </c>
      <c r="H22" s="22">
        <f t="shared" si="1"/>
        <v>179061.6</v>
      </c>
      <c r="I22" s="23">
        <v>209333.7</v>
      </c>
      <c r="J22" s="23">
        <v>0</v>
      </c>
      <c r="K22" s="22">
        <f t="shared" si="2"/>
        <v>209333.7</v>
      </c>
      <c r="L22" s="23">
        <v>115026.35</v>
      </c>
      <c r="M22" s="23">
        <v>0</v>
      </c>
      <c r="N22" s="22">
        <f t="shared" si="3"/>
        <v>115026.35</v>
      </c>
      <c r="O22" s="21">
        <f t="shared" ref="O22:O32" si="10">ROUND((+L22+I22+F22+C22)/4,0)</f>
        <v>174285</v>
      </c>
      <c r="P22" s="21">
        <f t="shared" ref="P22:P32" si="11">ROUND((+M22+J22+G22+D22)/4,0)</f>
        <v>0</v>
      </c>
      <c r="Q22" s="20">
        <f t="shared" si="4"/>
        <v>174285</v>
      </c>
      <c r="R22" s="19">
        <f t="shared" si="8"/>
        <v>697141.65</v>
      </c>
      <c r="S22" s="18">
        <f t="shared" si="9"/>
        <v>0</v>
      </c>
    </row>
    <row r="23" spans="1:19" s="12" customFormat="1" ht="12.75">
      <c r="A23" s="26">
        <v>365</v>
      </c>
      <c r="B23" s="25" t="s">
        <v>28</v>
      </c>
      <c r="C23" s="23">
        <v>41970</v>
      </c>
      <c r="D23" s="23">
        <v>-10416</v>
      </c>
      <c r="E23" s="22">
        <f t="shared" si="0"/>
        <v>31554</v>
      </c>
      <c r="F23" s="24">
        <v>35196.89</v>
      </c>
      <c r="G23" s="23">
        <v>-3921.56</v>
      </c>
      <c r="H23" s="22">
        <f t="shared" si="1"/>
        <v>31275.329999999998</v>
      </c>
      <c r="I23" s="23">
        <v>85101.69</v>
      </c>
      <c r="J23" s="23">
        <v>-18054.599999999999</v>
      </c>
      <c r="K23" s="22">
        <f t="shared" si="2"/>
        <v>67047.09</v>
      </c>
      <c r="L23" s="23">
        <v>20442.91</v>
      </c>
      <c r="M23" s="23">
        <v>-2022.2</v>
      </c>
      <c r="N23" s="22">
        <f t="shared" si="3"/>
        <v>18420.71</v>
      </c>
      <c r="O23" s="21">
        <f t="shared" si="10"/>
        <v>45678</v>
      </c>
      <c r="P23" s="21">
        <f t="shared" si="11"/>
        <v>-8604</v>
      </c>
      <c r="Q23" s="20">
        <f t="shared" si="4"/>
        <v>37074</v>
      </c>
      <c r="R23" s="19">
        <f t="shared" si="8"/>
        <v>182711.49</v>
      </c>
      <c r="S23" s="18">
        <f t="shared" si="9"/>
        <v>-34414.36</v>
      </c>
    </row>
    <row r="24" spans="1:19" s="12" customFormat="1" ht="12.75">
      <c r="A24" s="26">
        <v>366</v>
      </c>
      <c r="B24" s="25" t="s">
        <v>27</v>
      </c>
      <c r="C24" s="23">
        <v>7108</v>
      </c>
      <c r="D24" s="23">
        <v>0</v>
      </c>
      <c r="E24" s="22">
        <f t="shared" si="0"/>
        <v>7108</v>
      </c>
      <c r="F24" s="24">
        <v>2612.2399999999998</v>
      </c>
      <c r="G24" s="23">
        <v>0</v>
      </c>
      <c r="H24" s="22">
        <f t="shared" si="1"/>
        <v>2612.2399999999998</v>
      </c>
      <c r="I24" s="23">
        <v>899.31</v>
      </c>
      <c r="J24" s="23">
        <v>0</v>
      </c>
      <c r="K24" s="22">
        <f t="shared" si="2"/>
        <v>899.31</v>
      </c>
      <c r="L24" s="23">
        <v>3284.2500000000005</v>
      </c>
      <c r="M24" s="23">
        <v>0</v>
      </c>
      <c r="N24" s="22">
        <f t="shared" si="3"/>
        <v>3284.2500000000005</v>
      </c>
      <c r="O24" s="21">
        <f t="shared" si="10"/>
        <v>3476</v>
      </c>
      <c r="P24" s="21">
        <f t="shared" si="11"/>
        <v>0</v>
      </c>
      <c r="Q24" s="20">
        <f t="shared" si="4"/>
        <v>3476</v>
      </c>
      <c r="R24" s="19">
        <f t="shared" si="8"/>
        <v>13903.8</v>
      </c>
      <c r="S24" s="18">
        <f t="shared" si="9"/>
        <v>0</v>
      </c>
    </row>
    <row r="25" spans="1:19" s="12" customFormat="1" ht="25.5">
      <c r="A25" s="26">
        <v>367</v>
      </c>
      <c r="B25" s="25" t="s">
        <v>26</v>
      </c>
      <c r="C25" s="23">
        <v>3877</v>
      </c>
      <c r="D25" s="23">
        <v>0</v>
      </c>
      <c r="E25" s="22">
        <f t="shared" si="0"/>
        <v>3877</v>
      </c>
      <c r="F25" s="24">
        <v>3449.13</v>
      </c>
      <c r="G25" s="23">
        <v>0</v>
      </c>
      <c r="H25" s="22">
        <f t="shared" si="1"/>
        <v>3449.13</v>
      </c>
      <c r="I25" s="23">
        <v>9919.9499999999989</v>
      </c>
      <c r="J25" s="23">
        <v>0</v>
      </c>
      <c r="K25" s="22">
        <f t="shared" si="2"/>
        <v>9919.9499999999989</v>
      </c>
      <c r="L25" s="23">
        <v>13103.86</v>
      </c>
      <c r="M25" s="23">
        <v>-363.15</v>
      </c>
      <c r="N25" s="22">
        <f t="shared" si="3"/>
        <v>12740.710000000001</v>
      </c>
      <c r="O25" s="21">
        <f t="shared" si="10"/>
        <v>7587</v>
      </c>
      <c r="P25" s="21">
        <f t="shared" si="11"/>
        <v>-91</v>
      </c>
      <c r="Q25" s="20">
        <f t="shared" si="4"/>
        <v>7496</v>
      </c>
      <c r="R25" s="19">
        <f t="shared" si="8"/>
        <v>30349.94</v>
      </c>
      <c r="S25" s="18">
        <f t="shared" si="9"/>
        <v>-363.15</v>
      </c>
    </row>
    <row r="26" spans="1:19" s="12" customFormat="1" ht="12.75">
      <c r="A26" s="26">
        <v>368</v>
      </c>
      <c r="B26" s="25" t="s">
        <v>25</v>
      </c>
      <c r="C26" s="23">
        <v>47976</v>
      </c>
      <c r="D26" s="23">
        <v>-1920</v>
      </c>
      <c r="E26" s="22">
        <f t="shared" si="0"/>
        <v>46056</v>
      </c>
      <c r="F26" s="24">
        <v>26189.01</v>
      </c>
      <c r="G26" s="23">
        <v>-229.14999999999998</v>
      </c>
      <c r="H26" s="22">
        <f t="shared" si="1"/>
        <v>25959.859999999997</v>
      </c>
      <c r="I26" s="23">
        <v>20646.09</v>
      </c>
      <c r="J26" s="23">
        <v>0</v>
      </c>
      <c r="K26" s="22">
        <f t="shared" si="2"/>
        <v>20646.09</v>
      </c>
      <c r="L26" s="23">
        <v>20954.21</v>
      </c>
      <c r="M26" s="23">
        <v>0</v>
      </c>
      <c r="N26" s="22">
        <f t="shared" si="3"/>
        <v>20954.21</v>
      </c>
      <c r="O26" s="21">
        <f t="shared" si="10"/>
        <v>28941</v>
      </c>
      <c r="P26" s="21">
        <f t="shared" si="11"/>
        <v>-537</v>
      </c>
      <c r="Q26" s="20">
        <f t="shared" si="4"/>
        <v>28404</v>
      </c>
      <c r="R26" s="19">
        <f t="shared" si="8"/>
        <v>115765.31</v>
      </c>
      <c r="S26" s="18">
        <f t="shared" si="9"/>
        <v>-2149.15</v>
      </c>
    </row>
    <row r="27" spans="1:19" s="12" customFormat="1" ht="12.75">
      <c r="A27" s="26">
        <v>369</v>
      </c>
      <c r="B27" s="25" t="s">
        <v>24</v>
      </c>
      <c r="C27" s="23">
        <v>19659</v>
      </c>
      <c r="D27" s="23">
        <v>-1219</v>
      </c>
      <c r="E27" s="22">
        <f t="shared" si="0"/>
        <v>18440</v>
      </c>
      <c r="F27" s="24">
        <v>19664.219999999998</v>
      </c>
      <c r="G27" s="23">
        <v>-980.39</v>
      </c>
      <c r="H27" s="22">
        <f t="shared" si="1"/>
        <v>18683.829999999998</v>
      </c>
      <c r="I27" s="23">
        <v>12606.48</v>
      </c>
      <c r="J27" s="23">
        <v>-722.37</v>
      </c>
      <c r="K27" s="22">
        <f t="shared" si="2"/>
        <v>11884.109999999999</v>
      </c>
      <c r="L27" s="23">
        <v>19388.629999999997</v>
      </c>
      <c r="M27" s="23">
        <v>-505.55</v>
      </c>
      <c r="N27" s="22">
        <f t="shared" si="3"/>
        <v>18883.079999999998</v>
      </c>
      <c r="O27" s="21">
        <f t="shared" si="10"/>
        <v>17830</v>
      </c>
      <c r="P27" s="21">
        <f t="shared" si="11"/>
        <v>-857</v>
      </c>
      <c r="Q27" s="20">
        <f t="shared" si="4"/>
        <v>16973</v>
      </c>
      <c r="R27" s="19">
        <f t="shared" si="8"/>
        <v>71318.329999999987</v>
      </c>
      <c r="S27" s="18">
        <f t="shared" si="9"/>
        <v>-3427.31</v>
      </c>
    </row>
    <row r="28" spans="1:19" s="12" customFormat="1" ht="12.75">
      <c r="A28" s="26">
        <v>370</v>
      </c>
      <c r="B28" s="25" t="s">
        <v>23</v>
      </c>
      <c r="C28" s="23">
        <v>7902</v>
      </c>
      <c r="D28" s="23">
        <v>-955</v>
      </c>
      <c r="E28" s="22">
        <f t="shared" si="0"/>
        <v>6947</v>
      </c>
      <c r="F28" s="24">
        <v>4424.82</v>
      </c>
      <c r="G28" s="23">
        <v>-1272.25</v>
      </c>
      <c r="H28" s="22">
        <f t="shared" si="1"/>
        <v>3152.5699999999997</v>
      </c>
      <c r="I28" s="23">
        <v>7229.78</v>
      </c>
      <c r="J28" s="23">
        <v>-438.5</v>
      </c>
      <c r="K28" s="22">
        <f t="shared" si="2"/>
        <v>6791.28</v>
      </c>
      <c r="L28" s="23">
        <v>2530.96</v>
      </c>
      <c r="M28" s="23">
        <v>0</v>
      </c>
      <c r="N28" s="22">
        <f t="shared" si="3"/>
        <v>2530.96</v>
      </c>
      <c r="O28" s="21">
        <f t="shared" si="10"/>
        <v>5522</v>
      </c>
      <c r="P28" s="21">
        <f t="shared" si="11"/>
        <v>-666</v>
      </c>
      <c r="Q28" s="20">
        <f t="shared" si="4"/>
        <v>4856</v>
      </c>
      <c r="R28" s="19">
        <f t="shared" si="8"/>
        <v>22087.559999999998</v>
      </c>
      <c r="S28" s="18">
        <f t="shared" si="9"/>
        <v>-2665.75</v>
      </c>
    </row>
    <row r="29" spans="1:19" s="12" customFormat="1" ht="25.5">
      <c r="A29" s="26">
        <v>371</v>
      </c>
      <c r="B29" s="25" t="s">
        <v>22</v>
      </c>
      <c r="C29" s="23">
        <v>1964</v>
      </c>
      <c r="D29" s="23">
        <v>0</v>
      </c>
      <c r="E29" s="22">
        <f t="shared" si="0"/>
        <v>1964</v>
      </c>
      <c r="F29" s="24">
        <v>1199.19</v>
      </c>
      <c r="G29" s="23">
        <v>0</v>
      </c>
      <c r="H29" s="22">
        <f t="shared" si="1"/>
        <v>1199.19</v>
      </c>
      <c r="I29" s="23">
        <v>4530.7700000000004</v>
      </c>
      <c r="J29" s="23">
        <v>0</v>
      </c>
      <c r="K29" s="22">
        <f t="shared" si="2"/>
        <v>4530.7700000000004</v>
      </c>
      <c r="L29" s="23">
        <v>12163.26</v>
      </c>
      <c r="M29" s="23">
        <v>0</v>
      </c>
      <c r="N29" s="22">
        <f t="shared" si="3"/>
        <v>12163.26</v>
      </c>
      <c r="O29" s="21">
        <f t="shared" si="10"/>
        <v>4964</v>
      </c>
      <c r="P29" s="21">
        <f t="shared" si="11"/>
        <v>0</v>
      </c>
      <c r="Q29" s="20">
        <f t="shared" si="4"/>
        <v>4964</v>
      </c>
      <c r="R29" s="19">
        <f t="shared" si="8"/>
        <v>19857.219999999998</v>
      </c>
      <c r="S29" s="18">
        <f t="shared" si="9"/>
        <v>0</v>
      </c>
    </row>
    <row r="30" spans="1:19" s="12" customFormat="1" ht="25.5">
      <c r="A30" s="26">
        <v>373</v>
      </c>
      <c r="B30" s="25" t="s">
        <v>21</v>
      </c>
      <c r="C30" s="23">
        <v>2975</v>
      </c>
      <c r="D30" s="23">
        <v>0</v>
      </c>
      <c r="E30" s="22">
        <f t="shared" si="0"/>
        <v>2975</v>
      </c>
      <c r="F30" s="24">
        <v>681.89</v>
      </c>
      <c r="G30" s="23">
        <v>0</v>
      </c>
      <c r="H30" s="22">
        <f t="shared" si="1"/>
        <v>681.89</v>
      </c>
      <c r="I30" s="23">
        <v>1953.54</v>
      </c>
      <c r="J30" s="23">
        <v>0</v>
      </c>
      <c r="K30" s="22">
        <f t="shared" si="2"/>
        <v>1953.54</v>
      </c>
      <c r="L30" s="23">
        <v>7253.3099999999995</v>
      </c>
      <c r="M30" s="23">
        <v>0</v>
      </c>
      <c r="N30" s="22">
        <f t="shared" si="3"/>
        <v>7253.3099999999995</v>
      </c>
      <c r="O30" s="21">
        <f t="shared" si="10"/>
        <v>3216</v>
      </c>
      <c r="P30" s="21">
        <f t="shared" si="11"/>
        <v>0</v>
      </c>
      <c r="Q30" s="20">
        <f t="shared" si="4"/>
        <v>3216</v>
      </c>
      <c r="R30" s="19">
        <f t="shared" si="8"/>
        <v>12863.739999999998</v>
      </c>
      <c r="S30" s="18">
        <f t="shared" si="9"/>
        <v>0</v>
      </c>
    </row>
    <row r="31" spans="1:19" s="12" customFormat="1" ht="12.75">
      <c r="A31" s="26">
        <v>380</v>
      </c>
      <c r="B31" s="25" t="s">
        <v>20</v>
      </c>
      <c r="C31" s="23">
        <v>0</v>
      </c>
      <c r="D31" s="23">
        <v>0</v>
      </c>
      <c r="E31" s="22">
        <f t="shared" si="0"/>
        <v>0</v>
      </c>
      <c r="F31" s="24">
        <v>0</v>
      </c>
      <c r="G31" s="23">
        <v>0</v>
      </c>
      <c r="H31" s="22">
        <f t="shared" si="1"/>
        <v>0</v>
      </c>
      <c r="I31" s="23">
        <v>0</v>
      </c>
      <c r="J31" s="23">
        <v>0</v>
      </c>
      <c r="K31" s="22">
        <f t="shared" si="2"/>
        <v>0</v>
      </c>
      <c r="L31" s="23">
        <v>0</v>
      </c>
      <c r="M31" s="23">
        <v>0</v>
      </c>
      <c r="N31" s="22">
        <f t="shared" si="3"/>
        <v>0</v>
      </c>
      <c r="O31" s="21">
        <f t="shared" si="10"/>
        <v>0</v>
      </c>
      <c r="P31" s="21">
        <f t="shared" si="11"/>
        <v>0</v>
      </c>
      <c r="Q31" s="20">
        <f t="shared" si="4"/>
        <v>0</v>
      </c>
      <c r="R31" s="19">
        <f t="shared" si="8"/>
        <v>0</v>
      </c>
      <c r="S31" s="18">
        <f t="shared" si="9"/>
        <v>0</v>
      </c>
    </row>
    <row r="32" spans="1:19" s="12" customFormat="1" ht="12.75">
      <c r="A32" s="26">
        <v>389</v>
      </c>
      <c r="B32" s="25" t="s">
        <v>19</v>
      </c>
      <c r="C32" s="23">
        <v>0</v>
      </c>
      <c r="D32" s="23">
        <v>0</v>
      </c>
      <c r="E32" s="22">
        <f t="shared" si="0"/>
        <v>0</v>
      </c>
      <c r="F32" s="24">
        <v>0</v>
      </c>
      <c r="G32" s="23">
        <v>0</v>
      </c>
      <c r="H32" s="22">
        <f t="shared" si="1"/>
        <v>0</v>
      </c>
      <c r="I32" s="23">
        <v>0</v>
      </c>
      <c r="J32" s="23">
        <v>0</v>
      </c>
      <c r="K32" s="22">
        <f t="shared" si="2"/>
        <v>0</v>
      </c>
      <c r="L32" s="23">
        <v>0</v>
      </c>
      <c r="M32" s="23">
        <v>0</v>
      </c>
      <c r="N32" s="22">
        <f t="shared" si="3"/>
        <v>0</v>
      </c>
      <c r="O32" s="21">
        <f t="shared" si="10"/>
        <v>0</v>
      </c>
      <c r="P32" s="21">
        <f t="shared" si="11"/>
        <v>0</v>
      </c>
      <c r="Q32" s="20">
        <f t="shared" si="4"/>
        <v>0</v>
      </c>
      <c r="R32" s="19">
        <f t="shared" si="8"/>
        <v>0</v>
      </c>
      <c r="S32" s="18">
        <f t="shared" si="9"/>
        <v>0</v>
      </c>
    </row>
    <row r="33" spans="1:19" s="12" customFormat="1" ht="12.75">
      <c r="A33" s="26">
        <v>390</v>
      </c>
      <c r="B33" s="25" t="s">
        <v>18</v>
      </c>
      <c r="C33" s="23">
        <v>2500</v>
      </c>
      <c r="D33" s="23">
        <v>-340265</v>
      </c>
      <c r="E33" s="22">
        <f t="shared" si="0"/>
        <v>-337765</v>
      </c>
      <c r="F33" s="24">
        <v>0</v>
      </c>
      <c r="G33" s="23">
        <v>0</v>
      </c>
      <c r="H33" s="22">
        <f t="shared" si="1"/>
        <v>0</v>
      </c>
      <c r="I33" s="23">
        <v>0</v>
      </c>
      <c r="J33" s="23">
        <v>0</v>
      </c>
      <c r="K33" s="22">
        <f t="shared" si="2"/>
        <v>0</v>
      </c>
      <c r="L33" s="23">
        <v>0</v>
      </c>
      <c r="M33" s="23">
        <v>0</v>
      </c>
      <c r="N33" s="22">
        <f t="shared" si="3"/>
        <v>0</v>
      </c>
      <c r="O33" s="21">
        <v>0</v>
      </c>
      <c r="P33" s="21">
        <v>0</v>
      </c>
      <c r="Q33" s="20">
        <f t="shared" si="4"/>
        <v>0</v>
      </c>
      <c r="R33" s="19">
        <f t="shared" si="8"/>
        <v>2500</v>
      </c>
      <c r="S33" s="18">
        <f t="shared" si="9"/>
        <v>-340265</v>
      </c>
    </row>
    <row r="34" spans="1:19" s="12" customFormat="1" ht="12.75">
      <c r="A34" s="26">
        <v>3910</v>
      </c>
      <c r="B34" s="25" t="s">
        <v>17</v>
      </c>
      <c r="C34" s="23">
        <v>0</v>
      </c>
      <c r="D34" s="23">
        <v>0</v>
      </c>
      <c r="E34" s="22">
        <f t="shared" si="0"/>
        <v>0</v>
      </c>
      <c r="F34" s="24">
        <v>0</v>
      </c>
      <c r="G34" s="23">
        <v>0</v>
      </c>
      <c r="H34" s="22">
        <f t="shared" si="1"/>
        <v>0</v>
      </c>
      <c r="I34" s="23">
        <v>0</v>
      </c>
      <c r="J34" s="23">
        <v>0</v>
      </c>
      <c r="K34" s="22">
        <f t="shared" si="2"/>
        <v>0</v>
      </c>
      <c r="L34" s="23">
        <v>0</v>
      </c>
      <c r="M34" s="23">
        <v>0</v>
      </c>
      <c r="N34" s="22">
        <f t="shared" si="3"/>
        <v>0</v>
      </c>
      <c r="O34" s="21">
        <f t="shared" ref="O34:P38" si="12">ROUND((+L34+I34+F34+C34)/4,0)</f>
        <v>0</v>
      </c>
      <c r="P34" s="21">
        <f t="shared" si="12"/>
        <v>0</v>
      </c>
      <c r="Q34" s="20">
        <f t="shared" si="4"/>
        <v>0</v>
      </c>
      <c r="R34" s="19"/>
      <c r="S34" s="18"/>
    </row>
    <row r="35" spans="1:19" s="12" customFormat="1" ht="12.75">
      <c r="A35" s="26">
        <v>3911</v>
      </c>
      <c r="B35" s="25" t="s">
        <v>16</v>
      </c>
      <c r="C35" s="23">
        <v>0</v>
      </c>
      <c r="D35" s="23">
        <v>0</v>
      </c>
      <c r="E35" s="22">
        <f t="shared" si="0"/>
        <v>0</v>
      </c>
      <c r="F35" s="24">
        <v>0</v>
      </c>
      <c r="G35" s="23">
        <v>0</v>
      </c>
      <c r="H35" s="22">
        <f t="shared" si="1"/>
        <v>0</v>
      </c>
      <c r="I35" s="23">
        <v>0</v>
      </c>
      <c r="J35" s="23">
        <v>0</v>
      </c>
      <c r="K35" s="22">
        <f t="shared" si="2"/>
        <v>0</v>
      </c>
      <c r="L35" s="23">
        <v>0</v>
      </c>
      <c r="M35" s="23">
        <v>0</v>
      </c>
      <c r="N35" s="22">
        <f t="shared" si="3"/>
        <v>0</v>
      </c>
      <c r="O35" s="21">
        <f t="shared" si="12"/>
        <v>0</v>
      </c>
      <c r="P35" s="21">
        <f t="shared" si="12"/>
        <v>0</v>
      </c>
      <c r="Q35" s="20">
        <f t="shared" si="4"/>
        <v>0</v>
      </c>
      <c r="R35" s="19">
        <f t="shared" ref="R35:R49" si="13">+L35+I35+F35+C35</f>
        <v>0</v>
      </c>
      <c r="S35" s="18">
        <f t="shared" ref="S35:S49" si="14">+M35+J35+G35+D35</f>
        <v>0</v>
      </c>
    </row>
    <row r="36" spans="1:19" s="12" customFormat="1" ht="12.75">
      <c r="A36" s="26">
        <v>3912</v>
      </c>
      <c r="B36" s="25" t="s">
        <v>15</v>
      </c>
      <c r="C36" s="23">
        <v>0</v>
      </c>
      <c r="D36" s="23">
        <v>0</v>
      </c>
      <c r="E36" s="22">
        <f t="shared" si="0"/>
        <v>0</v>
      </c>
      <c r="F36" s="24">
        <v>0</v>
      </c>
      <c r="G36" s="23">
        <v>0</v>
      </c>
      <c r="H36" s="22">
        <f t="shared" si="1"/>
        <v>0</v>
      </c>
      <c r="I36" s="23">
        <v>0</v>
      </c>
      <c r="J36" s="23">
        <v>0</v>
      </c>
      <c r="K36" s="22">
        <f t="shared" si="2"/>
        <v>0</v>
      </c>
      <c r="L36" s="23">
        <v>0</v>
      </c>
      <c r="M36" s="23">
        <v>0</v>
      </c>
      <c r="N36" s="22">
        <f t="shared" si="3"/>
        <v>0</v>
      </c>
      <c r="O36" s="21">
        <f t="shared" si="12"/>
        <v>0</v>
      </c>
      <c r="P36" s="21">
        <f t="shared" si="12"/>
        <v>0</v>
      </c>
      <c r="Q36" s="20">
        <f t="shared" si="4"/>
        <v>0</v>
      </c>
      <c r="R36" s="19">
        <f t="shared" si="13"/>
        <v>0</v>
      </c>
      <c r="S36" s="18">
        <f t="shared" si="14"/>
        <v>0</v>
      </c>
    </row>
    <row r="37" spans="1:19" s="12" customFormat="1" ht="12.75">
      <c r="A37" s="26">
        <v>3913</v>
      </c>
      <c r="B37" s="25" t="s">
        <v>14</v>
      </c>
      <c r="C37" s="23">
        <v>0</v>
      </c>
      <c r="D37" s="23">
        <v>0</v>
      </c>
      <c r="E37" s="22">
        <f t="shared" si="0"/>
        <v>0</v>
      </c>
      <c r="F37" s="24">
        <v>0</v>
      </c>
      <c r="G37" s="23">
        <v>0</v>
      </c>
      <c r="H37" s="22">
        <f t="shared" si="1"/>
        <v>0</v>
      </c>
      <c r="I37" s="23">
        <v>0</v>
      </c>
      <c r="J37" s="23">
        <v>0</v>
      </c>
      <c r="K37" s="22">
        <f t="shared" si="2"/>
        <v>0</v>
      </c>
      <c r="L37" s="23">
        <v>0</v>
      </c>
      <c r="M37" s="23">
        <v>0</v>
      </c>
      <c r="N37" s="22">
        <f t="shared" si="3"/>
        <v>0</v>
      </c>
      <c r="O37" s="21">
        <f t="shared" si="12"/>
        <v>0</v>
      </c>
      <c r="P37" s="21">
        <f t="shared" si="12"/>
        <v>0</v>
      </c>
      <c r="Q37" s="20">
        <f t="shared" si="4"/>
        <v>0</v>
      </c>
      <c r="R37" s="19">
        <f t="shared" si="13"/>
        <v>0</v>
      </c>
      <c r="S37" s="18">
        <f t="shared" si="14"/>
        <v>0</v>
      </c>
    </row>
    <row r="38" spans="1:19" s="12" customFormat="1" ht="12.75">
      <c r="A38" s="26">
        <v>3914</v>
      </c>
      <c r="B38" s="25" t="s">
        <v>13</v>
      </c>
      <c r="C38" s="23">
        <v>0</v>
      </c>
      <c r="D38" s="23">
        <v>0</v>
      </c>
      <c r="E38" s="22">
        <f t="shared" si="0"/>
        <v>0</v>
      </c>
      <c r="F38" s="24">
        <v>0</v>
      </c>
      <c r="G38" s="23">
        <v>0</v>
      </c>
      <c r="H38" s="22">
        <f t="shared" si="1"/>
        <v>0</v>
      </c>
      <c r="I38" s="23">
        <v>0</v>
      </c>
      <c r="J38" s="23">
        <v>0</v>
      </c>
      <c r="K38" s="22">
        <f t="shared" si="2"/>
        <v>0</v>
      </c>
      <c r="L38" s="23">
        <v>0</v>
      </c>
      <c r="M38" s="23">
        <v>0</v>
      </c>
      <c r="N38" s="22">
        <f t="shared" si="3"/>
        <v>0</v>
      </c>
      <c r="O38" s="21">
        <f t="shared" si="12"/>
        <v>0</v>
      </c>
      <c r="P38" s="21">
        <f t="shared" si="12"/>
        <v>0</v>
      </c>
      <c r="Q38" s="20">
        <f t="shared" si="4"/>
        <v>0</v>
      </c>
      <c r="R38" s="19">
        <f t="shared" si="13"/>
        <v>0</v>
      </c>
      <c r="S38" s="18">
        <f t="shared" si="14"/>
        <v>0</v>
      </c>
    </row>
    <row r="39" spans="1:19" s="12" customFormat="1" ht="12.75">
      <c r="A39" s="26">
        <v>3921</v>
      </c>
      <c r="B39" s="25" t="s">
        <v>12</v>
      </c>
      <c r="C39" s="23">
        <v>0</v>
      </c>
      <c r="D39" s="23">
        <v>-16000</v>
      </c>
      <c r="E39" s="22">
        <f t="shared" si="0"/>
        <v>-16000</v>
      </c>
      <c r="F39" s="24">
        <v>0</v>
      </c>
      <c r="G39" s="23">
        <v>0</v>
      </c>
      <c r="H39" s="22">
        <f t="shared" si="1"/>
        <v>0</v>
      </c>
      <c r="I39" s="23">
        <v>0</v>
      </c>
      <c r="J39" s="23">
        <v>0</v>
      </c>
      <c r="K39" s="22">
        <f t="shared" si="2"/>
        <v>0</v>
      </c>
      <c r="L39" s="23">
        <v>0</v>
      </c>
      <c r="M39" s="23">
        <v>0</v>
      </c>
      <c r="N39" s="22">
        <f t="shared" si="3"/>
        <v>0</v>
      </c>
      <c r="O39" s="21">
        <f t="shared" ref="O39:O49" si="15">ROUND((+L39+I39+F39+C39)/4,0)</f>
        <v>0</v>
      </c>
      <c r="P39" s="28">
        <v>0</v>
      </c>
      <c r="Q39" s="27">
        <f t="shared" si="4"/>
        <v>0</v>
      </c>
      <c r="R39" s="19">
        <f t="shared" si="13"/>
        <v>0</v>
      </c>
      <c r="S39" s="18">
        <f t="shared" si="14"/>
        <v>-16000</v>
      </c>
    </row>
    <row r="40" spans="1:19" s="12" customFormat="1" ht="25.5">
      <c r="A40" s="26">
        <v>3922</v>
      </c>
      <c r="B40" s="25" t="s">
        <v>11</v>
      </c>
      <c r="C40" s="23">
        <v>0</v>
      </c>
      <c r="D40" s="23">
        <v>0</v>
      </c>
      <c r="E40" s="22">
        <f t="shared" si="0"/>
        <v>0</v>
      </c>
      <c r="F40" s="24">
        <v>0</v>
      </c>
      <c r="G40" s="23">
        <v>0</v>
      </c>
      <c r="H40" s="22">
        <f t="shared" si="1"/>
        <v>0</v>
      </c>
      <c r="I40" s="23">
        <v>0</v>
      </c>
      <c r="J40" s="23">
        <v>-1260</v>
      </c>
      <c r="K40" s="22">
        <f t="shared" si="2"/>
        <v>-1260</v>
      </c>
      <c r="L40" s="23">
        <v>0</v>
      </c>
      <c r="M40" s="23">
        <v>-16095</v>
      </c>
      <c r="N40" s="22">
        <f t="shared" si="3"/>
        <v>-16095</v>
      </c>
      <c r="O40" s="21">
        <f t="shared" si="15"/>
        <v>0</v>
      </c>
      <c r="P40" s="21">
        <f t="shared" ref="P40:P49" si="16">ROUND((+M40+J40+G40+D40)/4,0)</f>
        <v>-4339</v>
      </c>
      <c r="Q40" s="20">
        <f t="shared" si="4"/>
        <v>-4339</v>
      </c>
      <c r="R40" s="19">
        <f t="shared" si="13"/>
        <v>0</v>
      </c>
      <c r="S40" s="18">
        <f t="shared" si="14"/>
        <v>-17355</v>
      </c>
    </row>
    <row r="41" spans="1:19" s="12" customFormat="1" ht="12.75">
      <c r="A41" s="26">
        <v>3923</v>
      </c>
      <c r="B41" s="25" t="s">
        <v>10</v>
      </c>
      <c r="C41" s="23">
        <v>0</v>
      </c>
      <c r="D41" s="23">
        <v>0</v>
      </c>
      <c r="E41" s="22">
        <f t="shared" si="0"/>
        <v>0</v>
      </c>
      <c r="F41" s="24">
        <v>0</v>
      </c>
      <c r="G41" s="23">
        <v>0</v>
      </c>
      <c r="H41" s="22">
        <f t="shared" si="1"/>
        <v>0</v>
      </c>
      <c r="I41" s="23">
        <v>0</v>
      </c>
      <c r="J41" s="23">
        <v>0</v>
      </c>
      <c r="K41" s="22">
        <f t="shared" si="2"/>
        <v>0</v>
      </c>
      <c r="L41" s="23">
        <v>0</v>
      </c>
      <c r="M41" s="23">
        <v>0</v>
      </c>
      <c r="N41" s="22">
        <f t="shared" si="3"/>
        <v>0</v>
      </c>
      <c r="O41" s="21">
        <f t="shared" si="15"/>
        <v>0</v>
      </c>
      <c r="P41" s="21">
        <f t="shared" si="16"/>
        <v>0</v>
      </c>
      <c r="Q41" s="20">
        <f t="shared" si="4"/>
        <v>0</v>
      </c>
      <c r="R41" s="19">
        <f t="shared" si="13"/>
        <v>0</v>
      </c>
      <c r="S41" s="18">
        <f t="shared" si="14"/>
        <v>0</v>
      </c>
    </row>
    <row r="42" spans="1:19" s="12" customFormat="1" ht="12.75">
      <c r="A42" s="26">
        <v>3924</v>
      </c>
      <c r="B42" s="25" t="s">
        <v>9</v>
      </c>
      <c r="C42" s="23">
        <v>0</v>
      </c>
      <c r="D42" s="23">
        <v>0</v>
      </c>
      <c r="E42" s="22">
        <f t="shared" si="0"/>
        <v>0</v>
      </c>
      <c r="F42" s="24">
        <v>0</v>
      </c>
      <c r="G42" s="23">
        <v>0</v>
      </c>
      <c r="H42" s="22">
        <f t="shared" si="1"/>
        <v>0</v>
      </c>
      <c r="I42" s="23">
        <v>0</v>
      </c>
      <c r="J42" s="23">
        <v>0</v>
      </c>
      <c r="K42" s="22">
        <f t="shared" si="2"/>
        <v>0</v>
      </c>
      <c r="L42" s="23">
        <v>0</v>
      </c>
      <c r="M42" s="23">
        <v>0</v>
      </c>
      <c r="N42" s="22">
        <f t="shared" si="3"/>
        <v>0</v>
      </c>
      <c r="O42" s="21">
        <f t="shared" si="15"/>
        <v>0</v>
      </c>
      <c r="P42" s="21">
        <f t="shared" si="16"/>
        <v>0</v>
      </c>
      <c r="Q42" s="20">
        <f t="shared" si="4"/>
        <v>0</v>
      </c>
      <c r="R42" s="19">
        <f t="shared" si="13"/>
        <v>0</v>
      </c>
      <c r="S42" s="18">
        <f t="shared" si="14"/>
        <v>0</v>
      </c>
    </row>
    <row r="43" spans="1:19" s="12" customFormat="1" ht="12.75">
      <c r="A43" s="26">
        <v>393</v>
      </c>
      <c r="B43" s="25" t="s">
        <v>8</v>
      </c>
      <c r="C43" s="23">
        <v>0</v>
      </c>
      <c r="D43" s="23">
        <v>0</v>
      </c>
      <c r="E43" s="22">
        <f t="shared" si="0"/>
        <v>0</v>
      </c>
      <c r="F43" s="24">
        <v>0</v>
      </c>
      <c r="G43" s="23">
        <v>0</v>
      </c>
      <c r="H43" s="22">
        <f t="shared" si="1"/>
        <v>0</v>
      </c>
      <c r="I43" s="23">
        <v>0</v>
      </c>
      <c r="J43" s="23">
        <v>0</v>
      </c>
      <c r="K43" s="22">
        <f t="shared" si="2"/>
        <v>0</v>
      </c>
      <c r="L43" s="23">
        <v>0</v>
      </c>
      <c r="M43" s="23">
        <v>0</v>
      </c>
      <c r="N43" s="22">
        <f t="shared" si="3"/>
        <v>0</v>
      </c>
      <c r="O43" s="21">
        <f t="shared" si="15"/>
        <v>0</v>
      </c>
      <c r="P43" s="21">
        <f t="shared" si="16"/>
        <v>0</v>
      </c>
      <c r="Q43" s="20">
        <f t="shared" si="4"/>
        <v>0</v>
      </c>
      <c r="R43" s="19">
        <f t="shared" si="13"/>
        <v>0</v>
      </c>
      <c r="S43" s="18">
        <f t="shared" si="14"/>
        <v>0</v>
      </c>
    </row>
    <row r="44" spans="1:19" s="12" customFormat="1" ht="12.75">
      <c r="A44" s="26">
        <v>394</v>
      </c>
      <c r="B44" s="25" t="s">
        <v>7</v>
      </c>
      <c r="C44" s="23">
        <v>0</v>
      </c>
      <c r="D44" s="23">
        <v>0</v>
      </c>
      <c r="E44" s="22">
        <f t="shared" si="0"/>
        <v>0</v>
      </c>
      <c r="F44" s="24">
        <v>0</v>
      </c>
      <c r="G44" s="23">
        <v>0</v>
      </c>
      <c r="H44" s="22">
        <f t="shared" si="1"/>
        <v>0</v>
      </c>
      <c r="I44" s="23">
        <v>0</v>
      </c>
      <c r="J44" s="23">
        <v>0</v>
      </c>
      <c r="K44" s="22">
        <f t="shared" si="2"/>
        <v>0</v>
      </c>
      <c r="L44" s="23">
        <v>0</v>
      </c>
      <c r="M44" s="23">
        <v>0</v>
      </c>
      <c r="N44" s="22">
        <f t="shared" si="3"/>
        <v>0</v>
      </c>
      <c r="O44" s="21">
        <f t="shared" si="15"/>
        <v>0</v>
      </c>
      <c r="P44" s="21">
        <f t="shared" si="16"/>
        <v>0</v>
      </c>
      <c r="Q44" s="20">
        <f t="shared" si="4"/>
        <v>0</v>
      </c>
      <c r="R44" s="19">
        <f t="shared" si="13"/>
        <v>0</v>
      </c>
      <c r="S44" s="18">
        <f t="shared" si="14"/>
        <v>0</v>
      </c>
    </row>
    <row r="45" spans="1:19" s="12" customFormat="1" ht="12.75">
      <c r="A45" s="26">
        <v>395</v>
      </c>
      <c r="B45" s="25" t="s">
        <v>6</v>
      </c>
      <c r="C45" s="23">
        <v>0</v>
      </c>
      <c r="D45" s="23">
        <v>0</v>
      </c>
      <c r="E45" s="22">
        <f t="shared" si="0"/>
        <v>0</v>
      </c>
      <c r="F45" s="24">
        <v>0</v>
      </c>
      <c r="G45" s="23">
        <v>0</v>
      </c>
      <c r="H45" s="22">
        <f t="shared" si="1"/>
        <v>0</v>
      </c>
      <c r="I45" s="23">
        <v>0</v>
      </c>
      <c r="J45" s="23">
        <v>0</v>
      </c>
      <c r="K45" s="22">
        <f t="shared" si="2"/>
        <v>0</v>
      </c>
      <c r="L45" s="23">
        <v>0</v>
      </c>
      <c r="M45" s="23">
        <v>0</v>
      </c>
      <c r="N45" s="22">
        <f t="shared" si="3"/>
        <v>0</v>
      </c>
      <c r="O45" s="21">
        <f t="shared" si="15"/>
        <v>0</v>
      </c>
      <c r="P45" s="21">
        <f t="shared" si="16"/>
        <v>0</v>
      </c>
      <c r="Q45" s="20">
        <f t="shared" si="4"/>
        <v>0</v>
      </c>
      <c r="R45" s="19">
        <f t="shared" si="13"/>
        <v>0</v>
      </c>
      <c r="S45" s="18">
        <f t="shared" si="14"/>
        <v>0</v>
      </c>
    </row>
    <row r="46" spans="1:19" s="12" customFormat="1" ht="12.75">
      <c r="A46" s="26">
        <v>396</v>
      </c>
      <c r="B46" s="25" t="s">
        <v>5</v>
      </c>
      <c r="C46" s="23">
        <v>0</v>
      </c>
      <c r="D46" s="23">
        <v>0</v>
      </c>
      <c r="E46" s="22">
        <f t="shared" si="0"/>
        <v>0</v>
      </c>
      <c r="F46" s="24">
        <v>0</v>
      </c>
      <c r="G46" s="23">
        <v>0</v>
      </c>
      <c r="H46" s="22">
        <f t="shared" si="1"/>
        <v>0</v>
      </c>
      <c r="I46" s="23">
        <v>0</v>
      </c>
      <c r="J46" s="23">
        <v>0</v>
      </c>
      <c r="K46" s="22">
        <f t="shared" si="2"/>
        <v>0</v>
      </c>
      <c r="L46" s="23">
        <v>0</v>
      </c>
      <c r="M46" s="23">
        <v>0</v>
      </c>
      <c r="N46" s="22">
        <f t="shared" si="3"/>
        <v>0</v>
      </c>
      <c r="O46" s="21">
        <f t="shared" si="15"/>
        <v>0</v>
      </c>
      <c r="P46" s="21">
        <f t="shared" si="16"/>
        <v>0</v>
      </c>
      <c r="Q46" s="20">
        <f t="shared" si="4"/>
        <v>0</v>
      </c>
      <c r="R46" s="19">
        <f t="shared" si="13"/>
        <v>0</v>
      </c>
      <c r="S46" s="18">
        <f t="shared" si="14"/>
        <v>0</v>
      </c>
    </row>
    <row r="47" spans="1:19" s="12" customFormat="1" ht="12.75">
      <c r="A47" s="26">
        <v>397</v>
      </c>
      <c r="B47" s="25" t="s">
        <v>4</v>
      </c>
      <c r="C47" s="23">
        <v>0</v>
      </c>
      <c r="D47" s="23">
        <v>0</v>
      </c>
      <c r="E47" s="22">
        <f t="shared" si="0"/>
        <v>0</v>
      </c>
      <c r="F47" s="24">
        <v>0</v>
      </c>
      <c r="G47" s="23">
        <v>0</v>
      </c>
      <c r="H47" s="22">
        <f t="shared" si="1"/>
        <v>0</v>
      </c>
      <c r="I47" s="23">
        <v>0</v>
      </c>
      <c r="J47" s="23">
        <v>0</v>
      </c>
      <c r="K47" s="22">
        <f t="shared" si="2"/>
        <v>0</v>
      </c>
      <c r="L47" s="23">
        <v>0</v>
      </c>
      <c r="M47" s="23">
        <v>0</v>
      </c>
      <c r="N47" s="22">
        <f t="shared" si="3"/>
        <v>0</v>
      </c>
      <c r="O47" s="21">
        <f t="shared" si="15"/>
        <v>0</v>
      </c>
      <c r="P47" s="21">
        <f t="shared" si="16"/>
        <v>0</v>
      </c>
      <c r="Q47" s="20">
        <f t="shared" si="4"/>
        <v>0</v>
      </c>
      <c r="R47" s="19">
        <f t="shared" si="13"/>
        <v>0</v>
      </c>
      <c r="S47" s="18">
        <f t="shared" si="14"/>
        <v>0</v>
      </c>
    </row>
    <row r="48" spans="1:19" s="12" customFormat="1" ht="12.75">
      <c r="A48" s="26">
        <v>398</v>
      </c>
      <c r="B48" s="25" t="s">
        <v>3</v>
      </c>
      <c r="C48" s="23">
        <v>0</v>
      </c>
      <c r="D48" s="23">
        <v>0</v>
      </c>
      <c r="E48" s="22">
        <f t="shared" si="0"/>
        <v>0</v>
      </c>
      <c r="F48" s="24">
        <v>0</v>
      </c>
      <c r="G48" s="23">
        <v>0</v>
      </c>
      <c r="H48" s="22">
        <f t="shared" si="1"/>
        <v>0</v>
      </c>
      <c r="I48" s="23">
        <v>0</v>
      </c>
      <c r="J48" s="23">
        <v>0</v>
      </c>
      <c r="K48" s="22">
        <f t="shared" si="2"/>
        <v>0</v>
      </c>
      <c r="L48" s="23">
        <v>0</v>
      </c>
      <c r="M48" s="23">
        <v>0</v>
      </c>
      <c r="N48" s="22">
        <f t="shared" si="3"/>
        <v>0</v>
      </c>
      <c r="O48" s="21">
        <f t="shared" si="15"/>
        <v>0</v>
      </c>
      <c r="P48" s="21">
        <f t="shared" si="16"/>
        <v>0</v>
      </c>
      <c r="Q48" s="20">
        <f t="shared" si="4"/>
        <v>0</v>
      </c>
      <c r="R48" s="19">
        <f t="shared" si="13"/>
        <v>0</v>
      </c>
      <c r="S48" s="18">
        <f t="shared" si="14"/>
        <v>0</v>
      </c>
    </row>
    <row r="49" spans="1:19" s="12" customFormat="1" ht="12.75">
      <c r="A49" s="26">
        <v>399</v>
      </c>
      <c r="B49" s="25" t="s">
        <v>2</v>
      </c>
      <c r="C49" s="23">
        <v>0</v>
      </c>
      <c r="D49" s="23">
        <v>0</v>
      </c>
      <c r="E49" s="22">
        <f t="shared" si="0"/>
        <v>0</v>
      </c>
      <c r="F49" s="24">
        <v>0</v>
      </c>
      <c r="G49" s="23">
        <v>0</v>
      </c>
      <c r="H49" s="22">
        <f t="shared" si="1"/>
        <v>0</v>
      </c>
      <c r="I49" s="23">
        <v>0</v>
      </c>
      <c r="J49" s="23">
        <v>0</v>
      </c>
      <c r="K49" s="22">
        <f t="shared" si="2"/>
        <v>0</v>
      </c>
      <c r="L49" s="23">
        <v>0</v>
      </c>
      <c r="M49" s="23">
        <v>0</v>
      </c>
      <c r="N49" s="22">
        <f t="shared" si="3"/>
        <v>0</v>
      </c>
      <c r="O49" s="21">
        <f t="shared" si="15"/>
        <v>0</v>
      </c>
      <c r="P49" s="21">
        <f t="shared" si="16"/>
        <v>0</v>
      </c>
      <c r="Q49" s="20">
        <f t="shared" si="4"/>
        <v>0</v>
      </c>
      <c r="R49" s="19">
        <f t="shared" si="13"/>
        <v>0</v>
      </c>
      <c r="S49" s="18">
        <f t="shared" si="14"/>
        <v>0</v>
      </c>
    </row>
    <row r="50" spans="1:19" s="12" customFormat="1" ht="13.5" thickBot="1">
      <c r="A50" s="17"/>
      <c r="B50" s="16" t="s">
        <v>1</v>
      </c>
      <c r="C50" s="14">
        <f t="shared" ref="C50:S50" si="17">SUM(C9:C49)</f>
        <v>329651</v>
      </c>
      <c r="D50" s="14">
        <f t="shared" si="17"/>
        <v>-370775</v>
      </c>
      <c r="E50" s="13">
        <f t="shared" si="17"/>
        <v>-41124</v>
      </c>
      <c r="F50" s="14">
        <f t="shared" si="17"/>
        <v>272478.99</v>
      </c>
      <c r="G50" s="14">
        <f t="shared" si="17"/>
        <v>-6403.35</v>
      </c>
      <c r="H50" s="13">
        <f t="shared" si="17"/>
        <v>266075.63999999996</v>
      </c>
      <c r="I50" s="14">
        <f t="shared" si="17"/>
        <v>1234467.7000000002</v>
      </c>
      <c r="J50" s="14">
        <f t="shared" si="17"/>
        <v>-948487.35299999989</v>
      </c>
      <c r="K50" s="13">
        <f t="shared" si="17"/>
        <v>285980.34700000007</v>
      </c>
      <c r="L50" s="14">
        <f t="shared" si="17"/>
        <v>243812.04000000004</v>
      </c>
      <c r="M50" s="14">
        <f t="shared" si="17"/>
        <v>-18985.900000000001</v>
      </c>
      <c r="N50" s="13">
        <f t="shared" si="17"/>
        <v>224826.13999999998</v>
      </c>
      <c r="O50" s="14">
        <f t="shared" si="17"/>
        <v>512018</v>
      </c>
      <c r="P50" s="14">
        <f t="shared" si="17"/>
        <v>-244950</v>
      </c>
      <c r="Q50" s="15">
        <f t="shared" si="17"/>
        <v>267068</v>
      </c>
      <c r="R50" s="14">
        <f t="shared" si="17"/>
        <v>2065577.6100000003</v>
      </c>
      <c r="S50" s="13">
        <f t="shared" si="17"/>
        <v>-945482.58000000007</v>
      </c>
    </row>
    <row r="51" spans="1:19" s="11" customFormat="1" ht="15.75" thickTop="1"/>
    <row r="52" spans="1:19" s="6" customFormat="1">
      <c r="A52" s="10" t="s">
        <v>0</v>
      </c>
      <c r="C52" s="8"/>
      <c r="E52" s="7"/>
    </row>
    <row r="53" spans="1:19" s="6" customFormat="1">
      <c r="A53" s="9"/>
      <c r="C53" s="8"/>
      <c r="E53" s="7"/>
    </row>
    <row r="54" spans="1:19">
      <c r="M54" s="3"/>
      <c r="N54" s="2"/>
      <c r="O54" s="1"/>
    </row>
    <row r="55" spans="1:19">
      <c r="M55" s="3"/>
      <c r="N55" s="2"/>
      <c r="O55" s="1"/>
    </row>
  </sheetData>
  <printOptions horizontalCentered="1"/>
  <pageMargins left="0.13" right="0.13" top="0.75" bottom="0.5" header="0.2" footer="0.2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Revised Sch. I </vt:lpstr>
      <vt:lpstr>'Revised Sch. I '!Print_Area</vt:lpstr>
      <vt:lpstr>SAL_COR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