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57" i="1" l="1"/>
  <c r="D57" i="1" s="1"/>
  <c r="D59" i="1"/>
  <c r="D58" i="1"/>
  <c r="C55" i="1" l="1"/>
  <c r="C27" i="1" l="1"/>
  <c r="D55" i="1"/>
  <c r="D54" i="1"/>
  <c r="D53" i="1"/>
  <c r="D45" i="1" l="1"/>
  <c r="D46" i="1"/>
  <c r="D47" i="1"/>
  <c r="D48" i="1"/>
  <c r="D49" i="1"/>
  <c r="D50" i="1"/>
  <c r="D51" i="1"/>
  <c r="D52" i="1"/>
  <c r="D44" i="1"/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E57" i="1" s="1"/>
  <c r="F57" i="1" s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54" i="1" l="1"/>
  <c r="E58" i="1"/>
  <c r="F58" i="1" s="1"/>
  <c r="F54" i="1"/>
  <c r="E59" i="1"/>
  <c r="F59" i="1" s="1"/>
  <c r="E55" i="1"/>
  <c r="F55" i="1" s="1"/>
  <c r="E53" i="1"/>
  <c r="F53" i="1" s="1"/>
  <c r="F60" i="1" l="1"/>
</calcChain>
</file>

<file path=xl/sharedStrings.xml><?xml version="1.0" encoding="utf-8"?>
<sst xmlns="http://schemas.openxmlformats.org/spreadsheetml/2006/main" count="95" uniqueCount="32">
  <si>
    <t>Year</t>
  </si>
  <si>
    <t>Booked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</si>
  <si>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</si>
  <si>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</si>
  <si>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</si>
  <si>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</si>
  <si>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</si>
  <si>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</si>
  <si>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</si>
  <si>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</si>
  <si>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</si>
  <si>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</si>
  <si>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</si>
  <si>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</si>
  <si>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2015</t>
  </si>
  <si>
    <t>2016</t>
  </si>
  <si>
    <t>2017</t>
  </si>
  <si>
    <t>Three Year</t>
  </si>
  <si>
    <t>Average</t>
  </si>
  <si>
    <t>Difference</t>
  </si>
  <si>
    <t>Normal Tree</t>
  </si>
  <si>
    <t>Trimming Costs</t>
  </si>
  <si>
    <t>Tree Trimming</t>
  </si>
  <si>
    <t>(Booked to Average)</t>
  </si>
  <si>
    <t>Amount Spent Over 3 Year Average</t>
  </si>
  <si>
    <t>Adjusted Per Stipulation.  Booked in December 2018</t>
  </si>
  <si>
    <t>Remove out of period adjustments for October 2018, and Stipulated Adj. for Sept. and Oct. 2017</t>
  </si>
  <si>
    <t>Includes February 2019 Corrections.</t>
  </si>
  <si>
    <t>Description of Adjustments</t>
  </si>
  <si>
    <t>Excess Allowed Per Last Rate Order Removed</t>
  </si>
  <si>
    <t>Adjustments</t>
  </si>
  <si>
    <t xml:space="preserve">Include amounts corrected in December 2018 books that were related to October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</si>
</sst>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44" fontId="0" fillId="0" borderId="0" xfId="0" applyNumberFormat="1"/>
    <xf numFmtId="44" fontId="0" fillId="0" borderId="0" xfId="0" applyNumberFormat="1" applyFill="1"/>
    <xf numFmtId="44" fontId="0" fillId="0" borderId="0" xfId="0" applyNumberFormat="1" applyBorder="1"/>
    <xf numFmtId="0" fontId="0" fillId="0" borderId="0" xfId="0" applyBorder="1"/>
    <xf numFmtId="43" fontId="0" fillId="0" borderId="0" xfId="2" applyNumberFormat="1" applyFont="1"/>
    <xf numFmtId="43" fontId="0" fillId="0" borderId="0" xfId="2" applyFont="1"/>
    <xf numFmtId="44" fontId="0" fillId="0" borderId="0" xfId="1" applyFont="1" applyFill="1"/>
    <xf numFmtId="44" fontId="0" fillId="0" borderId="1" xfId="0" applyNumberFormat="1" applyBorder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0" fillId="2" borderId="0" xfId="1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13" workbookViewId="0">
      <selection activeCell="F32" sqref="F32"/>
    </sheetView>
  </sheetViews>
  <sheetFormatPr defaultRowHeight="15" x14ac:dyDescent="0.25"/>
  <cols>
    <col min="1" max="1" width="6" bestFit="1" customWidth="1"/>
    <col min="2" max="2" width="15.140625" customWidth="1"/>
    <col min="3" max="3" width="17.140625" customWidth="1"/>
    <col min="4" max="4" width="14.85546875" bestFit="1" customWidth="1"/>
    <col min="5" max="5" width="13.28515625" customWidth="1"/>
    <col min="6" max="6" width="18.140625" customWidth="1"/>
    <col min="7" max="7" width="43" style="12" customWidth="1"/>
    <col min="8" max="8" width="12.5703125" bestFit="1" customWidth="1"/>
    <col min="9" max="9" width="11.5703125" bestFit="1" customWidth="1"/>
  </cols>
  <sheetData>
    <row r="1" spans="1:7" x14ac:dyDescent="0.25">
      <c r="A1" s="15"/>
      <c r="B1" s="14"/>
      <c r="C1" s="14"/>
      <c r="D1" s="14"/>
      <c r="E1" s="14"/>
      <c r="F1" s="15"/>
      <c r="G1" s="16"/>
    </row>
    <row r="2" spans="1:7" x14ac:dyDescent="0.25">
      <c r="A2" s="15"/>
      <c r="B2" s="14" t="s">
        <v>22</v>
      </c>
      <c r="C2" s="14" t="s">
        <v>30</v>
      </c>
      <c r="D2" s="14" t="s">
        <v>20</v>
      </c>
      <c r="E2" s="14" t="s">
        <v>17</v>
      </c>
      <c r="F2" s="14" t="s">
        <v>19</v>
      </c>
      <c r="G2" s="16" t="s">
        <v>28</v>
      </c>
    </row>
    <row r="3" spans="1:7" x14ac:dyDescent="0.25">
      <c r="A3" s="15" t="s">
        <v>0</v>
      </c>
      <c r="B3" s="14" t="s">
        <v>1</v>
      </c>
      <c r="C3" s="14"/>
      <c r="D3" s="14" t="s">
        <v>21</v>
      </c>
      <c r="E3" s="14" t="s">
        <v>18</v>
      </c>
      <c r="F3" s="14" t="s">
        <v>23</v>
      </c>
      <c r="G3" s="16"/>
    </row>
    <row r="4" spans="1:7" x14ac:dyDescent="0.25">
      <c r="A4" s="2" t="s">
        <v>14</v>
      </c>
      <c r="B4" s="1"/>
      <c r="C4" s="1"/>
      <c r="D4" s="1">
        <f t="shared" ref="D4:D42" si="0">B4+C4</f>
        <v>0</v>
      </c>
      <c r="E4" s="1"/>
    </row>
    <row r="5" spans="1:7" x14ac:dyDescent="0.25">
      <c r="A5" s="3" t="s">
        <v>2</v>
      </c>
      <c r="B5" s="1">
        <v>72382.430000000008</v>
      </c>
      <c r="C5" s="1">
        <v>-7601.25</v>
      </c>
      <c r="D5" s="1">
        <f t="shared" si="0"/>
        <v>64781.180000000008</v>
      </c>
      <c r="E5" s="1"/>
      <c r="F5" s="4"/>
      <c r="G5" s="12" t="s">
        <v>29</v>
      </c>
    </row>
    <row r="6" spans="1:7" x14ac:dyDescent="0.25">
      <c r="A6" s="3" t="s">
        <v>3</v>
      </c>
      <c r="B6" s="1">
        <v>93745.01999999999</v>
      </c>
      <c r="C6" s="1">
        <v>-7601.25</v>
      </c>
      <c r="D6" s="1">
        <f t="shared" si="0"/>
        <v>86143.76999999999</v>
      </c>
      <c r="E6" s="1"/>
      <c r="G6" s="12" t="s">
        <v>29</v>
      </c>
    </row>
    <row r="7" spans="1:7" x14ac:dyDescent="0.25">
      <c r="A7" s="3" t="s">
        <v>4</v>
      </c>
      <c r="B7" s="1">
        <v>88145.95</v>
      </c>
      <c r="C7" s="1">
        <v>-7601.25</v>
      </c>
      <c r="D7" s="1">
        <f t="shared" si="0"/>
        <v>80544.7</v>
      </c>
      <c r="E7" s="1"/>
      <c r="G7" s="12" t="s">
        <v>29</v>
      </c>
    </row>
    <row r="8" spans="1:7" x14ac:dyDescent="0.25">
      <c r="A8" s="3" t="s">
        <v>5</v>
      </c>
      <c r="B8" s="1">
        <v>71204.639999999999</v>
      </c>
      <c r="C8" s="1">
        <v>-7601.25</v>
      </c>
      <c r="D8" s="1">
        <f t="shared" si="0"/>
        <v>63603.39</v>
      </c>
      <c r="E8" s="1"/>
      <c r="G8" s="12" t="s">
        <v>29</v>
      </c>
    </row>
    <row r="9" spans="1:7" x14ac:dyDescent="0.25">
      <c r="A9" s="3" t="s">
        <v>6</v>
      </c>
      <c r="B9" s="1">
        <v>76144.219999999987</v>
      </c>
      <c r="C9" s="1">
        <v>-7601.25</v>
      </c>
      <c r="D9" s="1">
        <f t="shared" si="0"/>
        <v>68542.969999999987</v>
      </c>
      <c r="E9" s="1"/>
      <c r="G9" s="12" t="s">
        <v>29</v>
      </c>
    </row>
    <row r="10" spans="1:7" x14ac:dyDescent="0.25">
      <c r="A10" s="3" t="s">
        <v>7</v>
      </c>
      <c r="B10" s="1">
        <v>73621.14</v>
      </c>
      <c r="C10" s="1">
        <v>-7601.25</v>
      </c>
      <c r="D10" s="1">
        <f t="shared" si="0"/>
        <v>66019.89</v>
      </c>
      <c r="E10" s="4"/>
      <c r="F10" s="4"/>
      <c r="G10" s="12" t="s">
        <v>29</v>
      </c>
    </row>
    <row r="11" spans="1:7" x14ac:dyDescent="0.25">
      <c r="A11" s="3" t="s">
        <v>8</v>
      </c>
      <c r="B11" s="1">
        <v>65156.35</v>
      </c>
      <c r="C11" s="1">
        <v>-7601.25</v>
      </c>
      <c r="D11" s="1">
        <f t="shared" si="0"/>
        <v>57555.1</v>
      </c>
      <c r="E11" s="1"/>
      <c r="F11" s="4"/>
      <c r="G11" s="12" t="s">
        <v>29</v>
      </c>
    </row>
    <row r="12" spans="1:7" x14ac:dyDescent="0.25">
      <c r="A12" s="3" t="s">
        <v>9</v>
      </c>
      <c r="B12" s="1">
        <v>63245.180000000008</v>
      </c>
      <c r="C12" s="1">
        <v>-7601.25</v>
      </c>
      <c r="D12" s="1">
        <f t="shared" si="0"/>
        <v>55643.930000000008</v>
      </c>
      <c r="E12" s="1"/>
      <c r="G12" s="12" t="s">
        <v>29</v>
      </c>
    </row>
    <row r="13" spans="1:7" x14ac:dyDescent="0.25">
      <c r="A13" s="3" t="s">
        <v>10</v>
      </c>
      <c r="B13" s="1">
        <v>84902.279999999984</v>
      </c>
      <c r="C13" s="1">
        <v>-7601.25</v>
      </c>
      <c r="D13" s="1">
        <f t="shared" si="0"/>
        <v>77301.029999999984</v>
      </c>
      <c r="E13" s="1"/>
      <c r="G13" s="12" t="s">
        <v>29</v>
      </c>
    </row>
    <row r="14" spans="1:7" x14ac:dyDescent="0.25">
      <c r="A14" s="3" t="s">
        <v>11</v>
      </c>
      <c r="B14" s="1">
        <v>101261.42999999992</v>
      </c>
      <c r="C14" s="1">
        <v>-7601.25</v>
      </c>
      <c r="D14" s="1">
        <f t="shared" si="0"/>
        <v>93660.17999999992</v>
      </c>
      <c r="E14" s="1"/>
      <c r="G14" s="12" t="s">
        <v>29</v>
      </c>
    </row>
    <row r="15" spans="1:7" x14ac:dyDescent="0.25">
      <c r="A15" s="3" t="s">
        <v>12</v>
      </c>
      <c r="B15" s="1">
        <v>87227.049999999959</v>
      </c>
      <c r="C15" s="1">
        <v>-7601.25</v>
      </c>
      <c r="D15" s="1">
        <f t="shared" si="0"/>
        <v>79625.799999999959</v>
      </c>
      <c r="E15" s="1"/>
      <c r="G15" s="12" t="s">
        <v>29</v>
      </c>
    </row>
    <row r="16" spans="1:7" x14ac:dyDescent="0.25">
      <c r="A16" s="3" t="s">
        <v>13</v>
      </c>
      <c r="B16" s="1">
        <v>82322.62</v>
      </c>
      <c r="C16" s="1">
        <v>-7601.25</v>
      </c>
      <c r="D16" s="1">
        <f t="shared" si="0"/>
        <v>74721.37</v>
      </c>
      <c r="E16" s="1"/>
      <c r="G16" s="12" t="s">
        <v>29</v>
      </c>
    </row>
    <row r="17" spans="1:8" x14ac:dyDescent="0.25">
      <c r="A17" s="2" t="s">
        <v>15</v>
      </c>
      <c r="B17" s="1"/>
      <c r="C17" s="1"/>
      <c r="D17" s="1">
        <f t="shared" si="0"/>
        <v>0</v>
      </c>
      <c r="E17" s="1"/>
      <c r="G17" s="12" t="s">
        <v>29</v>
      </c>
    </row>
    <row r="18" spans="1:8" x14ac:dyDescent="0.25">
      <c r="A18" s="3" t="s">
        <v>2</v>
      </c>
      <c r="B18" s="1">
        <v>63079.560000000005</v>
      </c>
      <c r="C18" s="1">
        <v>-7601.25</v>
      </c>
      <c r="D18" s="1">
        <f t="shared" si="0"/>
        <v>55478.310000000005</v>
      </c>
      <c r="E18" s="1"/>
      <c r="G18" s="12" t="s">
        <v>29</v>
      </c>
    </row>
    <row r="19" spans="1:8" x14ac:dyDescent="0.25">
      <c r="A19" s="3" t="s">
        <v>3</v>
      </c>
      <c r="B19" s="1">
        <v>56403.79</v>
      </c>
      <c r="C19" s="1">
        <f>-7601.25+2194.43</f>
        <v>-5406.82</v>
      </c>
      <c r="D19" s="1">
        <f t="shared" si="0"/>
        <v>50996.97</v>
      </c>
      <c r="E19" s="1"/>
      <c r="F19" s="4"/>
      <c r="G19" s="12" t="s">
        <v>29</v>
      </c>
    </row>
    <row r="20" spans="1:8" x14ac:dyDescent="0.25">
      <c r="A20" s="3" t="s">
        <v>4</v>
      </c>
      <c r="B20" s="1">
        <v>102425.17999999995</v>
      </c>
      <c r="C20" s="1">
        <v>-7601.25</v>
      </c>
      <c r="D20" s="1">
        <f t="shared" si="0"/>
        <v>94823.929999999949</v>
      </c>
      <c r="E20" s="1"/>
      <c r="F20" s="4"/>
      <c r="G20" s="12" t="s">
        <v>29</v>
      </c>
    </row>
    <row r="21" spans="1:8" x14ac:dyDescent="0.25">
      <c r="A21" s="3" t="s">
        <v>5</v>
      </c>
      <c r="B21" s="1">
        <v>102058.65999999995</v>
      </c>
      <c r="C21" s="1">
        <v>-7601.25</v>
      </c>
      <c r="D21" s="1">
        <f t="shared" si="0"/>
        <v>94457.409999999945</v>
      </c>
      <c r="E21" s="1"/>
      <c r="G21" s="12" t="s">
        <v>29</v>
      </c>
    </row>
    <row r="22" spans="1:8" x14ac:dyDescent="0.25">
      <c r="A22" s="3" t="s">
        <v>6</v>
      </c>
      <c r="B22" s="1">
        <v>86063.359999999971</v>
      </c>
      <c r="C22" s="1">
        <v>-7601.25</v>
      </c>
      <c r="D22" s="1">
        <f t="shared" si="0"/>
        <v>78462.109999999971</v>
      </c>
      <c r="E22" s="1"/>
      <c r="G22" s="12" t="s">
        <v>29</v>
      </c>
    </row>
    <row r="23" spans="1:8" x14ac:dyDescent="0.25">
      <c r="A23" s="3" t="s">
        <v>7</v>
      </c>
      <c r="B23" s="1">
        <v>95761.809999999969</v>
      </c>
      <c r="C23" s="1">
        <v>-7601.25</v>
      </c>
      <c r="D23" s="1">
        <f t="shared" si="0"/>
        <v>88160.559999999969</v>
      </c>
      <c r="E23" s="1"/>
      <c r="G23" s="12" t="s">
        <v>29</v>
      </c>
    </row>
    <row r="24" spans="1:8" x14ac:dyDescent="0.25">
      <c r="A24" s="3" t="s">
        <v>8</v>
      </c>
      <c r="B24" s="1">
        <v>76665.440000000002</v>
      </c>
      <c r="C24" s="1">
        <v>-7601.25</v>
      </c>
      <c r="D24" s="1">
        <f t="shared" si="0"/>
        <v>69064.19</v>
      </c>
      <c r="E24" s="1"/>
      <c r="G24" s="12" t="s">
        <v>29</v>
      </c>
    </row>
    <row r="25" spans="1:8" x14ac:dyDescent="0.25">
      <c r="A25" s="3" t="s">
        <v>9</v>
      </c>
      <c r="B25" s="1">
        <v>70074.12</v>
      </c>
      <c r="C25" s="1">
        <v>-7601.25</v>
      </c>
      <c r="D25" s="1">
        <f t="shared" si="0"/>
        <v>62472.869999999995</v>
      </c>
      <c r="E25" s="1"/>
      <c r="G25" s="12" t="s">
        <v>29</v>
      </c>
    </row>
    <row r="26" spans="1:8" x14ac:dyDescent="0.25">
      <c r="A26" s="3" t="s">
        <v>10</v>
      </c>
      <c r="B26" s="1">
        <v>88046.87</v>
      </c>
      <c r="C26" s="1">
        <v>-7601.25</v>
      </c>
      <c r="D26" s="1">
        <f t="shared" si="0"/>
        <v>80445.62</v>
      </c>
      <c r="E26" s="1"/>
      <c r="F26" s="4"/>
      <c r="G26" s="12" t="s">
        <v>29</v>
      </c>
    </row>
    <row r="27" spans="1:8" x14ac:dyDescent="0.25">
      <c r="A27" s="3" t="s">
        <v>11</v>
      </c>
      <c r="B27" s="1">
        <v>71247.099999999962</v>
      </c>
      <c r="C27" s="1">
        <f>-7601.25+16220.46</f>
        <v>8619.2099999999991</v>
      </c>
      <c r="D27" s="1">
        <f t="shared" si="0"/>
        <v>79866.309999999969</v>
      </c>
      <c r="E27" s="1"/>
      <c r="F27" s="5"/>
      <c r="G27" s="13" t="s">
        <v>25</v>
      </c>
    </row>
    <row r="28" spans="1:8" x14ac:dyDescent="0.25">
      <c r="A28" s="3" t="s">
        <v>12</v>
      </c>
      <c r="B28" s="1">
        <v>59721.38</v>
      </c>
      <c r="C28" s="1">
        <v>5499.47</v>
      </c>
      <c r="D28" s="1">
        <f t="shared" si="0"/>
        <v>65220.85</v>
      </c>
      <c r="E28" s="1"/>
      <c r="F28" s="5"/>
      <c r="G28" s="13" t="s">
        <v>25</v>
      </c>
    </row>
    <row r="29" spans="1:8" x14ac:dyDescent="0.25">
      <c r="A29" s="3" t="s">
        <v>13</v>
      </c>
      <c r="B29" s="1">
        <v>85531.749999999971</v>
      </c>
      <c r="C29" s="1"/>
      <c r="D29" s="1">
        <f t="shared" si="0"/>
        <v>85531.749999999971</v>
      </c>
      <c r="E29" s="1"/>
      <c r="F29" s="5"/>
    </row>
    <row r="30" spans="1:8" x14ac:dyDescent="0.25">
      <c r="A30" s="2" t="s">
        <v>16</v>
      </c>
      <c r="B30" s="1"/>
      <c r="C30" s="1"/>
      <c r="D30" s="1">
        <f t="shared" si="0"/>
        <v>0</v>
      </c>
      <c r="E30" s="1"/>
    </row>
    <row r="31" spans="1:8" x14ac:dyDescent="0.25">
      <c r="A31" s="3" t="s">
        <v>2</v>
      </c>
      <c r="B31" s="1">
        <v>74415.689999999973</v>
      </c>
      <c r="C31" s="1"/>
      <c r="D31" s="1">
        <f t="shared" si="0"/>
        <v>74415.689999999973</v>
      </c>
      <c r="E31" s="1"/>
      <c r="F31" s="4"/>
      <c r="G31" s="13"/>
    </row>
    <row r="32" spans="1:8" x14ac:dyDescent="0.25">
      <c r="A32" s="3" t="s">
        <v>3</v>
      </c>
      <c r="B32" s="1">
        <v>160914.70999999996</v>
      </c>
      <c r="C32" s="1"/>
      <c r="D32" s="1">
        <f t="shared" si="0"/>
        <v>160914.70999999996</v>
      </c>
      <c r="E32" s="1"/>
      <c r="F32" s="4"/>
      <c r="G32" s="13"/>
      <c r="H32" s="4"/>
    </row>
    <row r="33" spans="1:9" x14ac:dyDescent="0.25">
      <c r="A33" s="3" t="s">
        <v>4</v>
      </c>
      <c r="B33" s="17">
        <v>70678.25</v>
      </c>
      <c r="C33" s="1"/>
      <c r="D33" s="1">
        <f t="shared" si="0"/>
        <v>70678.25</v>
      </c>
      <c r="E33" s="1"/>
      <c r="F33" s="4"/>
      <c r="I33" s="4"/>
    </row>
    <row r="34" spans="1:9" x14ac:dyDescent="0.25">
      <c r="A34" s="3" t="s">
        <v>5</v>
      </c>
      <c r="B34" s="17">
        <v>101662.66</v>
      </c>
      <c r="C34" s="1"/>
      <c r="D34" s="1">
        <f t="shared" si="0"/>
        <v>101662.66</v>
      </c>
      <c r="E34" s="1"/>
      <c r="I34" s="4"/>
    </row>
    <row r="35" spans="1:9" x14ac:dyDescent="0.25">
      <c r="A35" s="3" t="s">
        <v>6</v>
      </c>
      <c r="B35" s="17">
        <v>117665.5</v>
      </c>
      <c r="C35" s="1"/>
      <c r="D35" s="1">
        <f t="shared" si="0"/>
        <v>117665.5</v>
      </c>
      <c r="E35" s="1"/>
      <c r="I35" s="4"/>
    </row>
    <row r="36" spans="1:9" x14ac:dyDescent="0.25">
      <c r="A36" s="3" t="s">
        <v>7</v>
      </c>
      <c r="B36" s="1">
        <v>41517.539999999994</v>
      </c>
      <c r="C36" s="1"/>
      <c r="D36" s="1">
        <f t="shared" si="0"/>
        <v>41517.539999999994</v>
      </c>
      <c r="E36" s="1"/>
    </row>
    <row r="37" spans="1:9" x14ac:dyDescent="0.25">
      <c r="A37" s="3" t="s">
        <v>8</v>
      </c>
      <c r="B37" s="1">
        <v>23950.699999999997</v>
      </c>
      <c r="C37" s="1"/>
      <c r="D37" s="1">
        <f t="shared" si="0"/>
        <v>23950.699999999997</v>
      </c>
      <c r="E37" s="1"/>
      <c r="F37" s="4"/>
      <c r="G37" s="13"/>
    </row>
    <row r="38" spans="1:9" x14ac:dyDescent="0.25">
      <c r="A38" s="3" t="s">
        <v>9</v>
      </c>
      <c r="B38" s="1">
        <v>41751.760000000009</v>
      </c>
      <c r="C38" s="1"/>
      <c r="D38" s="1">
        <f t="shared" si="0"/>
        <v>41751.760000000009</v>
      </c>
      <c r="E38" s="1"/>
    </row>
    <row r="39" spans="1:9" ht="30" x14ac:dyDescent="0.25">
      <c r="A39" s="3" t="s">
        <v>10</v>
      </c>
      <c r="B39" s="17">
        <v>1085.5</v>
      </c>
      <c r="C39" s="1">
        <v>76929.350000000006</v>
      </c>
      <c r="D39" s="1">
        <f t="shared" si="0"/>
        <v>78014.850000000006</v>
      </c>
      <c r="E39" s="1"/>
      <c r="F39" s="4"/>
      <c r="G39" s="13" t="s">
        <v>25</v>
      </c>
      <c r="I39" s="4"/>
    </row>
    <row r="40" spans="1:9" ht="30" x14ac:dyDescent="0.25">
      <c r="A40" s="3" t="s">
        <v>11</v>
      </c>
      <c r="B40" s="1">
        <v>14087.6</v>
      </c>
      <c r="C40" s="1">
        <v>70464.820000000007</v>
      </c>
      <c r="D40" s="1">
        <f t="shared" si="0"/>
        <v>84552.420000000013</v>
      </c>
      <c r="E40" s="1"/>
      <c r="F40" s="4"/>
      <c r="G40" s="13" t="s">
        <v>25</v>
      </c>
    </row>
    <row r="41" spans="1:9" x14ac:dyDescent="0.25">
      <c r="A41" s="3" t="s">
        <v>12</v>
      </c>
      <c r="B41" s="1">
        <v>59994.040000000015</v>
      </c>
      <c r="C41" s="1"/>
      <c r="D41" s="1">
        <f t="shared" si="0"/>
        <v>59994.040000000015</v>
      </c>
      <c r="E41" s="1"/>
      <c r="F41" s="4"/>
    </row>
    <row r="42" spans="1:9" x14ac:dyDescent="0.25">
      <c r="A42" s="3" t="s">
        <v>13</v>
      </c>
      <c r="B42" s="1">
        <v>68223.839999999982</v>
      </c>
      <c r="C42" s="1"/>
      <c r="D42" s="1">
        <f t="shared" si="0"/>
        <v>68223.839999999982</v>
      </c>
      <c r="E42" s="1"/>
      <c r="F42" s="4"/>
    </row>
    <row r="43" spans="1:9" x14ac:dyDescent="0.25">
      <c r="A43">
        <v>2018</v>
      </c>
      <c r="F43" s="6"/>
    </row>
    <row r="44" spans="1:9" x14ac:dyDescent="0.25">
      <c r="A44" s="3" t="s">
        <v>2</v>
      </c>
      <c r="B44" s="1">
        <v>93965.58</v>
      </c>
      <c r="D44" s="4">
        <f>B44+C44</f>
        <v>93965.58</v>
      </c>
      <c r="F44" s="7"/>
    </row>
    <row r="45" spans="1:9" x14ac:dyDescent="0.25">
      <c r="A45" s="3" t="s">
        <v>3</v>
      </c>
      <c r="B45" s="1">
        <v>76490.2</v>
      </c>
      <c r="D45" s="4">
        <f t="shared" ref="D45:D55" si="1">B45+C45</f>
        <v>76490.2</v>
      </c>
    </row>
    <row r="46" spans="1:9" x14ac:dyDescent="0.25">
      <c r="A46" s="3" t="s">
        <v>4</v>
      </c>
      <c r="B46" s="1">
        <v>97474.3</v>
      </c>
      <c r="D46" s="4">
        <f t="shared" si="1"/>
        <v>97474.3</v>
      </c>
    </row>
    <row r="47" spans="1:9" x14ac:dyDescent="0.25">
      <c r="A47" s="3" t="s">
        <v>5</v>
      </c>
      <c r="B47" s="1">
        <v>71689.62</v>
      </c>
      <c r="D47" s="4">
        <f t="shared" si="1"/>
        <v>71689.62</v>
      </c>
    </row>
    <row r="48" spans="1:9" x14ac:dyDescent="0.25">
      <c r="A48" s="3" t="s">
        <v>6</v>
      </c>
      <c r="B48" s="1">
        <v>53659.06</v>
      </c>
      <c r="D48" s="4">
        <f t="shared" si="1"/>
        <v>53659.06</v>
      </c>
    </row>
    <row r="49" spans="1:7" x14ac:dyDescent="0.25">
      <c r="A49" s="3" t="s">
        <v>7</v>
      </c>
      <c r="B49" s="1">
        <v>77407.399999999994</v>
      </c>
      <c r="D49" s="4">
        <f t="shared" si="1"/>
        <v>77407.399999999994</v>
      </c>
    </row>
    <row r="50" spans="1:7" x14ac:dyDescent="0.25">
      <c r="A50" s="3" t="s">
        <v>8</v>
      </c>
      <c r="B50" s="1">
        <v>61360.82</v>
      </c>
      <c r="D50" s="4">
        <f t="shared" si="1"/>
        <v>61360.82</v>
      </c>
    </row>
    <row r="51" spans="1:7" x14ac:dyDescent="0.25">
      <c r="A51" s="3" t="s">
        <v>9</v>
      </c>
      <c r="B51" s="1">
        <v>62766.46</v>
      </c>
      <c r="D51" s="4">
        <f t="shared" si="1"/>
        <v>62766.46</v>
      </c>
    </row>
    <row r="52" spans="1:7" x14ac:dyDescent="0.25">
      <c r="A52" s="3" t="s">
        <v>10</v>
      </c>
      <c r="B52" s="1">
        <v>60081.2</v>
      </c>
      <c r="D52" s="4">
        <f t="shared" si="1"/>
        <v>60081.2</v>
      </c>
      <c r="E52" s="1"/>
    </row>
    <row r="53" spans="1:7" ht="30" x14ac:dyDescent="0.25">
      <c r="A53" s="3" t="s">
        <v>11</v>
      </c>
      <c r="B53" s="1">
        <v>39674.28</v>
      </c>
      <c r="C53" s="9">
        <v>105203</v>
      </c>
      <c r="D53" s="4">
        <f t="shared" si="1"/>
        <v>144877.28</v>
      </c>
      <c r="E53" s="1">
        <f t="shared" ref="E53:E55" si="2">(D40+D27+D14)/3</f>
        <v>86026.303333333301</v>
      </c>
      <c r="F53" s="4">
        <f t="shared" ref="F53:F55" si="3">D53-E53</f>
        <v>58850.976666666698</v>
      </c>
      <c r="G53" s="12" t="s">
        <v>31</v>
      </c>
    </row>
    <row r="54" spans="1:7" x14ac:dyDescent="0.25">
      <c r="A54" s="3" t="s">
        <v>12</v>
      </c>
      <c r="B54" s="1">
        <v>91186.4</v>
      </c>
      <c r="D54" s="4">
        <f t="shared" si="1"/>
        <v>91186.4</v>
      </c>
      <c r="E54" s="1">
        <f t="shared" si="2"/>
        <v>68280.23</v>
      </c>
      <c r="F54" s="4">
        <f t="shared" si="3"/>
        <v>22906.17</v>
      </c>
    </row>
    <row r="55" spans="1:7" ht="45" x14ac:dyDescent="0.25">
      <c r="A55" s="3" t="s">
        <v>13</v>
      </c>
      <c r="B55" s="10">
        <v>413862.53</v>
      </c>
      <c r="C55" s="8">
        <f>-163707.28-105203</f>
        <v>-268910.28000000003</v>
      </c>
      <c r="D55" s="4">
        <f t="shared" si="1"/>
        <v>144952.25</v>
      </c>
      <c r="E55" s="1">
        <f t="shared" si="2"/>
        <v>76158.986666666649</v>
      </c>
      <c r="F55" s="4">
        <f t="shared" si="3"/>
        <v>68793.263333333351</v>
      </c>
      <c r="G55" s="12" t="s">
        <v>26</v>
      </c>
    </row>
    <row r="56" spans="1:7" x14ac:dyDescent="0.25">
      <c r="A56">
        <v>2019</v>
      </c>
    </row>
    <row r="57" spans="1:7" x14ac:dyDescent="0.25">
      <c r="A57" s="3" t="s">
        <v>2</v>
      </c>
      <c r="B57" s="1">
        <f>-81964.34+163707.28</f>
        <v>81742.94</v>
      </c>
      <c r="D57" s="4">
        <f>B57+C57</f>
        <v>81742.94</v>
      </c>
      <c r="E57" s="1">
        <f t="shared" ref="E57" si="4">(D44+D31+D18)/3</f>
        <v>74619.859999999986</v>
      </c>
      <c r="F57" s="4">
        <f t="shared" ref="F57:F59" si="5">D57-E57</f>
        <v>7123.0800000000163</v>
      </c>
      <c r="G57" s="12" t="s">
        <v>27</v>
      </c>
    </row>
    <row r="58" spans="1:7" x14ac:dyDescent="0.25">
      <c r="A58" s="3" t="s">
        <v>4</v>
      </c>
      <c r="B58" s="1">
        <v>142103.35</v>
      </c>
      <c r="D58" s="4">
        <f t="shared" ref="D58:D59" si="6">B58+C58</f>
        <v>142103.35</v>
      </c>
      <c r="E58" s="1">
        <f>(D46+D33+D20)/3</f>
        <v>87658.826666666646</v>
      </c>
      <c r="F58" s="4">
        <f t="shared" si="5"/>
        <v>54444.52333333336</v>
      </c>
    </row>
    <row r="59" spans="1:7" x14ac:dyDescent="0.25">
      <c r="A59" s="3" t="s">
        <v>7</v>
      </c>
      <c r="B59" s="1">
        <v>115746</v>
      </c>
      <c r="D59" s="4">
        <f t="shared" si="6"/>
        <v>115746</v>
      </c>
      <c r="E59" s="1">
        <f>(D49+D36+D23)/3</f>
        <v>69028.499999999985</v>
      </c>
      <c r="F59" s="4">
        <f t="shared" si="5"/>
        <v>46717.500000000015</v>
      </c>
    </row>
    <row r="60" spans="1:7" ht="15.75" thickBot="1" x14ac:dyDescent="0.3">
      <c r="A60" s="3" t="s">
        <v>24</v>
      </c>
      <c r="F60" s="11">
        <f>SUM(F53:F59)</f>
        <v>258835.51333333342</v>
      </c>
    </row>
    <row r="61" spans="1:7" ht="15.75" thickTop="1" x14ac:dyDescent="0.25"/>
  </sheetData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