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20200176 - Clean Energy Connection\Discovery\Staff ROG 2 (4-26)\Attachments\Q 12\"/>
    </mc:Choice>
  </mc:AlternateContent>
  <xr:revisionPtr revIDLastSave="0" documentId="13_ncr:1_{98991053-A723-4ACE-B9C5-A10AB0B5F8EC}" xr6:coauthVersionLast="44" xr6:coauthVersionMax="44" xr10:uidLastSave="{00000000-0000-0000-0000-000000000000}"/>
  <bookViews>
    <workbookView xWindow="1100" yWindow="0" windowWidth="18090" windowHeight="10200" xr2:uid="{CF86EB63-711C-4E0C-BCD9-D0E01EAB6D59}"/>
  </bookViews>
  <sheets>
    <sheet name="Q12_Low_Fuel" sheetId="3" r:id="rId1"/>
    <sheet name="Q12_Mid_Fuel" sheetId="1" r:id="rId2"/>
    <sheet name="Q12_High_Fuel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'[1]AE Sum'!#REF!</definedName>
    <definedName name="__yr02">'[1]AE Sum'!#REF!</definedName>
    <definedName name="__yr03">'[1]AE Sum'!#REF!</definedName>
    <definedName name="__yr04">'[1]AE Sum'!#REF!</definedName>
    <definedName name="__yr05">'[1]AE Sum'!#REF!</definedName>
    <definedName name="__yr06">'[1]AE Sum'!#REF!</definedName>
    <definedName name="__yr07">'[1]AE Sum'!#REF!</definedName>
    <definedName name="__yr08">'[1]AE Sum'!#REF!</definedName>
    <definedName name="__yr09">'[1]AE Sum'!#REF!</definedName>
    <definedName name="__yr10">'[1]AE Sum'!#REF!</definedName>
    <definedName name="__yr11">'[1]AE Sum'!#REF!</definedName>
    <definedName name="__yr12">'[1]AE Sum'!#REF!</definedName>
    <definedName name="__yr13">'[1]AE Sum'!#REF!</definedName>
    <definedName name="__yr14">'[1]AE Sum'!#REF!</definedName>
    <definedName name="__yr15">'[1]AE Sum'!#REF!</definedName>
    <definedName name="__yr16">'[1]AE Sum'!#REF!</definedName>
    <definedName name="__yr17">'[1]AE Sum'!#REF!</definedName>
    <definedName name="__yr18">'[1]AE Sum'!#REF!</definedName>
    <definedName name="__yr19">'[1]AE Sum'!#REF!</definedName>
    <definedName name="__YR2">'[1]AE Sum'!#REF!</definedName>
    <definedName name="__yr20">'[1]AE Sum'!#REF!</definedName>
    <definedName name="__yr21">'[1]AE Sum'!#REF!</definedName>
    <definedName name="__YR3">'[1]AE Sum'!#REF!</definedName>
    <definedName name="__YR4">'[1]AE Sum'!#REF!</definedName>
    <definedName name="__YR5">'[1]AE Sum'!#REF!</definedName>
    <definedName name="__YR6">'[1]AE Sum'!#REF!</definedName>
    <definedName name="__yr98">'[1]AE Sum'!#REF!</definedName>
    <definedName name="__yr99">'[1]AE Sum'!#REF!</definedName>
    <definedName name="_Fill" hidden="1">'[2]RETAIL FAC'!#REF!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yr01">'[1]AE Sum'!#REF!</definedName>
    <definedName name="_yr02">'[1]AE Sum'!#REF!</definedName>
    <definedName name="_yr03">'[1]AE Sum'!#REF!</definedName>
    <definedName name="_yr04">'[1]AE Sum'!#REF!</definedName>
    <definedName name="_yr05">'[1]AE Sum'!#REF!</definedName>
    <definedName name="_yr06">'[1]AE Sum'!#REF!</definedName>
    <definedName name="_yr07">'[1]AE Sum'!#REF!</definedName>
    <definedName name="_yr08">'[1]AE Sum'!#REF!</definedName>
    <definedName name="_yr09">'[1]AE Sum'!#REF!</definedName>
    <definedName name="_yr10">'[1]AE Sum'!#REF!</definedName>
    <definedName name="_yr11">'[1]AE Sum'!#REF!</definedName>
    <definedName name="_yr12">'[1]AE Sum'!#REF!</definedName>
    <definedName name="_yr13">'[1]AE Sum'!#REF!</definedName>
    <definedName name="_yr14">'[1]AE Sum'!#REF!</definedName>
    <definedName name="_yr15">'[1]AE Sum'!#REF!</definedName>
    <definedName name="_yr16">'[1]AE Sum'!#REF!</definedName>
    <definedName name="_yr17">'[1]AE Sum'!#REF!</definedName>
    <definedName name="_yr18">'[1]AE Sum'!#REF!</definedName>
    <definedName name="_yr19">'[1]AE Sum'!#REF!</definedName>
    <definedName name="_YR2">'[1]AE Sum'!#REF!</definedName>
    <definedName name="_yr20">'[1]AE Sum'!#REF!</definedName>
    <definedName name="_yr21">'[1]AE Sum'!#REF!</definedName>
    <definedName name="_YR3">'[1]AE Sum'!#REF!</definedName>
    <definedName name="_YR4">'[1]AE Sum'!#REF!</definedName>
    <definedName name="_YR5">'[1]AE Sum'!#REF!</definedName>
    <definedName name="_YR6">'[1]AE Sum'!#REF!</definedName>
    <definedName name="_yr98">'[1]AE Sum'!#REF!</definedName>
    <definedName name="_yr99">'[1]AE Sum'!#REF!</definedName>
    <definedName name="AFUDCRate">0.065</definedName>
    <definedName name="avghours">[3]Input!$B$152</definedName>
    <definedName name="Business_Blended_Rate">[3]Input!$E$6</definedName>
    <definedName name="Change_Enablement_Add_on_Factor">[3]Input!$E$12</definedName>
    <definedName name="Contractor_IT_Blended_Rate">[3]Input!$E$5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Discount_Rate">[4]financial_assumptions!$D$13</definedName>
    <definedName name="DiscountRate">0.08</definedName>
    <definedName name="E1_Page_1">'[5]JP-2'!$A$5:$K$65,'[5]JP-2'!$AA$5:$AK$65,'[5]JP-2'!$BA$5:$BK$65,'[5]JP-2'!$CA$5:$CK$65,'[5]JP-2'!$DA$5:$DK$65,'[5]JP-2'!$EA$5:$EK$65,'[5]JP-2'!$FA$5:$FK$65</definedName>
    <definedName name="E1_Page_2">'[6]SCH E1 (2)'!$A$1:$K$60,'[6]SCH E1 (2)'!$AA$1:$AK$60,'[6]SCH E1 (2)'!$BA$1:$BK$60,'[6]SCH E1 (2)'!$CA$1:$CK$60,'[6]SCH E1 (2)'!$DA$1:$DK$60,'[6]SCH E1 (2)'!$EA$1:$EK$60,'[6]SCH E1 (2)'!$FA$1:$FK$60</definedName>
    <definedName name="E4_Page_1_All">'[6]E4 Page 1'!$A$1:$W$66,'[6]E4 Page 1'!$AA$1:$AW$66,'[6]E4 Page 1'!$BA$1:$BW$66,'[6]E4 Page 1'!$CA$1:$CW$66,'[6]E4 Page 1'!$DA$1:$DW$66,'[6]E4 Page 1'!$EA$1:$EW$66,'[6]E4 Page 1'!$FA$1:$FW$66</definedName>
    <definedName name="E4_Page_1_Filing">'[6]E4 Page 1'!$A$1:$P$50,'[6]E4 Page 1'!$AA$1:$AP$50,'[6]E4 Page 1'!$BA$1:$BP$50,'[6]E4 Page 1'!$CA$1:$CP$50,'[6]E4 Page 1'!$DA$1:$DP$50,'[6]E4 Page 1'!$EA$1:$EP$50,'[6]E4 Page 1'!$FA$1:$FP$50</definedName>
    <definedName name="E4_Page_2_All">'[6]E4 Page 2'!$A$1:$W$66,'[6]E4 Page 2'!$AA$1:$AW$66,'[6]E4 Page 2'!$BA$1:$BW$66,'[6]E4 Page 2'!$CA$1:$CW$66,'[6]E4 Page 2'!$DA$1:$DW$66,'[6]E4 Page 2'!$EA$1:$EW$66,'[6]E4 Page 2'!$FA$1:$FW$66</definedName>
    <definedName name="E4_Page_2_Filing">'[6]E4 Page 2'!$A$1:$P$50,'[6]E4 Page 2'!$AA$1:$AP$50,'[6]E4 Page 2'!$BA$1:$BP$50,'[6]E4 Page 2'!$CA$1:$CP$50,'[6]E4 Page 2'!$DA$1:$DP$50,'[6]E4 Page 2'!$EA$1:$EP$50,'[6]E4 Page 2'!$FA$1:$FP$50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'[1]AE Sum'!#REF!</definedName>
    <definedName name="ID_sorted">#REF!</definedName>
    <definedName name="INPUT">'[1]AE Sum'!#REF!</definedName>
    <definedName name="INPUT2">'[1]AE Sum'!#REF!</definedName>
    <definedName name="Internal_IT_Rate">[3]Input!$E$4</definedName>
    <definedName name="JURIS">#REF!</definedName>
    <definedName name="Model_Start">[7]ContractAssumptions!$C$13</definedName>
    <definedName name="Name_NPV">'[8]1 New Overview'!$B$39</definedName>
    <definedName name="new.analysis" hidden="1">{"Analysis",#N/A,FALSE,"Analysis";"Details",#N/A,FALSE,"Analysis"}</definedName>
    <definedName name="P">#REF!</definedName>
    <definedName name="PhaseFactor">[3]Input!$E$152</definedName>
    <definedName name="Pre_TCO">'[8]1 New Overview'!$B$36</definedName>
    <definedName name="PRINT">#REF!</definedName>
    <definedName name="_xlnm.Print_Area">#REF!</definedName>
    <definedName name="Print_Area_MI">'[1]AE Sum'!#REF!</definedName>
    <definedName name="_xlnm.Print_Titles">[9]FINHLT!$A$1:$A$65536,[9]FINHLT!$A$1:$IV$9</definedName>
    <definedName name="Print_Titles_MI">'[1]AE Sum'!#REF!,'[1]AE Sum'!$Z$1:$AA$65536</definedName>
    <definedName name="QueryData">OFFSET([10]Input!$B$16,0,0,COUNTA([10]Input!$B$16:$B$1001))</definedName>
    <definedName name="QueryName">[10]Input!$B$5</definedName>
    <definedName name="QueryTable">OFFSET([11]Input!$B$23:$F$23,0,0,COUNTA([11]Input!$B$23:$B$95))</definedName>
    <definedName name="RESIDENTIAL">#REF!</definedName>
    <definedName name="Resource">'[12]Values-Update Year annually'!$B$2:$B$5</definedName>
    <definedName name="REVIEW">'[1]AE Sum'!#REF!</definedName>
    <definedName name="REVIEW2">'[1]AE Sum'!#REF!</definedName>
    <definedName name="Scores">#REF!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CO">'[8]1 New Overview'!$B$37</definedName>
    <definedName name="Total_Dollars_Per_Person_Per_Trip">[3]Input!$E$9</definedName>
    <definedName name="Total_Emission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age">#REF!</definedName>
    <definedName name="wrn.Analysis." hidden="1">{"Analysis",#N/A,FALSE,"Analysis";"Details",#N/A,FALSE,"Analysis"}</definedName>
    <definedName name="X">#REF!</definedName>
    <definedName name="xx">#REF!</definedName>
    <definedName name="yr00">'[1]AE Sum'!#REF!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2" l="1"/>
  <c r="K4" i="2"/>
  <c r="J4" i="2"/>
  <c r="I4" i="2"/>
  <c r="R4" i="2" l="1"/>
  <c r="R5" i="2" s="1"/>
  <c r="R6" i="2" s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S4" i="2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L39" i="3"/>
  <c r="K39" i="3"/>
  <c r="L38" i="3"/>
  <c r="K38" i="3"/>
  <c r="L37" i="3"/>
  <c r="K37" i="3"/>
  <c r="L36" i="3"/>
  <c r="K36" i="3"/>
  <c r="M36" i="3" s="1"/>
  <c r="L35" i="3"/>
  <c r="K35" i="3"/>
  <c r="L34" i="3"/>
  <c r="K34" i="3"/>
  <c r="L33" i="3"/>
  <c r="K33" i="3"/>
  <c r="L32" i="3"/>
  <c r="K32" i="3"/>
  <c r="M32" i="3" s="1"/>
  <c r="L31" i="3"/>
  <c r="K31" i="3"/>
  <c r="L30" i="3"/>
  <c r="K30" i="3"/>
  <c r="L29" i="3"/>
  <c r="K29" i="3"/>
  <c r="L28" i="3"/>
  <c r="K28" i="3"/>
  <c r="M28" i="3" s="1"/>
  <c r="L27" i="3"/>
  <c r="K27" i="3"/>
  <c r="L26" i="3"/>
  <c r="K26" i="3"/>
  <c r="L25" i="3"/>
  <c r="K25" i="3"/>
  <c r="L24" i="3"/>
  <c r="K24" i="3"/>
  <c r="M24" i="3" s="1"/>
  <c r="L23" i="3"/>
  <c r="K23" i="3"/>
  <c r="L22" i="3"/>
  <c r="K22" i="3"/>
  <c r="L21" i="3"/>
  <c r="K21" i="3"/>
  <c r="L20" i="3"/>
  <c r="K20" i="3"/>
  <c r="M20" i="3" s="1"/>
  <c r="L19" i="3"/>
  <c r="K19" i="3"/>
  <c r="L18" i="3"/>
  <c r="K18" i="3"/>
  <c r="L17" i="3"/>
  <c r="K17" i="3"/>
  <c r="L16" i="3"/>
  <c r="K16" i="3"/>
  <c r="M16" i="3" s="1"/>
  <c r="L15" i="3"/>
  <c r="K15" i="3"/>
  <c r="L14" i="3"/>
  <c r="K14" i="3"/>
  <c r="L13" i="3"/>
  <c r="K13" i="3"/>
  <c r="L12" i="3"/>
  <c r="K12" i="3"/>
  <c r="M12" i="3" s="1"/>
  <c r="L11" i="3"/>
  <c r="K11" i="3"/>
  <c r="L10" i="3"/>
  <c r="K10" i="3"/>
  <c r="L9" i="3"/>
  <c r="K9" i="3"/>
  <c r="L8" i="3"/>
  <c r="K8" i="3"/>
  <c r="M8" i="3" s="1"/>
  <c r="L7" i="3"/>
  <c r="K7" i="3"/>
  <c r="L6" i="3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K6" i="3"/>
  <c r="R6" i="3" s="1"/>
  <c r="R7" i="3" s="1"/>
  <c r="M39" i="3"/>
  <c r="M38" i="3"/>
  <c r="M37" i="3"/>
  <c r="M35" i="3"/>
  <c r="M34" i="3"/>
  <c r="M33" i="3"/>
  <c r="M31" i="3"/>
  <c r="M30" i="3"/>
  <c r="M29" i="3"/>
  <c r="M27" i="3"/>
  <c r="M26" i="3"/>
  <c r="M25" i="3"/>
  <c r="M23" i="3"/>
  <c r="M22" i="3"/>
  <c r="M21" i="3"/>
  <c r="M19" i="3"/>
  <c r="M18" i="3"/>
  <c r="M17" i="3"/>
  <c r="M15" i="3"/>
  <c r="M14" i="3"/>
  <c r="M13" i="3"/>
  <c r="M11" i="3"/>
  <c r="M10" i="3"/>
  <c r="M9" i="3"/>
  <c r="M7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R6" i="1"/>
  <c r="R7" i="1" s="1"/>
  <c r="S6" i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5" i="1"/>
  <c r="R5" i="1"/>
  <c r="S4" i="1"/>
  <c r="R4" i="1"/>
  <c r="K7" i="1"/>
  <c r="L7" i="1"/>
  <c r="K8" i="1"/>
  <c r="L8" i="1"/>
  <c r="K9" i="1"/>
  <c r="L9" i="1"/>
  <c r="K10" i="1"/>
  <c r="L10" i="1"/>
  <c r="M10" i="1" s="1"/>
  <c r="K11" i="1"/>
  <c r="L11" i="1"/>
  <c r="K12" i="1"/>
  <c r="L12" i="1"/>
  <c r="K13" i="1"/>
  <c r="L13" i="1"/>
  <c r="K14" i="1"/>
  <c r="L14" i="1"/>
  <c r="M14" i="1" s="1"/>
  <c r="K15" i="1"/>
  <c r="L15" i="1"/>
  <c r="K16" i="1"/>
  <c r="L16" i="1"/>
  <c r="K17" i="1"/>
  <c r="L17" i="1"/>
  <c r="K18" i="1"/>
  <c r="L18" i="1"/>
  <c r="M18" i="1" s="1"/>
  <c r="K19" i="1"/>
  <c r="L19" i="1"/>
  <c r="K20" i="1"/>
  <c r="L20" i="1"/>
  <c r="K21" i="1"/>
  <c r="L21" i="1"/>
  <c r="K22" i="1"/>
  <c r="L22" i="1"/>
  <c r="M22" i="1" s="1"/>
  <c r="K23" i="1"/>
  <c r="L23" i="1"/>
  <c r="K24" i="1"/>
  <c r="L24" i="1"/>
  <c r="K25" i="1"/>
  <c r="L25" i="1"/>
  <c r="K26" i="1"/>
  <c r="L26" i="1"/>
  <c r="M26" i="1" s="1"/>
  <c r="K27" i="1"/>
  <c r="L27" i="1"/>
  <c r="K28" i="1"/>
  <c r="L28" i="1"/>
  <c r="K29" i="1"/>
  <c r="L29" i="1"/>
  <c r="K30" i="1"/>
  <c r="L30" i="1"/>
  <c r="M30" i="1" s="1"/>
  <c r="K31" i="1"/>
  <c r="L31" i="1"/>
  <c r="K32" i="1"/>
  <c r="L32" i="1"/>
  <c r="K33" i="1"/>
  <c r="L33" i="1"/>
  <c r="K34" i="1"/>
  <c r="L34" i="1"/>
  <c r="M34" i="1" s="1"/>
  <c r="K35" i="1"/>
  <c r="L35" i="1"/>
  <c r="K36" i="1"/>
  <c r="L36" i="1"/>
  <c r="K37" i="1"/>
  <c r="L37" i="1"/>
  <c r="L5" i="1"/>
  <c r="K5" i="1"/>
  <c r="M5" i="1" s="1"/>
  <c r="L4" i="1"/>
  <c r="K4" i="1"/>
  <c r="M4" i="1" s="1"/>
  <c r="L6" i="1"/>
  <c r="K6" i="1"/>
  <c r="T6" i="1"/>
  <c r="T5" i="1"/>
  <c r="T4" i="1"/>
  <c r="M37" i="1"/>
  <c r="M36" i="1"/>
  <c r="M35" i="1"/>
  <c r="M33" i="1"/>
  <c r="M32" i="1"/>
  <c r="M31" i="1"/>
  <c r="M29" i="1"/>
  <c r="M28" i="1"/>
  <c r="M27" i="1"/>
  <c r="M25" i="1"/>
  <c r="M24" i="1"/>
  <c r="M23" i="1"/>
  <c r="M21" i="1"/>
  <c r="M20" i="1"/>
  <c r="M19" i="1"/>
  <c r="M17" i="1"/>
  <c r="M16" i="1"/>
  <c r="M15" i="1"/>
  <c r="M13" i="1"/>
  <c r="M12" i="1"/>
  <c r="M11" i="1"/>
  <c r="M9" i="1"/>
  <c r="M8" i="1"/>
  <c r="M7" i="1"/>
  <c r="F29" i="1"/>
  <c r="F30" i="1"/>
  <c r="F37" i="1"/>
  <c r="F23" i="1"/>
  <c r="F34" i="1"/>
  <c r="F26" i="1"/>
  <c r="F18" i="1"/>
  <c r="F13" i="1"/>
  <c r="F10" i="1"/>
  <c r="F5" i="1"/>
  <c r="F36" i="1"/>
  <c r="F35" i="1"/>
  <c r="F33" i="1"/>
  <c r="F32" i="1"/>
  <c r="F31" i="1"/>
  <c r="F28" i="1"/>
  <c r="F27" i="1"/>
  <c r="F25" i="1"/>
  <c r="F24" i="1"/>
  <c r="F20" i="1"/>
  <c r="F19" i="1"/>
  <c r="F17" i="1"/>
  <c r="F16" i="1"/>
  <c r="F15" i="1"/>
  <c r="F12" i="1"/>
  <c r="F11" i="1"/>
  <c r="F9" i="1"/>
  <c r="F8" i="1"/>
  <c r="F7" i="1"/>
  <c r="F6" i="1"/>
  <c r="F4" i="1"/>
  <c r="R7" i="2" l="1"/>
  <c r="R8" i="3"/>
  <c r="T7" i="1"/>
  <c r="R8" i="1"/>
  <c r="M6" i="1"/>
  <c r="F22" i="1"/>
  <c r="F14" i="1"/>
  <c r="F21" i="1"/>
  <c r="R8" i="2" l="1"/>
  <c r="R9" i="3"/>
  <c r="T8" i="1"/>
  <c r="R9" i="1"/>
  <c r="R9" i="2" l="1"/>
  <c r="R10" i="3"/>
  <c r="R10" i="1"/>
  <c r="T9" i="1"/>
  <c r="R10" i="2" l="1"/>
  <c r="R11" i="3"/>
  <c r="R11" i="1"/>
  <c r="T10" i="1"/>
  <c r="R11" i="2" l="1"/>
  <c r="R12" i="3"/>
  <c r="T11" i="1"/>
  <c r="R12" i="1"/>
  <c r="R12" i="2" l="1"/>
  <c r="R13" i="3"/>
  <c r="T12" i="1"/>
  <c r="R13" i="1"/>
  <c r="R13" i="2" l="1"/>
  <c r="R14" i="3"/>
  <c r="R14" i="1"/>
  <c r="T13" i="1"/>
  <c r="R14" i="2" l="1"/>
  <c r="R15" i="3"/>
  <c r="R15" i="1"/>
  <c r="T14" i="1"/>
  <c r="R15" i="2" l="1"/>
  <c r="R16" i="3"/>
  <c r="T15" i="1"/>
  <c r="R16" i="1"/>
  <c r="R16" i="2" l="1"/>
  <c r="R17" i="3"/>
  <c r="T16" i="1"/>
  <c r="R17" i="1"/>
  <c r="R17" i="2" l="1"/>
  <c r="R18" i="3"/>
  <c r="R18" i="1"/>
  <c r="T17" i="1"/>
  <c r="R18" i="2" l="1"/>
  <c r="R19" i="3"/>
  <c r="R19" i="1"/>
  <c r="T18" i="1"/>
  <c r="R19" i="2" l="1"/>
  <c r="R20" i="3"/>
  <c r="T19" i="1"/>
  <c r="R20" i="1"/>
  <c r="R20" i="2" l="1"/>
  <c r="R21" i="3"/>
  <c r="T20" i="1"/>
  <c r="R21" i="1"/>
  <c r="R21" i="2" l="1"/>
  <c r="R22" i="3"/>
  <c r="R22" i="1"/>
  <c r="T21" i="1"/>
  <c r="R22" i="2" l="1"/>
  <c r="R23" i="3"/>
  <c r="R23" i="1"/>
  <c r="T22" i="1"/>
  <c r="R23" i="2" l="1"/>
  <c r="R24" i="3"/>
  <c r="T23" i="1"/>
  <c r="R24" i="1"/>
  <c r="R24" i="2" l="1"/>
  <c r="R25" i="3"/>
  <c r="T24" i="1"/>
  <c r="R25" i="1"/>
  <c r="R25" i="2" l="1"/>
  <c r="R26" i="3"/>
  <c r="R26" i="1"/>
  <c r="T25" i="1"/>
  <c r="R26" i="2" l="1"/>
  <c r="R27" i="3"/>
  <c r="R27" i="1"/>
  <c r="T26" i="1"/>
  <c r="R27" i="2" l="1"/>
  <c r="R28" i="3"/>
  <c r="T27" i="1"/>
  <c r="R28" i="1"/>
  <c r="R28" i="2" l="1"/>
  <c r="R29" i="3"/>
  <c r="T28" i="1"/>
  <c r="R29" i="1"/>
  <c r="R29" i="2" l="1"/>
  <c r="R30" i="3"/>
  <c r="R30" i="1"/>
  <c r="T29" i="1"/>
  <c r="R30" i="2" l="1"/>
  <c r="R31" i="3"/>
  <c r="T30" i="1"/>
  <c r="R31" i="1"/>
  <c r="R31" i="2" l="1"/>
  <c r="R32" i="3"/>
  <c r="R32" i="1"/>
  <c r="T31" i="1"/>
  <c r="R32" i="2" l="1"/>
  <c r="R33" i="3"/>
  <c r="T32" i="1"/>
  <c r="R33" i="1"/>
  <c r="R33" i="2" l="1"/>
  <c r="R34" i="3"/>
  <c r="R34" i="1"/>
  <c r="T33" i="1"/>
  <c r="R34" i="2" l="1"/>
  <c r="R35" i="3"/>
  <c r="R35" i="1"/>
  <c r="T34" i="1"/>
  <c r="R35" i="2" l="1"/>
  <c r="R36" i="3"/>
  <c r="T35" i="1"/>
  <c r="R36" i="1"/>
  <c r="R36" i="2" l="1"/>
  <c r="R37" i="3"/>
  <c r="T36" i="1"/>
  <c r="R37" i="1"/>
  <c r="T37" i="1" s="1"/>
  <c r="R37" i="2" l="1"/>
  <c r="R38" i="3"/>
  <c r="R39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J8" i="3"/>
  <c r="I8" i="3"/>
  <c r="A8" i="3"/>
  <c r="O7" i="3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H7" i="3"/>
  <c r="H8" i="3" s="1"/>
  <c r="H9" i="3" s="1"/>
  <c r="H10" i="3" s="1"/>
  <c r="J7" i="3"/>
  <c r="A7" i="3"/>
  <c r="J6" i="3"/>
  <c r="Q6" i="3" s="1"/>
  <c r="Q7" i="3" s="1"/>
  <c r="Q8" i="3" s="1"/>
  <c r="I6" i="3"/>
  <c r="J8" i="2"/>
  <c r="I8" i="2"/>
  <c r="I7" i="2"/>
  <c r="J6" i="2"/>
  <c r="I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H5" i="2"/>
  <c r="H6" i="2" s="1"/>
  <c r="H7" i="2" s="1"/>
  <c r="H8" i="2" s="1"/>
  <c r="H9" i="2" s="1"/>
  <c r="H10" i="2" s="1"/>
  <c r="H11" i="2" s="1"/>
  <c r="J5" i="2"/>
  <c r="I5" i="2"/>
  <c r="A5" i="2"/>
  <c r="Q4" i="2"/>
  <c r="Q5" i="2" s="1"/>
  <c r="Q6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" i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J5" i="1"/>
  <c r="H5" i="1"/>
  <c r="H6" i="1" s="1"/>
  <c r="I5" i="1"/>
  <c r="A5" i="1"/>
  <c r="J4" i="1"/>
  <c r="Q4" i="1" s="1"/>
  <c r="Q5" i="1" s="1"/>
  <c r="I4" i="1"/>
  <c r="P4" i="1" s="1"/>
  <c r="P6" i="3" l="1"/>
  <c r="T6" i="3" s="1"/>
  <c r="M6" i="3"/>
  <c r="P4" i="2"/>
  <c r="M4" i="2"/>
  <c r="I6" i="1"/>
  <c r="H7" i="1"/>
  <c r="J6" i="1"/>
  <c r="Q6" i="1" s="1"/>
  <c r="P5" i="1"/>
  <c r="P6" i="1" s="1"/>
  <c r="J11" i="2"/>
  <c r="I11" i="2"/>
  <c r="H12" i="2"/>
  <c r="J12" i="2"/>
  <c r="I10" i="2"/>
  <c r="I7" i="3"/>
  <c r="P7" i="3" s="1"/>
  <c r="I9" i="3"/>
  <c r="J10" i="2"/>
  <c r="J9" i="3"/>
  <c r="Q9" i="3" s="1"/>
  <c r="Q10" i="3" s="1"/>
  <c r="I9" i="2"/>
  <c r="J10" i="3"/>
  <c r="H11" i="3"/>
  <c r="J7" i="2"/>
  <c r="Q7" i="2" s="1"/>
  <c r="Q8" i="2" s="1"/>
  <c r="Q9" i="2" s="1"/>
  <c r="Q10" i="2" s="1"/>
  <c r="Q11" i="2" s="1"/>
  <c r="Q12" i="2" s="1"/>
  <c r="J9" i="2"/>
  <c r="I10" i="3"/>
  <c r="P8" i="3" l="1"/>
  <c r="T7" i="3"/>
  <c r="P5" i="2"/>
  <c r="T4" i="2"/>
  <c r="P9" i="3"/>
  <c r="T8" i="3"/>
  <c r="J7" i="1"/>
  <c r="Q7" i="1" s="1"/>
  <c r="H8" i="1"/>
  <c r="I7" i="1"/>
  <c r="P7" i="1" s="1"/>
  <c r="H13" i="2"/>
  <c r="I12" i="2"/>
  <c r="H12" i="3"/>
  <c r="I11" i="3"/>
  <c r="J11" i="3"/>
  <c r="Q11" i="3" s="1"/>
  <c r="P6" i="2" l="1"/>
  <c r="T5" i="2"/>
  <c r="P10" i="3"/>
  <c r="T10" i="3" s="1"/>
  <c r="T9" i="3"/>
  <c r="P11" i="3"/>
  <c r="T11" i="3" s="1"/>
  <c r="H9" i="1"/>
  <c r="I8" i="1"/>
  <c r="P8" i="1" s="1"/>
  <c r="J8" i="1"/>
  <c r="Q8" i="1" s="1"/>
  <c r="H13" i="3"/>
  <c r="I12" i="3"/>
  <c r="J12" i="3"/>
  <c r="Q12" i="3" s="1"/>
  <c r="H14" i="2"/>
  <c r="J13" i="2"/>
  <c r="Q13" i="2" s="1"/>
  <c r="I13" i="2"/>
  <c r="P12" i="3" l="1"/>
  <c r="T12" i="3" s="1"/>
  <c r="P7" i="2"/>
  <c r="T6" i="2"/>
  <c r="H10" i="1"/>
  <c r="I9" i="1"/>
  <c r="P9" i="1" s="1"/>
  <c r="J9" i="1"/>
  <c r="Q9" i="1" s="1"/>
  <c r="H15" i="2"/>
  <c r="I14" i="2"/>
  <c r="J14" i="2"/>
  <c r="Q14" i="2" s="1"/>
  <c r="J13" i="3"/>
  <c r="Q13" i="3" s="1"/>
  <c r="I13" i="3"/>
  <c r="P13" i="3" s="1"/>
  <c r="H14" i="3"/>
  <c r="P8" i="2" l="1"/>
  <c r="T7" i="2"/>
  <c r="T13" i="3"/>
  <c r="H11" i="1"/>
  <c r="J10" i="1"/>
  <c r="Q10" i="1" s="1"/>
  <c r="I10" i="1"/>
  <c r="P10" i="1" s="1"/>
  <c r="H15" i="3"/>
  <c r="I14" i="3"/>
  <c r="P14" i="3" s="1"/>
  <c r="J14" i="3"/>
  <c r="Q14" i="3" s="1"/>
  <c r="J15" i="2"/>
  <c r="Q15" i="2" s="1"/>
  <c r="H16" i="2"/>
  <c r="I15" i="2"/>
  <c r="T8" i="2" l="1"/>
  <c r="P9" i="2"/>
  <c r="T14" i="3"/>
  <c r="Q11" i="1"/>
  <c r="H17" i="2"/>
  <c r="I16" i="2"/>
  <c r="J16" i="2"/>
  <c r="Q16" i="2" s="1"/>
  <c r="H12" i="1"/>
  <c r="J11" i="1"/>
  <c r="I11" i="1"/>
  <c r="P11" i="1" s="1"/>
  <c r="H16" i="3"/>
  <c r="J15" i="3"/>
  <c r="Q15" i="3" s="1"/>
  <c r="I15" i="3"/>
  <c r="P15" i="3" s="1"/>
  <c r="T15" i="3" s="1"/>
  <c r="P10" i="2" l="1"/>
  <c r="T9" i="2"/>
  <c r="H18" i="2"/>
  <c r="I17" i="2"/>
  <c r="J17" i="2"/>
  <c r="Q17" i="2" s="1"/>
  <c r="H17" i="3"/>
  <c r="I16" i="3"/>
  <c r="P16" i="3" s="1"/>
  <c r="J16" i="3"/>
  <c r="Q16" i="3" s="1"/>
  <c r="H13" i="1"/>
  <c r="I12" i="1"/>
  <c r="P12" i="1" s="1"/>
  <c r="J12" i="1"/>
  <c r="Q12" i="1" s="1"/>
  <c r="P11" i="2" l="1"/>
  <c r="T10" i="2"/>
  <c r="T16" i="3"/>
  <c r="Q13" i="1"/>
  <c r="H19" i="2"/>
  <c r="J18" i="2"/>
  <c r="Q18" i="2" s="1"/>
  <c r="I18" i="2"/>
  <c r="H14" i="1"/>
  <c r="I13" i="1"/>
  <c r="P13" i="1" s="1"/>
  <c r="J13" i="1"/>
  <c r="H18" i="3"/>
  <c r="I17" i="3"/>
  <c r="P17" i="3" s="1"/>
  <c r="J17" i="3"/>
  <c r="Q17" i="3" s="1"/>
  <c r="T11" i="2" l="1"/>
  <c r="P12" i="2"/>
  <c r="T17" i="3"/>
  <c r="J18" i="3"/>
  <c r="Q18" i="3" s="1"/>
  <c r="H19" i="3"/>
  <c r="I18" i="3"/>
  <c r="P18" i="3" s="1"/>
  <c r="T18" i="3" s="1"/>
  <c r="I19" i="2"/>
  <c r="H20" i="2"/>
  <c r="J19" i="2"/>
  <c r="Q19" i="2" s="1"/>
  <c r="J14" i="1"/>
  <c r="Q14" i="1" s="1"/>
  <c r="H15" i="1"/>
  <c r="I14" i="1"/>
  <c r="P14" i="1" s="1"/>
  <c r="T12" i="2" l="1"/>
  <c r="P13" i="2"/>
  <c r="H16" i="1"/>
  <c r="I15" i="1"/>
  <c r="P15" i="1" s="1"/>
  <c r="J15" i="1"/>
  <c r="Q15" i="1" s="1"/>
  <c r="H21" i="2"/>
  <c r="J20" i="2"/>
  <c r="Q20" i="2" s="1"/>
  <c r="I20" i="2"/>
  <c r="H20" i="3"/>
  <c r="I19" i="3"/>
  <c r="P19" i="3" s="1"/>
  <c r="J19" i="3"/>
  <c r="Q19" i="3" s="1"/>
  <c r="T19" i="3" l="1"/>
  <c r="T13" i="2"/>
  <c r="P14" i="2"/>
  <c r="Q20" i="3"/>
  <c r="H21" i="3"/>
  <c r="I20" i="3"/>
  <c r="P20" i="3" s="1"/>
  <c r="T20" i="3" s="1"/>
  <c r="J20" i="3"/>
  <c r="H22" i="2"/>
  <c r="J21" i="2"/>
  <c r="Q21" i="2" s="1"/>
  <c r="I21" i="2"/>
  <c r="H17" i="1"/>
  <c r="I16" i="1"/>
  <c r="P16" i="1" s="1"/>
  <c r="J16" i="1"/>
  <c r="Q16" i="1" s="1"/>
  <c r="T14" i="2" l="1"/>
  <c r="P15" i="2"/>
  <c r="H22" i="3"/>
  <c r="J21" i="3"/>
  <c r="Q21" i="3" s="1"/>
  <c r="I21" i="3"/>
  <c r="P21" i="3" s="1"/>
  <c r="T21" i="3" s="1"/>
  <c r="J17" i="1"/>
  <c r="Q17" i="1" s="1"/>
  <c r="I17" i="1"/>
  <c r="P17" i="1" s="1"/>
  <c r="H18" i="1"/>
  <c r="H23" i="2"/>
  <c r="J22" i="2"/>
  <c r="Q22" i="2" s="1"/>
  <c r="I22" i="2"/>
  <c r="T15" i="2" l="1"/>
  <c r="P16" i="2"/>
  <c r="Q23" i="2"/>
  <c r="Q22" i="3"/>
  <c r="H23" i="3"/>
  <c r="I22" i="3"/>
  <c r="P22" i="3" s="1"/>
  <c r="T22" i="3" s="1"/>
  <c r="J22" i="3"/>
  <c r="J23" i="2"/>
  <c r="H24" i="2"/>
  <c r="I23" i="2"/>
  <c r="J18" i="1"/>
  <c r="Q18" i="1" s="1"/>
  <c r="H19" i="1"/>
  <c r="I18" i="1"/>
  <c r="P18" i="1" s="1"/>
  <c r="T16" i="2" l="1"/>
  <c r="P17" i="2"/>
  <c r="Q19" i="1"/>
  <c r="H24" i="3"/>
  <c r="I23" i="3"/>
  <c r="P23" i="3" s="1"/>
  <c r="J23" i="3"/>
  <c r="Q23" i="3" s="1"/>
  <c r="H20" i="1"/>
  <c r="I19" i="1"/>
  <c r="P19" i="1" s="1"/>
  <c r="J19" i="1"/>
  <c r="H25" i="2"/>
  <c r="I24" i="2"/>
  <c r="J24" i="2"/>
  <c r="Q24" i="2" s="1"/>
  <c r="T17" i="2" l="1"/>
  <c r="P18" i="2"/>
  <c r="T23" i="3"/>
  <c r="H21" i="1"/>
  <c r="J20" i="1"/>
  <c r="Q20" i="1" s="1"/>
  <c r="I20" i="1"/>
  <c r="P20" i="1" s="1"/>
  <c r="H26" i="2"/>
  <c r="I25" i="2"/>
  <c r="J25" i="2"/>
  <c r="Q25" i="2" s="1"/>
  <c r="H25" i="3"/>
  <c r="J24" i="3"/>
  <c r="Q24" i="3" s="1"/>
  <c r="I24" i="3"/>
  <c r="P24" i="3" s="1"/>
  <c r="T24" i="3" l="1"/>
  <c r="T18" i="2"/>
  <c r="P19" i="2"/>
  <c r="H22" i="1"/>
  <c r="I21" i="1"/>
  <c r="P21" i="1" s="1"/>
  <c r="J21" i="1"/>
  <c r="Q21" i="1" s="1"/>
  <c r="H26" i="3"/>
  <c r="I25" i="3"/>
  <c r="P25" i="3" s="1"/>
  <c r="J25" i="3"/>
  <c r="Q25" i="3" s="1"/>
  <c r="I26" i="2"/>
  <c r="J26" i="2"/>
  <c r="Q26" i="2" s="1"/>
  <c r="H27" i="2"/>
  <c r="T19" i="2" l="1"/>
  <c r="P20" i="2"/>
  <c r="T25" i="3"/>
  <c r="Q22" i="1"/>
  <c r="H23" i="1"/>
  <c r="I22" i="1"/>
  <c r="P22" i="1" s="1"/>
  <c r="J22" i="1"/>
  <c r="H27" i="3"/>
  <c r="J26" i="3"/>
  <c r="Q26" i="3" s="1"/>
  <c r="I26" i="3"/>
  <c r="P26" i="3" s="1"/>
  <c r="T26" i="3" s="1"/>
  <c r="H28" i="2"/>
  <c r="I27" i="2"/>
  <c r="J27" i="2"/>
  <c r="Q27" i="2" s="1"/>
  <c r="T20" i="2" l="1"/>
  <c r="P21" i="2"/>
  <c r="H24" i="1"/>
  <c r="I23" i="1"/>
  <c r="P23" i="1" s="1"/>
  <c r="J23" i="1"/>
  <c r="Q23" i="1" s="1"/>
  <c r="H29" i="2"/>
  <c r="J28" i="2"/>
  <c r="Q28" i="2" s="1"/>
  <c r="I28" i="2"/>
  <c r="H28" i="3"/>
  <c r="J27" i="3"/>
  <c r="Q27" i="3" s="1"/>
  <c r="I27" i="3"/>
  <c r="P27" i="3" s="1"/>
  <c r="T27" i="3" s="1"/>
  <c r="T21" i="2" l="1"/>
  <c r="P22" i="2"/>
  <c r="Q28" i="3"/>
  <c r="H25" i="1"/>
  <c r="I24" i="1"/>
  <c r="P24" i="1" s="1"/>
  <c r="J24" i="1"/>
  <c r="Q24" i="1" s="1"/>
  <c r="H29" i="3"/>
  <c r="I28" i="3"/>
  <c r="P28" i="3" s="1"/>
  <c r="T28" i="3" s="1"/>
  <c r="J28" i="3"/>
  <c r="H30" i="2"/>
  <c r="J29" i="2"/>
  <c r="Q29" i="2" s="1"/>
  <c r="I29" i="2"/>
  <c r="T22" i="2" l="1"/>
  <c r="P23" i="2"/>
  <c r="Q30" i="2"/>
  <c r="J25" i="1"/>
  <c r="Q25" i="1" s="1"/>
  <c r="H26" i="1"/>
  <c r="I25" i="1"/>
  <c r="P25" i="1" s="1"/>
  <c r="H31" i="2"/>
  <c r="I30" i="2"/>
  <c r="J30" i="2"/>
  <c r="H30" i="3"/>
  <c r="J29" i="3"/>
  <c r="Q29" i="3" s="1"/>
  <c r="I29" i="3"/>
  <c r="P29" i="3" s="1"/>
  <c r="T29" i="3" s="1"/>
  <c r="T23" i="2" l="1"/>
  <c r="P24" i="2"/>
  <c r="J26" i="1"/>
  <c r="Q26" i="1" s="1"/>
  <c r="H27" i="1"/>
  <c r="I26" i="1"/>
  <c r="P26" i="1" s="1"/>
  <c r="I30" i="3"/>
  <c r="P30" i="3" s="1"/>
  <c r="H31" i="3"/>
  <c r="J30" i="3"/>
  <c r="Q30" i="3" s="1"/>
  <c r="J31" i="2"/>
  <c r="Q31" i="2" s="1"/>
  <c r="H32" i="2"/>
  <c r="I31" i="2"/>
  <c r="T24" i="2" l="1"/>
  <c r="P25" i="2"/>
  <c r="T30" i="3"/>
  <c r="Q27" i="1"/>
  <c r="H28" i="1"/>
  <c r="I27" i="1"/>
  <c r="P27" i="1" s="1"/>
  <c r="J27" i="1"/>
  <c r="H33" i="2"/>
  <c r="I32" i="2"/>
  <c r="J32" i="2"/>
  <c r="Q32" i="2" s="1"/>
  <c r="H32" i="3"/>
  <c r="J31" i="3"/>
  <c r="Q31" i="3" s="1"/>
  <c r="I31" i="3"/>
  <c r="P31" i="3" s="1"/>
  <c r="T31" i="3" s="1"/>
  <c r="T25" i="2" l="1"/>
  <c r="P26" i="2"/>
  <c r="H29" i="1"/>
  <c r="J28" i="1"/>
  <c r="I28" i="1"/>
  <c r="P28" i="1" s="1"/>
  <c r="Q28" i="1"/>
  <c r="H33" i="3"/>
  <c r="J32" i="3"/>
  <c r="Q32" i="3" s="1"/>
  <c r="I32" i="3"/>
  <c r="P32" i="3" s="1"/>
  <c r="H34" i="2"/>
  <c r="I33" i="2"/>
  <c r="J33" i="2"/>
  <c r="Q33" i="2" s="1"/>
  <c r="T32" i="3" l="1"/>
  <c r="T26" i="2"/>
  <c r="P27" i="2"/>
  <c r="Q29" i="1"/>
  <c r="J34" i="2"/>
  <c r="Q34" i="2" s="1"/>
  <c r="I34" i="2"/>
  <c r="H35" i="2"/>
  <c r="H30" i="1"/>
  <c r="I29" i="1"/>
  <c r="P29" i="1" s="1"/>
  <c r="J29" i="1"/>
  <c r="H34" i="3"/>
  <c r="J33" i="3"/>
  <c r="Q33" i="3" s="1"/>
  <c r="I33" i="3"/>
  <c r="P33" i="3" s="1"/>
  <c r="T33" i="3" s="1"/>
  <c r="T27" i="2" l="1"/>
  <c r="P28" i="2"/>
  <c r="P34" i="3"/>
  <c r="Q30" i="1"/>
  <c r="J34" i="3"/>
  <c r="Q34" i="3" s="1"/>
  <c r="H35" i="3"/>
  <c r="I34" i="3"/>
  <c r="J30" i="1"/>
  <c r="H31" i="1"/>
  <c r="I30" i="1"/>
  <c r="P30" i="1" s="1"/>
  <c r="H36" i="2"/>
  <c r="I35" i="2"/>
  <c r="J35" i="2"/>
  <c r="Q35" i="2" s="1"/>
  <c r="T28" i="2" l="1"/>
  <c r="P29" i="2"/>
  <c r="T34" i="3"/>
  <c r="H37" i="2"/>
  <c r="J36" i="2"/>
  <c r="Q36" i="2" s="1"/>
  <c r="I36" i="2"/>
  <c r="H32" i="1"/>
  <c r="I31" i="1"/>
  <c r="P31" i="1" s="1"/>
  <c r="J31" i="1"/>
  <c r="Q31" i="1" s="1"/>
  <c r="H36" i="3"/>
  <c r="I35" i="3"/>
  <c r="P35" i="3" s="1"/>
  <c r="J35" i="3"/>
  <c r="Q35" i="3" s="1"/>
  <c r="T29" i="2" l="1"/>
  <c r="P30" i="2"/>
  <c r="T35" i="3"/>
  <c r="Q36" i="3"/>
  <c r="J37" i="2"/>
  <c r="Q37" i="2" s="1"/>
  <c r="I37" i="2"/>
  <c r="H37" i="3"/>
  <c r="I36" i="3"/>
  <c r="P36" i="3" s="1"/>
  <c r="T36" i="3" s="1"/>
  <c r="J36" i="3"/>
  <c r="H33" i="1"/>
  <c r="I32" i="1"/>
  <c r="P32" i="1" s="1"/>
  <c r="J32" i="1"/>
  <c r="Q32" i="1" s="1"/>
  <c r="T30" i="2" l="1"/>
  <c r="P31" i="2"/>
  <c r="Q37" i="3"/>
  <c r="H34" i="1"/>
  <c r="J33" i="1"/>
  <c r="Q33" i="1" s="1"/>
  <c r="I33" i="1"/>
  <c r="P33" i="1" s="1"/>
  <c r="I37" i="3"/>
  <c r="P37" i="3" s="1"/>
  <c r="T37" i="3" s="1"/>
  <c r="H38" i="3"/>
  <c r="J37" i="3"/>
  <c r="T31" i="2" l="1"/>
  <c r="P32" i="2"/>
  <c r="Q38" i="3"/>
  <c r="J34" i="1"/>
  <c r="Q34" i="1" s="1"/>
  <c r="I34" i="1"/>
  <c r="P34" i="1" s="1"/>
  <c r="H35" i="1"/>
  <c r="H39" i="3"/>
  <c r="I38" i="3"/>
  <c r="P38" i="3" s="1"/>
  <c r="T38" i="3" s="1"/>
  <c r="J38" i="3"/>
  <c r="T32" i="2" l="1"/>
  <c r="P33" i="2"/>
  <c r="H36" i="1"/>
  <c r="I35" i="1"/>
  <c r="P35" i="1" s="1"/>
  <c r="J35" i="1"/>
  <c r="Q35" i="1" s="1"/>
  <c r="J39" i="3"/>
  <c r="Q39" i="3" s="1"/>
  <c r="I39" i="3"/>
  <c r="P39" i="3" s="1"/>
  <c r="T39" i="3" s="1"/>
  <c r="T33" i="2" l="1"/>
  <c r="P34" i="2"/>
  <c r="H37" i="1"/>
  <c r="J36" i="1"/>
  <c r="Q36" i="1" s="1"/>
  <c r="I36" i="1"/>
  <c r="P36" i="1" s="1"/>
  <c r="T34" i="2" l="1"/>
  <c r="P35" i="2"/>
  <c r="I37" i="1"/>
  <c r="P37" i="1" s="1"/>
  <c r="J37" i="1"/>
  <c r="Q37" i="1" s="1"/>
  <c r="T35" i="2" l="1"/>
  <c r="P36" i="2"/>
  <c r="T36" i="2" l="1"/>
  <c r="P37" i="2"/>
  <c r="T37" i="2" s="1"/>
</calcChain>
</file>

<file path=xl/sharedStrings.xml><?xml version="1.0" encoding="utf-8"?>
<sst xmlns="http://schemas.openxmlformats.org/spreadsheetml/2006/main" count="68" uniqueCount="14">
  <si>
    <t>Mid Fuel</t>
  </si>
  <si>
    <t>System Benefits and CEC Program Impacts (Nominal $)</t>
  </si>
  <si>
    <t>System Benefits and CEC Program Impacts (PV $)</t>
  </si>
  <si>
    <t>System Benefits and CEC Program Impacts (CPV $)</t>
  </si>
  <si>
    <t>$M</t>
  </si>
  <si>
    <t>Net System Savings</t>
  </si>
  <si>
    <t>DEF CEC Program Admin Costs</t>
  </si>
  <si>
    <t>DEF CEC Subscription Fee</t>
  </si>
  <si>
    <t>DEF CEC Bill Credits</t>
  </si>
  <si>
    <t>Remaining Net System Savings</t>
  </si>
  <si>
    <t>High Fuel</t>
  </si>
  <si>
    <t>Low Fuel</t>
  </si>
  <si>
    <t>20FL-CEC-002059 - 20FL-CEC-002061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</si>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</sst>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[Red]\(0.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3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2" xr:uid="{58D9291E-E42F-44DD-BB68-F02FF027C110}"/>
    <cellStyle name="Normal 93" xfId="1" xr:uid="{C640EF50-3143-4E29-B8FD-6DD5E3012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r%20QA%20Process\PAR%20Query%20DB\PAR%20Results%20Query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lliam(Backup)\WILLIAM\EPM\QA%20Tool\05082015\QA%20DB%20Query%20to%20Excel%20Results%20Ver%208-25-201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Indiana%20SBDR_Financial%20Management%20Workbook_2016-08-05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DEI%20SB%20PM%20Initiate%20Estimate%20and%20Resource%20P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trategist\LJT\2015\2015-07%20Hawaii\Results\2015%20August\3_2015_Hawaii_Study_Rev_Req_08052015_2043%20-%20FI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_Partnerships\RFP_Central\RFP%20Responses\2017\Duke\Final%20Model%20and%20Pricing\UP_GPP_RFP_Model_AtRiskTemplate_Duke_090517_GB_Full%20Recovery3%20250kWh%20bloc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InMgmt\pd\GEP\Product%20Development%20Documents\PMO%20Process\Initiate%20Business%20Case%20Documents\Mobile%20App%20Initiate%20DRAFT%2004.06.1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tCost"/>
      <sheetName val="FOM"/>
      <sheetName val="NOx"/>
      <sheetName val="NOx Rate"/>
      <sheetName val="NOx Monthly"/>
      <sheetName val="NOx Rate Monthly"/>
      <sheetName val="Dispatch"/>
      <sheetName val="MWH"/>
      <sheetName val="MWH Monthly"/>
      <sheetName val="SO2"/>
      <sheetName val="SO2 Monthly"/>
      <sheetName val="CO2"/>
      <sheetName val="CO2 All"/>
      <sheetName val="Hg"/>
      <sheetName val="Btu"/>
      <sheetName val="Btu Monthly"/>
      <sheetName val="CoalBurn"/>
      <sheetName val="CF"/>
      <sheetName val="CF All"/>
      <sheetName val="CF Monthly"/>
      <sheetName val="CF System"/>
      <sheetName val="FuelCost"/>
      <sheetName val="Sheet2"/>
    </sheetNames>
    <sheetDataSet>
      <sheetData sheetId="0" refreshError="1">
        <row r="5">
          <cell r="B5" t="str">
            <v>Duke Coal Total Cost by Year</v>
          </cell>
        </row>
        <row r="16">
          <cell r="B16" t="str">
            <v>Duke Capacity Factor by Year</v>
          </cell>
        </row>
        <row r="17">
          <cell r="B17" t="str">
            <v>Duke CO2 Tons by Year</v>
          </cell>
        </row>
        <row r="18">
          <cell r="B18" t="str">
            <v>Duke Coal and CC Btu Consumed by Month</v>
          </cell>
        </row>
        <row r="19">
          <cell r="B19" t="str">
            <v>Duke Coal and CC Btu Consumed by Year</v>
          </cell>
        </row>
        <row r="20">
          <cell r="B20" t="str">
            <v>Duke Coal and CC Capacity Factor by Month</v>
          </cell>
        </row>
        <row r="21">
          <cell r="B21" t="str">
            <v>Duke Coal and CC Capacity Factor by Year</v>
          </cell>
        </row>
        <row r="22">
          <cell r="B22" t="str">
            <v>Duke Coal and CC Fuel Cost by Year</v>
          </cell>
        </row>
        <row r="23">
          <cell r="B23" t="str">
            <v>Duke Coal and CC Generation by Month</v>
          </cell>
        </row>
        <row r="24">
          <cell r="B24" t="str">
            <v>Duke Coal and CC Generation by Year</v>
          </cell>
        </row>
        <row r="25">
          <cell r="B25" t="str">
            <v>Duke Coal Burn by Year</v>
          </cell>
        </row>
        <row r="26">
          <cell r="B26" t="str">
            <v>Duke Coal CO2 Tons by Year</v>
          </cell>
        </row>
        <row r="27">
          <cell r="B27" t="str">
            <v>Duke Coal Hg Pounds by Year</v>
          </cell>
        </row>
        <row r="28">
          <cell r="B28" t="str">
            <v>Duke Coal NOx Tons by Month</v>
          </cell>
        </row>
        <row r="29">
          <cell r="B29" t="str">
            <v>Duke Coal NOx Tons by Year</v>
          </cell>
        </row>
        <row r="30">
          <cell r="B30" t="str">
            <v>Duke Coal SO2 Tons by Month</v>
          </cell>
        </row>
        <row r="31">
          <cell r="B31" t="str">
            <v>Duke Coal SO2 Tons by Year</v>
          </cell>
        </row>
        <row r="32">
          <cell r="B32" t="str">
            <v>Duke Coal System CF by Year</v>
          </cell>
        </row>
        <row r="33">
          <cell r="B33" t="str">
            <v>Duke Dispatch Price by Year</v>
          </cell>
        </row>
        <row r="34">
          <cell r="B34" t="str">
            <v>Duke FixedOM by Year</v>
          </cell>
        </row>
        <row r="35">
          <cell r="B35" t="str">
            <v>Duke Coal Total Cost by Year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2 All"/>
      <sheetName val="Capacity at Peak"/>
      <sheetName val="Dependable Cap"/>
      <sheetName val="Operating Hrs"/>
      <sheetName val="Fuel Demand"/>
      <sheetName val="Reagent Cost"/>
      <sheetName val="Fuel Cost"/>
      <sheetName val="Fuel Price"/>
      <sheetName val="Heat Rate"/>
      <sheetName val="TotCost"/>
      <sheetName val="FOM"/>
      <sheetName val="VOM Cost"/>
      <sheetName val="VOM Rate"/>
      <sheetName val="NOx"/>
      <sheetName val="NOx Cost"/>
      <sheetName val="NOx Allow"/>
      <sheetName val="Dispatch"/>
      <sheetName val="MWH"/>
      <sheetName val="SO2"/>
      <sheetName val="SO2 Cost"/>
      <sheetName val="SO2 Allow"/>
      <sheetName val="CO2"/>
      <sheetName val="CO2 Cost"/>
      <sheetName val="CO2 Allow"/>
      <sheetName val="Hg"/>
      <sheetName val="Hg Cost"/>
      <sheetName val="Btu"/>
      <sheetName val="CoalBurn"/>
      <sheetName val="CF"/>
      <sheetName val="CF All"/>
      <sheetName val="CF System"/>
      <sheetName val="FuelCost"/>
      <sheetName val="Starts"/>
      <sheetName val="Start Cost"/>
      <sheetName val="Tot System Costs"/>
    </sheetNames>
    <sheetDataSet>
      <sheetData sheetId="0">
        <row r="23">
          <cell r="B23" t="str">
            <v>Duke Capacity at Peak</v>
          </cell>
          <cell r="C23" t="str">
            <v>Capacity at Peak</v>
          </cell>
          <cell r="D23" t="str">
            <v>#,##0</v>
          </cell>
          <cell r="E23" t="b">
            <v>1</v>
          </cell>
          <cell r="F23" t="str">
            <v>MW</v>
          </cell>
        </row>
        <row r="24">
          <cell r="B24" t="str">
            <v>Duke Capacity Factor by Year</v>
          </cell>
        </row>
        <row r="25">
          <cell r="B25" t="str">
            <v>Duke CO2 Cost by Year</v>
          </cell>
        </row>
        <row r="26">
          <cell r="B26" t="str">
            <v>Duke CO2 Tons by Year</v>
          </cell>
        </row>
        <row r="27">
          <cell r="B27" t="str">
            <v>Duke Coal and CC Btu Consumed by Year</v>
          </cell>
        </row>
        <row r="28">
          <cell r="B28" t="str">
            <v>Duke Coal and CC Capacity Factor by Year</v>
          </cell>
        </row>
        <row r="29">
          <cell r="B29" t="str">
            <v>Duke Coal and CC Fuel Cost by Year</v>
          </cell>
        </row>
        <row r="30">
          <cell r="B30" t="str">
            <v>Duke Coal and CC Generation by Year</v>
          </cell>
        </row>
        <row r="31">
          <cell r="B31" t="str">
            <v>Duke Coal Burn by Year</v>
          </cell>
        </row>
        <row r="32">
          <cell r="B32" t="str">
            <v>Duke Coal CO2 Tons by Year</v>
          </cell>
        </row>
        <row r="33">
          <cell r="B33" t="str">
            <v>Duke Coal Hg Pounds by Year</v>
          </cell>
        </row>
        <row r="34">
          <cell r="B34" t="str">
            <v>Duke Coal NOx Tons by Year</v>
          </cell>
        </row>
        <row r="35">
          <cell r="B35" t="str">
            <v>Duke Coal SO2 Tons by Year</v>
          </cell>
        </row>
        <row r="36">
          <cell r="B36" t="str">
            <v>Duke Coal System CF by Year</v>
          </cell>
        </row>
        <row r="37">
          <cell r="B37" t="str">
            <v>Duke Florida Coal Total Cost by Year</v>
          </cell>
        </row>
        <row r="38">
          <cell r="B38" t="str">
            <v>Duke Dispatch Price by Year</v>
          </cell>
        </row>
        <row r="39">
          <cell r="B39" t="str">
            <v>Duke FixedOM by Year</v>
          </cell>
        </row>
        <row r="40">
          <cell r="B40" t="str">
            <v>Duke Fuel Cost by Year</v>
          </cell>
        </row>
        <row r="41">
          <cell r="B41" t="str">
            <v>Duke Hg Cost by Year</v>
          </cell>
        </row>
        <row r="42">
          <cell r="B42" t="str">
            <v>Duke NOx Cost by Year</v>
          </cell>
        </row>
        <row r="43">
          <cell r="B43" t="str">
            <v>Duke Florida Reagent Cost by Year</v>
          </cell>
        </row>
        <row r="44">
          <cell r="B44" t="str">
            <v>Duke SO2 Cost by Year</v>
          </cell>
        </row>
        <row r="45">
          <cell r="B45" t="str">
            <v>Duke Start Cost by Year</v>
          </cell>
        </row>
        <row r="46">
          <cell r="B46" t="str">
            <v>Duke Starts by Year</v>
          </cell>
        </row>
        <row r="47">
          <cell r="B47" t="str">
            <v>Duke Sys Fuel Demand Chg</v>
          </cell>
        </row>
        <row r="48">
          <cell r="B48" t="str">
            <v>Duke System Costs</v>
          </cell>
        </row>
        <row r="49">
          <cell r="B49" t="str">
            <v>Duke VOM Cost by Year</v>
          </cell>
        </row>
        <row r="50">
          <cell r="B50" t="str">
            <v>Duke Hours Per Unit  by Year</v>
          </cell>
        </row>
        <row r="51">
          <cell r="B51" t="str">
            <v>Duke Dependable Capacity By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nalysis"/>
      <sheetName val="Assumptions"/>
      <sheetName val="Status Report"/>
      <sheetName val="Appr Funding"/>
      <sheetName val="Forecast"/>
      <sheetName val="Staffing"/>
      <sheetName val="Actuals"/>
      <sheetName val="Values-Update Year annual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Int. Labor</v>
          </cell>
        </row>
        <row r="3">
          <cell r="B3" t="str">
            <v>Ext. Labor</v>
          </cell>
        </row>
        <row r="4">
          <cell r="B4" t="str">
            <v>Other</v>
          </cell>
        </row>
        <row r="5">
          <cell r="B5" t="str">
            <v>Contingency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Input"/>
      <sheetName val="Estimate"/>
      <sheetName val="Resources"/>
      <sheetName val="Common"/>
      <sheetName val="CMS"/>
      <sheetName val="Talley"/>
    </sheetNames>
    <sheetDataSet>
      <sheetData sheetId="0" refreshError="1"/>
      <sheetData sheetId="1">
        <row r="4">
          <cell r="E4">
            <v>75</v>
          </cell>
        </row>
        <row r="5">
          <cell r="E5">
            <v>100</v>
          </cell>
        </row>
        <row r="6">
          <cell r="E6">
            <v>70</v>
          </cell>
        </row>
        <row r="9">
          <cell r="E9">
            <v>900</v>
          </cell>
        </row>
        <row r="12">
          <cell r="E12">
            <v>0.05</v>
          </cell>
        </row>
        <row r="152">
          <cell r="B152">
            <v>38.5</v>
          </cell>
          <cell r="E152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ource_Plans"/>
      <sheetName val="Summary"/>
      <sheetName val="Summary_1"/>
      <sheetName val="2015TYSP"/>
      <sheetName val="Firm_Nuclear_Case"/>
      <sheetName val="Energy_only_Nuclear_Case"/>
      <sheetName val="EnergyOnly_Nucl_CPVRR_Costs"/>
      <sheetName val="Firm_Nucl_CPVRR_Costs"/>
      <sheetName val="Firm Nuclear Chart"/>
      <sheetName val="CPVRR_EnergyOnly_Nuclear_Diff"/>
      <sheetName val="CPVRR_Firm_Nuclear_Diff"/>
      <sheetName val="Summ_2015TYSP_Firm_Nuclear"/>
      <sheetName val="Summ_2015TYSP_Energy_Nuclear"/>
      <sheetName val="Wheeling_Charges"/>
      <sheetName val="FOM"/>
      <sheetName val="NUC_RR"/>
      <sheetName val="financial_assumptions"/>
      <sheetName val="Nuclear_Decommissioning_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6.9000000000000006E-2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Summary"/>
      <sheetName val="Projections"/>
      <sheetName val="RiskSerializationData"/>
      <sheetName val="Startup Costs"/>
      <sheetName val="ContractAssumptions"/>
      <sheetName val="AttritionAssump"/>
      <sheetName val="PurchaseAssump"/>
      <sheetName val="AllocationAssump"/>
      <sheetName val="OutreachAssump"/>
      <sheetName val="DM_Assump"/>
      <sheetName val="OtherMktgAssump"/>
      <sheetName val="OtherExpenseAssump"/>
      <sheetName val="EmployeeAssump"/>
      <sheetName val="OverheadAssump"/>
      <sheetName val="DM_SpendCalc"/>
      <sheetName val="DM_EnrollCalc"/>
      <sheetName val="Outreach Spend"/>
      <sheetName val="OutreachEnrollCalc"/>
      <sheetName val="OtherMktgCalc"/>
      <sheetName val="ModelInfo"/>
    </sheetNames>
    <sheetDataSet>
      <sheetData sheetId="0"/>
      <sheetData sheetId="1"/>
      <sheetData sheetId="2"/>
      <sheetData sheetId="3"/>
      <sheetData sheetId="4"/>
      <sheetData sheetId="5">
        <row r="13">
          <cell r="C13">
            <v>43101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 New Overview"/>
      <sheetName val="2 Rank"/>
      <sheetName val="3 Score"/>
      <sheetName val="4a Business Resources"/>
      <sheetName val="4b IT Resources"/>
      <sheetName val="5 Customer Facing Impacts"/>
      <sheetName val="6 CCO Impacts"/>
      <sheetName val="Supporting Documentation"/>
      <sheetName val="Validation"/>
      <sheetName val="Graph"/>
      <sheetName val="Resource Roles"/>
      <sheetName val="Tabular Data All"/>
      <sheetName val="Tabular Data for MPL Data Entry"/>
      <sheetName val="Estimating Guidelines"/>
    </sheetNames>
    <sheetDataSet>
      <sheetData sheetId="0"/>
      <sheetData sheetId="1">
        <row r="36">
          <cell r="B36">
            <v>2072686</v>
          </cell>
        </row>
        <row r="37">
          <cell r="B37">
            <v>3322686</v>
          </cell>
        </row>
        <row r="39">
          <cell r="B39">
            <v>-2843392.1382125192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7DA6-1A68-41F9-9602-77980190D8F0}">
  <sheetPr>
    <pageSetUpPr fitToPage="1"/>
  </sheetPr>
  <dimension ref="A1:T39"/>
  <sheetViews>
    <sheetView tabSelected="1" zoomScale="70" zoomScaleNormal="70" workbookViewId="0">
      <selection activeCell="F1" sqref="F1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27.81640625" customWidth="1"/>
    <col min="8" max="8" width="5" style="1" bestFit="1" customWidth="1"/>
    <col min="9" max="9" width="16.6328125" bestFit="1" customWidth="1"/>
    <col min="10" max="10" width="26" bestFit="1" customWidth="1"/>
    <col min="11" max="11" width="21.81640625" bestFit="1" customWidth="1"/>
    <col min="12" max="12" width="16.90625" bestFit="1" customWidth="1"/>
    <col min="13" max="13" width="27.453125" customWidth="1"/>
    <col min="15" max="15" width="5" style="1" bestFit="1" customWidth="1"/>
    <col min="16" max="16" width="16.6328125" bestFit="1" customWidth="1"/>
    <col min="17" max="17" width="26" bestFit="1" customWidth="1"/>
    <col min="18" max="18" width="21.81640625" bestFit="1" customWidth="1"/>
    <col min="19" max="19" width="16.90625" bestFit="1" customWidth="1"/>
    <col min="20" max="20" width="27.7265625" customWidth="1"/>
  </cols>
  <sheetData>
    <row r="1" spans="1:20" x14ac:dyDescent="0.35">
      <c r="A1" s="14" t="s">
        <v>12</v>
      </c>
      <c r="B1" s="15"/>
      <c r="C1" s="15"/>
      <c r="F1" t="s">
        <v>13</v>
      </c>
    </row>
    <row r="2" spans="1:20" x14ac:dyDescent="0.35">
      <c r="A2" s="11"/>
      <c r="B2" s="16"/>
      <c r="C2" s="16"/>
    </row>
    <row r="3" spans="1:20" ht="15" thickBot="1" x14ac:dyDescent="0.4">
      <c r="A3" s="11" t="s">
        <v>11</v>
      </c>
    </row>
    <row r="4" spans="1:20" x14ac:dyDescent="0.35">
      <c r="A4" s="2"/>
      <c r="B4" s="12" t="s">
        <v>1</v>
      </c>
      <c r="C4" s="12"/>
      <c r="D4" s="12"/>
      <c r="E4" s="12"/>
      <c r="F4" s="13"/>
      <c r="H4" s="2"/>
      <c r="I4" s="12" t="s">
        <v>2</v>
      </c>
      <c r="J4" s="12"/>
      <c r="K4" s="12"/>
      <c r="L4" s="12"/>
      <c r="M4" s="13"/>
      <c r="O4" s="2"/>
      <c r="P4" s="12" t="s">
        <v>3</v>
      </c>
      <c r="Q4" s="12"/>
      <c r="R4" s="12"/>
      <c r="S4" s="12"/>
      <c r="T4" s="13"/>
    </row>
    <row r="5" spans="1:20" x14ac:dyDescent="0.35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H5" s="3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O5" s="3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5" t="s">
        <v>9</v>
      </c>
    </row>
    <row r="6" spans="1:20" x14ac:dyDescent="0.35">
      <c r="A6" s="3">
        <v>2020</v>
      </c>
      <c r="B6" s="7">
        <v>0</v>
      </c>
      <c r="C6" s="7">
        <v>0</v>
      </c>
      <c r="D6" s="7">
        <v>0</v>
      </c>
      <c r="E6" s="7">
        <v>0</v>
      </c>
      <c r="F6" s="9">
        <f>SUM(B6:E6)</f>
        <v>0</v>
      </c>
      <c r="H6" s="3">
        <v>2020</v>
      </c>
      <c r="I6" s="7">
        <f>B6/(1+6.7%)^($H6-$H$6)</f>
        <v>0</v>
      </c>
      <c r="J6" s="7">
        <f>C6/(1+6.7%)^($H6-$H$6)</f>
        <v>0</v>
      </c>
      <c r="K6" s="7">
        <f t="shared" ref="K6:L6" si="0">D6/(1+6.7%)^($H6-$H$6)</f>
        <v>0</v>
      </c>
      <c r="L6" s="7">
        <f t="shared" si="0"/>
        <v>0</v>
      </c>
      <c r="M6" s="9">
        <f>SUM(I6:L6)</f>
        <v>0</v>
      </c>
      <c r="O6" s="3">
        <v>2020</v>
      </c>
      <c r="P6" s="7">
        <f>I6</f>
        <v>0</v>
      </c>
      <c r="Q6" s="7">
        <f>J6</f>
        <v>0</v>
      </c>
      <c r="R6" s="7">
        <f t="shared" ref="R6:S6" si="1">K6</f>
        <v>0</v>
      </c>
      <c r="S6" s="7">
        <f t="shared" si="1"/>
        <v>0</v>
      </c>
      <c r="T6" s="9">
        <f>SUM(P6:S6)</f>
        <v>0</v>
      </c>
    </row>
    <row r="7" spans="1:20" x14ac:dyDescent="0.35">
      <c r="A7" s="3">
        <f>A6+1</f>
        <v>2021</v>
      </c>
      <c r="B7" s="7">
        <v>0</v>
      </c>
      <c r="C7" s="7">
        <v>1.0200790961866668</v>
      </c>
      <c r="D7" s="7">
        <v>0</v>
      </c>
      <c r="E7" s="7">
        <v>0</v>
      </c>
      <c r="F7" s="9">
        <f t="shared" ref="F7:F38" si="2">SUM(B7:E7)</f>
        <v>1.0200790961866668</v>
      </c>
      <c r="H7" s="3">
        <f>H6+1</f>
        <v>2021</v>
      </c>
      <c r="I7" s="7">
        <f t="shared" ref="I7:J39" si="3">B7/(1+6.7%)^($H7-$H$6)</f>
        <v>0</v>
      </c>
      <c r="J7" s="7">
        <f t="shared" si="3"/>
        <v>0.95602539473914416</v>
      </c>
      <c r="K7" s="7">
        <f t="shared" ref="K7:K39" si="4">D7/(1+6.7%)^($H7-$H$6)</f>
        <v>0</v>
      </c>
      <c r="L7" s="7">
        <f t="shared" ref="L7:L39" si="5">E7/(1+6.7%)^($H7-$H$6)</f>
        <v>0</v>
      </c>
      <c r="M7" s="9">
        <f t="shared" ref="M7:M38" si="6">SUM(I7:L7)</f>
        <v>0.95602539473914416</v>
      </c>
      <c r="O7" s="3">
        <f>O6+1</f>
        <v>2021</v>
      </c>
      <c r="P7" s="7">
        <f>P6+I7</f>
        <v>0</v>
      </c>
      <c r="Q7" s="7">
        <f>Q6+J7</f>
        <v>0.95602539473914416</v>
      </c>
      <c r="R7" s="7">
        <f t="shared" ref="R7:S22" si="7">R6+K7</f>
        <v>0</v>
      </c>
      <c r="S7" s="7">
        <f t="shared" si="7"/>
        <v>0</v>
      </c>
      <c r="T7" s="9">
        <f t="shared" ref="T7:T38" si="8">SUM(P7:S7)</f>
        <v>0.95602539473914416</v>
      </c>
    </row>
    <row r="8" spans="1:20" x14ac:dyDescent="0.35">
      <c r="A8" s="3">
        <f t="shared" ref="A8:A39" si="9">A7+1</f>
        <v>2022</v>
      </c>
      <c r="B8" s="7">
        <v>21.104977556865379</v>
      </c>
      <c r="C8" s="7">
        <v>0.6275365374466666</v>
      </c>
      <c r="D8" s="7">
        <v>-15.00996</v>
      </c>
      <c r="E8" s="7">
        <v>14.883329252475001</v>
      </c>
      <c r="F8" s="9">
        <f t="shared" si="2"/>
        <v>21.605883346787046</v>
      </c>
      <c r="H8" s="3">
        <f t="shared" ref="H8:H31" si="10">H7+1</f>
        <v>2022</v>
      </c>
      <c r="I8" s="7">
        <f t="shared" si="3"/>
        <v>18.537708802514018</v>
      </c>
      <c r="J8" s="7">
        <f t="shared" si="3"/>
        <v>0.55120123026807166</v>
      </c>
      <c r="K8" s="7">
        <f t="shared" si="4"/>
        <v>-13.184106302300682</v>
      </c>
      <c r="L8" s="7">
        <f t="shared" si="5"/>
        <v>13.072879274613108</v>
      </c>
      <c r="M8" s="9">
        <f t="shared" si="6"/>
        <v>18.977683005094512</v>
      </c>
      <c r="O8" s="3">
        <f t="shared" ref="O8:O31" si="11">O7+1</f>
        <v>2022</v>
      </c>
      <c r="P8" s="7">
        <f t="shared" ref="P8:S39" si="12">P7+I8</f>
        <v>18.537708802514018</v>
      </c>
      <c r="Q8" s="7">
        <f t="shared" si="12"/>
        <v>1.5072266250072159</v>
      </c>
      <c r="R8" s="7">
        <f t="shared" si="7"/>
        <v>-13.184106302300682</v>
      </c>
      <c r="S8" s="7">
        <f t="shared" si="7"/>
        <v>13.072879274613108</v>
      </c>
      <c r="T8" s="9">
        <f t="shared" si="8"/>
        <v>19.933708399833662</v>
      </c>
    </row>
    <row r="9" spans="1:20" x14ac:dyDescent="0.35">
      <c r="A9" s="3">
        <f t="shared" si="9"/>
        <v>2023</v>
      </c>
      <c r="B9" s="7">
        <v>58.902329622276966</v>
      </c>
      <c r="C9" s="7">
        <v>0.68307619099066674</v>
      </c>
      <c r="D9" s="7">
        <v>-45.029879999999999</v>
      </c>
      <c r="E9" s="7">
        <v>44.577898543799996</v>
      </c>
      <c r="F9" s="9">
        <f t="shared" si="2"/>
        <v>59.133424357067632</v>
      </c>
      <c r="H9" s="3">
        <f t="shared" si="10"/>
        <v>2023</v>
      </c>
      <c r="I9" s="7">
        <f t="shared" si="3"/>
        <v>48.488551817354228</v>
      </c>
      <c r="J9" s="7">
        <f t="shared" si="3"/>
        <v>0.5623101071629828</v>
      </c>
      <c r="K9" s="7">
        <f t="shared" si="4"/>
        <v>-37.068715001782614</v>
      </c>
      <c r="L9" s="7">
        <f t="shared" si="5"/>
        <v>36.696642684779583</v>
      </c>
      <c r="M9" s="9">
        <f t="shared" si="6"/>
        <v>48.678789607514183</v>
      </c>
      <c r="O9" s="3">
        <f t="shared" si="11"/>
        <v>2023</v>
      </c>
      <c r="P9" s="7">
        <f t="shared" si="12"/>
        <v>67.026260619868253</v>
      </c>
      <c r="Q9" s="7">
        <f t="shared" si="12"/>
        <v>2.0695367321701985</v>
      </c>
      <c r="R9" s="7">
        <f t="shared" si="7"/>
        <v>-50.252821304083298</v>
      </c>
      <c r="S9" s="7">
        <f t="shared" si="7"/>
        <v>49.769521959392691</v>
      </c>
      <c r="T9" s="9">
        <f t="shared" si="8"/>
        <v>68.612498007347838</v>
      </c>
    </row>
    <row r="10" spans="1:20" x14ac:dyDescent="0.35">
      <c r="A10" s="3">
        <f t="shared" si="9"/>
        <v>2024</v>
      </c>
      <c r="B10" s="7">
        <v>85.064714551169118</v>
      </c>
      <c r="C10" s="7">
        <v>0.67471288001039997</v>
      </c>
      <c r="D10" s="7">
        <v>-75.049800000000005</v>
      </c>
      <c r="E10" s="7">
        <v>74.298965492025005</v>
      </c>
      <c r="F10" s="9">
        <f t="shared" si="2"/>
        <v>84.988592923204521</v>
      </c>
      <c r="H10" s="3">
        <f t="shared" si="10"/>
        <v>2024</v>
      </c>
      <c r="I10" s="7">
        <f t="shared" si="3"/>
        <v>65.628393181276877</v>
      </c>
      <c r="J10" s="7">
        <f t="shared" si="3"/>
        <v>0.52054864825483194</v>
      </c>
      <c r="K10" s="7">
        <f t="shared" si="4"/>
        <v>-57.901772886258392</v>
      </c>
      <c r="L10" s="7">
        <f t="shared" si="5"/>
        <v>57.322495537672069</v>
      </c>
      <c r="M10" s="9">
        <f t="shared" si="6"/>
        <v>65.569664480945391</v>
      </c>
      <c r="O10" s="3">
        <f t="shared" si="11"/>
        <v>2024</v>
      </c>
      <c r="P10" s="7">
        <f t="shared" si="12"/>
        <v>132.65465380114512</v>
      </c>
      <c r="Q10" s="7">
        <f t="shared" si="12"/>
        <v>2.5900853804250303</v>
      </c>
      <c r="R10" s="7">
        <f t="shared" si="7"/>
        <v>-108.1545941903417</v>
      </c>
      <c r="S10" s="7">
        <f t="shared" si="7"/>
        <v>107.09201749706476</v>
      </c>
      <c r="T10" s="9">
        <f t="shared" si="8"/>
        <v>134.18216248829322</v>
      </c>
    </row>
    <row r="11" spans="1:20" x14ac:dyDescent="0.35">
      <c r="A11" s="3">
        <f t="shared" si="9"/>
        <v>2025</v>
      </c>
      <c r="B11" s="7">
        <v>74.740506441617072</v>
      </c>
      <c r="C11" s="7">
        <v>0.65619743327906666</v>
      </c>
      <c r="D11" s="7">
        <v>-75.049800000000005</v>
      </c>
      <c r="E11" s="7">
        <v>74.845018324349994</v>
      </c>
      <c r="F11" s="9">
        <f t="shared" si="2"/>
        <v>75.191922199246122</v>
      </c>
      <c r="H11" s="3">
        <f t="shared" si="10"/>
        <v>2025</v>
      </c>
      <c r="I11" s="7">
        <f t="shared" si="3"/>
        <v>54.042314333603564</v>
      </c>
      <c r="J11" s="7">
        <f t="shared" si="3"/>
        <v>0.47447401205225109</v>
      </c>
      <c r="K11" s="7">
        <f t="shared" si="4"/>
        <v>-54.265953970251545</v>
      </c>
      <c r="L11" s="7">
        <f t="shared" si="5"/>
        <v>54.117883316035616</v>
      </c>
      <c r="M11" s="9">
        <f t="shared" si="6"/>
        <v>54.368717691439883</v>
      </c>
      <c r="O11" s="3">
        <f t="shared" si="11"/>
        <v>2025</v>
      </c>
      <c r="P11" s="7">
        <f t="shared" si="12"/>
        <v>186.69696813474869</v>
      </c>
      <c r="Q11" s="7">
        <f t="shared" si="12"/>
        <v>3.0645593924772814</v>
      </c>
      <c r="R11" s="7">
        <f t="shared" si="7"/>
        <v>-162.42054816059323</v>
      </c>
      <c r="S11" s="7">
        <f t="shared" si="7"/>
        <v>161.20990081310038</v>
      </c>
      <c r="T11" s="9">
        <f t="shared" si="8"/>
        <v>188.55088017973313</v>
      </c>
    </row>
    <row r="12" spans="1:20" x14ac:dyDescent="0.35">
      <c r="A12" s="3">
        <f t="shared" si="9"/>
        <v>2026</v>
      </c>
      <c r="B12" s="7">
        <v>62.606084862313992</v>
      </c>
      <c r="C12" s="7">
        <v>0.51050195073344673</v>
      </c>
      <c r="D12" s="7">
        <v>-75.049800000000005</v>
      </c>
      <c r="E12" s="7">
        <v>75.552211825650005</v>
      </c>
      <c r="F12" s="9">
        <f t="shared" si="2"/>
        <v>63.618998638697441</v>
      </c>
      <c r="H12" s="3">
        <f t="shared" si="10"/>
        <v>2026</v>
      </c>
      <c r="I12" s="7">
        <f t="shared" si="3"/>
        <v>42.425798896474234</v>
      </c>
      <c r="J12" s="7">
        <f t="shared" si="3"/>
        <v>0.34594805194586459</v>
      </c>
      <c r="K12" s="7">
        <f t="shared" si="4"/>
        <v>-50.858438585052994</v>
      </c>
      <c r="L12" s="7">
        <f t="shared" si="5"/>
        <v>51.198904262233015</v>
      </c>
      <c r="M12" s="9">
        <f t="shared" si="6"/>
        <v>43.112212625600122</v>
      </c>
      <c r="O12" s="3">
        <f t="shared" si="11"/>
        <v>2026</v>
      </c>
      <c r="P12" s="7">
        <f t="shared" si="12"/>
        <v>229.12276703122291</v>
      </c>
      <c r="Q12" s="7">
        <f t="shared" si="12"/>
        <v>3.4105074444231458</v>
      </c>
      <c r="R12" s="7">
        <f t="shared" si="7"/>
        <v>-213.27898674564622</v>
      </c>
      <c r="S12" s="7">
        <f t="shared" si="7"/>
        <v>212.40880507533339</v>
      </c>
      <c r="T12" s="9">
        <f t="shared" si="8"/>
        <v>231.66309280533321</v>
      </c>
    </row>
    <row r="13" spans="1:20" x14ac:dyDescent="0.35">
      <c r="A13" s="3">
        <f t="shared" si="9"/>
        <v>2027</v>
      </c>
      <c r="B13" s="7">
        <v>33.45781379900609</v>
      </c>
      <c r="C13" s="7">
        <v>0.56509226722358352</v>
      </c>
      <c r="D13" s="7">
        <v>-75.049800000000005</v>
      </c>
      <c r="E13" s="7">
        <v>76.266915840674997</v>
      </c>
      <c r="F13" s="9">
        <f t="shared" si="2"/>
        <v>35.240021906904666</v>
      </c>
      <c r="H13" s="3">
        <f t="shared" si="10"/>
        <v>2027</v>
      </c>
      <c r="I13" s="7">
        <f t="shared" si="3"/>
        <v>21.249397657523534</v>
      </c>
      <c r="J13" s="7">
        <f t="shared" si="3"/>
        <v>0.35889584333158642</v>
      </c>
      <c r="K13" s="7">
        <f t="shared" si="4"/>
        <v>-47.664890895082472</v>
      </c>
      <c r="L13" s="7">
        <f t="shared" si="5"/>
        <v>48.437893538026891</v>
      </c>
      <c r="M13" s="9">
        <f t="shared" si="6"/>
        <v>22.381296143799542</v>
      </c>
      <c r="O13" s="3">
        <f t="shared" si="11"/>
        <v>2027</v>
      </c>
      <c r="P13" s="7">
        <f t="shared" si="12"/>
        <v>250.37216468874644</v>
      </c>
      <c r="Q13" s="7">
        <f t="shared" si="12"/>
        <v>3.7694032877547321</v>
      </c>
      <c r="R13" s="7">
        <f t="shared" si="7"/>
        <v>-260.94387764072872</v>
      </c>
      <c r="S13" s="7">
        <f t="shared" si="7"/>
        <v>260.84669861336027</v>
      </c>
      <c r="T13" s="9">
        <f t="shared" si="8"/>
        <v>254.04438894913272</v>
      </c>
    </row>
    <row r="14" spans="1:20" x14ac:dyDescent="0.35">
      <c r="A14" s="3">
        <f t="shared" si="9"/>
        <v>2028</v>
      </c>
      <c r="B14" s="7">
        <v>8.7793367339195356</v>
      </c>
      <c r="C14" s="7">
        <v>0.52413609409135764</v>
      </c>
      <c r="D14" s="7">
        <v>-75.049800000000005</v>
      </c>
      <c r="E14" s="7">
        <v>77.165887238999971</v>
      </c>
      <c r="F14" s="9">
        <f t="shared" si="2"/>
        <v>11.419560067010863</v>
      </c>
      <c r="H14" s="3">
        <f t="shared" si="10"/>
        <v>2028</v>
      </c>
      <c r="I14" s="7">
        <f t="shared" si="3"/>
        <v>5.2257225919698085</v>
      </c>
      <c r="J14" s="7">
        <f t="shared" si="3"/>
        <v>0.31198140715775902</v>
      </c>
      <c r="K14" s="7">
        <f t="shared" si="4"/>
        <v>-44.671875253123225</v>
      </c>
      <c r="L14" s="7">
        <f t="shared" si="5"/>
        <v>45.931433375401127</v>
      </c>
      <c r="M14" s="9">
        <f t="shared" si="6"/>
        <v>6.7972621214054669</v>
      </c>
      <c r="O14" s="3">
        <f t="shared" si="11"/>
        <v>2028</v>
      </c>
      <c r="P14" s="7">
        <f t="shared" si="12"/>
        <v>255.59788728071624</v>
      </c>
      <c r="Q14" s="7">
        <f t="shared" si="12"/>
        <v>4.081384694912491</v>
      </c>
      <c r="R14" s="7">
        <f t="shared" si="7"/>
        <v>-305.61575289385195</v>
      </c>
      <c r="S14" s="7">
        <f t="shared" si="7"/>
        <v>306.7781319887614</v>
      </c>
      <c r="T14" s="9">
        <f t="shared" si="8"/>
        <v>260.84165107053821</v>
      </c>
    </row>
    <row r="15" spans="1:20" x14ac:dyDescent="0.35">
      <c r="A15" s="3">
        <f t="shared" si="9"/>
        <v>2029</v>
      </c>
      <c r="B15" s="7">
        <v>-0.65087464770249426</v>
      </c>
      <c r="C15" s="7">
        <v>0.54544233186889834</v>
      </c>
      <c r="D15" s="7">
        <v>-75.049800000000005</v>
      </c>
      <c r="E15" s="7">
        <v>77.721726837599988</v>
      </c>
      <c r="F15" s="9">
        <f t="shared" si="2"/>
        <v>2.566494521766387</v>
      </c>
      <c r="H15" s="3">
        <f t="shared" si="10"/>
        <v>2029</v>
      </c>
      <c r="I15" s="7">
        <f t="shared" si="3"/>
        <v>-0.36309275292984716</v>
      </c>
      <c r="J15" s="7">
        <f t="shared" si="3"/>
        <v>0.30427695800079424</v>
      </c>
      <c r="K15" s="7">
        <f t="shared" si="4"/>
        <v>-41.86679967490462</v>
      </c>
      <c r="L15" s="7">
        <f t="shared" si="5"/>
        <v>43.357343629129673</v>
      </c>
      <c r="M15" s="9">
        <f t="shared" si="6"/>
        <v>1.4317281592960001</v>
      </c>
      <c r="O15" s="3">
        <f t="shared" si="11"/>
        <v>2029</v>
      </c>
      <c r="P15" s="7">
        <f t="shared" si="12"/>
        <v>255.23479452778639</v>
      </c>
      <c r="Q15" s="7">
        <f t="shared" si="12"/>
        <v>4.385661652913285</v>
      </c>
      <c r="R15" s="7">
        <f t="shared" si="7"/>
        <v>-347.48255256875655</v>
      </c>
      <c r="S15" s="7">
        <f t="shared" si="7"/>
        <v>350.13547561789107</v>
      </c>
      <c r="T15" s="9">
        <f t="shared" si="8"/>
        <v>262.27337922983418</v>
      </c>
    </row>
    <row r="16" spans="1:20" x14ac:dyDescent="0.35">
      <c r="A16" s="3">
        <f t="shared" si="9"/>
        <v>2030</v>
      </c>
      <c r="B16" s="7">
        <v>-2.6318941617041673</v>
      </c>
      <c r="C16" s="7">
        <v>0.58902085979309859</v>
      </c>
      <c r="D16" s="7">
        <v>-75.049800000000005</v>
      </c>
      <c r="E16" s="7">
        <v>78.461496754200013</v>
      </c>
      <c r="F16" s="9">
        <f t="shared" si="2"/>
        <v>1.368823452288936</v>
      </c>
      <c r="H16" s="3">
        <f t="shared" si="10"/>
        <v>2030</v>
      </c>
      <c r="I16" s="7">
        <f t="shared" si="3"/>
        <v>-1.3760183529747543</v>
      </c>
      <c r="J16" s="7">
        <f t="shared" si="3"/>
        <v>0.30795444784735088</v>
      </c>
      <c r="K16" s="7">
        <f t="shared" si="4"/>
        <v>-39.237862863078369</v>
      </c>
      <c r="L16" s="7">
        <f t="shared" si="5"/>
        <v>41.021580999192118</v>
      </c>
      <c r="M16" s="9">
        <f t="shared" si="6"/>
        <v>0.7156542309863454</v>
      </c>
      <c r="O16" s="3">
        <f t="shared" si="11"/>
        <v>2030</v>
      </c>
      <c r="P16" s="7">
        <f t="shared" si="12"/>
        <v>253.85877617481162</v>
      </c>
      <c r="Q16" s="7">
        <f t="shared" si="12"/>
        <v>4.6936161007606358</v>
      </c>
      <c r="R16" s="7">
        <f t="shared" si="7"/>
        <v>-386.72041543183491</v>
      </c>
      <c r="S16" s="7">
        <f t="shared" si="7"/>
        <v>391.15705661708319</v>
      </c>
      <c r="T16" s="9">
        <f t="shared" si="8"/>
        <v>262.98903346082056</v>
      </c>
    </row>
    <row r="17" spans="1:20" x14ac:dyDescent="0.35">
      <c r="A17" s="3">
        <f t="shared" si="9"/>
        <v>2031</v>
      </c>
      <c r="B17" s="7">
        <v>-13.570715687950724</v>
      </c>
      <c r="C17" s="7">
        <v>0.37240217849023277</v>
      </c>
      <c r="D17" s="7">
        <v>-75.049800000000005</v>
      </c>
      <c r="E17" s="7">
        <v>79.208857396799999</v>
      </c>
      <c r="F17" s="9">
        <f t="shared" si="2"/>
        <v>-9.039256112660496</v>
      </c>
      <c r="H17" s="3">
        <f t="shared" si="10"/>
        <v>2031</v>
      </c>
      <c r="I17" s="7">
        <f t="shared" si="3"/>
        <v>-6.6495788204646704</v>
      </c>
      <c r="J17" s="7">
        <f t="shared" si="3"/>
        <v>0.18247509532472547</v>
      </c>
      <c r="K17" s="7">
        <f t="shared" si="4"/>
        <v>-36.774004557711692</v>
      </c>
      <c r="L17" s="7">
        <f t="shared" si="5"/>
        <v>38.811920656964553</v>
      </c>
      <c r="M17" s="9">
        <f t="shared" si="6"/>
        <v>-4.4291876258870815</v>
      </c>
      <c r="O17" s="3">
        <f t="shared" si="11"/>
        <v>2031</v>
      </c>
      <c r="P17" s="7">
        <f t="shared" si="12"/>
        <v>247.20919735434694</v>
      </c>
      <c r="Q17" s="7">
        <f t="shared" si="12"/>
        <v>4.876091196085361</v>
      </c>
      <c r="R17" s="7">
        <f t="shared" si="7"/>
        <v>-423.4944199895466</v>
      </c>
      <c r="S17" s="7">
        <f t="shared" si="7"/>
        <v>429.96897727404775</v>
      </c>
      <c r="T17" s="9">
        <f t="shared" si="8"/>
        <v>258.55984583493341</v>
      </c>
    </row>
    <row r="18" spans="1:20" x14ac:dyDescent="0.35">
      <c r="A18" s="3">
        <f t="shared" si="9"/>
        <v>2032</v>
      </c>
      <c r="B18" s="7">
        <v>-19.220330962427852</v>
      </c>
      <c r="C18" s="7">
        <v>0.3688563987997398</v>
      </c>
      <c r="D18" s="7">
        <v>-75.049800000000005</v>
      </c>
      <c r="E18" s="7">
        <v>80.146608775650009</v>
      </c>
      <c r="F18" s="9">
        <f t="shared" si="2"/>
        <v>-13.754665787978112</v>
      </c>
      <c r="H18" s="3">
        <f t="shared" si="10"/>
        <v>2032</v>
      </c>
      <c r="I18" s="7">
        <f t="shared" si="3"/>
        <v>-8.82648583524918</v>
      </c>
      <c r="J18" s="7">
        <f t="shared" si="3"/>
        <v>0.16938864297452635</v>
      </c>
      <c r="K18" s="7">
        <f t="shared" si="4"/>
        <v>-34.464859004415828</v>
      </c>
      <c r="L18" s="7">
        <f t="shared" si="5"/>
        <v>36.80544879713009</v>
      </c>
      <c r="M18" s="9">
        <f t="shared" si="6"/>
        <v>-6.3165073995603933</v>
      </c>
      <c r="O18" s="3">
        <f t="shared" si="11"/>
        <v>2032</v>
      </c>
      <c r="P18" s="7">
        <f t="shared" si="12"/>
        <v>238.38271151909777</v>
      </c>
      <c r="Q18" s="7">
        <f t="shared" si="12"/>
        <v>5.0454798390598876</v>
      </c>
      <c r="R18" s="7">
        <f t="shared" si="7"/>
        <v>-457.95927899396241</v>
      </c>
      <c r="S18" s="7">
        <f t="shared" si="7"/>
        <v>466.77442607117786</v>
      </c>
      <c r="T18" s="9">
        <f t="shared" si="8"/>
        <v>252.24333843537309</v>
      </c>
    </row>
    <row r="19" spans="1:20" x14ac:dyDescent="0.35">
      <c r="A19" s="3">
        <f t="shared" si="9"/>
        <v>2033</v>
      </c>
      <c r="B19" s="7">
        <v>-22.116887538043557</v>
      </c>
      <c r="C19" s="7">
        <v>0.42743734873186529</v>
      </c>
      <c r="D19" s="7">
        <v>-75.049800000000005</v>
      </c>
      <c r="E19" s="7">
        <v>80.72563039740001</v>
      </c>
      <c r="F19" s="9">
        <f t="shared" si="2"/>
        <v>-16.01361979191168</v>
      </c>
      <c r="H19" s="3">
        <f t="shared" si="10"/>
        <v>2033</v>
      </c>
      <c r="I19" s="7">
        <f t="shared" si="3"/>
        <v>-9.5188954561062147</v>
      </c>
      <c r="J19" s="7">
        <f t="shared" si="3"/>
        <v>0.18396491954915264</v>
      </c>
      <c r="K19" s="7">
        <f t="shared" si="4"/>
        <v>-32.300711344344734</v>
      </c>
      <c r="L19" s="7">
        <f t="shared" si="5"/>
        <v>34.743534100779463</v>
      </c>
      <c r="M19" s="9">
        <f t="shared" si="6"/>
        <v>-6.8921077801223305</v>
      </c>
      <c r="O19" s="3">
        <f t="shared" si="11"/>
        <v>2033</v>
      </c>
      <c r="P19" s="7">
        <f t="shared" si="12"/>
        <v>228.86381606299156</v>
      </c>
      <c r="Q19" s="7">
        <f t="shared" si="12"/>
        <v>5.2294447586090405</v>
      </c>
      <c r="R19" s="7">
        <f t="shared" si="7"/>
        <v>-490.25999033830715</v>
      </c>
      <c r="S19" s="7">
        <f t="shared" si="7"/>
        <v>501.51796017195733</v>
      </c>
      <c r="T19" s="9">
        <f t="shared" si="8"/>
        <v>245.35123065525079</v>
      </c>
    </row>
    <row r="20" spans="1:20" x14ac:dyDescent="0.35">
      <c r="A20" s="3">
        <f t="shared" si="9"/>
        <v>2034</v>
      </c>
      <c r="B20" s="7">
        <v>-70.9744664533182</v>
      </c>
      <c r="C20" s="7">
        <v>0.38235152804488787</v>
      </c>
      <c r="D20" s="7">
        <v>-75.049800000000005</v>
      </c>
      <c r="E20" s="7">
        <v>81.496044395324986</v>
      </c>
      <c r="F20" s="9">
        <f t="shared" si="2"/>
        <v>-64.145870529948326</v>
      </c>
      <c r="H20" s="3">
        <f t="shared" si="10"/>
        <v>2034</v>
      </c>
      <c r="I20" s="7">
        <f t="shared" si="3"/>
        <v>-28.628610143352287</v>
      </c>
      <c r="J20" s="7">
        <f t="shared" si="3"/>
        <v>0.15422719438562776</v>
      </c>
      <c r="K20" s="7">
        <f t="shared" si="4"/>
        <v>-30.272456742591132</v>
      </c>
      <c r="L20" s="7">
        <f t="shared" si="5"/>
        <v>32.872645611977141</v>
      </c>
      <c r="M20" s="9">
        <f t="shared" si="6"/>
        <v>-25.874194079580654</v>
      </c>
      <c r="O20" s="3">
        <f t="shared" si="11"/>
        <v>2034</v>
      </c>
      <c r="P20" s="7">
        <f t="shared" si="12"/>
        <v>200.23520591963927</v>
      </c>
      <c r="Q20" s="7">
        <f t="shared" si="12"/>
        <v>5.3836719529946686</v>
      </c>
      <c r="R20" s="7">
        <f t="shared" si="7"/>
        <v>-520.53244708089824</v>
      </c>
      <c r="S20" s="7">
        <f t="shared" si="7"/>
        <v>534.39060578393446</v>
      </c>
      <c r="T20" s="9">
        <f t="shared" si="8"/>
        <v>219.47703657567013</v>
      </c>
    </row>
    <row r="21" spans="1:20" x14ac:dyDescent="0.35">
      <c r="A21" s="3">
        <f t="shared" si="9"/>
        <v>2035</v>
      </c>
      <c r="B21" s="7">
        <v>-99.451985775872799</v>
      </c>
      <c r="C21" s="7">
        <v>0.3994042288410346</v>
      </c>
      <c r="D21" s="7">
        <v>-75.049800000000005</v>
      </c>
      <c r="E21" s="7">
        <v>82.273380780149992</v>
      </c>
      <c r="F21" s="9">
        <f t="shared" si="2"/>
        <v>-91.829000766881776</v>
      </c>
      <c r="H21" s="3">
        <f t="shared" si="10"/>
        <v>2035</v>
      </c>
      <c r="I21" s="7">
        <f t="shared" si="3"/>
        <v>-37.596478454581046</v>
      </c>
      <c r="J21" s="7">
        <f t="shared" si="3"/>
        <v>0.15098936805677604</v>
      </c>
      <c r="K21" s="7">
        <f t="shared" si="4"/>
        <v>-28.371562083028241</v>
      </c>
      <c r="L21" s="7">
        <f t="shared" si="5"/>
        <v>31.102339121285436</v>
      </c>
      <c r="M21" s="9">
        <f t="shared" si="6"/>
        <v>-34.714712048267074</v>
      </c>
      <c r="O21" s="3">
        <f t="shared" si="11"/>
        <v>2035</v>
      </c>
      <c r="P21" s="7">
        <f t="shared" si="12"/>
        <v>162.63872746505822</v>
      </c>
      <c r="Q21" s="7">
        <f t="shared" si="12"/>
        <v>5.5346613210514448</v>
      </c>
      <c r="R21" s="7">
        <f t="shared" si="7"/>
        <v>-548.9040091639265</v>
      </c>
      <c r="S21" s="7">
        <f t="shared" si="7"/>
        <v>565.49294490521993</v>
      </c>
      <c r="T21" s="9">
        <f t="shared" si="8"/>
        <v>184.76232452740311</v>
      </c>
    </row>
    <row r="22" spans="1:20" x14ac:dyDescent="0.35">
      <c r="A22" s="3">
        <f t="shared" si="9"/>
        <v>2036</v>
      </c>
      <c r="B22" s="7">
        <v>-77.531780276191057</v>
      </c>
      <c r="C22" s="7">
        <v>0.43860161367439893</v>
      </c>
      <c r="D22" s="7">
        <v>-75.049800000000005</v>
      </c>
      <c r="E22" s="7">
        <v>83.247448724999998</v>
      </c>
      <c r="F22" s="9">
        <f t="shared" si="2"/>
        <v>-68.89552993751667</v>
      </c>
      <c r="H22" s="3">
        <f t="shared" si="10"/>
        <v>2036</v>
      </c>
      <c r="I22" s="7">
        <f t="shared" si="3"/>
        <v>-27.46939190782393</v>
      </c>
      <c r="J22" s="7">
        <f t="shared" si="3"/>
        <v>0.15539588507457328</v>
      </c>
      <c r="K22" s="7">
        <f t="shared" si="4"/>
        <v>-26.590030068442594</v>
      </c>
      <c r="L22" s="7">
        <f t="shared" si="5"/>
        <v>29.494444551736084</v>
      </c>
      <c r="M22" s="9">
        <f t="shared" si="6"/>
        <v>-24.409581539455868</v>
      </c>
      <c r="O22" s="3">
        <f t="shared" si="11"/>
        <v>2036</v>
      </c>
      <c r="P22" s="7">
        <f t="shared" si="12"/>
        <v>135.16933555723429</v>
      </c>
      <c r="Q22" s="7">
        <f t="shared" si="12"/>
        <v>5.690057206126018</v>
      </c>
      <c r="R22" s="7">
        <f t="shared" si="7"/>
        <v>-575.49403923236912</v>
      </c>
      <c r="S22" s="7">
        <f t="shared" si="7"/>
        <v>594.98738945695607</v>
      </c>
      <c r="T22" s="9">
        <f t="shared" si="8"/>
        <v>160.35274298794729</v>
      </c>
    </row>
    <row r="23" spans="1:20" x14ac:dyDescent="0.35">
      <c r="A23" s="3">
        <f t="shared" si="9"/>
        <v>2037</v>
      </c>
      <c r="B23" s="7">
        <v>-72.086794437733261</v>
      </c>
      <c r="C23" s="7">
        <v>0.4141507209356976</v>
      </c>
      <c r="D23" s="7">
        <v>-75.049800000000005</v>
      </c>
      <c r="E23" s="7">
        <v>83.847668202000008</v>
      </c>
      <c r="F23" s="9">
        <f t="shared" si="2"/>
        <v>-62.874775514797548</v>
      </c>
      <c r="H23" s="3">
        <f t="shared" si="10"/>
        <v>2037</v>
      </c>
      <c r="I23" s="7">
        <f t="shared" si="3"/>
        <v>-23.936496439865554</v>
      </c>
      <c r="J23" s="7">
        <f t="shared" si="3"/>
        <v>0.13751918551195877</v>
      </c>
      <c r="K23" s="7">
        <f t="shared" si="4"/>
        <v>-24.920365574922769</v>
      </c>
      <c r="L23" s="7">
        <f t="shared" si="5"/>
        <v>27.841707029181521</v>
      </c>
      <c r="M23" s="9">
        <f t="shared" si="6"/>
        <v>-20.877635800094843</v>
      </c>
      <c r="O23" s="3">
        <f t="shared" si="11"/>
        <v>2037</v>
      </c>
      <c r="P23" s="7">
        <f t="shared" si="12"/>
        <v>111.23283911736874</v>
      </c>
      <c r="Q23" s="7">
        <f t="shared" si="12"/>
        <v>5.8275763916379768</v>
      </c>
      <c r="R23" s="7">
        <f t="shared" si="12"/>
        <v>-600.41440480729193</v>
      </c>
      <c r="S23" s="7">
        <f t="shared" si="12"/>
        <v>622.82909648613759</v>
      </c>
      <c r="T23" s="9">
        <f t="shared" si="8"/>
        <v>139.47510718785236</v>
      </c>
    </row>
    <row r="24" spans="1:20" x14ac:dyDescent="0.35">
      <c r="A24" s="3">
        <f t="shared" si="9"/>
        <v>2038</v>
      </c>
      <c r="B24" s="7">
        <v>-109.44656505469902</v>
      </c>
      <c r="C24" s="7">
        <v>0.41185739751856848</v>
      </c>
      <c r="D24" s="7">
        <v>-75.049800000000005</v>
      </c>
      <c r="E24" s="7">
        <v>84.644270976824998</v>
      </c>
      <c r="F24" s="9">
        <f t="shared" si="2"/>
        <v>-99.44023668035544</v>
      </c>
      <c r="H24" s="3">
        <f t="shared" si="10"/>
        <v>2038</v>
      </c>
      <c r="I24" s="7">
        <f t="shared" si="3"/>
        <v>-34.059838651173948</v>
      </c>
      <c r="J24" s="7">
        <f t="shared" si="3"/>
        <v>0.12817027651588755</v>
      </c>
      <c r="K24" s="7">
        <f t="shared" si="4"/>
        <v>-23.355544118952924</v>
      </c>
      <c r="L24" s="7">
        <f t="shared" si="5"/>
        <v>26.341349413533983</v>
      </c>
      <c r="M24" s="9">
        <f t="shared" si="6"/>
        <v>-30.945863080076997</v>
      </c>
      <c r="O24" s="3">
        <f t="shared" si="11"/>
        <v>2038</v>
      </c>
      <c r="P24" s="7">
        <f t="shared" si="12"/>
        <v>77.173000466194793</v>
      </c>
      <c r="Q24" s="7">
        <f t="shared" si="12"/>
        <v>5.9557466681538642</v>
      </c>
      <c r="R24" s="7">
        <f t="shared" si="12"/>
        <v>-623.76994892624487</v>
      </c>
      <c r="S24" s="7">
        <f t="shared" si="12"/>
        <v>649.17044589967156</v>
      </c>
      <c r="T24" s="9">
        <f t="shared" si="8"/>
        <v>108.5292441077753</v>
      </c>
    </row>
    <row r="25" spans="1:20" x14ac:dyDescent="0.35">
      <c r="A25" s="3">
        <f t="shared" si="9"/>
        <v>2039</v>
      </c>
      <c r="B25" s="7">
        <v>-145.9545915622657</v>
      </c>
      <c r="C25" s="7">
        <v>0.47172837741225887</v>
      </c>
      <c r="D25" s="7">
        <v>-75.049800000000005</v>
      </c>
      <c r="E25" s="7">
        <v>85.463984732399979</v>
      </c>
      <c r="F25" s="9">
        <f t="shared" si="2"/>
        <v>-135.06867845245347</v>
      </c>
      <c r="H25" s="3">
        <f t="shared" si="10"/>
        <v>2039</v>
      </c>
      <c r="I25" s="7">
        <f t="shared" si="3"/>
        <v>-42.569033787884756</v>
      </c>
      <c r="J25" s="7">
        <f t="shared" si="3"/>
        <v>0.13758403227896901</v>
      </c>
      <c r="K25" s="7">
        <f t="shared" si="4"/>
        <v>-21.888982304548197</v>
      </c>
      <c r="L25" s="7">
        <f t="shared" si="5"/>
        <v>24.926377545092464</v>
      </c>
      <c r="M25" s="9">
        <f t="shared" si="6"/>
        <v>-39.394054515061526</v>
      </c>
      <c r="O25" s="3">
        <f t="shared" si="11"/>
        <v>2039</v>
      </c>
      <c r="P25" s="7">
        <f t="shared" si="12"/>
        <v>34.603966678310037</v>
      </c>
      <c r="Q25" s="7">
        <f t="shared" si="12"/>
        <v>6.0933307004328334</v>
      </c>
      <c r="R25" s="7">
        <f t="shared" si="12"/>
        <v>-645.65893123079309</v>
      </c>
      <c r="S25" s="7">
        <f t="shared" si="12"/>
        <v>674.09682344476403</v>
      </c>
      <c r="T25" s="9">
        <f t="shared" si="8"/>
        <v>69.1351895927138</v>
      </c>
    </row>
    <row r="26" spans="1:20" x14ac:dyDescent="0.35">
      <c r="A26" s="3">
        <f t="shared" si="9"/>
        <v>2040</v>
      </c>
      <c r="B26" s="7">
        <v>-156.77240265913042</v>
      </c>
      <c r="C26" s="7">
        <v>0.42797128758569336</v>
      </c>
      <c r="D26" s="7">
        <v>-75.049800000000005</v>
      </c>
      <c r="E26" s="7">
        <v>86.488298765999986</v>
      </c>
      <c r="F26" s="9">
        <f t="shared" si="2"/>
        <v>-144.90593260554473</v>
      </c>
      <c r="H26" s="3">
        <f t="shared" si="10"/>
        <v>2040</v>
      </c>
      <c r="I26" s="7">
        <f t="shared" si="3"/>
        <v>-42.852999499581401</v>
      </c>
      <c r="J26" s="7">
        <f t="shared" si="3"/>
        <v>0.11698394016848228</v>
      </c>
      <c r="K26" s="7">
        <f t="shared" si="4"/>
        <v>-20.514510126099534</v>
      </c>
      <c r="L26" s="7">
        <f t="shared" si="5"/>
        <v>23.641170007438106</v>
      </c>
      <c r="M26" s="9">
        <f t="shared" si="6"/>
        <v>-39.609355678074351</v>
      </c>
      <c r="O26" s="3">
        <f t="shared" si="11"/>
        <v>2040</v>
      </c>
      <c r="P26" s="7">
        <f t="shared" si="12"/>
        <v>-8.2490328212713635</v>
      </c>
      <c r="Q26" s="7">
        <f t="shared" si="12"/>
        <v>6.2103146406013154</v>
      </c>
      <c r="R26" s="7">
        <f t="shared" si="12"/>
        <v>-666.17344135689257</v>
      </c>
      <c r="S26" s="7">
        <f t="shared" si="12"/>
        <v>697.73799345220209</v>
      </c>
      <c r="T26" s="9">
        <f t="shared" si="8"/>
        <v>29.52583391463952</v>
      </c>
    </row>
    <row r="27" spans="1:20" x14ac:dyDescent="0.35">
      <c r="A27" s="3">
        <f t="shared" si="9"/>
        <v>2041</v>
      </c>
      <c r="B27" s="7">
        <v>-168.63276550547016</v>
      </c>
      <c r="C27" s="7">
        <v>0.44639258116806418</v>
      </c>
      <c r="D27" s="7">
        <v>-75.049800000000005</v>
      </c>
      <c r="E27" s="7">
        <v>87.121040411249993</v>
      </c>
      <c r="F27" s="9">
        <f t="shared" si="2"/>
        <v>-156.11513251305212</v>
      </c>
      <c r="H27" s="3">
        <f t="shared" si="10"/>
        <v>2041</v>
      </c>
      <c r="I27" s="7">
        <f t="shared" si="3"/>
        <v>-43.200537905050794</v>
      </c>
      <c r="J27" s="7">
        <f t="shared" si="3"/>
        <v>0.11435737038101808</v>
      </c>
      <c r="K27" s="7">
        <f t="shared" si="4"/>
        <v>-19.226345010402561</v>
      </c>
      <c r="L27" s="7">
        <f t="shared" si="5"/>
        <v>22.318769411936021</v>
      </c>
      <c r="M27" s="9">
        <f t="shared" si="6"/>
        <v>-39.993756133136316</v>
      </c>
      <c r="O27" s="3">
        <f t="shared" si="11"/>
        <v>2041</v>
      </c>
      <c r="P27" s="7">
        <f t="shared" si="12"/>
        <v>-51.449570726322158</v>
      </c>
      <c r="Q27" s="7">
        <f t="shared" si="12"/>
        <v>6.3246720109823338</v>
      </c>
      <c r="R27" s="7">
        <f t="shared" si="12"/>
        <v>-685.39978636729518</v>
      </c>
      <c r="S27" s="7">
        <f t="shared" si="12"/>
        <v>720.05676286413814</v>
      </c>
      <c r="T27" s="9">
        <f t="shared" si="8"/>
        <v>-10.467922218496824</v>
      </c>
    </row>
    <row r="28" spans="1:20" x14ac:dyDescent="0.35">
      <c r="A28" s="3">
        <f t="shared" si="9"/>
        <v>2042</v>
      </c>
      <c r="B28" s="7">
        <v>-171.19823716041265</v>
      </c>
      <c r="C28" s="7">
        <v>0.48699961657123941</v>
      </c>
      <c r="D28" s="7">
        <v>-75.049800000000005</v>
      </c>
      <c r="E28" s="7">
        <v>87.958069014374999</v>
      </c>
      <c r="F28" s="9">
        <f t="shared" si="2"/>
        <v>-157.8029685294664</v>
      </c>
      <c r="H28" s="3">
        <f t="shared" si="10"/>
        <v>2042</v>
      </c>
      <c r="I28" s="7">
        <f t="shared" si="3"/>
        <v>-41.103808262426696</v>
      </c>
      <c r="J28" s="7">
        <f t="shared" si="3"/>
        <v>0.11692608052186379</v>
      </c>
      <c r="K28" s="7">
        <f t="shared" si="4"/>
        <v>-18.019067488662195</v>
      </c>
      <c r="L28" s="7">
        <f t="shared" si="5"/>
        <v>21.118275888042739</v>
      </c>
      <c r="M28" s="9">
        <f t="shared" si="6"/>
        <v>-37.887673782524288</v>
      </c>
      <c r="O28" s="3">
        <f t="shared" si="11"/>
        <v>2042</v>
      </c>
      <c r="P28" s="7">
        <f t="shared" si="12"/>
        <v>-92.553378988748847</v>
      </c>
      <c r="Q28" s="7">
        <f t="shared" si="12"/>
        <v>6.4415980915041979</v>
      </c>
      <c r="R28" s="7">
        <f t="shared" si="12"/>
        <v>-703.41885385595742</v>
      </c>
      <c r="S28" s="7">
        <f t="shared" si="12"/>
        <v>741.17503875218085</v>
      </c>
      <c r="T28" s="9">
        <f t="shared" si="8"/>
        <v>-48.35559600102124</v>
      </c>
    </row>
    <row r="29" spans="1:20" x14ac:dyDescent="0.35">
      <c r="A29" s="3">
        <f t="shared" si="9"/>
        <v>2043</v>
      </c>
      <c r="B29" s="7">
        <v>-185.01250384861032</v>
      </c>
      <c r="C29" s="7">
        <v>0.46400066391944333</v>
      </c>
      <c r="D29" s="7">
        <v>-75.049800000000005</v>
      </c>
      <c r="E29" s="7">
        <v>88.801076569049997</v>
      </c>
      <c r="F29" s="9">
        <f t="shared" si="2"/>
        <v>-170.79722661564085</v>
      </c>
      <c r="H29" s="3">
        <f t="shared" si="10"/>
        <v>2043</v>
      </c>
      <c r="I29" s="7">
        <f t="shared" si="3"/>
        <v>-41.631248361172318</v>
      </c>
      <c r="J29" s="7">
        <f t="shared" si="3"/>
        <v>0.10440876415134408</v>
      </c>
      <c r="K29" s="7">
        <f t="shared" si="4"/>
        <v>-16.887598396122019</v>
      </c>
      <c r="L29" s="7">
        <f t="shared" si="5"/>
        <v>19.981890934304918</v>
      </c>
      <c r="M29" s="9">
        <f t="shared" si="6"/>
        <v>-38.432547058838082</v>
      </c>
      <c r="O29" s="3">
        <f t="shared" si="11"/>
        <v>2043</v>
      </c>
      <c r="P29" s="7">
        <f t="shared" si="12"/>
        <v>-134.18462734992116</v>
      </c>
      <c r="Q29" s="7">
        <f t="shared" si="12"/>
        <v>6.5460068556555422</v>
      </c>
      <c r="R29" s="7">
        <f t="shared" si="12"/>
        <v>-720.30645225207945</v>
      </c>
      <c r="S29" s="7">
        <f t="shared" si="12"/>
        <v>761.1569296864858</v>
      </c>
      <c r="T29" s="9">
        <f t="shared" si="8"/>
        <v>-86.788143059859294</v>
      </c>
    </row>
    <row r="30" spans="1:20" x14ac:dyDescent="0.35">
      <c r="A30" s="3">
        <f t="shared" si="9"/>
        <v>2044</v>
      </c>
      <c r="B30" s="7">
        <v>-185.67934839410555</v>
      </c>
      <c r="C30" s="7">
        <v>0.46320283879182667</v>
      </c>
      <c r="D30" s="7">
        <v>-75.049800000000005</v>
      </c>
      <c r="E30" s="7">
        <v>89.856595011600021</v>
      </c>
      <c r="F30" s="9">
        <f t="shared" si="2"/>
        <v>-170.40935054371369</v>
      </c>
      <c r="H30" s="3">
        <f t="shared" si="10"/>
        <v>2044</v>
      </c>
      <c r="I30" s="7">
        <f t="shared" si="3"/>
        <v>-39.157732675478847</v>
      </c>
      <c r="J30" s="7">
        <f t="shared" si="3"/>
        <v>9.7684384896888563E-2</v>
      </c>
      <c r="K30" s="7">
        <f t="shared" si="4"/>
        <v>-15.827177503394584</v>
      </c>
      <c r="L30" s="7">
        <f t="shared" si="5"/>
        <v>18.949767742208959</v>
      </c>
      <c r="M30" s="9">
        <f t="shared" si="6"/>
        <v>-35.937458051767578</v>
      </c>
      <c r="O30" s="3">
        <f t="shared" si="11"/>
        <v>2044</v>
      </c>
      <c r="P30" s="7">
        <f t="shared" si="12"/>
        <v>-173.34236002540001</v>
      </c>
      <c r="Q30" s="7">
        <f t="shared" si="12"/>
        <v>6.6436912405524309</v>
      </c>
      <c r="R30" s="7">
        <f t="shared" si="12"/>
        <v>-736.13362975547409</v>
      </c>
      <c r="S30" s="7">
        <f t="shared" si="12"/>
        <v>780.1066974286947</v>
      </c>
      <c r="T30" s="9">
        <f t="shared" si="8"/>
        <v>-122.72560111162693</v>
      </c>
    </row>
    <row r="31" spans="1:20" x14ac:dyDescent="0.35">
      <c r="A31" s="3">
        <f t="shared" si="9"/>
        <v>2045</v>
      </c>
      <c r="B31" s="7">
        <v>-202.06769508894831</v>
      </c>
      <c r="C31" s="7">
        <v>0.52461418192371467</v>
      </c>
      <c r="D31" s="7">
        <v>-75.049800000000005</v>
      </c>
      <c r="E31" s="7">
        <v>90.520419830400002</v>
      </c>
      <c r="F31" s="9">
        <f t="shared" si="2"/>
        <v>-186.07246107662462</v>
      </c>
      <c r="H31" s="3">
        <f t="shared" si="10"/>
        <v>2045</v>
      </c>
      <c r="I31" s="7">
        <f t="shared" si="3"/>
        <v>-39.938008221267722</v>
      </c>
      <c r="J31" s="7">
        <f t="shared" si="3"/>
        <v>0.10368824913571693</v>
      </c>
      <c r="K31" s="7">
        <f t="shared" si="4"/>
        <v>-14.833343489591929</v>
      </c>
      <c r="L31" s="7">
        <f t="shared" si="5"/>
        <v>17.891060071664306</v>
      </c>
      <c r="M31" s="9">
        <f t="shared" si="6"/>
        <v>-36.776603390059627</v>
      </c>
      <c r="O31" s="3">
        <f t="shared" si="11"/>
        <v>2045</v>
      </c>
      <c r="P31" s="7">
        <f t="shared" si="12"/>
        <v>-213.28036824666773</v>
      </c>
      <c r="Q31" s="7">
        <f t="shared" si="12"/>
        <v>6.7473794896881474</v>
      </c>
      <c r="R31" s="7">
        <f t="shared" si="12"/>
        <v>-750.96697324506601</v>
      </c>
      <c r="S31" s="7">
        <f t="shared" si="12"/>
        <v>797.99775750035906</v>
      </c>
      <c r="T31" s="9">
        <f t="shared" si="8"/>
        <v>-159.50220450168649</v>
      </c>
    </row>
    <row r="32" spans="1:20" x14ac:dyDescent="0.35">
      <c r="A32" s="3">
        <f>A31+1</f>
        <v>2046</v>
      </c>
      <c r="B32" s="7">
        <v>-174.66393314882771</v>
      </c>
      <c r="C32" s="7">
        <v>0.44572711472582627</v>
      </c>
      <c r="D32" s="7">
        <v>-75.049800000000005</v>
      </c>
      <c r="E32" s="7">
        <v>91.394728994700003</v>
      </c>
      <c r="F32" s="9">
        <f t="shared" si="2"/>
        <v>-157.8732770394019</v>
      </c>
      <c r="H32" s="3">
        <f>H31+1</f>
        <v>2046</v>
      </c>
      <c r="I32" s="7">
        <f t="shared" si="3"/>
        <v>-32.354026025621621</v>
      </c>
      <c r="J32" s="7">
        <f t="shared" si="3"/>
        <v>8.2564650928115241E-2</v>
      </c>
      <c r="K32" s="7">
        <f t="shared" si="4"/>
        <v>-13.901915173000871</v>
      </c>
      <c r="L32" s="7">
        <f t="shared" si="5"/>
        <v>16.929582353899978</v>
      </c>
      <c r="M32" s="9">
        <f t="shared" si="6"/>
        <v>-29.243794193794404</v>
      </c>
      <c r="O32" s="3">
        <f>O31+1</f>
        <v>2046</v>
      </c>
      <c r="P32" s="7">
        <f t="shared" si="12"/>
        <v>-245.63439427228934</v>
      </c>
      <c r="Q32" s="7">
        <f t="shared" si="12"/>
        <v>6.8299441406162629</v>
      </c>
      <c r="R32" s="7">
        <f t="shared" si="12"/>
        <v>-764.86888841806683</v>
      </c>
      <c r="S32" s="7">
        <f t="shared" si="12"/>
        <v>814.927339854259</v>
      </c>
      <c r="T32" s="9">
        <f t="shared" si="8"/>
        <v>-188.74599869548092</v>
      </c>
    </row>
    <row r="33" spans="1:20" x14ac:dyDescent="0.35">
      <c r="A33" s="3">
        <f t="shared" si="9"/>
        <v>2047</v>
      </c>
      <c r="B33" s="7">
        <v>-150.22647771128868</v>
      </c>
      <c r="C33" s="7">
        <v>0.48078257966760096</v>
      </c>
      <c r="D33" s="7">
        <v>-75.049800000000005</v>
      </c>
      <c r="E33" s="7">
        <v>92.274317979974981</v>
      </c>
      <c r="F33" s="9">
        <f t="shared" si="2"/>
        <v>-132.5211771516461</v>
      </c>
      <c r="H33" s="3">
        <f t="shared" ref="H33:H35" si="13">H32+1</f>
        <v>2047</v>
      </c>
      <c r="I33" s="7">
        <f t="shared" si="3"/>
        <v>-26.07997436694901</v>
      </c>
      <c r="J33" s="7">
        <f t="shared" si="3"/>
        <v>8.3465961159684646E-2</v>
      </c>
      <c r="K33" s="7">
        <f t="shared" si="4"/>
        <v>-13.028973920338212</v>
      </c>
      <c r="L33" s="7">
        <f t="shared" si="5"/>
        <v>16.019225667198171</v>
      </c>
      <c r="M33" s="9">
        <f t="shared" si="6"/>
        <v>-23.006256658929367</v>
      </c>
      <c r="O33" s="3">
        <f t="shared" ref="O33:O35" si="14">O32+1</f>
        <v>2047</v>
      </c>
      <c r="P33" s="7">
        <f t="shared" si="12"/>
        <v>-271.71436863923833</v>
      </c>
      <c r="Q33" s="7">
        <f t="shared" si="12"/>
        <v>6.9134101017759475</v>
      </c>
      <c r="R33" s="7">
        <f t="shared" si="12"/>
        <v>-777.89786233840505</v>
      </c>
      <c r="S33" s="7">
        <f t="shared" si="12"/>
        <v>830.94656552145716</v>
      </c>
      <c r="T33" s="9">
        <f t="shared" si="8"/>
        <v>-211.75225535441041</v>
      </c>
    </row>
    <row r="34" spans="1:20" x14ac:dyDescent="0.35">
      <c r="A34" s="3">
        <f t="shared" si="9"/>
        <v>2048</v>
      </c>
      <c r="B34" s="7">
        <v>-177.00786540524496</v>
      </c>
      <c r="C34" s="7">
        <v>0.4661397085576291</v>
      </c>
      <c r="D34" s="7">
        <v>-75.049800000000005</v>
      </c>
      <c r="E34" s="7">
        <v>93.347254841399987</v>
      </c>
      <c r="F34" s="9">
        <f t="shared" si="2"/>
        <v>-158.24427085528737</v>
      </c>
      <c r="H34" s="3">
        <f t="shared" si="13"/>
        <v>2048</v>
      </c>
      <c r="I34" s="7">
        <f t="shared" si="3"/>
        <v>-28.799756837244797</v>
      </c>
      <c r="J34" s="7">
        <f t="shared" si="3"/>
        <v>7.5842450435234077E-2</v>
      </c>
      <c r="K34" s="7">
        <f t="shared" si="4"/>
        <v>-12.210847160579393</v>
      </c>
      <c r="L34" s="7">
        <f t="shared" si="5"/>
        <v>15.187902722298926</v>
      </c>
      <c r="M34" s="9">
        <f t="shared" si="6"/>
        <v>-25.746858825090026</v>
      </c>
      <c r="O34" s="3">
        <f t="shared" si="14"/>
        <v>2048</v>
      </c>
      <c r="P34" s="7">
        <f t="shared" si="12"/>
        <v>-300.51412547648312</v>
      </c>
      <c r="Q34" s="7">
        <f t="shared" si="12"/>
        <v>6.9892525522111812</v>
      </c>
      <c r="R34" s="7">
        <f t="shared" si="12"/>
        <v>-790.10870949898447</v>
      </c>
      <c r="S34" s="7">
        <f t="shared" si="12"/>
        <v>846.13446824375603</v>
      </c>
      <c r="T34" s="9">
        <f t="shared" si="8"/>
        <v>-237.49911417950045</v>
      </c>
    </row>
    <row r="35" spans="1:20" x14ac:dyDescent="0.35">
      <c r="A35" s="3">
        <f t="shared" si="9"/>
        <v>2049</v>
      </c>
      <c r="B35" s="7">
        <v>-169.01180435500828</v>
      </c>
      <c r="C35" s="7">
        <v>0.49780755131435794</v>
      </c>
      <c r="D35" s="7">
        <v>-75.049800000000005</v>
      </c>
      <c r="E35" s="7">
        <v>94.060504031625001</v>
      </c>
      <c r="F35" s="9">
        <f t="shared" si="2"/>
        <v>-149.5032927720689</v>
      </c>
      <c r="H35" s="3">
        <f t="shared" si="13"/>
        <v>2049</v>
      </c>
      <c r="I35" s="7">
        <f t="shared" si="3"/>
        <v>-25.772044642117116</v>
      </c>
      <c r="J35" s="7">
        <f t="shared" si="3"/>
        <v>7.5909008158437943E-2</v>
      </c>
      <c r="K35" s="7">
        <f t="shared" si="4"/>
        <v>-11.444092934001306</v>
      </c>
      <c r="L35" s="7">
        <f t="shared" si="5"/>
        <v>14.342971594287006</v>
      </c>
      <c r="M35" s="9">
        <f t="shared" si="6"/>
        <v>-22.79725697367298</v>
      </c>
      <c r="O35" s="3">
        <f t="shared" si="14"/>
        <v>2049</v>
      </c>
      <c r="P35" s="7">
        <f t="shared" si="12"/>
        <v>-326.28617011860024</v>
      </c>
      <c r="Q35" s="7">
        <f t="shared" si="12"/>
        <v>7.065161560369619</v>
      </c>
      <c r="R35" s="7">
        <f t="shared" si="12"/>
        <v>-801.5528024329858</v>
      </c>
      <c r="S35" s="7">
        <f t="shared" si="12"/>
        <v>860.47743983804298</v>
      </c>
      <c r="T35" s="9">
        <f t="shared" si="8"/>
        <v>-260.29637115317337</v>
      </c>
    </row>
    <row r="36" spans="1:20" x14ac:dyDescent="0.35">
      <c r="A36" s="3">
        <f>A35+1</f>
        <v>2050</v>
      </c>
      <c r="B36" s="7">
        <v>-181.3636985769208</v>
      </c>
      <c r="C36" s="7">
        <v>0.48779542935378872</v>
      </c>
      <c r="D36" s="7">
        <v>-75.049800000000005</v>
      </c>
      <c r="E36" s="7">
        <v>94.970046461849989</v>
      </c>
      <c r="F36" s="9">
        <f t="shared" si="2"/>
        <v>-160.95565668571703</v>
      </c>
      <c r="H36" s="3">
        <f>H35+1</f>
        <v>2050</v>
      </c>
      <c r="I36" s="7">
        <f t="shared" si="3"/>
        <v>-25.918972512261004</v>
      </c>
      <c r="J36" s="7">
        <f t="shared" si="3"/>
        <v>6.971161497164291E-2</v>
      </c>
      <c r="K36" s="7">
        <f t="shared" si="4"/>
        <v>-10.72548541143515</v>
      </c>
      <c r="L36" s="7">
        <f t="shared" si="5"/>
        <v>13.572319284660191</v>
      </c>
      <c r="M36" s="9">
        <f t="shared" si="6"/>
        <v>-23.002427024064325</v>
      </c>
      <c r="O36" s="3">
        <f>O35+1</f>
        <v>2050</v>
      </c>
      <c r="P36" s="7">
        <f t="shared" si="12"/>
        <v>-352.20514263086125</v>
      </c>
      <c r="Q36" s="7">
        <f t="shared" si="12"/>
        <v>7.1348731753412622</v>
      </c>
      <c r="R36" s="7">
        <f t="shared" si="12"/>
        <v>-812.2782878444209</v>
      </c>
      <c r="S36" s="7">
        <f t="shared" si="12"/>
        <v>874.04975912270322</v>
      </c>
      <c r="T36" s="9">
        <f t="shared" si="8"/>
        <v>-283.2987981772377</v>
      </c>
    </row>
    <row r="37" spans="1:20" x14ac:dyDescent="0.35">
      <c r="A37" s="3">
        <f t="shared" si="9"/>
        <v>2051</v>
      </c>
      <c r="B37" s="7">
        <v>-188.36897376252455</v>
      </c>
      <c r="C37" s="7">
        <v>0.52411294373440231</v>
      </c>
      <c r="D37" s="7">
        <v>-75.049800000000005</v>
      </c>
      <c r="E37" s="7">
        <v>95.883087826800022</v>
      </c>
      <c r="F37" s="9">
        <f t="shared" si="2"/>
        <v>-167.01157299199014</v>
      </c>
      <c r="H37" s="3">
        <f t="shared" ref="H37:H39" si="15">H36+1</f>
        <v>2051</v>
      </c>
      <c r="I37" s="7">
        <f t="shared" si="3"/>
        <v>-25.229716447435017</v>
      </c>
      <c r="J37" s="7">
        <f t="shared" si="3"/>
        <v>7.0198508240108884E-2</v>
      </c>
      <c r="K37" s="7">
        <f t="shared" si="4"/>
        <v>-10.052001322807078</v>
      </c>
      <c r="L37" s="7">
        <f t="shared" si="5"/>
        <v>12.842365011896382</v>
      </c>
      <c r="M37" s="9">
        <f t="shared" si="6"/>
        <v>-22.369154250105602</v>
      </c>
      <c r="O37" s="3">
        <f t="shared" ref="O37:O39" si="16">O36+1</f>
        <v>2051</v>
      </c>
      <c r="P37" s="7">
        <f t="shared" si="12"/>
        <v>-377.43485907829626</v>
      </c>
      <c r="Q37" s="7">
        <f t="shared" si="12"/>
        <v>7.2050716835813713</v>
      </c>
      <c r="R37" s="7">
        <f t="shared" si="12"/>
        <v>-822.33028916722799</v>
      </c>
      <c r="S37" s="7">
        <f t="shared" si="12"/>
        <v>886.89212413459961</v>
      </c>
      <c r="T37" s="9">
        <f t="shared" si="8"/>
        <v>-305.66795242734327</v>
      </c>
    </row>
    <row r="38" spans="1:20" x14ac:dyDescent="0.35">
      <c r="A38" s="3">
        <f t="shared" si="9"/>
        <v>2052</v>
      </c>
      <c r="B38" s="7">
        <v>-174.6859409347453</v>
      </c>
      <c r="C38" s="7">
        <v>0.49316099354643445</v>
      </c>
      <c r="D38" s="7">
        <v>-60.039839999999998</v>
      </c>
      <c r="E38" s="7">
        <v>76.595961337199995</v>
      </c>
      <c r="F38" s="9">
        <f t="shared" si="2"/>
        <v>-157.63665860399885</v>
      </c>
      <c r="H38" s="3">
        <f t="shared" si="15"/>
        <v>2052</v>
      </c>
      <c r="I38" s="7">
        <f t="shared" si="3"/>
        <v>-21.927874247661492</v>
      </c>
      <c r="J38" s="7">
        <f t="shared" si="3"/>
        <v>6.1905223697295828E-2</v>
      </c>
      <c r="K38" s="7">
        <f t="shared" si="4"/>
        <v>-7.5366457902958421</v>
      </c>
      <c r="L38" s="7">
        <f t="shared" si="5"/>
        <v>9.6148928705618033</v>
      </c>
      <c r="M38" s="9">
        <f t="shared" si="6"/>
        <v>-19.787721943698237</v>
      </c>
      <c r="O38" s="3">
        <f t="shared" si="16"/>
        <v>2052</v>
      </c>
      <c r="P38" s="7">
        <f t="shared" si="12"/>
        <v>-399.36273332595772</v>
      </c>
      <c r="Q38" s="7">
        <f t="shared" si="12"/>
        <v>7.266976907278667</v>
      </c>
      <c r="R38" s="7">
        <f t="shared" si="12"/>
        <v>-829.86693495752388</v>
      </c>
      <c r="S38" s="7">
        <f t="shared" si="12"/>
        <v>896.5070170051614</v>
      </c>
      <c r="T38" s="9">
        <f t="shared" si="8"/>
        <v>-325.45567437104148</v>
      </c>
    </row>
    <row r="39" spans="1:20" ht="15" thickBot="1" x14ac:dyDescent="0.4">
      <c r="A39" s="6">
        <f t="shared" si="9"/>
        <v>2053</v>
      </c>
      <c r="B39" s="8">
        <v>-98.944790375013326</v>
      </c>
      <c r="C39" s="8">
        <v>0.49494976455282746</v>
      </c>
      <c r="D39" s="8">
        <v>-30.019919999999999</v>
      </c>
      <c r="E39" s="8">
        <v>38.039757760800001</v>
      </c>
      <c r="F39" s="10">
        <f>SUM(B39:E39)</f>
        <v>-90.430002849660497</v>
      </c>
      <c r="H39" s="6">
        <f t="shared" si="15"/>
        <v>2053</v>
      </c>
      <c r="I39" s="8">
        <f t="shared" si="3"/>
        <v>-11.640378221718461</v>
      </c>
      <c r="J39" s="8">
        <f t="shared" si="3"/>
        <v>5.822845688296438E-2</v>
      </c>
      <c r="K39" s="8">
        <f t="shared" si="4"/>
        <v>-3.5316990582454744</v>
      </c>
      <c r="L39" s="8">
        <f t="shared" si="5"/>
        <v>4.4751943596020025</v>
      </c>
      <c r="M39" s="10">
        <f>SUM(I39:L39)</f>
        <v>-10.638654463478968</v>
      </c>
      <c r="O39" s="6">
        <f t="shared" si="16"/>
        <v>2053</v>
      </c>
      <c r="P39" s="8">
        <f t="shared" si="12"/>
        <v>-411.00311154767616</v>
      </c>
      <c r="Q39" s="8">
        <f t="shared" si="12"/>
        <v>7.325205364161631</v>
      </c>
      <c r="R39" s="8">
        <f t="shared" si="12"/>
        <v>-833.3986340157694</v>
      </c>
      <c r="S39" s="8">
        <f t="shared" si="12"/>
        <v>900.98221136476343</v>
      </c>
      <c r="T39" s="10">
        <f>SUM(P39:S39)</f>
        <v>-336.09432883452052</v>
      </c>
    </row>
  </sheetData>
  <mergeCells count="4">
    <mergeCell ref="B4:F4"/>
    <mergeCell ref="I4:M4"/>
    <mergeCell ref="P4:T4"/>
    <mergeCell ref="A1:C1"/>
  </mergeCells>
  <pageMargins left="0.7" right="0.7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B403-75F9-4CB8-99B8-A88800DE781B}">
  <sheetPr>
    <pageSetUpPr fitToPage="1"/>
  </sheetPr>
  <dimension ref="A1:T37"/>
  <sheetViews>
    <sheetView workbookViewId="0">
      <selection activeCell="B24" sqref="B24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27" customWidth="1"/>
    <col min="8" max="8" width="5" style="1" bestFit="1" customWidth="1"/>
    <col min="9" max="9" width="16.6328125" bestFit="1" customWidth="1"/>
    <col min="10" max="10" width="26" bestFit="1" customWidth="1"/>
    <col min="11" max="11" width="21.81640625" bestFit="1" customWidth="1"/>
    <col min="12" max="12" width="16.90625" bestFit="1" customWidth="1"/>
    <col min="13" max="13" width="27.26953125" customWidth="1"/>
    <col min="15" max="15" width="5" style="1" bestFit="1" customWidth="1"/>
    <col min="16" max="16" width="16.6328125" bestFit="1" customWidth="1"/>
    <col min="17" max="17" width="26" bestFit="1" customWidth="1"/>
    <col min="18" max="18" width="21.81640625" bestFit="1" customWidth="1"/>
    <col min="19" max="19" width="16.90625" bestFit="1" customWidth="1"/>
    <col min="20" max="20" width="28" customWidth="1"/>
  </cols>
  <sheetData>
    <row r="1" spans="1:20" ht="15" thickBot="1" x14ac:dyDescent="0.4">
      <c r="A1" s="11" t="s">
        <v>0</v>
      </c>
    </row>
    <row r="2" spans="1:20" x14ac:dyDescent="0.35">
      <c r="A2" s="2"/>
      <c r="B2" s="12" t="s">
        <v>1</v>
      </c>
      <c r="C2" s="12"/>
      <c r="D2" s="12"/>
      <c r="E2" s="12"/>
      <c r="F2" s="13"/>
      <c r="H2" s="2"/>
      <c r="I2" s="12" t="s">
        <v>2</v>
      </c>
      <c r="J2" s="12"/>
      <c r="K2" s="12"/>
      <c r="L2" s="12"/>
      <c r="M2" s="13"/>
      <c r="O2" s="2"/>
      <c r="P2" s="12" t="s">
        <v>3</v>
      </c>
      <c r="Q2" s="12"/>
      <c r="R2" s="12"/>
      <c r="S2" s="12"/>
      <c r="T2" s="13"/>
    </row>
    <row r="3" spans="1:2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O3" s="3" t="s">
        <v>4</v>
      </c>
      <c r="P3" s="4" t="s">
        <v>5</v>
      </c>
      <c r="Q3" s="4" t="s">
        <v>6</v>
      </c>
      <c r="R3" s="4" t="s">
        <v>7</v>
      </c>
      <c r="S3" s="4" t="s">
        <v>8</v>
      </c>
      <c r="T3" s="5" t="s">
        <v>9</v>
      </c>
    </row>
    <row r="4" spans="1:20" x14ac:dyDescent="0.35">
      <c r="A4" s="3">
        <v>2020</v>
      </c>
      <c r="B4" s="7">
        <v>0</v>
      </c>
      <c r="C4" s="7">
        <v>0</v>
      </c>
      <c r="D4" s="7">
        <v>0</v>
      </c>
      <c r="E4" s="7">
        <v>0</v>
      </c>
      <c r="F4" s="9">
        <f>SUM(B4:E4)</f>
        <v>0</v>
      </c>
      <c r="H4" s="3">
        <v>2020</v>
      </c>
      <c r="I4" s="7">
        <f>B4/(1+6.7%)^($H4-$H$4)</f>
        <v>0</v>
      </c>
      <c r="J4" s="7">
        <f>C4/(1+6.7%)^($H4-$H$4)</f>
        <v>0</v>
      </c>
      <c r="K4" s="7">
        <f t="shared" ref="K4:L5" si="0">D4/(1+6.7%)^($H4-$H$4)</f>
        <v>0</v>
      </c>
      <c r="L4" s="7">
        <f t="shared" si="0"/>
        <v>0</v>
      </c>
      <c r="M4" s="9">
        <f>SUM(I4:L4)</f>
        <v>0</v>
      </c>
      <c r="O4" s="3">
        <v>2020</v>
      </c>
      <c r="P4" s="7">
        <f>I4</f>
        <v>0</v>
      </c>
      <c r="Q4" s="7">
        <f>J4</f>
        <v>0</v>
      </c>
      <c r="R4" s="7">
        <f t="shared" ref="R4:S4" si="1">K4</f>
        <v>0</v>
      </c>
      <c r="S4" s="7">
        <f t="shared" si="1"/>
        <v>0</v>
      </c>
      <c r="T4" s="9">
        <f>SUM(P4:S4)</f>
        <v>0</v>
      </c>
    </row>
    <row r="5" spans="1:20" x14ac:dyDescent="0.35">
      <c r="A5" s="3">
        <f>A4+1</f>
        <v>2021</v>
      </c>
      <c r="B5" s="7">
        <v>0</v>
      </c>
      <c r="C5" s="7">
        <v>1.0200790961866668</v>
      </c>
      <c r="D5" s="7">
        <v>0</v>
      </c>
      <c r="E5" s="7">
        <v>0</v>
      </c>
      <c r="F5" s="9">
        <f t="shared" ref="F5:F36" si="2">SUM(B5:E5)</f>
        <v>1.0200790961866668</v>
      </c>
      <c r="H5" s="3">
        <f>H4+1</f>
        <v>2021</v>
      </c>
      <c r="I5" s="7">
        <f t="shared" ref="I5:L37" si="3">B5/(1+6.7%)^($H5-$H$4)</f>
        <v>0</v>
      </c>
      <c r="J5" s="7">
        <f t="shared" si="3"/>
        <v>0.95602539473914416</v>
      </c>
      <c r="K5" s="7">
        <f t="shared" si="0"/>
        <v>0</v>
      </c>
      <c r="L5" s="7">
        <f t="shared" si="0"/>
        <v>0</v>
      </c>
      <c r="M5" s="9">
        <f t="shared" ref="M5:M36" si="4">SUM(I5:L5)</f>
        <v>0.95602539473914416</v>
      </c>
      <c r="O5" s="3">
        <f>O4+1</f>
        <v>2021</v>
      </c>
      <c r="P5" s="7">
        <f>P4+I5</f>
        <v>0</v>
      </c>
      <c r="Q5" s="7">
        <f>Q4+J5</f>
        <v>0.95602539473914416</v>
      </c>
      <c r="R5" s="7">
        <f t="shared" ref="R5:S5" si="5">R4+K5</f>
        <v>0</v>
      </c>
      <c r="S5" s="7">
        <f t="shared" si="5"/>
        <v>0</v>
      </c>
      <c r="T5" s="9">
        <f t="shared" ref="T5:T36" si="6">SUM(P5:S5)</f>
        <v>0.95602539473914416</v>
      </c>
    </row>
    <row r="6" spans="1:20" x14ac:dyDescent="0.35">
      <c r="A6" s="3">
        <f t="shared" ref="A6:A37" si="7">A5+1</f>
        <v>2022</v>
      </c>
      <c r="B6" s="7">
        <v>21.072370256865042</v>
      </c>
      <c r="C6" s="7">
        <v>0.6275365374466666</v>
      </c>
      <c r="D6" s="7">
        <v>-15.00996</v>
      </c>
      <c r="E6" s="7">
        <v>14.883329252475001</v>
      </c>
      <c r="F6" s="9">
        <f t="shared" si="2"/>
        <v>21.57327604678671</v>
      </c>
      <c r="H6" s="3">
        <f t="shared" ref="H6:H29" si="8">H5+1</f>
        <v>2022</v>
      </c>
      <c r="I6" s="7">
        <f t="shared" si="3"/>
        <v>18.509067946080325</v>
      </c>
      <c r="J6" s="7">
        <f t="shared" si="3"/>
        <v>0.55120123026807166</v>
      </c>
      <c r="K6" s="7">
        <f t="shared" si="3"/>
        <v>-13.184106302300682</v>
      </c>
      <c r="L6" s="7">
        <f t="shared" si="3"/>
        <v>13.072879274613108</v>
      </c>
      <c r="M6" s="9">
        <f t="shared" si="4"/>
        <v>18.949042148660823</v>
      </c>
      <c r="O6" s="3">
        <f t="shared" ref="O6:O29" si="9">O5+1</f>
        <v>2022</v>
      </c>
      <c r="P6" s="7">
        <f t="shared" ref="P6:Q37" si="10">P5+I6</f>
        <v>18.509067946080325</v>
      </c>
      <c r="Q6" s="7">
        <f t="shared" si="10"/>
        <v>1.5072266250072159</v>
      </c>
      <c r="R6" s="7">
        <f t="shared" ref="R6:R37" si="11">R5+K6</f>
        <v>-13.184106302300682</v>
      </c>
      <c r="S6" s="7">
        <f t="shared" ref="S6:S37" si="12">S5+L6</f>
        <v>13.072879274613108</v>
      </c>
      <c r="T6" s="9">
        <f t="shared" si="6"/>
        <v>19.905067543399966</v>
      </c>
    </row>
    <row r="7" spans="1:20" x14ac:dyDescent="0.35">
      <c r="A7" s="3">
        <f t="shared" si="7"/>
        <v>2023</v>
      </c>
      <c r="B7" s="7">
        <v>58.925721722277331</v>
      </c>
      <c r="C7" s="7">
        <v>0.68307619099066674</v>
      </c>
      <c r="D7" s="7">
        <v>-45.029879999999999</v>
      </c>
      <c r="E7" s="7">
        <v>44.577898543799996</v>
      </c>
      <c r="F7" s="9">
        <f t="shared" si="2"/>
        <v>59.156816457067997</v>
      </c>
      <c r="H7" s="3">
        <f t="shared" si="8"/>
        <v>2023</v>
      </c>
      <c r="I7" s="7">
        <f t="shared" si="3"/>
        <v>48.507808255261828</v>
      </c>
      <c r="J7" s="7">
        <f t="shared" si="3"/>
        <v>0.5623101071629828</v>
      </c>
      <c r="K7" s="7">
        <f t="shared" ref="K7:K37" si="13">D7/(1+6.7%)^($H7-$H$4)</f>
        <v>-37.068715001782614</v>
      </c>
      <c r="L7" s="7">
        <f t="shared" ref="L7:L37" si="14">E7/(1+6.7%)^($H7-$H$4)</f>
        <v>36.696642684779583</v>
      </c>
      <c r="M7" s="9">
        <f t="shared" si="4"/>
        <v>48.698046045421783</v>
      </c>
      <c r="O7" s="3">
        <f t="shared" si="9"/>
        <v>2023</v>
      </c>
      <c r="P7" s="7">
        <f t="shared" si="10"/>
        <v>67.016876201342157</v>
      </c>
      <c r="Q7" s="7">
        <f t="shared" si="10"/>
        <v>2.0695367321701985</v>
      </c>
      <c r="R7" s="7">
        <f t="shared" si="11"/>
        <v>-50.252821304083298</v>
      </c>
      <c r="S7" s="7">
        <f t="shared" si="12"/>
        <v>49.769521959392691</v>
      </c>
      <c r="T7" s="9">
        <f t="shared" si="6"/>
        <v>68.603113588821742</v>
      </c>
    </row>
    <row r="8" spans="1:20" x14ac:dyDescent="0.35">
      <c r="A8" s="3">
        <f t="shared" si="7"/>
        <v>2024</v>
      </c>
      <c r="B8" s="7">
        <v>84.2963814511686</v>
      </c>
      <c r="C8" s="7">
        <v>0.67471288001039997</v>
      </c>
      <c r="D8" s="7">
        <v>-75.049800000000005</v>
      </c>
      <c r="E8" s="7">
        <v>74.298965492025005</v>
      </c>
      <c r="F8" s="9">
        <f t="shared" si="2"/>
        <v>84.220259823204003</v>
      </c>
      <c r="H8" s="3">
        <f t="shared" si="8"/>
        <v>2024</v>
      </c>
      <c r="I8" s="7">
        <f t="shared" si="3"/>
        <v>65.035615470247336</v>
      </c>
      <c r="J8" s="7">
        <f t="shared" si="3"/>
        <v>0.52054864825483194</v>
      </c>
      <c r="K8" s="7">
        <f t="shared" si="13"/>
        <v>-57.901772886258392</v>
      </c>
      <c r="L8" s="7">
        <f t="shared" si="14"/>
        <v>57.322495537672069</v>
      </c>
      <c r="M8" s="9">
        <f t="shared" si="4"/>
        <v>64.976886769915836</v>
      </c>
      <c r="O8" s="3">
        <f t="shared" si="9"/>
        <v>2024</v>
      </c>
      <c r="P8" s="7">
        <f t="shared" si="10"/>
        <v>132.05249167158951</v>
      </c>
      <c r="Q8" s="7">
        <f t="shared" si="10"/>
        <v>2.5900853804250303</v>
      </c>
      <c r="R8" s="7">
        <f t="shared" si="11"/>
        <v>-108.1545941903417</v>
      </c>
      <c r="S8" s="7">
        <f t="shared" si="12"/>
        <v>107.09201749706476</v>
      </c>
      <c r="T8" s="9">
        <f t="shared" si="6"/>
        <v>133.58000035873761</v>
      </c>
    </row>
    <row r="9" spans="1:20" x14ac:dyDescent="0.35">
      <c r="A9" s="3">
        <f t="shared" si="7"/>
        <v>2025</v>
      </c>
      <c r="B9" s="7">
        <v>73.217149941618572</v>
      </c>
      <c r="C9" s="7">
        <v>0.65619743327906666</v>
      </c>
      <c r="D9" s="7">
        <v>-75.049800000000005</v>
      </c>
      <c r="E9" s="7">
        <v>74.845018324349994</v>
      </c>
      <c r="F9" s="9">
        <f t="shared" si="2"/>
        <v>73.668565699247623</v>
      </c>
      <c r="H9" s="3">
        <f t="shared" si="8"/>
        <v>2025</v>
      </c>
      <c r="I9" s="7">
        <f t="shared" si="3"/>
        <v>52.940827138311874</v>
      </c>
      <c r="J9" s="7">
        <f t="shared" si="3"/>
        <v>0.47447401205225109</v>
      </c>
      <c r="K9" s="7">
        <f t="shared" si="13"/>
        <v>-54.265953970251545</v>
      </c>
      <c r="L9" s="7">
        <f t="shared" si="14"/>
        <v>54.117883316035616</v>
      </c>
      <c r="M9" s="9">
        <f t="shared" si="4"/>
        <v>53.267230496148194</v>
      </c>
      <c r="O9" s="3">
        <f t="shared" si="9"/>
        <v>2025</v>
      </c>
      <c r="P9" s="7">
        <f t="shared" si="10"/>
        <v>184.99331880990138</v>
      </c>
      <c r="Q9" s="7">
        <f t="shared" si="10"/>
        <v>3.0645593924772814</v>
      </c>
      <c r="R9" s="7">
        <f t="shared" si="11"/>
        <v>-162.42054816059323</v>
      </c>
      <c r="S9" s="7">
        <f t="shared" si="12"/>
        <v>161.20990081310038</v>
      </c>
      <c r="T9" s="9">
        <f t="shared" si="6"/>
        <v>186.84723085488582</v>
      </c>
    </row>
    <row r="10" spans="1:20" x14ac:dyDescent="0.35">
      <c r="A10" s="3">
        <f t="shared" si="7"/>
        <v>2026</v>
      </c>
      <c r="B10" s="7">
        <v>60.576175462313586</v>
      </c>
      <c r="C10" s="7">
        <v>0.51050195073344673</v>
      </c>
      <c r="D10" s="7">
        <v>-75.049800000000005</v>
      </c>
      <c r="E10" s="7">
        <v>75.552211825650005</v>
      </c>
      <c r="F10" s="9">
        <f t="shared" si="2"/>
        <v>61.589089238697035</v>
      </c>
      <c r="H10" s="3">
        <f t="shared" si="8"/>
        <v>2026</v>
      </c>
      <c r="I10" s="7">
        <f t="shared" si="3"/>
        <v>41.05020532323163</v>
      </c>
      <c r="J10" s="7">
        <f t="shared" si="3"/>
        <v>0.34594805194586459</v>
      </c>
      <c r="K10" s="7">
        <f t="shared" si="13"/>
        <v>-50.858438585052994</v>
      </c>
      <c r="L10" s="7">
        <f t="shared" si="14"/>
        <v>51.198904262233015</v>
      </c>
      <c r="M10" s="9">
        <f t="shared" si="4"/>
        <v>41.736619052357518</v>
      </c>
      <c r="O10" s="3">
        <f t="shared" si="9"/>
        <v>2026</v>
      </c>
      <c r="P10" s="7">
        <f t="shared" si="10"/>
        <v>226.04352413313302</v>
      </c>
      <c r="Q10" s="7">
        <f t="shared" si="10"/>
        <v>3.4105074444231458</v>
      </c>
      <c r="R10" s="7">
        <f t="shared" si="11"/>
        <v>-213.27898674564622</v>
      </c>
      <c r="S10" s="7">
        <f t="shared" si="12"/>
        <v>212.40880507533339</v>
      </c>
      <c r="T10" s="9">
        <f t="shared" si="6"/>
        <v>228.58384990724332</v>
      </c>
    </row>
    <row r="11" spans="1:20" x14ac:dyDescent="0.35">
      <c r="A11" s="3">
        <f t="shared" si="7"/>
        <v>2027</v>
      </c>
      <c r="B11" s="7">
        <v>27.94154579900578</v>
      </c>
      <c r="C11" s="7">
        <v>0.56509226722358352</v>
      </c>
      <c r="D11" s="7">
        <v>-75.049800000000005</v>
      </c>
      <c r="E11" s="7">
        <v>76.266915840674997</v>
      </c>
      <c r="F11" s="9">
        <f t="shared" si="2"/>
        <v>29.723753906904356</v>
      </c>
      <c r="H11" s="3">
        <f t="shared" si="8"/>
        <v>2027</v>
      </c>
      <c r="I11" s="7">
        <f t="shared" si="3"/>
        <v>17.745959775369958</v>
      </c>
      <c r="J11" s="7">
        <f t="shared" si="3"/>
        <v>0.35889584333158642</v>
      </c>
      <c r="K11" s="7">
        <f t="shared" si="13"/>
        <v>-47.664890895082472</v>
      </c>
      <c r="L11" s="7">
        <f t="shared" si="14"/>
        <v>48.437893538026891</v>
      </c>
      <c r="M11" s="9">
        <f t="shared" si="4"/>
        <v>18.877858261645965</v>
      </c>
      <c r="O11" s="3">
        <f t="shared" si="9"/>
        <v>2027</v>
      </c>
      <c r="P11" s="7">
        <f t="shared" si="10"/>
        <v>243.78948390850297</v>
      </c>
      <c r="Q11" s="7">
        <f t="shared" si="10"/>
        <v>3.7694032877547321</v>
      </c>
      <c r="R11" s="7">
        <f t="shared" si="11"/>
        <v>-260.94387764072872</v>
      </c>
      <c r="S11" s="7">
        <f t="shared" si="12"/>
        <v>260.84669861336027</v>
      </c>
      <c r="T11" s="9">
        <f t="shared" si="6"/>
        <v>247.46170816888926</v>
      </c>
    </row>
    <row r="12" spans="1:20" x14ac:dyDescent="0.35">
      <c r="A12" s="3">
        <f t="shared" si="7"/>
        <v>2028</v>
      </c>
      <c r="B12" s="7">
        <v>1.5501770339205905</v>
      </c>
      <c r="C12" s="7">
        <v>0.52413609409135764</v>
      </c>
      <c r="D12" s="7">
        <v>-75.049800000000005</v>
      </c>
      <c r="E12" s="7">
        <v>77.165887238999971</v>
      </c>
      <c r="F12" s="9">
        <f t="shared" si="2"/>
        <v>4.1904003670119181</v>
      </c>
      <c r="H12" s="3">
        <f t="shared" si="8"/>
        <v>2028</v>
      </c>
      <c r="I12" s="7">
        <f t="shared" si="3"/>
        <v>0.92271152061107664</v>
      </c>
      <c r="J12" s="7">
        <f t="shared" si="3"/>
        <v>0.31198140715775902</v>
      </c>
      <c r="K12" s="7">
        <f t="shared" si="13"/>
        <v>-44.671875253123225</v>
      </c>
      <c r="L12" s="7">
        <f t="shared" si="14"/>
        <v>45.931433375401127</v>
      </c>
      <c r="M12" s="9">
        <f t="shared" si="4"/>
        <v>2.494251050046735</v>
      </c>
      <c r="O12" s="3">
        <f t="shared" si="9"/>
        <v>2028</v>
      </c>
      <c r="P12" s="7">
        <f t="shared" si="10"/>
        <v>244.71219542911405</v>
      </c>
      <c r="Q12" s="7">
        <f t="shared" si="10"/>
        <v>4.081384694912491</v>
      </c>
      <c r="R12" s="7">
        <f t="shared" si="11"/>
        <v>-305.61575289385195</v>
      </c>
      <c r="S12" s="7">
        <f t="shared" si="12"/>
        <v>306.7781319887614</v>
      </c>
      <c r="T12" s="9">
        <f t="shared" si="6"/>
        <v>249.95595921893599</v>
      </c>
    </row>
    <row r="13" spans="1:20" x14ac:dyDescent="0.35">
      <c r="A13" s="3">
        <f t="shared" si="7"/>
        <v>2029</v>
      </c>
      <c r="B13" s="7">
        <v>-12.166100947703853</v>
      </c>
      <c r="C13" s="7">
        <v>0.54544233186889834</v>
      </c>
      <c r="D13" s="7">
        <v>-75.049800000000005</v>
      </c>
      <c r="E13" s="7">
        <v>77.721726837599988</v>
      </c>
      <c r="F13" s="9">
        <f t="shared" si="2"/>
        <v>-8.948731778234972</v>
      </c>
      <c r="H13" s="3">
        <f t="shared" si="8"/>
        <v>2029</v>
      </c>
      <c r="I13" s="7">
        <f t="shared" si="3"/>
        <v>-6.7869029791176576</v>
      </c>
      <c r="J13" s="7">
        <f t="shared" si="3"/>
        <v>0.30427695800079424</v>
      </c>
      <c r="K13" s="7">
        <f t="shared" si="13"/>
        <v>-41.86679967490462</v>
      </c>
      <c r="L13" s="7">
        <f t="shared" si="14"/>
        <v>43.357343629129673</v>
      </c>
      <c r="M13" s="9">
        <f t="shared" si="4"/>
        <v>-4.9920820668918111</v>
      </c>
      <c r="O13" s="3">
        <f t="shared" si="9"/>
        <v>2029</v>
      </c>
      <c r="P13" s="7">
        <f t="shared" si="10"/>
        <v>237.92529244999639</v>
      </c>
      <c r="Q13" s="7">
        <f t="shared" si="10"/>
        <v>4.385661652913285</v>
      </c>
      <c r="R13" s="7">
        <f t="shared" si="11"/>
        <v>-347.48255256875655</v>
      </c>
      <c r="S13" s="7">
        <f t="shared" si="12"/>
        <v>350.13547561789107</v>
      </c>
      <c r="T13" s="9">
        <f t="shared" si="6"/>
        <v>244.9638771520442</v>
      </c>
    </row>
    <row r="14" spans="1:20" x14ac:dyDescent="0.35">
      <c r="A14" s="3">
        <f t="shared" si="7"/>
        <v>2030</v>
      </c>
      <c r="B14" s="7">
        <v>-11.747133961705458</v>
      </c>
      <c r="C14" s="7">
        <v>0.58902085979309859</v>
      </c>
      <c r="D14" s="7">
        <v>-75.049800000000005</v>
      </c>
      <c r="E14" s="7">
        <v>78.461496754200013</v>
      </c>
      <c r="F14" s="9">
        <f t="shared" si="2"/>
        <v>-7.7464163477123549</v>
      </c>
      <c r="H14" s="3">
        <f t="shared" si="8"/>
        <v>2030</v>
      </c>
      <c r="I14" s="7">
        <f t="shared" si="3"/>
        <v>-6.1416876717007804</v>
      </c>
      <c r="J14" s="7">
        <f t="shared" si="3"/>
        <v>0.30795444784735088</v>
      </c>
      <c r="K14" s="7">
        <f t="shared" si="13"/>
        <v>-39.237862863078369</v>
      </c>
      <c r="L14" s="7">
        <f t="shared" si="14"/>
        <v>41.021580999192118</v>
      </c>
      <c r="M14" s="9">
        <f t="shared" si="4"/>
        <v>-4.0500150877396806</v>
      </c>
      <c r="O14" s="3">
        <f t="shared" si="9"/>
        <v>2030</v>
      </c>
      <c r="P14" s="7">
        <f t="shared" si="10"/>
        <v>231.7836047782956</v>
      </c>
      <c r="Q14" s="7">
        <f t="shared" si="10"/>
        <v>4.6936161007606358</v>
      </c>
      <c r="R14" s="7">
        <f t="shared" si="11"/>
        <v>-386.72041543183491</v>
      </c>
      <c r="S14" s="7">
        <f t="shared" si="12"/>
        <v>391.15705661708319</v>
      </c>
      <c r="T14" s="9">
        <f t="shared" si="6"/>
        <v>240.91386206430451</v>
      </c>
    </row>
    <row r="15" spans="1:20" x14ac:dyDescent="0.35">
      <c r="A15" s="3">
        <f t="shared" si="7"/>
        <v>2031</v>
      </c>
      <c r="B15" s="7">
        <v>-25.51292738795064</v>
      </c>
      <c r="C15" s="7">
        <v>0.37240217849023277</v>
      </c>
      <c r="D15" s="7">
        <v>-75.049800000000005</v>
      </c>
      <c r="E15" s="7">
        <v>79.208857396799999</v>
      </c>
      <c r="F15" s="9">
        <f t="shared" si="2"/>
        <v>-20.981467812660412</v>
      </c>
      <c r="H15" s="3">
        <f t="shared" si="8"/>
        <v>2031</v>
      </c>
      <c r="I15" s="7">
        <f t="shared" si="3"/>
        <v>-12.501199310925069</v>
      </c>
      <c r="J15" s="7">
        <f t="shared" si="3"/>
        <v>0.18247509532472547</v>
      </c>
      <c r="K15" s="7">
        <f t="shared" si="13"/>
        <v>-36.774004557711692</v>
      </c>
      <c r="L15" s="7">
        <f t="shared" si="14"/>
        <v>38.811920656964553</v>
      </c>
      <c r="M15" s="9">
        <f t="shared" si="4"/>
        <v>-10.28080811634748</v>
      </c>
      <c r="O15" s="3">
        <f t="shared" si="9"/>
        <v>2031</v>
      </c>
      <c r="P15" s="7">
        <f t="shared" si="10"/>
        <v>219.28240546737052</v>
      </c>
      <c r="Q15" s="7">
        <f t="shared" si="10"/>
        <v>4.876091196085361</v>
      </c>
      <c r="R15" s="7">
        <f t="shared" si="11"/>
        <v>-423.4944199895466</v>
      </c>
      <c r="S15" s="7">
        <f t="shared" si="12"/>
        <v>429.96897727404775</v>
      </c>
      <c r="T15" s="9">
        <f t="shared" si="6"/>
        <v>230.63305394795702</v>
      </c>
    </row>
    <row r="16" spans="1:20" x14ac:dyDescent="0.35">
      <c r="A16" s="3">
        <f t="shared" si="7"/>
        <v>2032</v>
      </c>
      <c r="B16" s="7">
        <v>-30.997342262426173</v>
      </c>
      <c r="C16" s="7">
        <v>0.3688563987997398</v>
      </c>
      <c r="D16" s="7">
        <v>-75.049800000000005</v>
      </c>
      <c r="E16" s="7">
        <v>80.146608775650009</v>
      </c>
      <c r="F16" s="9">
        <f t="shared" si="2"/>
        <v>-25.531677087976433</v>
      </c>
      <c r="H16" s="3">
        <f t="shared" si="8"/>
        <v>2032</v>
      </c>
      <c r="I16" s="7">
        <f t="shared" si="3"/>
        <v>-14.234801832731572</v>
      </c>
      <c r="J16" s="7">
        <f t="shared" si="3"/>
        <v>0.16938864297452635</v>
      </c>
      <c r="K16" s="7">
        <f t="shared" si="13"/>
        <v>-34.464859004415828</v>
      </c>
      <c r="L16" s="7">
        <f t="shared" si="14"/>
        <v>36.80544879713009</v>
      </c>
      <c r="M16" s="9">
        <f t="shared" si="4"/>
        <v>-11.724823397042783</v>
      </c>
      <c r="O16" s="3">
        <f t="shared" si="9"/>
        <v>2032</v>
      </c>
      <c r="P16" s="7">
        <f t="shared" si="10"/>
        <v>205.04760363463896</v>
      </c>
      <c r="Q16" s="7">
        <f t="shared" si="10"/>
        <v>5.0454798390598876</v>
      </c>
      <c r="R16" s="7">
        <f t="shared" si="11"/>
        <v>-457.95927899396241</v>
      </c>
      <c r="S16" s="7">
        <f t="shared" si="12"/>
        <v>466.77442607117786</v>
      </c>
      <c r="T16" s="9">
        <f t="shared" si="6"/>
        <v>218.90823055091428</v>
      </c>
    </row>
    <row r="17" spans="1:20" x14ac:dyDescent="0.35">
      <c r="A17" s="3">
        <f t="shared" si="7"/>
        <v>2033</v>
      </c>
      <c r="B17" s="7">
        <v>-33.737461038043875</v>
      </c>
      <c r="C17" s="7">
        <v>0.42743734873186529</v>
      </c>
      <c r="D17" s="7">
        <v>-75.049800000000005</v>
      </c>
      <c r="E17" s="7">
        <v>80.72563039740001</v>
      </c>
      <c r="F17" s="9">
        <f t="shared" si="2"/>
        <v>-27.634193291911998</v>
      </c>
      <c r="H17" s="3">
        <f t="shared" si="8"/>
        <v>2033</v>
      </c>
      <c r="I17" s="7">
        <f t="shared" si="3"/>
        <v>-14.52027840821604</v>
      </c>
      <c r="J17" s="7">
        <f t="shared" si="3"/>
        <v>0.18396491954915264</v>
      </c>
      <c r="K17" s="7">
        <f t="shared" si="13"/>
        <v>-32.300711344344734</v>
      </c>
      <c r="L17" s="7">
        <f t="shared" si="14"/>
        <v>34.743534100779463</v>
      </c>
      <c r="M17" s="9">
        <f t="shared" si="4"/>
        <v>-11.893490732232159</v>
      </c>
      <c r="O17" s="3">
        <f t="shared" si="9"/>
        <v>2033</v>
      </c>
      <c r="P17" s="7">
        <f t="shared" si="10"/>
        <v>190.52732522642293</v>
      </c>
      <c r="Q17" s="7">
        <f t="shared" si="10"/>
        <v>5.2294447586090405</v>
      </c>
      <c r="R17" s="7">
        <f t="shared" si="11"/>
        <v>-490.25999033830715</v>
      </c>
      <c r="S17" s="7">
        <f t="shared" si="12"/>
        <v>501.51796017195733</v>
      </c>
      <c r="T17" s="9">
        <f t="shared" si="6"/>
        <v>207.01473981868213</v>
      </c>
    </row>
    <row r="18" spans="1:20" x14ac:dyDescent="0.35">
      <c r="A18" s="3">
        <f t="shared" si="7"/>
        <v>2034</v>
      </c>
      <c r="B18" s="7">
        <v>-80.805345553317693</v>
      </c>
      <c r="C18" s="7">
        <v>0.38235152804488787</v>
      </c>
      <c r="D18" s="7">
        <v>-75.049800000000005</v>
      </c>
      <c r="E18" s="7">
        <v>81.496044395324986</v>
      </c>
      <c r="F18" s="9">
        <f t="shared" si="2"/>
        <v>-73.976749629947818</v>
      </c>
      <c r="H18" s="3">
        <f t="shared" si="8"/>
        <v>2034</v>
      </c>
      <c r="I18" s="7">
        <f t="shared" si="3"/>
        <v>-32.59404192726614</v>
      </c>
      <c r="J18" s="7">
        <f t="shared" si="3"/>
        <v>0.15422719438562776</v>
      </c>
      <c r="K18" s="7">
        <f t="shared" si="13"/>
        <v>-30.272456742591132</v>
      </c>
      <c r="L18" s="7">
        <f t="shared" si="14"/>
        <v>32.872645611977141</v>
      </c>
      <c r="M18" s="9">
        <f t="shared" si="4"/>
        <v>-29.839625863494504</v>
      </c>
      <c r="O18" s="3">
        <f t="shared" si="9"/>
        <v>2034</v>
      </c>
      <c r="P18" s="7">
        <f t="shared" si="10"/>
        <v>157.93328329915678</v>
      </c>
      <c r="Q18" s="7">
        <f t="shared" si="10"/>
        <v>5.3836719529946686</v>
      </c>
      <c r="R18" s="7">
        <f t="shared" si="11"/>
        <v>-520.53244708089824</v>
      </c>
      <c r="S18" s="7">
        <f t="shared" si="12"/>
        <v>534.39060578393446</v>
      </c>
      <c r="T18" s="9">
        <f t="shared" si="6"/>
        <v>177.17511395518767</v>
      </c>
    </row>
    <row r="19" spans="1:20" x14ac:dyDescent="0.35">
      <c r="A19" s="3">
        <f t="shared" si="7"/>
        <v>2035</v>
      </c>
      <c r="B19" s="7">
        <v>-112.69287577587329</v>
      </c>
      <c r="C19" s="7">
        <v>0.3994042288410346</v>
      </c>
      <c r="D19" s="7">
        <v>-75.049800000000005</v>
      </c>
      <c r="E19" s="7">
        <v>82.273380780149992</v>
      </c>
      <c r="F19" s="9">
        <f t="shared" si="2"/>
        <v>-105.06989076688227</v>
      </c>
      <c r="H19" s="3">
        <f t="shared" si="8"/>
        <v>2035</v>
      </c>
      <c r="I19" s="7">
        <f t="shared" si="3"/>
        <v>-42.602017878664277</v>
      </c>
      <c r="J19" s="7">
        <f t="shared" si="3"/>
        <v>0.15098936805677604</v>
      </c>
      <c r="K19" s="7">
        <f t="shared" si="13"/>
        <v>-28.371562083028241</v>
      </c>
      <c r="L19" s="7">
        <f t="shared" si="14"/>
        <v>31.102339121285436</v>
      </c>
      <c r="M19" s="9">
        <f t="shared" si="4"/>
        <v>-39.720251472350299</v>
      </c>
      <c r="O19" s="3">
        <f t="shared" si="9"/>
        <v>2035</v>
      </c>
      <c r="P19" s="7">
        <f t="shared" si="10"/>
        <v>115.33126542049251</v>
      </c>
      <c r="Q19" s="7">
        <f t="shared" si="10"/>
        <v>5.5346613210514448</v>
      </c>
      <c r="R19" s="7">
        <f t="shared" si="11"/>
        <v>-548.9040091639265</v>
      </c>
      <c r="S19" s="7">
        <f t="shared" si="12"/>
        <v>565.49294490521993</v>
      </c>
      <c r="T19" s="9">
        <f t="shared" si="6"/>
        <v>137.45486248283737</v>
      </c>
    </row>
    <row r="20" spans="1:20" x14ac:dyDescent="0.35">
      <c r="A20" s="3">
        <f t="shared" si="7"/>
        <v>2036</v>
      </c>
      <c r="B20" s="7">
        <v>-91.672820276190578</v>
      </c>
      <c r="C20" s="7">
        <v>0.43860161367439893</v>
      </c>
      <c r="D20" s="7">
        <v>-75.049800000000005</v>
      </c>
      <c r="E20" s="7">
        <v>83.247448724999998</v>
      </c>
      <c r="F20" s="9">
        <f t="shared" si="2"/>
        <v>-83.036569937516191</v>
      </c>
      <c r="H20" s="3">
        <f t="shared" si="8"/>
        <v>2036</v>
      </c>
      <c r="I20" s="7">
        <f t="shared" si="3"/>
        <v>-32.479540886222765</v>
      </c>
      <c r="J20" s="7">
        <f t="shared" si="3"/>
        <v>0.15539588507457328</v>
      </c>
      <c r="K20" s="7">
        <f t="shared" si="13"/>
        <v>-26.590030068442594</v>
      </c>
      <c r="L20" s="7">
        <f t="shared" si="14"/>
        <v>29.494444551736084</v>
      </c>
      <c r="M20" s="9">
        <f t="shared" si="4"/>
        <v>-29.419730517854699</v>
      </c>
      <c r="O20" s="3">
        <f t="shared" si="9"/>
        <v>2036</v>
      </c>
      <c r="P20" s="7">
        <f t="shared" si="10"/>
        <v>82.851724534269749</v>
      </c>
      <c r="Q20" s="7">
        <f t="shared" si="10"/>
        <v>5.690057206126018</v>
      </c>
      <c r="R20" s="7">
        <f t="shared" si="11"/>
        <v>-575.49403923236912</v>
      </c>
      <c r="S20" s="7">
        <f t="shared" si="12"/>
        <v>594.98738945695607</v>
      </c>
      <c r="T20" s="9">
        <f t="shared" si="6"/>
        <v>108.03513196498272</v>
      </c>
    </row>
    <row r="21" spans="1:20" x14ac:dyDescent="0.35">
      <c r="A21" s="3">
        <f t="shared" si="7"/>
        <v>2037</v>
      </c>
      <c r="B21" s="7">
        <v>-88.42609443773199</v>
      </c>
      <c r="C21" s="7">
        <v>0.4141507209356976</v>
      </c>
      <c r="D21" s="7">
        <v>-75.049800000000005</v>
      </c>
      <c r="E21" s="7">
        <v>83.847668202000008</v>
      </c>
      <c r="F21" s="9">
        <f t="shared" si="2"/>
        <v>-79.214075514796278</v>
      </c>
      <c r="H21" s="3">
        <f t="shared" si="8"/>
        <v>2037</v>
      </c>
      <c r="I21" s="7">
        <f t="shared" si="3"/>
        <v>-29.361978309748004</v>
      </c>
      <c r="J21" s="7">
        <f t="shared" si="3"/>
        <v>0.13751918551195877</v>
      </c>
      <c r="K21" s="7">
        <f t="shared" si="13"/>
        <v>-24.920365574922769</v>
      </c>
      <c r="L21" s="7">
        <f t="shared" si="14"/>
        <v>27.841707029181521</v>
      </c>
      <c r="M21" s="9">
        <f t="shared" si="4"/>
        <v>-26.303117669977297</v>
      </c>
      <c r="O21" s="3">
        <f t="shared" si="9"/>
        <v>2037</v>
      </c>
      <c r="P21" s="7">
        <f t="shared" si="10"/>
        <v>53.489746224521745</v>
      </c>
      <c r="Q21" s="7">
        <f t="shared" si="10"/>
        <v>5.8275763916379768</v>
      </c>
      <c r="R21" s="7">
        <f t="shared" si="11"/>
        <v>-600.41440480729193</v>
      </c>
      <c r="S21" s="7">
        <f t="shared" si="12"/>
        <v>622.82909648613759</v>
      </c>
      <c r="T21" s="9">
        <f t="shared" si="6"/>
        <v>81.732014295005342</v>
      </c>
    </row>
    <row r="22" spans="1:20" x14ac:dyDescent="0.35">
      <c r="A22" s="3">
        <f t="shared" si="7"/>
        <v>2038</v>
      </c>
      <c r="B22" s="7">
        <v>-126.26882505469803</v>
      </c>
      <c r="C22" s="7">
        <v>0.41185739751856848</v>
      </c>
      <c r="D22" s="7">
        <v>-75.049800000000005</v>
      </c>
      <c r="E22" s="7">
        <v>84.644270976824998</v>
      </c>
      <c r="F22" s="9">
        <f t="shared" si="2"/>
        <v>-116.26249668035445</v>
      </c>
      <c r="H22" s="3">
        <f t="shared" si="8"/>
        <v>2038</v>
      </c>
      <c r="I22" s="7">
        <f t="shared" si="3"/>
        <v>-39.294936354438626</v>
      </c>
      <c r="J22" s="7">
        <f t="shared" si="3"/>
        <v>0.12817027651588755</v>
      </c>
      <c r="K22" s="7">
        <f t="shared" si="13"/>
        <v>-23.355544118952924</v>
      </c>
      <c r="L22" s="7">
        <f t="shared" si="14"/>
        <v>26.341349413533983</v>
      </c>
      <c r="M22" s="9">
        <f t="shared" si="4"/>
        <v>-36.180960783341682</v>
      </c>
      <c r="O22" s="3">
        <f t="shared" si="9"/>
        <v>2038</v>
      </c>
      <c r="P22" s="7">
        <f t="shared" si="10"/>
        <v>14.19480987008312</v>
      </c>
      <c r="Q22" s="7">
        <f t="shared" si="10"/>
        <v>5.9557466681538642</v>
      </c>
      <c r="R22" s="7">
        <f t="shared" si="11"/>
        <v>-623.76994892624487</v>
      </c>
      <c r="S22" s="7">
        <f t="shared" si="12"/>
        <v>649.17044589967156</v>
      </c>
      <c r="T22" s="9">
        <f t="shared" si="6"/>
        <v>45.551053511663667</v>
      </c>
    </row>
    <row r="23" spans="1:20" x14ac:dyDescent="0.35">
      <c r="A23" s="3">
        <f t="shared" si="7"/>
        <v>2039</v>
      </c>
      <c r="B23" s="7">
        <v>-163.99974156226835</v>
      </c>
      <c r="C23" s="7">
        <v>0.47172837741225887</v>
      </c>
      <c r="D23" s="7">
        <v>-75.049800000000005</v>
      </c>
      <c r="E23" s="7">
        <v>85.463984732399979</v>
      </c>
      <c r="F23" s="9">
        <f t="shared" si="2"/>
        <v>-153.11382845245612</v>
      </c>
      <c r="H23" s="3">
        <f t="shared" si="8"/>
        <v>2039</v>
      </c>
      <c r="I23" s="7">
        <f t="shared" si="3"/>
        <v>-47.83207205091778</v>
      </c>
      <c r="J23" s="7">
        <f t="shared" si="3"/>
        <v>0.13758403227896901</v>
      </c>
      <c r="K23" s="7">
        <f t="shared" si="13"/>
        <v>-21.888982304548197</v>
      </c>
      <c r="L23" s="7">
        <f t="shared" si="14"/>
        <v>24.926377545092464</v>
      </c>
      <c r="M23" s="9">
        <f t="shared" si="4"/>
        <v>-44.657092778094551</v>
      </c>
      <c r="O23" s="3">
        <f t="shared" si="9"/>
        <v>2039</v>
      </c>
      <c r="P23" s="7">
        <f t="shared" si="10"/>
        <v>-33.637262180834661</v>
      </c>
      <c r="Q23" s="7">
        <f t="shared" si="10"/>
        <v>6.0933307004328334</v>
      </c>
      <c r="R23" s="7">
        <f t="shared" si="11"/>
        <v>-645.65893123079309</v>
      </c>
      <c r="S23" s="7">
        <f t="shared" si="12"/>
        <v>674.09682344476403</v>
      </c>
      <c r="T23" s="9">
        <f t="shared" si="6"/>
        <v>0.89396073356908801</v>
      </c>
    </row>
    <row r="24" spans="1:20" x14ac:dyDescent="0.35">
      <c r="A24" s="3">
        <f t="shared" si="7"/>
        <v>2040</v>
      </c>
      <c r="B24" s="7">
        <v>-176.57601265913127</v>
      </c>
      <c r="C24" s="7">
        <v>0.42797128758569336</v>
      </c>
      <c r="D24" s="7">
        <v>-75.049800000000005</v>
      </c>
      <c r="E24" s="7">
        <v>86.488298765999986</v>
      </c>
      <c r="F24" s="9">
        <f t="shared" si="2"/>
        <v>-164.70954260554558</v>
      </c>
      <c r="H24" s="3">
        <f t="shared" si="8"/>
        <v>2040</v>
      </c>
      <c r="I24" s="7">
        <f t="shared" si="3"/>
        <v>-48.266223224072917</v>
      </c>
      <c r="J24" s="7">
        <f t="shared" si="3"/>
        <v>0.11698394016848228</v>
      </c>
      <c r="K24" s="7">
        <f t="shared" si="13"/>
        <v>-20.514510126099534</v>
      </c>
      <c r="L24" s="7">
        <f t="shared" si="14"/>
        <v>23.641170007438106</v>
      </c>
      <c r="M24" s="9">
        <f t="shared" si="4"/>
        <v>-45.022579402565867</v>
      </c>
      <c r="O24" s="3">
        <f t="shared" si="9"/>
        <v>2040</v>
      </c>
      <c r="P24" s="7">
        <f t="shared" si="10"/>
        <v>-81.90348540490757</v>
      </c>
      <c r="Q24" s="7">
        <f t="shared" si="10"/>
        <v>6.2103146406013154</v>
      </c>
      <c r="R24" s="7">
        <f t="shared" si="11"/>
        <v>-666.17344135689257</v>
      </c>
      <c r="S24" s="7">
        <f t="shared" si="12"/>
        <v>697.73799345220209</v>
      </c>
      <c r="T24" s="9">
        <f t="shared" si="6"/>
        <v>-44.128618668996751</v>
      </c>
    </row>
    <row r="25" spans="1:20" x14ac:dyDescent="0.35">
      <c r="A25" s="3">
        <f t="shared" si="7"/>
        <v>2041</v>
      </c>
      <c r="B25" s="7">
        <v>-188.04050550546981</v>
      </c>
      <c r="C25" s="7">
        <v>0.44639258116806418</v>
      </c>
      <c r="D25" s="7">
        <v>-75.049800000000005</v>
      </c>
      <c r="E25" s="7">
        <v>87.121040411249993</v>
      </c>
      <c r="F25" s="9">
        <f t="shared" si="2"/>
        <v>-175.52287251305174</v>
      </c>
      <c r="H25" s="3">
        <f t="shared" si="8"/>
        <v>2041</v>
      </c>
      <c r="I25" s="7">
        <f t="shared" si="3"/>
        <v>-48.172435300009653</v>
      </c>
      <c r="J25" s="7">
        <f t="shared" si="3"/>
        <v>0.11435737038101808</v>
      </c>
      <c r="K25" s="7">
        <f t="shared" si="13"/>
        <v>-19.226345010402561</v>
      </c>
      <c r="L25" s="7">
        <f t="shared" si="14"/>
        <v>22.318769411936021</v>
      </c>
      <c r="M25" s="9">
        <f t="shared" si="4"/>
        <v>-44.965653528095174</v>
      </c>
      <c r="O25" s="3">
        <f t="shared" si="9"/>
        <v>2041</v>
      </c>
      <c r="P25" s="7">
        <f t="shared" si="10"/>
        <v>-130.07592070491722</v>
      </c>
      <c r="Q25" s="7">
        <f t="shared" si="10"/>
        <v>6.3246720109823338</v>
      </c>
      <c r="R25" s="7">
        <f t="shared" si="11"/>
        <v>-685.39978636729518</v>
      </c>
      <c r="S25" s="7">
        <f t="shared" si="12"/>
        <v>720.05676286413814</v>
      </c>
      <c r="T25" s="9">
        <f t="shared" si="6"/>
        <v>-89.094272197091868</v>
      </c>
    </row>
    <row r="26" spans="1:20" x14ac:dyDescent="0.35">
      <c r="A26" s="3">
        <f t="shared" si="7"/>
        <v>2042</v>
      </c>
      <c r="B26" s="7">
        <v>-191.42699716041352</v>
      </c>
      <c r="C26" s="7">
        <v>0.48699961657123941</v>
      </c>
      <c r="D26" s="7">
        <v>-75.049800000000005</v>
      </c>
      <c r="E26" s="7">
        <v>87.958069014374999</v>
      </c>
      <c r="F26" s="9">
        <f t="shared" si="2"/>
        <v>-178.03172852946733</v>
      </c>
      <c r="H26" s="3">
        <f t="shared" si="8"/>
        <v>2042</v>
      </c>
      <c r="I26" s="7">
        <f t="shared" si="3"/>
        <v>-45.960628555778122</v>
      </c>
      <c r="J26" s="7">
        <f t="shared" si="3"/>
        <v>0.11692608052186379</v>
      </c>
      <c r="K26" s="7">
        <f t="shared" si="13"/>
        <v>-18.019067488662195</v>
      </c>
      <c r="L26" s="7">
        <f t="shared" si="14"/>
        <v>21.118275888042739</v>
      </c>
      <c r="M26" s="9">
        <f t="shared" si="4"/>
        <v>-42.744494075875714</v>
      </c>
      <c r="O26" s="3">
        <f t="shared" si="9"/>
        <v>2042</v>
      </c>
      <c r="P26" s="7">
        <f t="shared" si="10"/>
        <v>-176.03654926069535</v>
      </c>
      <c r="Q26" s="7">
        <f t="shared" si="10"/>
        <v>6.4415980915041979</v>
      </c>
      <c r="R26" s="7">
        <f t="shared" si="11"/>
        <v>-703.41885385595742</v>
      </c>
      <c r="S26" s="7">
        <f t="shared" si="12"/>
        <v>741.17503875218085</v>
      </c>
      <c r="T26" s="9">
        <f t="shared" si="6"/>
        <v>-131.83876627296775</v>
      </c>
    </row>
    <row r="27" spans="1:20" x14ac:dyDescent="0.35">
      <c r="A27" s="3">
        <f t="shared" si="7"/>
        <v>2043</v>
      </c>
      <c r="B27" s="7">
        <v>-206.93991384860965</v>
      </c>
      <c r="C27" s="7">
        <v>0.46400066391944333</v>
      </c>
      <c r="D27" s="7">
        <v>-75.049800000000005</v>
      </c>
      <c r="E27" s="7">
        <v>88.801076569049997</v>
      </c>
      <c r="F27" s="9">
        <f t="shared" si="2"/>
        <v>-192.72463661564018</v>
      </c>
      <c r="H27" s="3">
        <f t="shared" si="8"/>
        <v>2043</v>
      </c>
      <c r="I27" s="7">
        <f t="shared" si="3"/>
        <v>-46.5653227217582</v>
      </c>
      <c r="J27" s="7">
        <f t="shared" si="3"/>
        <v>0.10440876415134408</v>
      </c>
      <c r="K27" s="7">
        <f t="shared" si="13"/>
        <v>-16.887598396122019</v>
      </c>
      <c r="L27" s="7">
        <f t="shared" si="14"/>
        <v>19.981890934304918</v>
      </c>
      <c r="M27" s="9">
        <f t="shared" si="4"/>
        <v>-43.366621419423964</v>
      </c>
      <c r="O27" s="3">
        <f t="shared" si="9"/>
        <v>2043</v>
      </c>
      <c r="P27" s="7">
        <f t="shared" si="10"/>
        <v>-222.60187198245356</v>
      </c>
      <c r="Q27" s="7">
        <f t="shared" si="10"/>
        <v>6.5460068556555422</v>
      </c>
      <c r="R27" s="7">
        <f t="shared" si="11"/>
        <v>-720.30645225207945</v>
      </c>
      <c r="S27" s="7">
        <f t="shared" si="12"/>
        <v>761.1569296864858</v>
      </c>
      <c r="T27" s="9">
        <f t="shared" si="6"/>
        <v>-175.2053876923917</v>
      </c>
    </row>
    <row r="28" spans="1:20" x14ac:dyDescent="0.35">
      <c r="A28" s="3">
        <f t="shared" si="7"/>
        <v>2044</v>
      </c>
      <c r="B28" s="7">
        <v>-207.53997839410476</v>
      </c>
      <c r="C28" s="7">
        <v>0.46320283879182667</v>
      </c>
      <c r="D28" s="7">
        <v>-75.049800000000005</v>
      </c>
      <c r="E28" s="7">
        <v>89.856595011600021</v>
      </c>
      <c r="F28" s="9">
        <f t="shared" si="2"/>
        <v>-192.2699805437129</v>
      </c>
      <c r="H28" s="3">
        <f t="shared" si="8"/>
        <v>2044</v>
      </c>
      <c r="I28" s="7">
        <f t="shared" si="3"/>
        <v>-43.767899142891423</v>
      </c>
      <c r="J28" s="7">
        <f t="shared" si="3"/>
        <v>9.7684384896888563E-2</v>
      </c>
      <c r="K28" s="7">
        <f t="shared" si="13"/>
        <v>-15.827177503394584</v>
      </c>
      <c r="L28" s="7">
        <f t="shared" si="14"/>
        <v>18.949767742208959</v>
      </c>
      <c r="M28" s="9">
        <f t="shared" si="4"/>
        <v>-40.547624519180161</v>
      </c>
      <c r="O28" s="3">
        <f t="shared" si="9"/>
        <v>2044</v>
      </c>
      <c r="P28" s="7">
        <f t="shared" si="10"/>
        <v>-266.36977112534498</v>
      </c>
      <c r="Q28" s="7">
        <f t="shared" si="10"/>
        <v>6.6436912405524309</v>
      </c>
      <c r="R28" s="7">
        <f t="shared" si="11"/>
        <v>-736.13362975547409</v>
      </c>
      <c r="S28" s="7">
        <f t="shared" si="12"/>
        <v>780.1066974286947</v>
      </c>
      <c r="T28" s="9">
        <f t="shared" si="6"/>
        <v>-215.7530122115719</v>
      </c>
    </row>
    <row r="29" spans="1:20" x14ac:dyDescent="0.35">
      <c r="A29" s="3">
        <f t="shared" si="7"/>
        <v>2045</v>
      </c>
      <c r="B29" s="7">
        <v>-225.61601508895092</v>
      </c>
      <c r="C29" s="7">
        <v>0.52461418192371467</v>
      </c>
      <c r="D29" s="7">
        <v>-75.049800000000005</v>
      </c>
      <c r="E29" s="7">
        <v>90.520419830400002</v>
      </c>
      <c r="F29" s="9">
        <f t="shared" si="2"/>
        <v>-209.62078107662722</v>
      </c>
      <c r="H29" s="3">
        <f t="shared" si="8"/>
        <v>2045</v>
      </c>
      <c r="I29" s="7">
        <f t="shared" si="3"/>
        <v>-44.592255389985908</v>
      </c>
      <c r="J29" s="7">
        <f t="shared" si="3"/>
        <v>0.10368824913571693</v>
      </c>
      <c r="K29" s="7">
        <f t="shared" si="13"/>
        <v>-14.833343489591929</v>
      </c>
      <c r="L29" s="7">
        <f t="shared" si="14"/>
        <v>17.891060071664306</v>
      </c>
      <c r="M29" s="9">
        <f t="shared" si="4"/>
        <v>-41.430850558777813</v>
      </c>
      <c r="O29" s="3">
        <f t="shared" si="9"/>
        <v>2045</v>
      </c>
      <c r="P29" s="7">
        <f t="shared" si="10"/>
        <v>-310.96202651533088</v>
      </c>
      <c r="Q29" s="7">
        <f t="shared" si="10"/>
        <v>6.7473794896881474</v>
      </c>
      <c r="R29" s="7">
        <f t="shared" si="11"/>
        <v>-750.96697324506601</v>
      </c>
      <c r="S29" s="7">
        <f t="shared" si="12"/>
        <v>797.99775750035906</v>
      </c>
      <c r="T29" s="9">
        <f t="shared" si="6"/>
        <v>-257.18386277034961</v>
      </c>
    </row>
    <row r="30" spans="1:20" x14ac:dyDescent="0.35">
      <c r="A30" s="3">
        <f>A29+1</f>
        <v>2046</v>
      </c>
      <c r="B30" s="7">
        <v>-199.43017314882854</v>
      </c>
      <c r="C30" s="7">
        <v>0.44572711472582627</v>
      </c>
      <c r="D30" s="7">
        <v>-75.049800000000005</v>
      </c>
      <c r="E30" s="7">
        <v>91.394728994700003</v>
      </c>
      <c r="F30" s="9">
        <f t="shared" si="2"/>
        <v>-182.63951703940268</v>
      </c>
      <c r="H30" s="3">
        <f>H29+1</f>
        <v>2046</v>
      </c>
      <c r="I30" s="7">
        <f t="shared" si="3"/>
        <v>-36.941622096952827</v>
      </c>
      <c r="J30" s="7">
        <f t="shared" si="3"/>
        <v>8.2564650928115241E-2</v>
      </c>
      <c r="K30" s="7">
        <f t="shared" si="13"/>
        <v>-13.901915173000871</v>
      </c>
      <c r="L30" s="7">
        <f t="shared" si="14"/>
        <v>16.929582353899978</v>
      </c>
      <c r="M30" s="9">
        <f t="shared" si="4"/>
        <v>-33.831390265125606</v>
      </c>
      <c r="O30" s="3">
        <f>O29+1</f>
        <v>2046</v>
      </c>
      <c r="P30" s="7">
        <f t="shared" si="10"/>
        <v>-347.90364861228369</v>
      </c>
      <c r="Q30" s="7">
        <f t="shared" si="10"/>
        <v>6.8299441406162629</v>
      </c>
      <c r="R30" s="7">
        <f t="shared" si="11"/>
        <v>-764.86888841806683</v>
      </c>
      <c r="S30" s="7">
        <f t="shared" si="12"/>
        <v>814.927339854259</v>
      </c>
      <c r="T30" s="9">
        <f t="shared" si="6"/>
        <v>-291.01525303547521</v>
      </c>
    </row>
    <row r="31" spans="1:20" x14ac:dyDescent="0.35">
      <c r="A31" s="3">
        <f t="shared" si="7"/>
        <v>2047</v>
      </c>
      <c r="B31" s="7">
        <v>-174.80623771128558</v>
      </c>
      <c r="C31" s="7">
        <v>0.48078257966760096</v>
      </c>
      <c r="D31" s="7">
        <v>-75.049800000000005</v>
      </c>
      <c r="E31" s="7">
        <v>92.274317979974981</v>
      </c>
      <c r="F31" s="9">
        <f t="shared" si="2"/>
        <v>-157.100937151643</v>
      </c>
      <c r="H31" s="3">
        <f t="shared" ref="H31:H33" si="15">H30+1</f>
        <v>2047</v>
      </c>
      <c r="I31" s="7">
        <f t="shared" si="3"/>
        <v>-30.347128336821438</v>
      </c>
      <c r="J31" s="7">
        <f t="shared" si="3"/>
        <v>8.3465961159684646E-2</v>
      </c>
      <c r="K31" s="7">
        <f t="shared" si="13"/>
        <v>-13.028973920338212</v>
      </c>
      <c r="L31" s="7">
        <f t="shared" si="14"/>
        <v>16.019225667198171</v>
      </c>
      <c r="M31" s="9">
        <f t="shared" si="4"/>
        <v>-27.273410628801791</v>
      </c>
      <c r="O31" s="3">
        <f t="shared" ref="O31:O33" si="16">O30+1</f>
        <v>2047</v>
      </c>
      <c r="P31" s="7">
        <f t="shared" si="10"/>
        <v>-378.2507769491051</v>
      </c>
      <c r="Q31" s="7">
        <f t="shared" si="10"/>
        <v>6.9134101017759475</v>
      </c>
      <c r="R31" s="7">
        <f t="shared" si="11"/>
        <v>-777.89786233840505</v>
      </c>
      <c r="S31" s="7">
        <f t="shared" si="12"/>
        <v>830.94656552145716</v>
      </c>
      <c r="T31" s="9">
        <f t="shared" si="6"/>
        <v>-318.28866366427701</v>
      </c>
    </row>
    <row r="32" spans="1:20" x14ac:dyDescent="0.35">
      <c r="A32" s="3">
        <f t="shared" si="7"/>
        <v>2048</v>
      </c>
      <c r="B32" s="7">
        <v>-205.55437540524508</v>
      </c>
      <c r="C32" s="7">
        <v>0.4661397085576291</v>
      </c>
      <c r="D32" s="7">
        <v>-75.049800000000005</v>
      </c>
      <c r="E32" s="7">
        <v>93.347254841399987</v>
      </c>
      <c r="F32" s="9">
        <f t="shared" si="2"/>
        <v>-186.79078085528744</v>
      </c>
      <c r="H32" s="3">
        <f t="shared" si="15"/>
        <v>2048</v>
      </c>
      <c r="I32" s="7">
        <f t="shared" si="3"/>
        <v>-33.444367090409401</v>
      </c>
      <c r="J32" s="7">
        <f t="shared" si="3"/>
        <v>7.5842450435234077E-2</v>
      </c>
      <c r="K32" s="7">
        <f t="shared" si="13"/>
        <v>-12.210847160579393</v>
      </c>
      <c r="L32" s="7">
        <f t="shared" si="14"/>
        <v>15.187902722298926</v>
      </c>
      <c r="M32" s="9">
        <f t="shared" si="4"/>
        <v>-30.391469078254634</v>
      </c>
      <c r="O32" s="3">
        <f t="shared" si="16"/>
        <v>2048</v>
      </c>
      <c r="P32" s="7">
        <f t="shared" si="10"/>
        <v>-411.6951440395145</v>
      </c>
      <c r="Q32" s="7">
        <f t="shared" si="10"/>
        <v>6.9892525522111812</v>
      </c>
      <c r="R32" s="7">
        <f t="shared" si="11"/>
        <v>-790.10870949898447</v>
      </c>
      <c r="S32" s="7">
        <f t="shared" si="12"/>
        <v>846.13446824375603</v>
      </c>
      <c r="T32" s="9">
        <f t="shared" si="6"/>
        <v>-348.68013274253178</v>
      </c>
    </row>
    <row r="33" spans="1:20" x14ac:dyDescent="0.35">
      <c r="A33" s="3">
        <f t="shared" si="7"/>
        <v>2049</v>
      </c>
      <c r="B33" s="7">
        <v>-197.64580435500829</v>
      </c>
      <c r="C33" s="7">
        <v>0.49780755131435794</v>
      </c>
      <c r="D33" s="7">
        <v>-75.049800000000005</v>
      </c>
      <c r="E33" s="7">
        <v>94.060504031625001</v>
      </c>
      <c r="F33" s="9">
        <f t="shared" si="2"/>
        <v>-178.13729277206892</v>
      </c>
      <c r="H33" s="3">
        <f t="shared" si="15"/>
        <v>2049</v>
      </c>
      <c r="I33" s="7">
        <f t="shared" si="3"/>
        <v>-30.138347511307888</v>
      </c>
      <c r="J33" s="7">
        <f t="shared" si="3"/>
        <v>7.5909008158437943E-2</v>
      </c>
      <c r="K33" s="7">
        <f t="shared" si="13"/>
        <v>-11.444092934001306</v>
      </c>
      <c r="L33" s="7">
        <f t="shared" si="14"/>
        <v>14.342971594287006</v>
      </c>
      <c r="M33" s="9">
        <f t="shared" si="4"/>
        <v>-27.163559842863748</v>
      </c>
      <c r="O33" s="3">
        <f t="shared" si="16"/>
        <v>2049</v>
      </c>
      <c r="P33" s="7">
        <f t="shared" si="10"/>
        <v>-441.83349155082237</v>
      </c>
      <c r="Q33" s="7">
        <f t="shared" si="10"/>
        <v>7.065161560369619</v>
      </c>
      <c r="R33" s="7">
        <f t="shared" si="11"/>
        <v>-801.5528024329858</v>
      </c>
      <c r="S33" s="7">
        <f t="shared" si="12"/>
        <v>860.47743983804298</v>
      </c>
      <c r="T33" s="9">
        <f t="shared" si="6"/>
        <v>-375.8436925853955</v>
      </c>
    </row>
    <row r="34" spans="1:20" x14ac:dyDescent="0.35">
      <c r="A34" s="3">
        <f>A33+1</f>
        <v>2050</v>
      </c>
      <c r="B34" s="7">
        <v>-210.52490857692101</v>
      </c>
      <c r="C34" s="7">
        <v>0.48779542935378872</v>
      </c>
      <c r="D34" s="7">
        <v>-75.049800000000005</v>
      </c>
      <c r="E34" s="7">
        <v>94.970046461849989</v>
      </c>
      <c r="F34" s="9">
        <f t="shared" si="2"/>
        <v>-190.11686668571721</v>
      </c>
      <c r="H34" s="3">
        <f>H33+1</f>
        <v>2050</v>
      </c>
      <c r="I34" s="7">
        <f t="shared" si="3"/>
        <v>-30.086447074948701</v>
      </c>
      <c r="J34" s="7">
        <f t="shared" si="3"/>
        <v>6.971161497164291E-2</v>
      </c>
      <c r="K34" s="7">
        <f t="shared" si="13"/>
        <v>-10.72548541143515</v>
      </c>
      <c r="L34" s="7">
        <f t="shared" si="14"/>
        <v>13.572319284660191</v>
      </c>
      <c r="M34" s="9">
        <f t="shared" si="4"/>
        <v>-27.169901586752019</v>
      </c>
      <c r="O34" s="3">
        <f>O33+1</f>
        <v>2050</v>
      </c>
      <c r="P34" s="7">
        <f t="shared" si="10"/>
        <v>-471.91993862577107</v>
      </c>
      <c r="Q34" s="7">
        <f t="shared" si="10"/>
        <v>7.1348731753412622</v>
      </c>
      <c r="R34" s="7">
        <f t="shared" si="11"/>
        <v>-812.2782878444209</v>
      </c>
      <c r="S34" s="7">
        <f t="shared" si="12"/>
        <v>874.04975912270322</v>
      </c>
      <c r="T34" s="9">
        <f t="shared" si="6"/>
        <v>-403.01359417214746</v>
      </c>
    </row>
    <row r="35" spans="1:20" x14ac:dyDescent="0.35">
      <c r="A35" s="3">
        <f t="shared" si="7"/>
        <v>2051</v>
      </c>
      <c r="B35" s="7">
        <v>-220.49376376252258</v>
      </c>
      <c r="C35" s="7">
        <v>0.52411294373440231</v>
      </c>
      <c r="D35" s="7">
        <v>-75.049800000000005</v>
      </c>
      <c r="E35" s="7">
        <v>95.883087826800022</v>
      </c>
      <c r="F35" s="9">
        <f t="shared" si="2"/>
        <v>-199.13636299198816</v>
      </c>
      <c r="H35" s="3">
        <f t="shared" ref="H35:H37" si="17">H34+1</f>
        <v>2051</v>
      </c>
      <c r="I35" s="7">
        <f t="shared" si="3"/>
        <v>-29.532438527638824</v>
      </c>
      <c r="J35" s="7">
        <f t="shared" si="3"/>
        <v>7.0198508240108884E-2</v>
      </c>
      <c r="K35" s="7">
        <f t="shared" si="13"/>
        <v>-10.052001322807078</v>
      </c>
      <c r="L35" s="7">
        <f t="shared" si="14"/>
        <v>12.842365011896382</v>
      </c>
      <c r="M35" s="9">
        <f t="shared" si="4"/>
        <v>-26.671876330309409</v>
      </c>
      <c r="O35" s="3">
        <f t="shared" ref="O35:O37" si="18">O34+1</f>
        <v>2051</v>
      </c>
      <c r="P35" s="7">
        <f t="shared" si="10"/>
        <v>-501.45237715340988</v>
      </c>
      <c r="Q35" s="7">
        <f t="shared" si="10"/>
        <v>7.2050716835813713</v>
      </c>
      <c r="R35" s="7">
        <f t="shared" si="11"/>
        <v>-822.33028916722799</v>
      </c>
      <c r="S35" s="7">
        <f t="shared" si="12"/>
        <v>886.89212413459961</v>
      </c>
      <c r="T35" s="9">
        <f t="shared" si="6"/>
        <v>-429.68547050245695</v>
      </c>
    </row>
    <row r="36" spans="1:20" x14ac:dyDescent="0.35">
      <c r="A36" s="3">
        <f t="shared" si="7"/>
        <v>2052</v>
      </c>
      <c r="B36" s="7">
        <v>-201.59411093474591</v>
      </c>
      <c r="C36" s="7">
        <v>0.49316099354643445</v>
      </c>
      <c r="D36" s="7">
        <v>-60.039839999999998</v>
      </c>
      <c r="E36" s="7">
        <v>76.595961337199995</v>
      </c>
      <c r="F36" s="9">
        <f t="shared" si="2"/>
        <v>-184.54482860399952</v>
      </c>
      <c r="H36" s="3">
        <f t="shared" si="17"/>
        <v>2052</v>
      </c>
      <c r="I36" s="7">
        <f t="shared" si="3"/>
        <v>-25.305587215502001</v>
      </c>
      <c r="J36" s="7">
        <f t="shared" si="3"/>
        <v>6.1905223697295828E-2</v>
      </c>
      <c r="K36" s="7">
        <f t="shared" si="13"/>
        <v>-7.5366457902958421</v>
      </c>
      <c r="L36" s="7">
        <f t="shared" si="14"/>
        <v>9.6148928705618033</v>
      </c>
      <c r="M36" s="9">
        <f t="shared" si="4"/>
        <v>-23.165434911538746</v>
      </c>
      <c r="O36" s="3">
        <f t="shared" si="18"/>
        <v>2052</v>
      </c>
      <c r="P36" s="7">
        <f t="shared" si="10"/>
        <v>-526.75796436891187</v>
      </c>
      <c r="Q36" s="7">
        <f t="shared" si="10"/>
        <v>7.266976907278667</v>
      </c>
      <c r="R36" s="7">
        <f t="shared" si="11"/>
        <v>-829.86693495752388</v>
      </c>
      <c r="S36" s="7">
        <f t="shared" si="12"/>
        <v>896.5070170051614</v>
      </c>
      <c r="T36" s="9">
        <f t="shared" si="6"/>
        <v>-452.85090541399575</v>
      </c>
    </row>
    <row r="37" spans="1:20" ht="15" thickBot="1" x14ac:dyDescent="0.4">
      <c r="A37" s="6">
        <f t="shared" si="7"/>
        <v>2053</v>
      </c>
      <c r="B37" s="8">
        <v>-113.03506037501575</v>
      </c>
      <c r="C37" s="8">
        <v>0.49494976455282746</v>
      </c>
      <c r="D37" s="8">
        <v>-30.019919999999999</v>
      </c>
      <c r="E37" s="8">
        <v>38.039757760800001</v>
      </c>
      <c r="F37" s="10">
        <f>SUM(B37:E37)</f>
        <v>-104.52027284966292</v>
      </c>
      <c r="H37" s="6">
        <f t="shared" si="17"/>
        <v>2053</v>
      </c>
      <c r="I37" s="8">
        <f t="shared" si="3"/>
        <v>-13.298030650153747</v>
      </c>
      <c r="J37" s="8">
        <f t="shared" si="3"/>
        <v>5.822845688296438E-2</v>
      </c>
      <c r="K37" s="8">
        <f t="shared" si="13"/>
        <v>-3.5316990582454744</v>
      </c>
      <c r="L37" s="8">
        <f t="shared" si="14"/>
        <v>4.4751943596020025</v>
      </c>
      <c r="M37" s="10">
        <f>SUM(I37:L37)</f>
        <v>-12.296306891914252</v>
      </c>
      <c r="O37" s="6">
        <f t="shared" si="18"/>
        <v>2053</v>
      </c>
      <c r="P37" s="8">
        <f t="shared" si="10"/>
        <v>-540.05599501906556</v>
      </c>
      <c r="Q37" s="8">
        <f t="shared" si="10"/>
        <v>7.325205364161631</v>
      </c>
      <c r="R37" s="8">
        <f t="shared" si="11"/>
        <v>-833.3986340157694</v>
      </c>
      <c r="S37" s="8">
        <f t="shared" si="12"/>
        <v>900.98221136476343</v>
      </c>
      <c r="T37" s="10">
        <f>SUM(P37:S37)</f>
        <v>-465.14721230590987</v>
      </c>
    </row>
  </sheetData>
  <mergeCells count="3">
    <mergeCell ref="B2:F2"/>
    <mergeCell ref="I2:M2"/>
    <mergeCell ref="P2:T2"/>
  </mergeCells>
  <pageMargins left="0.7" right="0.7" top="0.75" bottom="0.75" header="0.3" footer="0.3"/>
  <pageSetup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78EE-56DC-47D2-9D54-6F5BF4226455}">
  <sheetPr>
    <pageSetUpPr fitToPage="1"/>
  </sheetPr>
  <dimension ref="A1:T37"/>
  <sheetViews>
    <sheetView workbookViewId="0"/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1.81640625" bestFit="1" customWidth="1"/>
    <col min="5" max="5" width="16.90625" bestFit="1" customWidth="1"/>
    <col min="6" max="6" width="27.453125" customWidth="1"/>
    <col min="8" max="8" width="5" style="1" bestFit="1" customWidth="1"/>
    <col min="9" max="9" width="16.6328125" bestFit="1" customWidth="1"/>
    <col min="10" max="10" width="26" bestFit="1" customWidth="1"/>
    <col min="11" max="11" width="21.81640625" bestFit="1" customWidth="1"/>
    <col min="12" max="12" width="16.90625" bestFit="1" customWidth="1"/>
    <col min="13" max="13" width="27.7265625" customWidth="1"/>
    <col min="15" max="15" width="5" style="1" bestFit="1" customWidth="1"/>
    <col min="16" max="16" width="16.6328125" bestFit="1" customWidth="1"/>
    <col min="17" max="17" width="26" bestFit="1" customWidth="1"/>
    <col min="18" max="18" width="21.81640625" bestFit="1" customWidth="1"/>
    <col min="19" max="19" width="16.90625" bestFit="1" customWidth="1"/>
    <col min="20" max="20" width="27.1796875" customWidth="1"/>
  </cols>
  <sheetData>
    <row r="1" spans="1:20" ht="15" thickBot="1" x14ac:dyDescent="0.4">
      <c r="A1" s="11" t="s">
        <v>10</v>
      </c>
    </row>
    <row r="2" spans="1:20" x14ac:dyDescent="0.35">
      <c r="A2" s="2"/>
      <c r="B2" s="12" t="s">
        <v>1</v>
      </c>
      <c r="C2" s="12"/>
      <c r="D2" s="12"/>
      <c r="E2" s="12"/>
      <c r="F2" s="13"/>
      <c r="H2" s="2"/>
      <c r="I2" s="12" t="s">
        <v>2</v>
      </c>
      <c r="J2" s="12"/>
      <c r="K2" s="12"/>
      <c r="L2" s="12"/>
      <c r="M2" s="13"/>
      <c r="O2" s="2"/>
      <c r="P2" s="12" t="s">
        <v>3</v>
      </c>
      <c r="Q2" s="12"/>
      <c r="R2" s="12"/>
      <c r="S2" s="12"/>
      <c r="T2" s="13"/>
    </row>
    <row r="3" spans="1:2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H3" s="3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5" t="s">
        <v>9</v>
      </c>
      <c r="O3" s="3" t="s">
        <v>4</v>
      </c>
      <c r="P3" s="4" t="s">
        <v>5</v>
      </c>
      <c r="Q3" s="4" t="s">
        <v>6</v>
      </c>
      <c r="R3" s="4" t="s">
        <v>7</v>
      </c>
      <c r="S3" s="4" t="s">
        <v>8</v>
      </c>
      <c r="T3" s="5" t="s">
        <v>9</v>
      </c>
    </row>
    <row r="4" spans="1:20" x14ac:dyDescent="0.35">
      <c r="A4" s="3">
        <v>2020</v>
      </c>
      <c r="B4" s="7">
        <v>0</v>
      </c>
      <c r="C4" s="7">
        <v>0</v>
      </c>
      <c r="D4" s="7">
        <v>0</v>
      </c>
      <c r="E4" s="7">
        <v>0</v>
      </c>
      <c r="F4" s="9">
        <f>SUM(B4:E4)</f>
        <v>0</v>
      </c>
      <c r="H4" s="3">
        <v>2020</v>
      </c>
      <c r="I4" s="7">
        <f>B4/(1+6.7%)^($H4-$H$4)</f>
        <v>0</v>
      </c>
      <c r="J4" s="7">
        <f>C4/(1+6.7%)^($H4-$H$4)</f>
        <v>0</v>
      </c>
      <c r="K4" s="7">
        <f t="shared" ref="K4:L4" si="0">D4/(1+6.7%)^($H4-$H$4)</f>
        <v>0</v>
      </c>
      <c r="L4" s="7">
        <f t="shared" si="0"/>
        <v>0</v>
      </c>
      <c r="M4" s="9">
        <f>SUM(I4:L4)</f>
        <v>0</v>
      </c>
      <c r="O4" s="3">
        <v>2020</v>
      </c>
      <c r="P4" s="7">
        <f>I4</f>
        <v>0</v>
      </c>
      <c r="Q4" s="7">
        <f>J4</f>
        <v>0</v>
      </c>
      <c r="R4" s="7">
        <f t="shared" ref="R4:S4" si="1">K4</f>
        <v>0</v>
      </c>
      <c r="S4" s="7">
        <f t="shared" si="1"/>
        <v>0</v>
      </c>
      <c r="T4" s="9">
        <f>SUM(P4:S4)</f>
        <v>0</v>
      </c>
    </row>
    <row r="5" spans="1:20" x14ac:dyDescent="0.35">
      <c r="A5" s="3">
        <f>A4+1</f>
        <v>2021</v>
      </c>
      <c r="B5" s="7">
        <v>0</v>
      </c>
      <c r="C5" s="7">
        <v>1.0200790961866668</v>
      </c>
      <c r="D5" s="7">
        <v>0</v>
      </c>
      <c r="E5" s="7">
        <v>0</v>
      </c>
      <c r="F5" s="9">
        <f t="shared" ref="F5:F36" si="2">SUM(B5:E5)</f>
        <v>1.0200790961866668</v>
      </c>
      <c r="H5" s="3">
        <f>H4+1</f>
        <v>2021</v>
      </c>
      <c r="I5" s="7">
        <f t="shared" ref="I5:J37" si="3">B5/(1+6.7%)^($H5-$H$4)</f>
        <v>0</v>
      </c>
      <c r="J5" s="7">
        <f t="shared" si="3"/>
        <v>0.95602539473914416</v>
      </c>
      <c r="K5" s="7">
        <f t="shared" ref="K5:K37" si="4">D5/(1+6.7%)^($H5-$H$4)</f>
        <v>0</v>
      </c>
      <c r="L5" s="7">
        <f t="shared" ref="L5:L37" si="5">E5/(1+6.7%)^($H5-$H$4)</f>
        <v>0</v>
      </c>
      <c r="M5" s="9">
        <f t="shared" ref="M5:M36" si="6">SUM(I5:L5)</f>
        <v>0.95602539473914416</v>
      </c>
      <c r="O5" s="3">
        <f>O4+1</f>
        <v>2021</v>
      </c>
      <c r="P5" s="7">
        <f>P4+I5</f>
        <v>0</v>
      </c>
      <c r="Q5" s="7">
        <f>Q4+J5</f>
        <v>0.95602539473914416</v>
      </c>
      <c r="R5" s="7">
        <f t="shared" ref="R5:S5" si="7">R4+K5</f>
        <v>0</v>
      </c>
      <c r="S5" s="7">
        <f t="shared" si="7"/>
        <v>0</v>
      </c>
      <c r="T5" s="9">
        <f t="shared" ref="T5:T37" si="8">SUM(P5:S5)</f>
        <v>0.95602539473914416</v>
      </c>
    </row>
    <row r="6" spans="1:20" x14ac:dyDescent="0.35">
      <c r="A6" s="3">
        <f t="shared" ref="A6:A37" si="9">A5+1</f>
        <v>2022</v>
      </c>
      <c r="B6" s="7">
        <v>20.582892456865011</v>
      </c>
      <c r="C6" s="7">
        <v>0.6275365374466666</v>
      </c>
      <c r="D6" s="7">
        <v>-15.00996</v>
      </c>
      <c r="E6" s="7">
        <v>14.883329252475001</v>
      </c>
      <c r="F6" s="9">
        <f t="shared" si="2"/>
        <v>21.083798246786678</v>
      </c>
      <c r="H6" s="3">
        <f t="shared" ref="H6:H29" si="10">H5+1</f>
        <v>2022</v>
      </c>
      <c r="I6" s="7">
        <f t="shared" si="3"/>
        <v>18.079131600625928</v>
      </c>
      <c r="J6" s="7">
        <f t="shared" si="3"/>
        <v>0.55120123026807166</v>
      </c>
      <c r="K6" s="7">
        <f t="shared" si="4"/>
        <v>-13.184106302300682</v>
      </c>
      <c r="L6" s="7">
        <f t="shared" si="5"/>
        <v>13.072879274613108</v>
      </c>
      <c r="M6" s="9">
        <f t="shared" si="6"/>
        <v>18.519105803206422</v>
      </c>
      <c r="O6" s="3">
        <f t="shared" ref="O6:O29" si="11">O5+1</f>
        <v>2022</v>
      </c>
      <c r="P6" s="7">
        <f t="shared" ref="P6:Q37" si="12">P5+I6</f>
        <v>18.079131600625928</v>
      </c>
      <c r="Q6" s="7">
        <f t="shared" si="12"/>
        <v>1.5072266250072159</v>
      </c>
      <c r="R6" s="7">
        <f t="shared" ref="R6:R37" si="13">R5+K6</f>
        <v>-13.184106302300682</v>
      </c>
      <c r="S6" s="7">
        <f t="shared" ref="S6:S37" si="14">S5+L6</f>
        <v>13.072879274613108</v>
      </c>
      <c r="T6" s="9">
        <f t="shared" si="8"/>
        <v>19.475131197945572</v>
      </c>
    </row>
    <row r="7" spans="1:20" x14ac:dyDescent="0.35">
      <c r="A7" s="3">
        <f t="shared" si="9"/>
        <v>2023</v>
      </c>
      <c r="B7" s="7">
        <v>54.210684022277746</v>
      </c>
      <c r="C7" s="7">
        <v>0.68307619099066674</v>
      </c>
      <c r="D7" s="7">
        <v>-45.029879999999999</v>
      </c>
      <c r="E7" s="7">
        <v>44.577898543799996</v>
      </c>
      <c r="F7" s="9">
        <f t="shared" si="2"/>
        <v>54.441778757068413</v>
      </c>
      <c r="H7" s="3">
        <f t="shared" si="10"/>
        <v>2023</v>
      </c>
      <c r="I7" s="7">
        <f t="shared" si="3"/>
        <v>44.626376887380204</v>
      </c>
      <c r="J7" s="7">
        <f t="shared" si="3"/>
        <v>0.5623101071629828</v>
      </c>
      <c r="K7" s="7">
        <f t="shared" si="4"/>
        <v>-37.068715001782614</v>
      </c>
      <c r="L7" s="7">
        <f t="shared" si="5"/>
        <v>36.696642684779583</v>
      </c>
      <c r="M7" s="9">
        <f t="shared" si="6"/>
        <v>44.816614677540159</v>
      </c>
      <c r="O7" s="3">
        <f t="shared" si="11"/>
        <v>2023</v>
      </c>
      <c r="P7" s="7">
        <f t="shared" si="12"/>
        <v>62.705508488006132</v>
      </c>
      <c r="Q7" s="7">
        <f t="shared" si="12"/>
        <v>2.0695367321701985</v>
      </c>
      <c r="R7" s="7">
        <f t="shared" si="13"/>
        <v>-50.252821304083298</v>
      </c>
      <c r="S7" s="7">
        <f t="shared" si="14"/>
        <v>49.769521959392691</v>
      </c>
      <c r="T7" s="9">
        <f t="shared" si="8"/>
        <v>64.291745875485717</v>
      </c>
    </row>
    <row r="8" spans="1:20" x14ac:dyDescent="0.35">
      <c r="A8" s="3">
        <f t="shared" si="9"/>
        <v>2024</v>
      </c>
      <c r="B8" s="7">
        <v>72.065477651168521</v>
      </c>
      <c r="C8" s="7">
        <v>0.67471288001039997</v>
      </c>
      <c r="D8" s="7">
        <v>-75.049800000000005</v>
      </c>
      <c r="E8" s="7">
        <v>74.298965492025005</v>
      </c>
      <c r="F8" s="9">
        <f t="shared" si="2"/>
        <v>71.989356023203925</v>
      </c>
      <c r="H8" s="3">
        <f t="shared" si="10"/>
        <v>2024</v>
      </c>
      <c r="I8" s="7">
        <f t="shared" si="3"/>
        <v>55.599334307322465</v>
      </c>
      <c r="J8" s="7">
        <f t="shared" si="3"/>
        <v>0.52054864825483194</v>
      </c>
      <c r="K8" s="7">
        <f t="shared" si="4"/>
        <v>-57.901772886258392</v>
      </c>
      <c r="L8" s="7">
        <f t="shared" si="5"/>
        <v>57.322495537672069</v>
      </c>
      <c r="M8" s="9">
        <f t="shared" si="6"/>
        <v>55.540605606990972</v>
      </c>
      <c r="O8" s="3">
        <f t="shared" si="11"/>
        <v>2024</v>
      </c>
      <c r="P8" s="7">
        <f t="shared" si="12"/>
        <v>118.3048427953286</v>
      </c>
      <c r="Q8" s="7">
        <f t="shared" si="12"/>
        <v>2.5900853804250303</v>
      </c>
      <c r="R8" s="7">
        <f t="shared" si="13"/>
        <v>-108.1545941903417</v>
      </c>
      <c r="S8" s="7">
        <f t="shared" si="14"/>
        <v>107.09201749706476</v>
      </c>
      <c r="T8" s="9">
        <f t="shared" si="8"/>
        <v>119.83235148247668</v>
      </c>
    </row>
    <row r="9" spans="1:20" x14ac:dyDescent="0.35">
      <c r="A9" s="3">
        <f t="shared" si="9"/>
        <v>2025</v>
      </c>
      <c r="B9" s="7">
        <v>59.279146941618365</v>
      </c>
      <c r="C9" s="7">
        <v>0.65619743327906666</v>
      </c>
      <c r="D9" s="7">
        <v>-75.049800000000005</v>
      </c>
      <c r="E9" s="7">
        <v>74.845018324349994</v>
      </c>
      <c r="F9" s="9">
        <f t="shared" si="2"/>
        <v>59.730562699247422</v>
      </c>
      <c r="H9" s="3">
        <f t="shared" si="10"/>
        <v>2025</v>
      </c>
      <c r="I9" s="7">
        <f t="shared" si="3"/>
        <v>42.862731937055656</v>
      </c>
      <c r="J9" s="7">
        <f t="shared" si="3"/>
        <v>0.47447401205225109</v>
      </c>
      <c r="K9" s="7">
        <f t="shared" si="4"/>
        <v>-54.265953970251545</v>
      </c>
      <c r="L9" s="7">
        <f t="shared" si="5"/>
        <v>54.117883316035616</v>
      </c>
      <c r="M9" s="9">
        <f t="shared" si="6"/>
        <v>43.189135294891976</v>
      </c>
      <c r="O9" s="3">
        <f t="shared" si="11"/>
        <v>2025</v>
      </c>
      <c r="P9" s="7">
        <f t="shared" si="12"/>
        <v>161.16757473238425</v>
      </c>
      <c r="Q9" s="7">
        <f t="shared" si="12"/>
        <v>3.0645593924772814</v>
      </c>
      <c r="R9" s="7">
        <f t="shared" si="13"/>
        <v>-162.42054816059323</v>
      </c>
      <c r="S9" s="7">
        <f t="shared" si="14"/>
        <v>161.20990081310038</v>
      </c>
      <c r="T9" s="9">
        <f t="shared" si="8"/>
        <v>163.02148677736869</v>
      </c>
    </row>
    <row r="10" spans="1:20" x14ac:dyDescent="0.35">
      <c r="A10" s="3">
        <f t="shared" si="9"/>
        <v>2026</v>
      </c>
      <c r="B10" s="7">
        <v>44.680230862312783</v>
      </c>
      <c r="C10" s="7">
        <v>0.51050195073344673</v>
      </c>
      <c r="D10" s="7">
        <v>-75.049800000000005</v>
      </c>
      <c r="E10" s="7">
        <v>75.552211825650005</v>
      </c>
      <c r="F10" s="9">
        <f t="shared" si="2"/>
        <v>45.693144638696232</v>
      </c>
      <c r="H10" s="3">
        <f t="shared" si="10"/>
        <v>2026</v>
      </c>
      <c r="I10" s="7">
        <f t="shared" si="3"/>
        <v>30.278119025992392</v>
      </c>
      <c r="J10" s="7">
        <f t="shared" si="3"/>
        <v>0.34594805194586459</v>
      </c>
      <c r="K10" s="7">
        <f t="shared" si="4"/>
        <v>-50.858438585052994</v>
      </c>
      <c r="L10" s="7">
        <f t="shared" si="5"/>
        <v>51.198904262233015</v>
      </c>
      <c r="M10" s="9">
        <f t="shared" si="6"/>
        <v>30.964532755118277</v>
      </c>
      <c r="O10" s="3">
        <f t="shared" si="11"/>
        <v>2026</v>
      </c>
      <c r="P10" s="7">
        <f t="shared" si="12"/>
        <v>191.44569375837665</v>
      </c>
      <c r="Q10" s="7">
        <f t="shared" si="12"/>
        <v>3.4105074444231458</v>
      </c>
      <c r="R10" s="7">
        <f t="shared" si="13"/>
        <v>-213.27898674564622</v>
      </c>
      <c r="S10" s="7">
        <f t="shared" si="14"/>
        <v>212.40880507533339</v>
      </c>
      <c r="T10" s="9">
        <f t="shared" si="8"/>
        <v>193.98601953248695</v>
      </c>
    </row>
    <row r="11" spans="1:20" x14ac:dyDescent="0.35">
      <c r="A11" s="3">
        <f t="shared" si="9"/>
        <v>2027</v>
      </c>
      <c r="B11" s="7">
        <v>11.765876399006629</v>
      </c>
      <c r="C11" s="7">
        <v>0.56509226722358352</v>
      </c>
      <c r="D11" s="7">
        <v>-75.049800000000005</v>
      </c>
      <c r="E11" s="7">
        <v>76.266915840674997</v>
      </c>
      <c r="F11" s="9">
        <f t="shared" si="2"/>
        <v>13.548084506905205</v>
      </c>
      <c r="H11" s="3">
        <f t="shared" si="10"/>
        <v>2027</v>
      </c>
      <c r="I11" s="7">
        <f t="shared" si="3"/>
        <v>7.4726277064519389</v>
      </c>
      <c r="J11" s="7">
        <f t="shared" si="3"/>
        <v>0.35889584333158642</v>
      </c>
      <c r="K11" s="7">
        <f t="shared" si="4"/>
        <v>-47.664890895082472</v>
      </c>
      <c r="L11" s="7">
        <f t="shared" si="5"/>
        <v>48.437893538026891</v>
      </c>
      <c r="M11" s="9">
        <f t="shared" si="6"/>
        <v>8.6045261927279455</v>
      </c>
      <c r="O11" s="3">
        <f t="shared" si="11"/>
        <v>2027</v>
      </c>
      <c r="P11" s="7">
        <f t="shared" si="12"/>
        <v>198.91832146482858</v>
      </c>
      <c r="Q11" s="7">
        <f t="shared" si="12"/>
        <v>3.7694032877547321</v>
      </c>
      <c r="R11" s="7">
        <f t="shared" si="13"/>
        <v>-260.94387764072872</v>
      </c>
      <c r="S11" s="7">
        <f t="shared" si="14"/>
        <v>260.84669861336027</v>
      </c>
      <c r="T11" s="9">
        <f t="shared" si="8"/>
        <v>202.59054572521487</v>
      </c>
    </row>
    <row r="12" spans="1:20" x14ac:dyDescent="0.35">
      <c r="A12" s="3">
        <f t="shared" si="9"/>
        <v>2028</v>
      </c>
      <c r="B12" s="7">
        <v>-15.708791966078934</v>
      </c>
      <c r="C12" s="7">
        <v>0.52413609409135764</v>
      </c>
      <c r="D12" s="7">
        <v>-75.049800000000005</v>
      </c>
      <c r="E12" s="7">
        <v>77.165887238999971</v>
      </c>
      <c r="F12" s="9">
        <f t="shared" si="2"/>
        <v>-13.068568632987606</v>
      </c>
      <c r="H12" s="3">
        <f t="shared" si="10"/>
        <v>2028</v>
      </c>
      <c r="I12" s="7">
        <f t="shared" si="3"/>
        <v>-9.3503406416265253</v>
      </c>
      <c r="J12" s="7">
        <f t="shared" si="3"/>
        <v>0.31198140715775902</v>
      </c>
      <c r="K12" s="7">
        <f t="shared" si="4"/>
        <v>-44.671875253123225</v>
      </c>
      <c r="L12" s="7">
        <f t="shared" si="5"/>
        <v>45.931433375401127</v>
      </c>
      <c r="M12" s="9">
        <f t="shared" si="6"/>
        <v>-7.7788011121908625</v>
      </c>
      <c r="O12" s="3">
        <f t="shared" si="11"/>
        <v>2028</v>
      </c>
      <c r="P12" s="7">
        <f t="shared" si="12"/>
        <v>189.56798082320205</v>
      </c>
      <c r="Q12" s="7">
        <f t="shared" si="12"/>
        <v>4.081384694912491</v>
      </c>
      <c r="R12" s="7">
        <f t="shared" si="13"/>
        <v>-305.61575289385195</v>
      </c>
      <c r="S12" s="7">
        <f t="shared" si="14"/>
        <v>306.7781319887614</v>
      </c>
      <c r="T12" s="9">
        <f t="shared" si="8"/>
        <v>194.81174461302399</v>
      </c>
    </row>
    <row r="13" spans="1:20" x14ac:dyDescent="0.35">
      <c r="A13" s="3">
        <f t="shared" si="9"/>
        <v>2029</v>
      </c>
      <c r="B13" s="7">
        <v>-28.404737247702542</v>
      </c>
      <c r="C13" s="7">
        <v>0.54544233186889834</v>
      </c>
      <c r="D13" s="7">
        <v>-75.049800000000005</v>
      </c>
      <c r="E13" s="7">
        <v>77.721726837599988</v>
      </c>
      <c r="F13" s="9">
        <f t="shared" si="2"/>
        <v>-25.187368078233661</v>
      </c>
      <c r="H13" s="3">
        <f t="shared" si="10"/>
        <v>2029</v>
      </c>
      <c r="I13" s="7">
        <f t="shared" si="3"/>
        <v>-15.845684387804681</v>
      </c>
      <c r="J13" s="7">
        <f t="shared" si="3"/>
        <v>0.30427695800079424</v>
      </c>
      <c r="K13" s="7">
        <f t="shared" si="4"/>
        <v>-41.86679967490462</v>
      </c>
      <c r="L13" s="7">
        <f t="shared" si="5"/>
        <v>43.357343629129673</v>
      </c>
      <c r="M13" s="9">
        <f t="shared" si="6"/>
        <v>-14.050863475578836</v>
      </c>
      <c r="O13" s="3">
        <f t="shared" si="11"/>
        <v>2029</v>
      </c>
      <c r="P13" s="7">
        <f t="shared" si="12"/>
        <v>173.72229643539737</v>
      </c>
      <c r="Q13" s="7">
        <f t="shared" si="12"/>
        <v>4.385661652913285</v>
      </c>
      <c r="R13" s="7">
        <f t="shared" si="13"/>
        <v>-347.48255256875655</v>
      </c>
      <c r="S13" s="7">
        <f t="shared" si="14"/>
        <v>350.13547561789107</v>
      </c>
      <c r="T13" s="9">
        <f t="shared" si="8"/>
        <v>180.76088113744518</v>
      </c>
    </row>
    <row r="14" spans="1:20" x14ac:dyDescent="0.35">
      <c r="A14" s="3">
        <f t="shared" si="9"/>
        <v>2030</v>
      </c>
      <c r="B14" s="7">
        <v>-32.096612061703581</v>
      </c>
      <c r="C14" s="7">
        <v>0.58902085979309859</v>
      </c>
      <c r="D14" s="7">
        <v>-75.049800000000005</v>
      </c>
      <c r="E14" s="7">
        <v>78.461496754200013</v>
      </c>
      <c r="F14" s="9">
        <f t="shared" si="2"/>
        <v>-28.095894447710478</v>
      </c>
      <c r="H14" s="3">
        <f t="shared" si="10"/>
        <v>2030</v>
      </c>
      <c r="I14" s="7">
        <f t="shared" si="3"/>
        <v>-16.780890321447252</v>
      </c>
      <c r="J14" s="7">
        <f t="shared" si="3"/>
        <v>0.30795444784735088</v>
      </c>
      <c r="K14" s="7">
        <f t="shared" si="4"/>
        <v>-39.237862863078369</v>
      </c>
      <c r="L14" s="7">
        <f t="shared" si="5"/>
        <v>41.021580999192118</v>
      </c>
      <c r="M14" s="9">
        <f t="shared" si="6"/>
        <v>-14.689217737486153</v>
      </c>
      <c r="O14" s="3">
        <f t="shared" si="11"/>
        <v>2030</v>
      </c>
      <c r="P14" s="7">
        <f t="shared" si="12"/>
        <v>156.94140611395011</v>
      </c>
      <c r="Q14" s="7">
        <f t="shared" si="12"/>
        <v>4.6936161007606358</v>
      </c>
      <c r="R14" s="7">
        <f t="shared" si="13"/>
        <v>-386.72041543183491</v>
      </c>
      <c r="S14" s="7">
        <f t="shared" si="14"/>
        <v>391.15705661708319</v>
      </c>
      <c r="T14" s="9">
        <f t="shared" si="8"/>
        <v>166.07166339995902</v>
      </c>
    </row>
    <row r="15" spans="1:20" x14ac:dyDescent="0.35">
      <c r="A15" s="3">
        <f t="shared" si="9"/>
        <v>2031</v>
      </c>
      <c r="B15" s="7">
        <v>-51.351590187951388</v>
      </c>
      <c r="C15" s="7">
        <v>0.37240217849023277</v>
      </c>
      <c r="D15" s="7">
        <v>-75.049800000000005</v>
      </c>
      <c r="E15" s="7">
        <v>79.208857396799999</v>
      </c>
      <c r="F15" s="9">
        <f t="shared" si="2"/>
        <v>-46.82013061266116</v>
      </c>
      <c r="H15" s="3">
        <f t="shared" si="10"/>
        <v>2031</v>
      </c>
      <c r="I15" s="7">
        <f t="shared" si="3"/>
        <v>-25.162007248753056</v>
      </c>
      <c r="J15" s="7">
        <f t="shared" si="3"/>
        <v>0.18247509532472547</v>
      </c>
      <c r="K15" s="7">
        <f t="shared" si="4"/>
        <v>-36.774004557711692</v>
      </c>
      <c r="L15" s="7">
        <f t="shared" si="5"/>
        <v>38.811920656964553</v>
      </c>
      <c r="M15" s="9">
        <f t="shared" si="6"/>
        <v>-22.941616054175469</v>
      </c>
      <c r="O15" s="3">
        <f t="shared" si="11"/>
        <v>2031</v>
      </c>
      <c r="P15" s="7">
        <f t="shared" si="12"/>
        <v>131.77939886519704</v>
      </c>
      <c r="Q15" s="7">
        <f t="shared" si="12"/>
        <v>4.876091196085361</v>
      </c>
      <c r="R15" s="7">
        <f t="shared" si="13"/>
        <v>-423.4944199895466</v>
      </c>
      <c r="S15" s="7">
        <f t="shared" si="14"/>
        <v>429.96897727404775</v>
      </c>
      <c r="T15" s="9">
        <f t="shared" si="8"/>
        <v>143.13004734578357</v>
      </c>
    </row>
    <row r="16" spans="1:20" x14ac:dyDescent="0.35">
      <c r="A16" s="3">
        <f t="shared" si="9"/>
        <v>2032</v>
      </c>
      <c r="B16" s="7">
        <v>-54.782175662428017</v>
      </c>
      <c r="C16" s="7">
        <v>0.3688563987997398</v>
      </c>
      <c r="D16" s="7">
        <v>-75.049800000000005</v>
      </c>
      <c r="E16" s="7">
        <v>80.146608775650009</v>
      </c>
      <c r="F16" s="9">
        <f t="shared" si="2"/>
        <v>-49.316510487978263</v>
      </c>
      <c r="H16" s="3">
        <f t="shared" si="10"/>
        <v>2032</v>
      </c>
      <c r="I16" s="7">
        <f t="shared" si="3"/>
        <v>-25.157428269771827</v>
      </c>
      <c r="J16" s="7">
        <f t="shared" si="3"/>
        <v>0.16938864297452635</v>
      </c>
      <c r="K16" s="7">
        <f t="shared" si="4"/>
        <v>-34.464859004415828</v>
      </c>
      <c r="L16" s="7">
        <f t="shared" si="5"/>
        <v>36.80544879713009</v>
      </c>
      <c r="M16" s="9">
        <f t="shared" si="6"/>
        <v>-22.647449834083041</v>
      </c>
      <c r="O16" s="3">
        <f t="shared" si="11"/>
        <v>2032</v>
      </c>
      <c r="P16" s="7">
        <f t="shared" si="12"/>
        <v>106.62197059542521</v>
      </c>
      <c r="Q16" s="7">
        <f t="shared" si="12"/>
        <v>5.0454798390598876</v>
      </c>
      <c r="R16" s="7">
        <f t="shared" si="13"/>
        <v>-457.95927899396241</v>
      </c>
      <c r="S16" s="7">
        <f t="shared" si="14"/>
        <v>466.77442607117786</v>
      </c>
      <c r="T16" s="9">
        <f t="shared" si="8"/>
        <v>120.48259751170053</v>
      </c>
    </row>
    <row r="17" spans="1:20" x14ac:dyDescent="0.35">
      <c r="A17" s="3">
        <f t="shared" si="9"/>
        <v>2033</v>
      </c>
      <c r="B17" s="7">
        <v>-57.712612738043845</v>
      </c>
      <c r="C17" s="7">
        <v>0.42743734873186529</v>
      </c>
      <c r="D17" s="7">
        <v>-75.049800000000005</v>
      </c>
      <c r="E17" s="7">
        <v>80.72563039740001</v>
      </c>
      <c r="F17" s="9">
        <f t="shared" si="2"/>
        <v>-51.609344991911968</v>
      </c>
      <c r="H17" s="3">
        <f t="shared" si="10"/>
        <v>2033</v>
      </c>
      <c r="I17" s="7">
        <f t="shared" si="3"/>
        <v>-24.838952868355506</v>
      </c>
      <c r="J17" s="7">
        <f t="shared" si="3"/>
        <v>0.18396491954915264</v>
      </c>
      <c r="K17" s="7">
        <f t="shared" si="4"/>
        <v>-32.300711344344734</v>
      </c>
      <c r="L17" s="7">
        <f t="shared" si="5"/>
        <v>34.743534100779463</v>
      </c>
      <c r="M17" s="9">
        <f t="shared" si="6"/>
        <v>-22.212165192371621</v>
      </c>
      <c r="O17" s="3">
        <f t="shared" si="11"/>
        <v>2033</v>
      </c>
      <c r="P17" s="7">
        <f t="shared" si="12"/>
        <v>81.783017727069705</v>
      </c>
      <c r="Q17" s="7">
        <f t="shared" si="12"/>
        <v>5.2294447586090405</v>
      </c>
      <c r="R17" s="7">
        <f t="shared" si="13"/>
        <v>-490.25999033830715</v>
      </c>
      <c r="S17" s="7">
        <f t="shared" si="14"/>
        <v>501.51796017195733</v>
      </c>
      <c r="T17" s="9">
        <f t="shared" si="8"/>
        <v>98.270432319328904</v>
      </c>
    </row>
    <row r="18" spans="1:20" x14ac:dyDescent="0.35">
      <c r="A18" s="3">
        <f t="shared" si="9"/>
        <v>2034</v>
      </c>
      <c r="B18" s="7">
        <v>-108.11019135331844</v>
      </c>
      <c r="C18" s="7">
        <v>0.38235152804488787</v>
      </c>
      <c r="D18" s="7">
        <v>-75.049800000000005</v>
      </c>
      <c r="E18" s="7">
        <v>81.496044395324986</v>
      </c>
      <c r="F18" s="9">
        <f t="shared" si="2"/>
        <v>-101.28159542994857</v>
      </c>
      <c r="H18" s="3">
        <f t="shared" si="10"/>
        <v>2034</v>
      </c>
      <c r="I18" s="7">
        <f t="shared" si="3"/>
        <v>-43.607858930691116</v>
      </c>
      <c r="J18" s="7">
        <f t="shared" si="3"/>
        <v>0.15422719438562776</v>
      </c>
      <c r="K18" s="7">
        <f t="shared" si="4"/>
        <v>-30.272456742591132</v>
      </c>
      <c r="L18" s="7">
        <f t="shared" si="5"/>
        <v>32.872645611977141</v>
      </c>
      <c r="M18" s="9">
        <f t="shared" si="6"/>
        <v>-40.853442866919487</v>
      </c>
      <c r="O18" s="3">
        <f t="shared" si="11"/>
        <v>2034</v>
      </c>
      <c r="P18" s="7">
        <f t="shared" si="12"/>
        <v>38.175158796378589</v>
      </c>
      <c r="Q18" s="7">
        <f t="shared" si="12"/>
        <v>5.3836719529946686</v>
      </c>
      <c r="R18" s="7">
        <f t="shared" si="13"/>
        <v>-520.53244708089824</v>
      </c>
      <c r="S18" s="7">
        <f t="shared" si="14"/>
        <v>534.39060578393446</v>
      </c>
      <c r="T18" s="9">
        <f t="shared" si="8"/>
        <v>57.416989452409496</v>
      </c>
    </row>
    <row r="19" spans="1:20" x14ac:dyDescent="0.35">
      <c r="A19" s="3">
        <f t="shared" si="9"/>
        <v>2035</v>
      </c>
      <c r="B19" s="7">
        <v>-141.06314577587455</v>
      </c>
      <c r="C19" s="7">
        <v>0.3994042288410346</v>
      </c>
      <c r="D19" s="7">
        <v>-75.049800000000005</v>
      </c>
      <c r="E19" s="7">
        <v>82.273380780149992</v>
      </c>
      <c r="F19" s="9">
        <f t="shared" si="2"/>
        <v>-133.44016076688354</v>
      </c>
      <c r="H19" s="3">
        <f t="shared" si="10"/>
        <v>2035</v>
      </c>
      <c r="I19" s="7">
        <f t="shared" si="3"/>
        <v>-53.327014835582339</v>
      </c>
      <c r="J19" s="7">
        <f t="shared" si="3"/>
        <v>0.15098936805677604</v>
      </c>
      <c r="K19" s="7">
        <f t="shared" si="4"/>
        <v>-28.371562083028241</v>
      </c>
      <c r="L19" s="7">
        <f t="shared" si="5"/>
        <v>31.102339121285436</v>
      </c>
      <c r="M19" s="9">
        <f t="shared" si="6"/>
        <v>-50.445248429268361</v>
      </c>
      <c r="O19" s="3">
        <f t="shared" si="11"/>
        <v>2035</v>
      </c>
      <c r="P19" s="7">
        <f t="shared" si="12"/>
        <v>-15.15185603920375</v>
      </c>
      <c r="Q19" s="7">
        <f t="shared" si="12"/>
        <v>5.5346613210514448</v>
      </c>
      <c r="R19" s="7">
        <f t="shared" si="13"/>
        <v>-548.9040091639265</v>
      </c>
      <c r="S19" s="7">
        <f t="shared" si="14"/>
        <v>565.49294490521993</v>
      </c>
      <c r="T19" s="9">
        <f t="shared" si="8"/>
        <v>6.971741023141135</v>
      </c>
    </row>
    <row r="20" spans="1:20" x14ac:dyDescent="0.35">
      <c r="A20" s="3">
        <f t="shared" si="9"/>
        <v>2036</v>
      </c>
      <c r="B20" s="7">
        <v>-120.72556027619157</v>
      </c>
      <c r="C20" s="7">
        <v>0.43860161367439893</v>
      </c>
      <c r="D20" s="7">
        <v>-75.049800000000005</v>
      </c>
      <c r="E20" s="7">
        <v>83.247448724999998</v>
      </c>
      <c r="F20" s="9">
        <f t="shared" si="2"/>
        <v>-112.08930993751719</v>
      </c>
      <c r="H20" s="3">
        <f t="shared" si="10"/>
        <v>2036</v>
      </c>
      <c r="I20" s="7">
        <f t="shared" si="3"/>
        <v>-42.77288250966042</v>
      </c>
      <c r="J20" s="7">
        <f t="shared" si="3"/>
        <v>0.15539588507457328</v>
      </c>
      <c r="K20" s="7">
        <f t="shared" si="4"/>
        <v>-26.590030068442594</v>
      </c>
      <c r="L20" s="7">
        <f t="shared" si="5"/>
        <v>29.494444551736084</v>
      </c>
      <c r="M20" s="9">
        <f t="shared" si="6"/>
        <v>-39.713072141292358</v>
      </c>
      <c r="O20" s="3">
        <f t="shared" si="11"/>
        <v>2036</v>
      </c>
      <c r="P20" s="7">
        <f t="shared" si="12"/>
        <v>-57.92473854886417</v>
      </c>
      <c r="Q20" s="7">
        <f t="shared" si="12"/>
        <v>5.690057206126018</v>
      </c>
      <c r="R20" s="7">
        <f t="shared" si="13"/>
        <v>-575.49403923236912</v>
      </c>
      <c r="S20" s="7">
        <f t="shared" si="14"/>
        <v>594.98738945695607</v>
      </c>
      <c r="T20" s="9">
        <f t="shared" si="8"/>
        <v>-32.741331118151152</v>
      </c>
    </row>
    <row r="21" spans="1:20" x14ac:dyDescent="0.35">
      <c r="A21" s="3">
        <f t="shared" si="9"/>
        <v>2037</v>
      </c>
      <c r="B21" s="7">
        <v>-121.58896443773119</v>
      </c>
      <c r="C21" s="7">
        <v>0.4141507209356976</v>
      </c>
      <c r="D21" s="7">
        <v>-75.049800000000005</v>
      </c>
      <c r="E21" s="7">
        <v>83.847668202000008</v>
      </c>
      <c r="F21" s="9">
        <f t="shared" si="2"/>
        <v>-112.37694551479548</v>
      </c>
      <c r="H21" s="3">
        <f t="shared" si="10"/>
        <v>2037</v>
      </c>
      <c r="I21" s="7">
        <f t="shared" si="3"/>
        <v>-40.373744415901776</v>
      </c>
      <c r="J21" s="7">
        <f t="shared" si="3"/>
        <v>0.13751918551195877</v>
      </c>
      <c r="K21" s="7">
        <f t="shared" si="4"/>
        <v>-24.920365574922769</v>
      </c>
      <c r="L21" s="7">
        <f t="shared" si="5"/>
        <v>27.841707029181521</v>
      </c>
      <c r="M21" s="9">
        <f t="shared" si="6"/>
        <v>-37.314883776131069</v>
      </c>
      <c r="O21" s="3">
        <f t="shared" si="11"/>
        <v>2037</v>
      </c>
      <c r="P21" s="7">
        <f t="shared" si="12"/>
        <v>-98.298482964765952</v>
      </c>
      <c r="Q21" s="7">
        <f t="shared" si="12"/>
        <v>5.8275763916379768</v>
      </c>
      <c r="R21" s="7">
        <f t="shared" si="13"/>
        <v>-600.41440480729193</v>
      </c>
      <c r="S21" s="7">
        <f t="shared" si="14"/>
        <v>622.82909648613759</v>
      </c>
      <c r="T21" s="9">
        <f t="shared" si="8"/>
        <v>-70.056214894282334</v>
      </c>
    </row>
    <row r="22" spans="1:20" x14ac:dyDescent="0.35">
      <c r="A22" s="3">
        <f t="shared" si="9"/>
        <v>2038</v>
      </c>
      <c r="B22" s="7">
        <v>-162.51957505469909</v>
      </c>
      <c r="C22" s="7">
        <v>0.41185739751856848</v>
      </c>
      <c r="D22" s="7">
        <v>-75.049800000000005</v>
      </c>
      <c r="E22" s="7">
        <v>84.644270976824998</v>
      </c>
      <c r="F22" s="9">
        <f t="shared" si="2"/>
        <v>-152.51324668035554</v>
      </c>
      <c r="H22" s="3">
        <f t="shared" si="10"/>
        <v>2038</v>
      </c>
      <c r="I22" s="7">
        <f t="shared" si="3"/>
        <v>-50.576192146861224</v>
      </c>
      <c r="J22" s="7">
        <f t="shared" si="3"/>
        <v>0.12817027651588755</v>
      </c>
      <c r="K22" s="7">
        <f t="shared" si="4"/>
        <v>-23.355544118952924</v>
      </c>
      <c r="L22" s="7">
        <f t="shared" si="5"/>
        <v>26.341349413533983</v>
      </c>
      <c r="M22" s="9">
        <f t="shared" si="6"/>
        <v>-47.46221657576428</v>
      </c>
      <c r="O22" s="3">
        <f t="shared" si="11"/>
        <v>2038</v>
      </c>
      <c r="P22" s="7">
        <f t="shared" si="12"/>
        <v>-148.87467511162717</v>
      </c>
      <c r="Q22" s="7">
        <f t="shared" si="12"/>
        <v>5.9557466681538642</v>
      </c>
      <c r="R22" s="7">
        <f t="shared" si="13"/>
        <v>-623.76994892624487</v>
      </c>
      <c r="S22" s="7">
        <f t="shared" si="14"/>
        <v>649.17044589967156</v>
      </c>
      <c r="T22" s="9">
        <f t="shared" si="8"/>
        <v>-117.51843147004661</v>
      </c>
    </row>
    <row r="23" spans="1:20" x14ac:dyDescent="0.35">
      <c r="A23" s="3">
        <f t="shared" si="9"/>
        <v>2039</v>
      </c>
      <c r="B23" s="7">
        <v>-200.20089156226641</v>
      </c>
      <c r="C23" s="7">
        <v>0.47172837741225887</v>
      </c>
      <c r="D23" s="7">
        <v>-75.049800000000005</v>
      </c>
      <c r="E23" s="7">
        <v>85.463984732399979</v>
      </c>
      <c r="F23" s="9">
        <f t="shared" si="2"/>
        <v>-189.31497845245417</v>
      </c>
      <c r="H23" s="3">
        <f t="shared" si="10"/>
        <v>2039</v>
      </c>
      <c r="I23" s="7">
        <f t="shared" si="3"/>
        <v>-58.390479025410087</v>
      </c>
      <c r="J23" s="7">
        <f t="shared" si="3"/>
        <v>0.13758403227896901</v>
      </c>
      <c r="K23" s="7">
        <f t="shared" si="4"/>
        <v>-21.888982304548197</v>
      </c>
      <c r="L23" s="7">
        <f t="shared" si="5"/>
        <v>24.926377545092464</v>
      </c>
      <c r="M23" s="9">
        <f t="shared" si="6"/>
        <v>-55.215499752586851</v>
      </c>
      <c r="O23" s="3">
        <f t="shared" si="11"/>
        <v>2039</v>
      </c>
      <c r="P23" s="7">
        <f t="shared" si="12"/>
        <v>-207.26515413703726</v>
      </c>
      <c r="Q23" s="7">
        <f t="shared" si="12"/>
        <v>6.0933307004328334</v>
      </c>
      <c r="R23" s="7">
        <f t="shared" si="13"/>
        <v>-645.65893123079309</v>
      </c>
      <c r="S23" s="7">
        <f t="shared" si="14"/>
        <v>674.09682344476403</v>
      </c>
      <c r="T23" s="9">
        <f t="shared" si="8"/>
        <v>-172.73393122263349</v>
      </c>
    </row>
    <row r="24" spans="1:20" x14ac:dyDescent="0.35">
      <c r="A24" s="3">
        <f t="shared" si="9"/>
        <v>2040</v>
      </c>
      <c r="B24" s="7">
        <v>-217.79070265912924</v>
      </c>
      <c r="C24" s="7">
        <v>0.42797128758569336</v>
      </c>
      <c r="D24" s="7">
        <v>-75.049800000000005</v>
      </c>
      <c r="E24" s="7">
        <v>86.488298765999986</v>
      </c>
      <c r="F24" s="9">
        <f t="shared" si="2"/>
        <v>-205.92423260554355</v>
      </c>
      <c r="H24" s="3">
        <f t="shared" si="10"/>
        <v>2040</v>
      </c>
      <c r="I24" s="7">
        <f t="shared" si="3"/>
        <v>-59.532065043091904</v>
      </c>
      <c r="J24" s="7">
        <f t="shared" si="3"/>
        <v>0.11698394016848228</v>
      </c>
      <c r="K24" s="7">
        <f t="shared" si="4"/>
        <v>-20.514510126099534</v>
      </c>
      <c r="L24" s="7">
        <f t="shared" si="5"/>
        <v>23.641170007438106</v>
      </c>
      <c r="M24" s="9">
        <f t="shared" si="6"/>
        <v>-56.288421221584855</v>
      </c>
      <c r="O24" s="3">
        <f t="shared" si="11"/>
        <v>2040</v>
      </c>
      <c r="P24" s="7">
        <f t="shared" si="12"/>
        <v>-266.79721918012916</v>
      </c>
      <c r="Q24" s="7">
        <f t="shared" si="12"/>
        <v>6.2103146406013154</v>
      </c>
      <c r="R24" s="7">
        <f t="shared" si="13"/>
        <v>-666.17344135689257</v>
      </c>
      <c r="S24" s="7">
        <f t="shared" si="14"/>
        <v>697.73799345220209</v>
      </c>
      <c r="T24" s="9">
        <f t="shared" si="8"/>
        <v>-229.02235244421831</v>
      </c>
    </row>
    <row r="25" spans="1:20" x14ac:dyDescent="0.35">
      <c r="A25" s="3">
        <f t="shared" si="9"/>
        <v>2041</v>
      </c>
      <c r="B25" s="7">
        <v>-233.05031550547028</v>
      </c>
      <c r="C25" s="7">
        <v>0.44639258116806418</v>
      </c>
      <c r="D25" s="7">
        <v>-75.049800000000005</v>
      </c>
      <c r="E25" s="7">
        <v>87.121040411249993</v>
      </c>
      <c r="F25" s="9">
        <f t="shared" si="2"/>
        <v>-220.53268251305221</v>
      </c>
      <c r="H25" s="3">
        <f t="shared" si="10"/>
        <v>2041</v>
      </c>
      <c r="I25" s="7">
        <f t="shared" si="3"/>
        <v>-59.703100750319663</v>
      </c>
      <c r="J25" s="7">
        <f t="shared" si="3"/>
        <v>0.11435737038101808</v>
      </c>
      <c r="K25" s="7">
        <f t="shared" si="4"/>
        <v>-19.226345010402561</v>
      </c>
      <c r="L25" s="7">
        <f t="shared" si="5"/>
        <v>22.318769411936021</v>
      </c>
      <c r="M25" s="9">
        <f t="shared" si="6"/>
        <v>-56.496318978405185</v>
      </c>
      <c r="O25" s="3">
        <f t="shared" si="11"/>
        <v>2041</v>
      </c>
      <c r="P25" s="7">
        <f t="shared" si="12"/>
        <v>-326.50031993044882</v>
      </c>
      <c r="Q25" s="7">
        <f t="shared" si="12"/>
        <v>6.3246720109823338</v>
      </c>
      <c r="R25" s="7">
        <f t="shared" si="13"/>
        <v>-685.39978636729518</v>
      </c>
      <c r="S25" s="7">
        <f t="shared" si="14"/>
        <v>720.05676286413814</v>
      </c>
      <c r="T25" s="9">
        <f t="shared" si="8"/>
        <v>-285.51867142262358</v>
      </c>
    </row>
    <row r="26" spans="1:20" x14ac:dyDescent="0.35">
      <c r="A26" s="3">
        <f t="shared" si="9"/>
        <v>2042</v>
      </c>
      <c r="B26" s="7">
        <v>-235.77711716041449</v>
      </c>
      <c r="C26" s="7">
        <v>0.48699961657123941</v>
      </c>
      <c r="D26" s="7">
        <v>-75.049800000000005</v>
      </c>
      <c r="E26" s="7">
        <v>87.958069014374999</v>
      </c>
      <c r="F26" s="9">
        <f t="shared" si="2"/>
        <v>-222.3818485294683</v>
      </c>
      <c r="H26" s="3">
        <f t="shared" si="10"/>
        <v>2042</v>
      </c>
      <c r="I26" s="7">
        <f t="shared" si="3"/>
        <v>-56.608862200774972</v>
      </c>
      <c r="J26" s="7">
        <f t="shared" si="3"/>
        <v>0.11692608052186379</v>
      </c>
      <c r="K26" s="7">
        <f t="shared" si="4"/>
        <v>-18.019067488662195</v>
      </c>
      <c r="L26" s="7">
        <f t="shared" si="5"/>
        <v>21.118275888042739</v>
      </c>
      <c r="M26" s="9">
        <f t="shared" si="6"/>
        <v>-53.392727720872564</v>
      </c>
      <c r="O26" s="3">
        <f t="shared" si="11"/>
        <v>2042</v>
      </c>
      <c r="P26" s="7">
        <f t="shared" si="12"/>
        <v>-383.1091821312238</v>
      </c>
      <c r="Q26" s="7">
        <f t="shared" si="12"/>
        <v>6.4415980915041979</v>
      </c>
      <c r="R26" s="7">
        <f t="shared" si="13"/>
        <v>-703.41885385595742</v>
      </c>
      <c r="S26" s="7">
        <f t="shared" si="14"/>
        <v>741.17503875218085</v>
      </c>
      <c r="T26" s="9">
        <f t="shared" si="8"/>
        <v>-338.91139914349628</v>
      </c>
    </row>
    <row r="27" spans="1:20" x14ac:dyDescent="0.35">
      <c r="A27" s="3">
        <f t="shared" si="9"/>
        <v>2043</v>
      </c>
      <c r="B27" s="7">
        <v>-254.32134384861092</v>
      </c>
      <c r="C27" s="7">
        <v>0.46400066391944333</v>
      </c>
      <c r="D27" s="7">
        <v>-75.049800000000005</v>
      </c>
      <c r="E27" s="7">
        <v>88.801076569049997</v>
      </c>
      <c r="F27" s="9">
        <f t="shared" si="2"/>
        <v>-240.10606661564145</v>
      </c>
      <c r="H27" s="3">
        <f t="shared" si="10"/>
        <v>2043</v>
      </c>
      <c r="I27" s="7">
        <f t="shared" si="3"/>
        <v>-57.227024168983768</v>
      </c>
      <c r="J27" s="7">
        <f t="shared" si="3"/>
        <v>0.10440876415134408</v>
      </c>
      <c r="K27" s="7">
        <f t="shared" si="4"/>
        <v>-16.887598396122019</v>
      </c>
      <c r="L27" s="7">
        <f t="shared" si="5"/>
        <v>19.981890934304918</v>
      </c>
      <c r="M27" s="9">
        <f t="shared" si="6"/>
        <v>-54.028322866649532</v>
      </c>
      <c r="O27" s="3">
        <f t="shared" si="11"/>
        <v>2043</v>
      </c>
      <c r="P27" s="7">
        <f t="shared" si="12"/>
        <v>-440.33620630020755</v>
      </c>
      <c r="Q27" s="7">
        <f t="shared" si="12"/>
        <v>6.5460068556555422</v>
      </c>
      <c r="R27" s="7">
        <f t="shared" si="13"/>
        <v>-720.30645225207945</v>
      </c>
      <c r="S27" s="7">
        <f t="shared" si="14"/>
        <v>761.1569296864858</v>
      </c>
      <c r="T27" s="9">
        <f t="shared" si="8"/>
        <v>-392.9397220101456</v>
      </c>
    </row>
    <row r="28" spans="1:20" x14ac:dyDescent="0.35">
      <c r="A28" s="3">
        <f t="shared" si="9"/>
        <v>2044</v>
      </c>
      <c r="B28" s="7">
        <v>-250.56548839410607</v>
      </c>
      <c r="C28" s="7">
        <v>0.46320283879182667</v>
      </c>
      <c r="D28" s="7">
        <v>-75.049800000000005</v>
      </c>
      <c r="E28" s="7">
        <v>89.856595011600021</v>
      </c>
      <c r="F28" s="9">
        <f t="shared" si="2"/>
        <v>-235.29549054371421</v>
      </c>
      <c r="H28" s="3">
        <f t="shared" si="10"/>
        <v>2044</v>
      </c>
      <c r="I28" s="7">
        <f t="shared" si="3"/>
        <v>-52.841506053823892</v>
      </c>
      <c r="J28" s="7">
        <f t="shared" si="3"/>
        <v>9.7684384896888563E-2</v>
      </c>
      <c r="K28" s="7">
        <f t="shared" si="4"/>
        <v>-15.827177503394584</v>
      </c>
      <c r="L28" s="7">
        <f t="shared" si="5"/>
        <v>18.949767742208959</v>
      </c>
      <c r="M28" s="9">
        <f t="shared" si="6"/>
        <v>-49.62123143011263</v>
      </c>
      <c r="O28" s="3">
        <f t="shared" si="11"/>
        <v>2044</v>
      </c>
      <c r="P28" s="7">
        <f t="shared" si="12"/>
        <v>-493.17771235403143</v>
      </c>
      <c r="Q28" s="7">
        <f t="shared" si="12"/>
        <v>6.6436912405524309</v>
      </c>
      <c r="R28" s="7">
        <f t="shared" si="13"/>
        <v>-736.13362975547409</v>
      </c>
      <c r="S28" s="7">
        <f t="shared" si="14"/>
        <v>780.1066974286947</v>
      </c>
      <c r="T28" s="9">
        <f t="shared" si="8"/>
        <v>-442.56095344025846</v>
      </c>
    </row>
    <row r="29" spans="1:20" x14ac:dyDescent="0.35">
      <c r="A29" s="3">
        <f t="shared" si="9"/>
        <v>2045</v>
      </c>
      <c r="B29" s="7">
        <v>-271.87695508894649</v>
      </c>
      <c r="C29" s="7">
        <v>0.52461418192371467</v>
      </c>
      <c r="D29" s="7">
        <v>-75.049800000000005</v>
      </c>
      <c r="E29" s="7">
        <v>90.520419830400002</v>
      </c>
      <c r="F29" s="9">
        <f t="shared" si="2"/>
        <v>-255.8817210766228</v>
      </c>
      <c r="H29" s="3">
        <f t="shared" si="10"/>
        <v>2045</v>
      </c>
      <c r="I29" s="7">
        <f t="shared" si="3"/>
        <v>-53.735576400452786</v>
      </c>
      <c r="J29" s="7">
        <f t="shared" si="3"/>
        <v>0.10368824913571693</v>
      </c>
      <c r="K29" s="7">
        <f t="shared" si="4"/>
        <v>-14.833343489591929</v>
      </c>
      <c r="L29" s="7">
        <f t="shared" si="5"/>
        <v>17.891060071664306</v>
      </c>
      <c r="M29" s="9">
        <f t="shared" si="6"/>
        <v>-50.57417156924469</v>
      </c>
      <c r="O29" s="3">
        <f t="shared" si="11"/>
        <v>2045</v>
      </c>
      <c r="P29" s="7">
        <f t="shared" si="12"/>
        <v>-546.91328875448426</v>
      </c>
      <c r="Q29" s="7">
        <f t="shared" si="12"/>
        <v>6.7473794896881474</v>
      </c>
      <c r="R29" s="7">
        <f t="shared" si="13"/>
        <v>-750.96697324506601</v>
      </c>
      <c r="S29" s="7">
        <f t="shared" si="14"/>
        <v>797.99775750035906</v>
      </c>
      <c r="T29" s="9">
        <f t="shared" si="8"/>
        <v>-493.1351250095031</v>
      </c>
    </row>
    <row r="30" spans="1:20" x14ac:dyDescent="0.35">
      <c r="A30" s="3">
        <f>A29+1</f>
        <v>2046</v>
      </c>
      <c r="B30" s="7">
        <v>-248.70679314882727</v>
      </c>
      <c r="C30" s="7">
        <v>0.44572711472582627</v>
      </c>
      <c r="D30" s="7">
        <v>-75.049800000000005</v>
      </c>
      <c r="E30" s="7">
        <v>91.394728994700003</v>
      </c>
      <c r="F30" s="9">
        <f t="shared" si="2"/>
        <v>-231.91613703940141</v>
      </c>
      <c r="H30" s="3">
        <f>H29+1</f>
        <v>2046</v>
      </c>
      <c r="I30" s="7">
        <f t="shared" si="3"/>
        <v>-46.069419789314168</v>
      </c>
      <c r="J30" s="7">
        <f t="shared" si="3"/>
        <v>8.2564650928115241E-2</v>
      </c>
      <c r="K30" s="7">
        <f t="shared" si="4"/>
        <v>-13.901915173000871</v>
      </c>
      <c r="L30" s="7">
        <f t="shared" si="5"/>
        <v>16.929582353899978</v>
      </c>
      <c r="M30" s="9">
        <f t="shared" si="6"/>
        <v>-42.959187957486947</v>
      </c>
      <c r="O30" s="3">
        <f>O29+1</f>
        <v>2046</v>
      </c>
      <c r="P30" s="7">
        <f t="shared" si="12"/>
        <v>-592.98270854379848</v>
      </c>
      <c r="Q30" s="7">
        <f t="shared" si="12"/>
        <v>6.8299441406162629</v>
      </c>
      <c r="R30" s="7">
        <f t="shared" si="13"/>
        <v>-764.86888841806683</v>
      </c>
      <c r="S30" s="7">
        <f t="shared" si="14"/>
        <v>814.927339854259</v>
      </c>
      <c r="T30" s="9">
        <f t="shared" si="8"/>
        <v>-536.09431296699006</v>
      </c>
    </row>
    <row r="31" spans="1:20" x14ac:dyDescent="0.35">
      <c r="A31" s="3">
        <f t="shared" si="9"/>
        <v>2047</v>
      </c>
      <c r="B31" s="7">
        <v>-226.71111771128926</v>
      </c>
      <c r="C31" s="7">
        <v>0.48078257966760096</v>
      </c>
      <c r="D31" s="7">
        <v>-75.049800000000005</v>
      </c>
      <c r="E31" s="7">
        <v>92.274317979974981</v>
      </c>
      <c r="F31" s="9">
        <f t="shared" si="2"/>
        <v>-209.00581715164674</v>
      </c>
      <c r="H31" s="3">
        <f t="shared" ref="H31:H33" si="15">H30+1</f>
        <v>2047</v>
      </c>
      <c r="I31" s="7">
        <f t="shared" si="3"/>
        <v>-39.358042794399374</v>
      </c>
      <c r="J31" s="7">
        <f t="shared" si="3"/>
        <v>8.3465961159684646E-2</v>
      </c>
      <c r="K31" s="7">
        <f t="shared" si="4"/>
        <v>-13.028973920338212</v>
      </c>
      <c r="L31" s="7">
        <f t="shared" si="5"/>
        <v>16.019225667198171</v>
      </c>
      <c r="M31" s="9">
        <f t="shared" si="6"/>
        <v>-36.284325086379731</v>
      </c>
      <c r="O31" s="3">
        <f t="shared" ref="O31:O33" si="16">O30+1</f>
        <v>2047</v>
      </c>
      <c r="P31" s="7">
        <f t="shared" si="12"/>
        <v>-632.34075133819783</v>
      </c>
      <c r="Q31" s="7">
        <f t="shared" si="12"/>
        <v>6.9134101017759475</v>
      </c>
      <c r="R31" s="7">
        <f t="shared" si="13"/>
        <v>-777.89786233840505</v>
      </c>
      <c r="S31" s="7">
        <f t="shared" si="14"/>
        <v>830.94656552145716</v>
      </c>
      <c r="T31" s="9">
        <f t="shared" si="8"/>
        <v>-572.37863805336974</v>
      </c>
    </row>
    <row r="32" spans="1:20" x14ac:dyDescent="0.35">
      <c r="A32" s="3">
        <f t="shared" si="9"/>
        <v>2048</v>
      </c>
      <c r="B32" s="7">
        <v>-263.39434540524417</v>
      </c>
      <c r="C32" s="7">
        <v>0.4661397085576291</v>
      </c>
      <c r="D32" s="7">
        <v>-75.049800000000005</v>
      </c>
      <c r="E32" s="7">
        <v>93.347254841399987</v>
      </c>
      <c r="F32" s="9">
        <f t="shared" si="2"/>
        <v>-244.63075085528652</v>
      </c>
      <c r="H32" s="3">
        <f t="shared" si="15"/>
        <v>2048</v>
      </c>
      <c r="I32" s="7">
        <f t="shared" si="3"/>
        <v>-42.855118797175919</v>
      </c>
      <c r="J32" s="7">
        <f t="shared" si="3"/>
        <v>7.5842450435234077E-2</v>
      </c>
      <c r="K32" s="7">
        <f t="shared" si="4"/>
        <v>-12.210847160579393</v>
      </c>
      <c r="L32" s="7">
        <f t="shared" si="5"/>
        <v>15.187902722298926</v>
      </c>
      <c r="M32" s="9">
        <f t="shared" si="6"/>
        <v>-39.802220785021149</v>
      </c>
      <c r="O32" s="3">
        <f t="shared" si="16"/>
        <v>2048</v>
      </c>
      <c r="P32" s="7">
        <f t="shared" si="12"/>
        <v>-675.19587013537375</v>
      </c>
      <c r="Q32" s="7">
        <f t="shared" si="12"/>
        <v>6.9892525522111812</v>
      </c>
      <c r="R32" s="7">
        <f t="shared" si="13"/>
        <v>-790.10870949898447</v>
      </c>
      <c r="S32" s="7">
        <f t="shared" si="14"/>
        <v>846.13446824375603</v>
      </c>
      <c r="T32" s="9">
        <f t="shared" si="8"/>
        <v>-612.18085883839115</v>
      </c>
    </row>
    <row r="33" spans="1:20" x14ac:dyDescent="0.35">
      <c r="A33" s="3">
        <f t="shared" si="9"/>
        <v>2049</v>
      </c>
      <c r="B33" s="7">
        <v>-251.75893435500802</v>
      </c>
      <c r="C33" s="7">
        <v>0.49780755131435794</v>
      </c>
      <c r="D33" s="7">
        <v>-75.049800000000005</v>
      </c>
      <c r="E33" s="7">
        <v>94.060504031625001</v>
      </c>
      <c r="F33" s="9">
        <f t="shared" si="2"/>
        <v>-232.25042277206865</v>
      </c>
      <c r="H33" s="3">
        <f t="shared" si="15"/>
        <v>2049</v>
      </c>
      <c r="I33" s="7">
        <f t="shared" si="3"/>
        <v>-38.389877677540056</v>
      </c>
      <c r="J33" s="7">
        <f t="shared" si="3"/>
        <v>7.5909008158437943E-2</v>
      </c>
      <c r="K33" s="7">
        <f t="shared" si="4"/>
        <v>-11.444092934001306</v>
      </c>
      <c r="L33" s="7">
        <f t="shared" si="5"/>
        <v>14.342971594287006</v>
      </c>
      <c r="M33" s="9">
        <f t="shared" si="6"/>
        <v>-35.415090009095913</v>
      </c>
      <c r="O33" s="3">
        <f t="shared" si="16"/>
        <v>2049</v>
      </c>
      <c r="P33" s="7">
        <f t="shared" si="12"/>
        <v>-713.58574781291384</v>
      </c>
      <c r="Q33" s="7">
        <f t="shared" si="12"/>
        <v>7.065161560369619</v>
      </c>
      <c r="R33" s="7">
        <f t="shared" si="13"/>
        <v>-801.5528024329858</v>
      </c>
      <c r="S33" s="7">
        <f t="shared" si="14"/>
        <v>860.47743983804298</v>
      </c>
      <c r="T33" s="9">
        <f t="shared" si="8"/>
        <v>-647.59594884748708</v>
      </c>
    </row>
    <row r="34" spans="1:20" x14ac:dyDescent="0.35">
      <c r="A34" s="3">
        <f>A33+1</f>
        <v>2050</v>
      </c>
      <c r="B34" s="7">
        <v>-268.73677857692383</v>
      </c>
      <c r="C34" s="7">
        <v>0.48779542935378872</v>
      </c>
      <c r="D34" s="7">
        <v>-75.049800000000005</v>
      </c>
      <c r="E34" s="7">
        <v>94.970046461849989</v>
      </c>
      <c r="F34" s="9">
        <f t="shared" si="2"/>
        <v>-248.32873668572003</v>
      </c>
      <c r="H34" s="3">
        <f>H33+1</f>
        <v>2050</v>
      </c>
      <c r="I34" s="7">
        <f t="shared" si="3"/>
        <v>-38.405597325281008</v>
      </c>
      <c r="J34" s="7">
        <f t="shared" si="3"/>
        <v>6.971161497164291E-2</v>
      </c>
      <c r="K34" s="7">
        <f t="shared" si="4"/>
        <v>-10.72548541143515</v>
      </c>
      <c r="L34" s="7">
        <f t="shared" si="5"/>
        <v>13.572319284660191</v>
      </c>
      <c r="M34" s="9">
        <f t="shared" si="6"/>
        <v>-35.489051837084325</v>
      </c>
      <c r="O34" s="3">
        <f>O33+1</f>
        <v>2050</v>
      </c>
      <c r="P34" s="7">
        <f t="shared" si="12"/>
        <v>-751.9913451381949</v>
      </c>
      <c r="Q34" s="7">
        <f t="shared" si="12"/>
        <v>7.1348731753412622</v>
      </c>
      <c r="R34" s="7">
        <f t="shared" si="13"/>
        <v>-812.2782878444209</v>
      </c>
      <c r="S34" s="7">
        <f t="shared" si="14"/>
        <v>874.04975912270322</v>
      </c>
      <c r="T34" s="9">
        <f t="shared" si="8"/>
        <v>-683.08500068457136</v>
      </c>
    </row>
    <row r="35" spans="1:20" x14ac:dyDescent="0.35">
      <c r="A35" s="3">
        <f t="shared" si="9"/>
        <v>2051</v>
      </c>
      <c r="B35" s="7">
        <v>-284.45848376252434</v>
      </c>
      <c r="C35" s="7">
        <v>0.52411294373440231</v>
      </c>
      <c r="D35" s="7">
        <v>-75.049800000000005</v>
      </c>
      <c r="E35" s="7">
        <v>95.883087826800022</v>
      </c>
      <c r="F35" s="9">
        <f t="shared" si="2"/>
        <v>-263.10108299198993</v>
      </c>
      <c r="H35" s="3">
        <f t="shared" ref="H35:H37" si="17">H34+1</f>
        <v>2051</v>
      </c>
      <c r="I35" s="7">
        <f t="shared" si="3"/>
        <v>-38.09972918068523</v>
      </c>
      <c r="J35" s="7">
        <f t="shared" si="3"/>
        <v>7.0198508240108884E-2</v>
      </c>
      <c r="K35" s="7">
        <f t="shared" si="4"/>
        <v>-10.052001322807078</v>
      </c>
      <c r="L35" s="7">
        <f t="shared" si="5"/>
        <v>12.842365011896382</v>
      </c>
      <c r="M35" s="9">
        <f t="shared" si="6"/>
        <v>-35.239166983355815</v>
      </c>
      <c r="O35" s="3">
        <f t="shared" ref="O35:O37" si="18">O34+1</f>
        <v>2051</v>
      </c>
      <c r="P35" s="7">
        <f t="shared" si="12"/>
        <v>-790.09107431888015</v>
      </c>
      <c r="Q35" s="7">
        <f t="shared" si="12"/>
        <v>7.2050716835813713</v>
      </c>
      <c r="R35" s="7">
        <f t="shared" si="13"/>
        <v>-822.33028916722799</v>
      </c>
      <c r="S35" s="7">
        <f t="shared" si="14"/>
        <v>886.89212413459961</v>
      </c>
      <c r="T35" s="9">
        <f t="shared" si="8"/>
        <v>-718.3241676679271</v>
      </c>
    </row>
    <row r="36" spans="1:20" x14ac:dyDescent="0.35">
      <c r="A36" s="3">
        <f t="shared" si="9"/>
        <v>2052</v>
      </c>
      <c r="B36" s="7">
        <v>-255.066680934744</v>
      </c>
      <c r="C36" s="7">
        <v>0.49316099354643445</v>
      </c>
      <c r="D36" s="7">
        <v>-60.039839999999998</v>
      </c>
      <c r="E36" s="7">
        <v>76.595961337199995</v>
      </c>
      <c r="F36" s="9">
        <f t="shared" si="2"/>
        <v>-238.01739860399761</v>
      </c>
      <c r="H36" s="3">
        <f t="shared" si="17"/>
        <v>2052</v>
      </c>
      <c r="I36" s="7">
        <f t="shared" si="3"/>
        <v>-32.017860592426146</v>
      </c>
      <c r="J36" s="7">
        <f t="shared" si="3"/>
        <v>6.1905223697295828E-2</v>
      </c>
      <c r="K36" s="7">
        <f t="shared" si="4"/>
        <v>-7.5366457902958421</v>
      </c>
      <c r="L36" s="7">
        <f t="shared" si="5"/>
        <v>9.6148928705618033</v>
      </c>
      <c r="M36" s="9">
        <f t="shared" si="6"/>
        <v>-29.877708288462891</v>
      </c>
      <c r="O36" s="3">
        <f t="shared" si="18"/>
        <v>2052</v>
      </c>
      <c r="P36" s="7">
        <f t="shared" si="12"/>
        <v>-822.10893491130628</v>
      </c>
      <c r="Q36" s="7">
        <f t="shared" si="12"/>
        <v>7.266976907278667</v>
      </c>
      <c r="R36" s="7">
        <f t="shared" si="13"/>
        <v>-829.86693495752388</v>
      </c>
      <c r="S36" s="7">
        <f t="shared" si="14"/>
        <v>896.5070170051614</v>
      </c>
      <c r="T36" s="9">
        <f t="shared" si="8"/>
        <v>-748.20187595639015</v>
      </c>
    </row>
    <row r="37" spans="1:20" ht="15" thickBot="1" x14ac:dyDescent="0.4">
      <c r="A37" s="6">
        <f t="shared" si="9"/>
        <v>2053</v>
      </c>
      <c r="B37" s="8">
        <v>-140.74327037501098</v>
      </c>
      <c r="C37" s="8">
        <v>0.49494976455282746</v>
      </c>
      <c r="D37" s="8">
        <v>-30.019919999999999</v>
      </c>
      <c r="E37" s="8">
        <v>38.039757760800001</v>
      </c>
      <c r="F37" s="10">
        <f>SUM(B37:E37)</f>
        <v>-132.22848284965818</v>
      </c>
      <c r="H37" s="6">
        <f t="shared" si="17"/>
        <v>2053</v>
      </c>
      <c r="I37" s="8">
        <f t="shared" si="3"/>
        <v>-16.557768156537875</v>
      </c>
      <c r="J37" s="8">
        <f t="shared" si="3"/>
        <v>5.822845688296438E-2</v>
      </c>
      <c r="K37" s="8">
        <f t="shared" si="4"/>
        <v>-3.5316990582454744</v>
      </c>
      <c r="L37" s="8">
        <f t="shared" si="5"/>
        <v>4.4751943596020025</v>
      </c>
      <c r="M37" s="10">
        <f>SUM(I37:L37)</f>
        <v>-15.556044398298383</v>
      </c>
      <c r="O37" s="6">
        <f t="shared" si="18"/>
        <v>2053</v>
      </c>
      <c r="P37" s="8">
        <f t="shared" si="12"/>
        <v>-838.6667030678442</v>
      </c>
      <c r="Q37" s="8">
        <f t="shared" si="12"/>
        <v>7.325205364161631</v>
      </c>
      <c r="R37" s="8">
        <f t="shared" si="13"/>
        <v>-833.3986340157694</v>
      </c>
      <c r="S37" s="8">
        <f t="shared" si="14"/>
        <v>900.98221136476343</v>
      </c>
      <c r="T37" s="10">
        <f t="shared" si="8"/>
        <v>-763.75792035468851</v>
      </c>
    </row>
  </sheetData>
  <mergeCells count="3">
    <mergeCell ref="B2:F2"/>
    <mergeCell ref="I2:M2"/>
    <mergeCell ref="P2:T2"/>
  </mergeCells>
  <pageMargins left="0.7" right="0.7" top="0.75" bottom="0.75" header="0.3" footer="0.3"/>
  <pageSetup scale="2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9DDD94-581A-4FF0-B452-E517EA182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0C202-E64A-4B9C-BB34-9C5108E76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0A6682-9DDD-40B4-96FC-C133E32747FD}">
  <ds:schemaRefs>
    <ds:schemaRef ds:uri="http://purl.org/dc/dcmitype/"/>
    <ds:schemaRef ds:uri="d141e5e5-1b43-410d-a484-11a90557d3b4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Q12_Low_Fuel</vt:lpstr>
      <vt:lpstr>Q12_Mid_Fuel</vt:lpstr>
      <vt:lpstr>Q12_High_Fuel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Ugaz, Liliana</dc:creator>
  <cp:lastModifiedBy>Wolf, Christy</cp:lastModifiedBy>
  <cp:lastPrinted>2020-10-23T19:47:32Z</cp:lastPrinted>
  <dcterms:created xsi:type="dcterms:W3CDTF">2020-10-17T03:55:21Z</dcterms:created>
  <dcterms:modified xsi:type="dcterms:W3CDTF">2020-10-26T17:50:44Z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