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4" rupBuild="22527"/>
  <workbookPr defaultThemeVersion="124226" autoCompressPictures="0"/>
  <mc:AlternateContent xmlns:mc="http://schemas.openxmlformats.org/markup-compatibility/2006">
    <mc:Choice Requires="x15">
      <x15ac:absPath xmlns:x15ac="http://schemas.microsoft.com/office/spreadsheetml/2010/11/ac" url="C:\Users\Jared.Deason\OneDrive - CORIX Group of Companies\Desktop\"/>
    </mc:Choice>
  </mc:AlternateContent>
  <bookViews>
    <workbookView xWindow="28680" yWindow="-120" windowWidth="25440" windowHeight="15390" activeTab="0"/>
  </bookViews>
  <sheets>
    <sheet name="Sheet1" sheetId="1" r:id="rId2"/>
    <sheet name="Sheet3" sheetId="3" r:id="rId3"/>
    <sheet name="Sheet4" sheetId="4" r:id="rId4"/>
    <sheet name="Sheet5" sheetId="5" r:id="rId5"/>
  </sheets>
  <definedNames>
    <definedName name="_xlnm.Print_Area" localSheetId="0">Sheet1!$A$1:$E$3</definedName>
  </definedNames>
  <calcPr fullCalcOnLoad="1"/>
  <extLst/>
</workbook>
</file>

<file path=xl/sharedStrings.xml><?xml version="1.0" encoding="utf-8"?>
<sst xmlns="http://schemas.openxmlformats.org/spreadsheetml/2006/main" count="41" uniqueCount="37">
  <si>
    <t>Milian, Swain &amp; Associates, Inc</t>
  </si>
  <si>
    <t>Total</t>
  </si>
  <si>
    <t>Name</t>
  </si>
  <si>
    <t>Table 14-1</t>
  </si>
  <si>
    <t>K W Resort’s Initial and Revised Rate Case Expense Request</t>
  </si>
  <si>
    <t>MFR B-10</t>
  </si>
  <si>
    <t>Legal Fees</t>
  </si>
  <si>
    <t>Accounting Fees</t>
  </si>
  <si>
    <t>Engineering Fees</t>
  </si>
  <si>
    <t>Actual</t>
  </si>
  <si>
    <t>Estimated Additional</t>
  </si>
  <si>
    <t>Revised Total</t>
  </si>
  <si>
    <t>Friedman &amp; Friedman, PA</t>
  </si>
  <si>
    <t xml:space="preserve">Milian, Swain, &amp; Associates </t>
  </si>
  <si>
    <t xml:space="preserve">Smith, Oropeza, &amp; Hawks, PL </t>
  </si>
  <si>
    <t>Jeffery Allen,</t>
  </si>
  <si>
    <t xml:space="preserve">M&amp;R Consultants </t>
  </si>
  <si>
    <t xml:space="preserve">Weiler Engineering Corp. </t>
  </si>
  <si>
    <t>Filing Fee</t>
  </si>
  <si>
    <t>Travel</t>
  </si>
  <si>
    <t>Customer Notices, Printing, and Shipping</t>
  </si>
  <si>
    <t>THROUGH PAA</t>
  </si>
  <si>
    <t>Actual 1/1/2016-2/28/2016</t>
  </si>
  <si>
    <t>C. Yapp</t>
  </si>
  <si>
    <t>D. Swain</t>
  </si>
  <si>
    <t>Hours</t>
  </si>
  <si>
    <t xml:space="preserve">Rate </t>
  </si>
  <si>
    <t xml:space="preserve">Response to Audit, Discovery </t>
  </si>
  <si>
    <t>Utilities Inc.</t>
  </si>
  <si>
    <t xml:space="preserve">Preparation of MFRs, Audit request, Discovery </t>
  </si>
  <si>
    <t>Estimated Hours Through Hearing</t>
  </si>
  <si>
    <t>Rate Case Expense Through Hearing</t>
  </si>
  <si>
    <t>Total Rate Case Expense through Hearing</t>
  </si>
  <si>
    <t xml:space="preserve">Rate Case Expense Billed through October 5, 2020 </t>
  </si>
  <si>
    <t xml:space="preserve">Note:   </t>
  </si>
  <si>
    <r>
      <t>Rate Case Expense Billed October 5, 2020 and Estimated Cost to Complete</t>
    </r>
    <r>
      <rPr>
        <b/>
        <vertAlign val="superscript"/>
        <sz val="12"/>
        <color theme="1"/>
        <rFont val="Calibri"/>
        <family val="2"/>
      </rPr>
      <t xml:space="preserve"> (1)</t>
    </r>
  </si>
  <si>
    <r>
      <rPr>
        <b/>
        <vertAlign val="superscript"/>
        <sz val="10"/>
        <color theme="1"/>
        <rFont val="Calibri"/>
        <family val="2"/>
      </rPr>
      <t>(1)</t>
    </r>
    <r>
      <rPr>
        <b/>
        <sz val="10"/>
        <color theme="1"/>
        <rFont val="Calibri"/>
        <family val="2"/>
      </rPr>
      <t xml:space="preserve"> The total rate case expense listed on this schedule does not include responses to deficiencies.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</si>
</sst>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u val="single"/>
      <sz val="10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vertAlign val="superscript"/>
      <sz val="10"/>
      <color theme="1"/>
      <name val="Calibri"/>
      <family val="2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Continuous"/>
    </xf>
    <xf numFmtId="44" fontId="0" fillId="0" borderId="0" xfId="0" applyNumberFormat="1"/>
    <xf numFmtId="0" fontId="0" fillId="0" borderId="0" xfId="0"/>
    <xf numFmtId="164" fontId="0" fillId="0" borderId="0" xfId="18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43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Fill="1"/>
    <xf numFmtId="2" fontId="0" fillId="0" borderId="0" xfId="0" applyNumberFormat="1"/>
    <xf numFmtId="17" fontId="0" fillId="0" borderId="0" xfId="0" applyNumberFormat="1" applyAlignment="1">
      <alignment horizontal="left"/>
    </xf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17" fontId="0" fillId="0" borderId="0" xfId="0" applyNumberFormat="1" applyFill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Alignment="1">
      <alignment horizontal="left"/>
    </xf>
    <xf numFmtId="2" fontId="2" fillId="0" borderId="0" xfId="0" applyNumberFormat="1" applyFont="1"/>
    <xf numFmtId="43" fontId="2" fillId="0" borderId="0" xfId="0" applyNumberFormat="1" applyFont="1"/>
    <xf numFmtId="0" fontId="0" fillId="0" borderId="0" xfId="0" applyFont="1" applyFill="1" applyAlignment="1">
      <alignment horizontal="left"/>
    </xf>
    <xf numFmtId="0" fontId="0" fillId="0" borderId="0" xfId="0" applyFont="1"/>
    <xf numFmtId="44" fontId="0" fillId="0" borderId="1" xfId="0" applyNumberFormat="1" applyFont="1" applyBorder="1"/>
    <xf numFmtId="44" fontId="2" fillId="0" borderId="2" xfId="0" applyNumberFormat="1" applyFont="1" applyBorder="1"/>
    <xf numFmtId="0" fontId="4" fillId="0" borderId="0" xfId="0" applyFont="1"/>
    <xf numFmtId="0" fontId="2" fillId="0" borderId="0" xfId="0" applyFont="1" quotePrefix="1"/>
    <xf numFmtId="0" fontId="0" fillId="0" borderId="0" xfId="0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customXml" Target="../customXml/item1.xml" /><Relationship Id="rId4" Type="http://schemas.openxmlformats.org/officeDocument/2006/relationships/worksheet" Target="worksheets/sheet3.xml" /><Relationship Id="rId9" Type="http://schemas.openxmlformats.org/officeDocument/2006/relationships/customXml" Target="../customXml/item2.xml" /><Relationship Id="rId6" Type="http://schemas.openxmlformats.org/officeDocument/2006/relationships/styles" Target="styles.xml" /><Relationship Id="rId10" Type="http://schemas.openxmlformats.org/officeDocument/2006/relationships/customXml" Target="../customXml/item3.xml" /><Relationship Id="rId3" Type="http://schemas.openxmlformats.org/officeDocument/2006/relationships/worksheet" Target="worksheets/sheet2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zoomScaleSheetLayoutView="100" workbookViewId="0" topLeftCell="A1">
      <selection pane="topLeft" activeCell="F41" sqref="F41"/>
    </sheetView>
  </sheetViews>
  <sheetFormatPr defaultRowHeight="13.5"/>
  <cols>
    <col min="1" max="1" width="22.8571428571429" customWidth="1"/>
    <col min="2" max="2" width="13.7142857142857" customWidth="1"/>
    <col min="3" max="3" width="9.28571428571429" style="3" customWidth="1"/>
    <col min="4" max="5" width="9.71428571428571" customWidth="1"/>
    <col min="6" max="6" width="13.1428571428571" customWidth="1"/>
    <col min="9" max="10" width="11" bestFit="1" customWidth="1"/>
  </cols>
  <sheetData>
    <row r="1" spans="1:6" ht="15.5">
      <c r="A1" s="1" t="s">
        <v>0</v>
      </c>
      <c r="B1" s="1"/>
      <c r="C1" s="1"/>
      <c r="D1" s="1"/>
      <c r="E1" s="1"/>
      <c r="F1" s="10"/>
    </row>
    <row r="2" spans="1:6" ht="15.5">
      <c r="A2" s="1" t="s">
        <v>28</v>
      </c>
      <c r="B2" s="1"/>
      <c r="C2" s="1"/>
      <c r="D2" s="1"/>
      <c r="E2" s="1"/>
      <c r="F2" s="10"/>
    </row>
    <row r="3" spans="1:6" ht="17.5">
      <c r="A3" s="1" t="s">
        <v>35</v>
      </c>
      <c r="B3" s="1"/>
      <c r="C3" s="1"/>
      <c r="D3" s="1"/>
      <c r="E3" s="1"/>
      <c r="F3" s="10"/>
    </row>
    <row r="4" spans="1:5" s="3" customFormat="1" ht="15.5">
      <c r="A4" s="1"/>
      <c r="B4" s="1"/>
      <c r="C4" s="1"/>
      <c r="D4" s="1"/>
      <c r="E4" s="1"/>
    </row>
    <row r="5" spans="1:5" ht="13">
      <c r="A5" s="3" t="s">
        <v>33</v>
      </c>
      <c r="B5" s="2"/>
      <c r="C5" s="2"/>
      <c r="D5" s="2"/>
      <c r="E5" s="2"/>
    </row>
    <row r="6" spans="1:5" ht="13">
      <c r="A6" s="6" t="s">
        <v>29</v>
      </c>
      <c r="B6" s="2"/>
      <c r="C6" s="2"/>
      <c r="D6" s="2"/>
      <c r="E6" s="2"/>
    </row>
    <row r="7" spans="1:6" s="3" customFormat="1" ht="13">
      <c r="A7" s="6"/>
      <c r="B7" s="2" t="s">
        <v>2</v>
      </c>
      <c r="C7" s="2"/>
      <c r="D7" s="9" t="s">
        <v>25</v>
      </c>
      <c r="E7" s="9" t="s">
        <v>26</v>
      </c>
      <c r="F7" s="9" t="s">
        <v>1</v>
      </c>
    </row>
    <row r="8" spans="1:7" ht="13">
      <c r="A8" s="17" t="s">
        <v>23</v>
      </c>
      <c r="B8" s="18"/>
      <c r="C8" s="18"/>
      <c r="D8" s="20">
        <f>SUM(C9:C16)</f>
        <v>439.25</v>
      </c>
      <c r="E8" s="21">
        <v>175</v>
      </c>
      <c r="F8" s="21">
        <f>+D8*E8</f>
        <v>76868.75</v>
      </c>
      <c r="G8" s="18"/>
    </row>
    <row r="9" spans="2:6" s="3" customFormat="1" ht="13">
      <c r="B9" s="13">
        <v>43862</v>
      </c>
      <c r="C9" s="14">
        <v>3.75</v>
      </c>
      <c r="E9" s="8"/>
      <c r="F9" s="8"/>
    </row>
    <row r="10" spans="2:6" s="3" customFormat="1" ht="13">
      <c r="B10" s="13">
        <v>43891</v>
      </c>
      <c r="C10" s="14">
        <v>1.25</v>
      </c>
      <c r="E10" s="8"/>
      <c r="F10" s="8"/>
    </row>
    <row r="11" spans="2:6" s="3" customFormat="1" ht="13">
      <c r="B11" s="13">
        <v>43922</v>
      </c>
      <c r="C11" s="14">
        <v>76</v>
      </c>
      <c r="E11" s="8"/>
      <c r="F11" s="8"/>
    </row>
    <row r="12" spans="2:6" s="3" customFormat="1" ht="13">
      <c r="B12" s="13">
        <v>43952</v>
      </c>
      <c r="C12" s="14">
        <v>138.75</v>
      </c>
      <c r="E12" s="8"/>
      <c r="F12" s="8"/>
    </row>
    <row r="13" spans="2:6" s="3" customFormat="1" ht="13">
      <c r="B13" s="13">
        <v>43983</v>
      </c>
      <c r="C13" s="14">
        <v>111.25</v>
      </c>
      <c r="E13" s="8"/>
      <c r="F13" s="8"/>
    </row>
    <row r="14" spans="2:6" s="3" customFormat="1" ht="13">
      <c r="B14" s="13">
        <v>44013</v>
      </c>
      <c r="C14" s="14">
        <v>92.25</v>
      </c>
      <c r="E14" s="8"/>
      <c r="F14" s="8"/>
    </row>
    <row r="15" spans="2:6" s="3" customFormat="1" ht="13">
      <c r="B15" s="13">
        <v>44044</v>
      </c>
      <c r="C15" s="14">
        <v>14.75</v>
      </c>
      <c r="E15" s="8"/>
      <c r="F15" s="8"/>
    </row>
    <row r="16" spans="2:6" s="3" customFormat="1" ht="13">
      <c r="B16" s="13">
        <v>44075</v>
      </c>
      <c r="C16" s="11">
        <v>1.25</v>
      </c>
      <c r="E16" s="8"/>
      <c r="F16" s="8"/>
    </row>
    <row r="17" spans="2:6" s="3" customFormat="1" ht="13">
      <c r="B17" s="13"/>
      <c r="C17" s="16"/>
      <c r="D17" s="12"/>
      <c r="E17" s="8"/>
      <c r="F17" s="8"/>
    </row>
    <row r="18" spans="1:9" ht="13">
      <c r="A18" s="17" t="s">
        <v>24</v>
      </c>
      <c r="B18" s="18"/>
      <c r="C18" s="19"/>
      <c r="D18" s="20">
        <f>SUM(C19:C26)</f>
        <v>546.50</v>
      </c>
      <c r="E18" s="21">
        <v>225</v>
      </c>
      <c r="F18" s="21">
        <f>+D18*E18</f>
        <v>122962.50</v>
      </c>
      <c r="I18" s="8"/>
    </row>
    <row r="19" spans="2:9" s="3" customFormat="1" ht="13">
      <c r="B19" s="13">
        <v>43862</v>
      </c>
      <c r="C19" s="15">
        <v>71.75</v>
      </c>
      <c r="D19" s="12"/>
      <c r="E19" s="8"/>
      <c r="F19" s="8"/>
      <c r="I19" s="8"/>
    </row>
    <row r="20" spans="2:9" s="3" customFormat="1" ht="13">
      <c r="B20" s="13">
        <v>43891</v>
      </c>
      <c r="C20" s="15">
        <v>67.25</v>
      </c>
      <c r="D20" s="12"/>
      <c r="E20" s="8"/>
      <c r="F20" s="8"/>
      <c r="I20" s="8"/>
    </row>
    <row r="21" spans="2:9" s="3" customFormat="1" ht="13">
      <c r="B21" s="13">
        <v>43922</v>
      </c>
      <c r="C21" s="15">
        <v>87</v>
      </c>
      <c r="D21" s="12"/>
      <c r="E21" s="8"/>
      <c r="F21" s="8"/>
      <c r="I21" s="8"/>
    </row>
    <row r="22" spans="2:9" s="3" customFormat="1" ht="13">
      <c r="B22" s="13">
        <v>43952</v>
      </c>
      <c r="C22" s="15">
        <v>147.50</v>
      </c>
      <c r="D22" s="12"/>
      <c r="E22" s="8"/>
      <c r="F22" s="8"/>
      <c r="I22" s="8"/>
    </row>
    <row r="23" spans="2:9" s="3" customFormat="1" ht="13">
      <c r="B23" s="13">
        <v>43983</v>
      </c>
      <c r="C23" s="15">
        <v>136.50</v>
      </c>
      <c r="D23" s="12"/>
      <c r="E23" s="8"/>
      <c r="F23" s="8"/>
      <c r="I23" s="8"/>
    </row>
    <row r="24" spans="2:9" s="3" customFormat="1" ht="13">
      <c r="B24" s="13">
        <v>44013</v>
      </c>
      <c r="C24" s="15">
        <v>9.25</v>
      </c>
      <c r="D24" s="12"/>
      <c r="E24" s="8"/>
      <c r="F24" s="8"/>
      <c r="I24" s="8"/>
    </row>
    <row r="25" spans="2:9" s="3" customFormat="1" ht="13">
      <c r="B25" s="13">
        <v>44044</v>
      </c>
      <c r="C25" s="15">
        <v>13.75</v>
      </c>
      <c r="D25" s="12"/>
      <c r="E25" s="8"/>
      <c r="F25" s="8"/>
      <c r="I25" s="8"/>
    </row>
    <row r="26" spans="2:9" s="3" customFormat="1" ht="13">
      <c r="B26" s="13">
        <v>44075</v>
      </c>
      <c r="C26" s="15">
        <v>13.50</v>
      </c>
      <c r="D26" s="12"/>
      <c r="E26" s="8"/>
      <c r="F26" s="8"/>
      <c r="I26" s="8"/>
    </row>
    <row r="28" ht="13">
      <c r="A28" s="3" t="s">
        <v>30</v>
      </c>
    </row>
    <row r="29" s="3" customFormat="1" ht="13">
      <c r="A29" s="6" t="s">
        <v>27</v>
      </c>
    </row>
    <row r="30" spans="2:6" ht="13">
      <c r="B30" s="7" t="s">
        <v>23</v>
      </c>
      <c r="C30" s="7"/>
      <c r="D30" s="3">
        <v>120.75</v>
      </c>
      <c r="E30" s="8">
        <v>175</v>
      </c>
      <c r="F30" s="8">
        <f>+D30*E30</f>
        <v>21131.25</v>
      </c>
    </row>
    <row r="31" spans="2:6" ht="13">
      <c r="B31" s="7" t="s">
        <v>24</v>
      </c>
      <c r="C31" s="7"/>
      <c r="D31" s="14">
        <v>253.50</v>
      </c>
      <c r="E31" s="8">
        <v>225</v>
      </c>
      <c r="F31" s="8">
        <f>+D31*E31</f>
        <v>57037.50</v>
      </c>
    </row>
    <row r="32" spans="1:12" ht="13">
      <c r="A32" s="22" t="s">
        <v>31</v>
      </c>
      <c r="B32" s="23"/>
      <c r="C32" s="23"/>
      <c r="D32" s="23"/>
      <c r="E32" s="23"/>
      <c r="F32" s="24">
        <f>SUM(F8:F31)</f>
        <v>278000</v>
      </c>
      <c r="L32" s="12"/>
    </row>
    <row r="33" ht="13">
      <c r="L33" s="12"/>
    </row>
    <row r="34" spans="1:6" ht="13">
      <c r="A34" t="s">
        <v>19</v>
      </c>
      <c r="F34" s="2">
        <v>1550</v>
      </c>
    </row>
    <row r="36" spans="1:6" ht="13.5" thickBot="1">
      <c r="A36" s="18" t="s">
        <v>32</v>
      </c>
      <c r="B36" s="18"/>
      <c r="C36" s="18"/>
      <c r="D36" s="18"/>
      <c r="E36" s="18"/>
      <c r="F36" s="25">
        <f>+F32+F34</f>
        <v>279550</v>
      </c>
    </row>
    <row r="37" ht="13.5" thickTop="1"/>
    <row r="38" spans="1:6" ht="13">
      <c r="A38" s="26" t="s">
        <v>34</v>
      </c>
      <c r="B38" s="18"/>
      <c r="C38" s="18"/>
      <c r="D38" s="18"/>
      <c r="E38" s="18"/>
      <c r="F38" s="18"/>
    </row>
    <row r="39" spans="1:6" ht="14.5">
      <c r="A39" s="27" t="s">
        <v>36</v>
      </c>
      <c r="B39" s="18"/>
      <c r="C39" s="18"/>
      <c r="D39" s="18"/>
      <c r="E39" s="18"/>
      <c r="F39" s="18"/>
    </row>
  </sheetData>
  <printOptions horizontalCentered="1" verticalCentered="1"/>
  <pageMargins left="0.7" right="0.7" top="0.75" bottom="0.75" header="0.3" footer="0.3"/>
  <pageSetup orientation="portrait" scale="8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 topLeftCell="A1">
      <selection pane="topLeft" activeCell="A31" sqref="A31"/>
    </sheetView>
  </sheetViews>
  <sheetFormatPr defaultRowHeight="13.5"/>
  <cols>
    <col min="1" max="1" width="25.7142857142857" customWidth="1"/>
    <col min="2" max="3" width="10" bestFit="1" customWidth="1"/>
    <col min="4" max="4" width="9.28571428571429" bestFit="1" customWidth="1"/>
    <col min="5" max="5" width="11" bestFit="1" customWidth="1"/>
  </cols>
  <sheetData>
    <row r="1" ht="13">
      <c r="A1" t="s">
        <v>3</v>
      </c>
    </row>
    <row r="2" ht="13">
      <c r="A2" t="s">
        <v>4</v>
      </c>
    </row>
    <row r="6" spans="2:5" ht="13">
      <c r="B6" s="28" t="s">
        <v>21</v>
      </c>
      <c r="C6" s="28"/>
      <c r="D6" s="28"/>
      <c r="E6" s="28"/>
    </row>
    <row r="7" spans="1:6" ht="52">
      <c r="A7" s="5"/>
      <c r="B7" s="5" t="s">
        <v>5</v>
      </c>
      <c r="C7" s="5" t="s">
        <v>9</v>
      </c>
      <c r="D7" s="5" t="s">
        <v>10</v>
      </c>
      <c r="E7" s="5" t="s">
        <v>11</v>
      </c>
      <c r="F7" s="5" t="s">
        <v>22</v>
      </c>
    </row>
    <row r="8" ht="13">
      <c r="A8" t="s">
        <v>6</v>
      </c>
    </row>
    <row r="9" spans="1:6" ht="13">
      <c r="A9" t="s">
        <v>12</v>
      </c>
      <c r="B9" s="4">
        <v>59300</v>
      </c>
      <c r="C9" s="4">
        <v>31673</v>
      </c>
      <c r="D9" s="4">
        <v>9930</v>
      </c>
      <c r="E9" s="4">
        <f>+C9+D9</f>
        <v>41603</v>
      </c>
      <c r="F9" s="4">
        <v>7308</v>
      </c>
    </row>
    <row r="10" spans="1:5" ht="13">
      <c r="A10" t="s">
        <v>14</v>
      </c>
      <c r="B10" s="4">
        <v>0</v>
      </c>
      <c r="C10" s="4">
        <v>22134</v>
      </c>
      <c r="D10" s="4">
        <v>2118</v>
      </c>
      <c r="E10" s="4">
        <f t="shared" si="0" ref="E10:E17">+C10+D10</f>
        <v>24252</v>
      </c>
    </row>
    <row r="11" spans="1:5" ht="13">
      <c r="A11" t="s">
        <v>7</v>
      </c>
      <c r="B11" s="4"/>
      <c r="C11" s="4"/>
      <c r="D11" s="4"/>
      <c r="E11" s="4"/>
    </row>
    <row r="12" spans="1:6" ht="13">
      <c r="A12" t="s">
        <v>13</v>
      </c>
      <c r="B12" s="4">
        <v>48000</v>
      </c>
      <c r="C12" s="4">
        <v>99808</v>
      </c>
      <c r="D12" s="4">
        <v>4550</v>
      </c>
      <c r="E12" s="4">
        <f t="shared" si="0"/>
        <v>104358</v>
      </c>
      <c r="F12">
        <v>11950</v>
      </c>
    </row>
    <row r="13" spans="1:6" ht="13">
      <c r="A13" t="s">
        <v>15</v>
      </c>
      <c r="B13" s="4">
        <v>0</v>
      </c>
      <c r="C13" s="4">
        <v>4375</v>
      </c>
      <c r="D13" s="4">
        <v>3000</v>
      </c>
      <c r="E13" s="4">
        <f t="shared" si="0"/>
        <v>7375</v>
      </c>
      <c r="F13" s="4">
        <v>125</v>
      </c>
    </row>
    <row r="14" spans="1:5" ht="13">
      <c r="A14" t="s">
        <v>8</v>
      </c>
      <c r="B14" s="4"/>
      <c r="C14" s="4"/>
      <c r="D14" s="4"/>
      <c r="E14" s="4"/>
    </row>
    <row r="15" spans="1:6" ht="13">
      <c r="A15" t="s">
        <v>16</v>
      </c>
      <c r="B15" s="4">
        <v>8000</v>
      </c>
      <c r="C15" s="4">
        <v>7533</v>
      </c>
      <c r="D15" s="4">
        <v>1500</v>
      </c>
      <c r="E15" s="4">
        <f t="shared" si="0"/>
        <v>9033</v>
      </c>
      <c r="F15" s="4">
        <v>1156.25</v>
      </c>
    </row>
    <row r="16" spans="1:5" ht="13">
      <c r="A16" t="s">
        <v>17</v>
      </c>
      <c r="B16" s="4">
        <v>0</v>
      </c>
      <c r="C16" s="4">
        <v>1486</v>
      </c>
      <c r="D16" s="4">
        <v>950</v>
      </c>
      <c r="E16" s="4">
        <f t="shared" si="0"/>
        <v>2436</v>
      </c>
    </row>
    <row r="17" spans="1:5" ht="13">
      <c r="A17" t="s">
        <v>18</v>
      </c>
      <c r="B17" s="4">
        <v>4500</v>
      </c>
      <c r="C17" s="4">
        <v>4500</v>
      </c>
      <c r="D17" s="4">
        <v>0</v>
      </c>
      <c r="E17" s="4">
        <f t="shared" si="0"/>
        <v>4500</v>
      </c>
    </row>
    <row r="18" spans="1:6" ht="13">
      <c r="A18" t="s">
        <v>20</v>
      </c>
      <c r="B18" s="4">
        <v>5000</v>
      </c>
      <c r="C18" s="4">
        <v>1992</v>
      </c>
      <c r="D18" s="4">
        <v>3008</v>
      </c>
      <c r="E18" s="4">
        <f>+C18+D18</f>
        <v>5000</v>
      </c>
      <c r="F18" s="4">
        <v>219.40</v>
      </c>
    </row>
    <row r="19" spans="1:6" ht="13">
      <c r="A19" t="s">
        <v>19</v>
      </c>
      <c r="B19" s="4">
        <v>0</v>
      </c>
      <c r="C19" s="4">
        <v>480</v>
      </c>
      <c r="D19" s="4">
        <v>520</v>
      </c>
      <c r="E19" s="4">
        <f>+C19+D19</f>
        <v>1000</v>
      </c>
      <c r="F19" s="4">
        <f>519.45+114.14</f>
        <v>633.59</v>
      </c>
    </row>
    <row r="20" ht="13">
      <c r="A20" t="s">
        <v>1</v>
      </c>
    </row>
  </sheetData>
  <mergeCells count="1">
    <mergeCell ref="B6:E6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>
      <selection pane="topLeft" activeCell="A4" sqref="A4"/>
    </sheetView>
  </sheetViews>
  <sheetFormatPr defaultRowHeight="13.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 topLeftCell="A1"/>
  </sheetViews>
  <sheetFormatPr defaultRowHeight="13.5"/>
  <sheetData/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D669F3-BE57-4336-9C42-582871BA8B0C}"/>
</file>

<file path=customXml/itemProps2.xml><?xml version="1.0" encoding="utf-8"?>
<ds:datastoreItem xmlns:ds="http://schemas.openxmlformats.org/officeDocument/2006/customXml" ds:itemID="{CF85550B-9A4E-4B4E-9C57-2CEC081C4718}"/>
</file>

<file path=customXml/itemProps3.xml><?xml version="1.0" encoding="utf-8"?>
<ds:datastoreItem xmlns:ds="http://schemas.openxmlformats.org/officeDocument/2006/customXml" ds:itemID="{8053223D-80A5-43BE-B6BB-66E72FBE1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Yapp</dc:creator>
  <cp:keywords/>
  <dc:description/>
  <cp:lastModifiedBy>Jared Deason</cp:lastModifiedBy>
  <dcterms:created xsi:type="dcterms:W3CDTF">2020-10-21T16:22:27Z</dcterms:created>
  <dcterms:modified xsi:type="dcterms:W3CDTF">2020-10-21T16:22:27Z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