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Default Extension="wmf" ContentType="image/x-wmf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xr10="http://schemas.microsoft.com/office/spreadsheetml/2016/revision10" xmlns:x15="http://schemas.microsoft.com/office/spreadsheetml/2010/11/main" xmlns:mc="http://schemas.openxmlformats.org/markup-compatibility/2006" xmlns:xr="http://schemas.microsoft.com/office/spreadsheetml/2014/revision" xmlns:xr2="http://schemas.microsoft.com/office/spreadsheetml/2015/revision2" xmlns:xr6="http://schemas.microsoft.com/office/spreadsheetml/2016/revision6" mc:Ignorable="x15 xr xr6 xr10 xr2">
  <fileVersion appName="xl" lastEdited="7" lowestEdited="7" rupBuild="23328"/>
  <workbookPr defaultThemeVersion="166925" autoCompressPictures="0"/>
  <mc:AlternateContent xmlns:mc="http://schemas.openxmlformats.org/markup-compatibility/2006">
    <mc:Choice Requires="x15">
      <x15ac:absPath xmlns:x15ac="http://schemas.microsoft.com/office/spreadsheetml/2010/11/ac" url="C:\Users\mhoward\Box Sync\Projects - ScottMadden\369-007 UIF 2020 ROR Study\Discovery\"/>
    </mc:Choice>
  </mc:AlternateContent>
  <bookViews>
    <workbookView xWindow="28680" yWindow="-120" windowWidth="29040" windowHeight="15840" activeTab="0"/>
  </bookViews>
  <sheets>
    <sheet name="3-59c" sheetId="1" r:id="rId2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</externalReferences>
  <definedNames>
    <definedName name="\22">#REF!</definedName>
    <definedName name="\A">#REF!</definedName>
    <definedName name="\I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__________bb" hidden="1">#REF!</definedName>
    <definedName name="__________sort" hidden="1">#REF!</definedName>
    <definedName name="_________bb" hidden="1">#REF!</definedName>
    <definedName name="_________Sort" hidden="1">#REF!</definedName>
    <definedName name="_______kay1" hidden="1">#REF!</definedName>
    <definedName name="_______ke1" hidden="1">#REF!</definedName>
    <definedName name="_______key1" hidden="1">#REF!</definedName>
    <definedName name="_______sort" hidden="1">#REF!</definedName>
    <definedName name="______key1" hidden="1">#REF!</definedName>
    <definedName name="______sort1" hidden="1">#REF!</definedName>
    <definedName name="_____BB" hidden="1">#REF!</definedName>
    <definedName name="_____Sort" hidden="1">#REF!</definedName>
    <definedName name="____sort" hidden="1">#REF!</definedName>
    <definedName name="___bb" hidden="1">#REF!</definedName>
    <definedName name="___Key1" hidden="1">#REF!</definedName>
    <definedName name="___Sort" hidden="1">#REF!</definedName>
    <definedName name="__123Graph_A" hidden="1">#REF!</definedName>
    <definedName name="__123Graph_Achart" hidden="1">'[3]Chart Data'!$E$30:$E$233</definedName>
    <definedName name="__123Graph_ACurrent" hidden="1">#REF!</definedName>
    <definedName name="__123Graph_AHOBKEN4H" hidden="1">#REF!</definedName>
    <definedName name="__123Graph_AJCCASH4" hidden="1">#REF!</definedName>
    <definedName name="__123Graph_AJCCASH5" hidden="1">#REF!</definedName>
    <definedName name="__123Graph_AJCCASH6" hidden="1">#REF!</definedName>
    <definedName name="__123Graph_AJCCASH7" hidden="1">#REF!</definedName>
    <definedName name="__123Graph_B" hidden="1">#REF!</definedName>
    <definedName name="__123Graph_BCurrent" hidden="1">#REF!</definedName>
    <definedName name="__123Graph_BHOBKEN4H" hidden="1">#REF!</definedName>
    <definedName name="__123Graph_BHOBOKEN" hidden="1">#REF!</definedName>
    <definedName name="__123Graph_BJCCASH4" hidden="1">#REF!</definedName>
    <definedName name="__123Graph_BJCCASH5" hidden="1">#REF!</definedName>
    <definedName name="__123Graph_BJCCASH6" hidden="1">#REF!</definedName>
    <definedName name="__123Graph_BJCCASH7" hidden="1">#REF!</definedName>
    <definedName name="__123Graph_C" hidden="1">#REF!</definedName>
    <definedName name="__123Graph_D" hidden="1">#REF!</definedName>
    <definedName name="__123Graph_E" hidden="1">#REF!</definedName>
    <definedName name="__123Graph_F" hidden="1">#REF!</definedName>
    <definedName name="__123Graph_LBL_A" hidden="1">#REF!</definedName>
    <definedName name="__123Graph_X" hidden="1">#REF!</definedName>
    <definedName name="__123Graph_XCHART" hidden="1">'[3]Chart Data'!$B$30:$B$222</definedName>
    <definedName name="__123Graph_XCurrent" hidden="1">#REF!</definedName>
    <definedName name="__123Graph_XJCCASH4" hidden="1">#REF!</definedName>
    <definedName name="__123Graph_XJCCASH5" hidden="1">#REF!</definedName>
    <definedName name="__123Graph_XJCCASH6" hidden="1">#REF!</definedName>
    <definedName name="__123Graph_XJCCASH7" hidden="1">#REF!</definedName>
    <definedName name="__BB" hidden="1">#REF!</definedName>
    <definedName name="__Div02">'[9]Alloc factors'!$D$12</definedName>
    <definedName name="__div10">#REF!</definedName>
    <definedName name="__DIV12">'[11]Alloc factors'!$D$13</definedName>
    <definedName name="__div21">#REF!</definedName>
    <definedName name="__EXH1">#REF!</definedName>
    <definedName name="__EXH6">#REF!</definedName>
    <definedName name="__key1" hidden="1">#REF!</definedName>
    <definedName name="__pg1">#REF!</definedName>
    <definedName name="__pg2">#REF!</definedName>
    <definedName name="__Sort" hidden="1">#REF!</definedName>
    <definedName name="__Sort1" hidden="1">#REF!</definedName>
    <definedName name="__swe80">'[12]Input'!$E$29</definedName>
    <definedName name="__ucg80">'[12]Input'!$E$31</definedName>
    <definedName name="_1" hidden="1">{#N/A,#N/A,FALSE,"SCA";#N/A,#N/A,FALSE,"NCA";#N/A,#N/A,FALSE,"SAZ";#N/A,#N/A,FALSE,"CAZ";#N/A,#N/A,FALSE,"SNV";#N/A,#N/A,FALSE,"NNV";#N/A,#N/A,FALSE,"PP";#N/A,#N/A,FALSE,"SA"}</definedName>
    <definedName name="_1__123Graph_ACHART_1" hidden="1">'[13]Data'!$K$30:$K$228</definedName>
    <definedName name="_1__123Graph_AYIELD_CURVES" hidden="1">#REF!</definedName>
    <definedName name="_1_0__123Grap" hidden="1">#REF!</definedName>
    <definedName name="_10" hidden="1">{"FAC_SUMMARY",#N/A,FALSE,"Summaries"}</definedName>
    <definedName name="_10__123Graph_CCHART_6" hidden="1">#REF!</definedName>
    <definedName name="_100" hidden="1">{#N/A,#N/A,FALSE,"OTHERINPUTS";#N/A,#N/A,FALSE,"DITRATEINPUTS";#N/A,#N/A,FALSE,"SUPPLIEDADJINPUT";#N/A,#N/A,FALSE,"TIMINGDIFFINPUTS";#N/A,#N/A,FALSE,"BR&amp;SUPADJ."}</definedName>
    <definedName name="_101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_102" hidden="1">{#N/A,#N/A,FALSE,"RORMEMO";#N/A,#N/A,FALSE,"RORSUMMARY";#N/A,#N/A,FALSE,"RORDETAIL"}</definedName>
    <definedName name="_103" hidden="1">{#N/A,#N/A,FALSE,"GLDwnLoad"}</definedName>
    <definedName name="_104" hidden="1">{#N/A,#N/A,FALSE,"OTHERINPUTS";#N/A,#N/A,FALSE,"SUPPLIEDADJINPUT";#N/A,#N/A,FALSE,"BR&amp;SUPADJ."}</definedName>
    <definedName name="_105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_106" hidden="1">{"SPA_FAC",#N/A,FALSE,"OMPA SPA FAC"}</definedName>
    <definedName name="_107" hidden="1">{#N/A,#N/A,FALSE,"GLDwnLoad"}</definedName>
    <definedName name="_108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109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_11" hidden="1">{#N/A,#N/A,TRUE,"1990";#N/A,#N/A,TRUE,"1991";#N/A,#N/A,TRUE,"1992";#N/A,#N/A,TRUE,"1993"}</definedName>
    <definedName name="_11__123Graph_XCHART_1" hidden="1">'[13]Data'!$B$30:$B$222</definedName>
    <definedName name="_110" hidden="1">{"print1",#N/A,FALSE,"D21CUSTS";"print2",#N/A,FALSE,"D21CUSTS";"print3",#N/A,FALSE,"D21CUSTS";"print4",#N/A,FALSE,"D21CUSTS"}</definedName>
    <definedName name="_111" hidden="1">{"Fuel by Type",#N/A,FALSE,"00whfuel";"Fuel by Account",#N/A,FALSE,"00whfuel";"NTEC",#N/A,FALSE,"00whfuel";"Hope",#N/A,FALSE,"00whfuel";"Net Energy Load",#N/A,FALSE,"00whfuel";"Purchased Power",#N/A,FALSE,"00whfuel"}</definedName>
    <definedName name="_112" hidden="1">{"WEATHER_CUSTOMERS",#N/A,FALSE,"Ok_Fuel&amp;Rev"}</definedName>
    <definedName name="_113" hidden="1">{#N/A,#N/A,FALSE,"GLDwnLoad"}</definedName>
    <definedName name="_114" hidden="1">{#N/A,#N/A,FALSE,"OTHERINPUTS";#N/A,#N/A,FALSE,"DITRATEINPUTS";#N/A,#N/A,FALSE,"SUPPLIEDADJINPUT";#N/A,#N/A,FALSE,"TIMINGDIFFINPUTS";#N/A,#N/A,FALSE,"BR&amp;SUPADJ."}</definedName>
    <definedName name="_115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_116" hidden="1">{#N/A,#N/A,FALSE,"GLDwnLoad"}</definedName>
    <definedName name="_12" hidden="1">{#N/A,#N/A,TRUE,"1990";#N/A,#N/A,TRUE,"1991";#N/A,#N/A,TRUE,"1992";#N/A,#N/A,TRUE,"1993"}</definedName>
    <definedName name="_12__123Graph_XCHART_2" hidden="1">'[13]Data'!$B$30:$B$222</definedName>
    <definedName name="_123Graph_ACHART" hidden="1">'[3]Chart Data'!$E$30:$E$229</definedName>
    <definedName name="_13" hidden="1">{"summary",#N/A,TRUE,"E93ADJ";"detail",#N/A,TRUE,"E93ADJ"}</definedName>
    <definedName name="_13__123Graph_XCHART_3" hidden="1">'[13]Data'!$B$30:$B$222</definedName>
    <definedName name="_14" hidden="1">{"summary",#N/A,TRUE,"E93ADJ";"detail",#N/A,TRUE,"E93ADJ"}</definedName>
    <definedName name="_14__123Graph_XCHART_4" hidden="1">'[13]Data'!$B$30:$B$222</definedName>
    <definedName name="_15" hidden="1">{#N/A,#N/A,TRUE,"1990";#N/A,#N/A,TRUE,"1991";#N/A,#N/A,TRUE,"1992";#N/A,#N/A,TRUE,"1993"}</definedName>
    <definedName name="_15__123Graph_XCHART_5" hidden="1">'[13]Data'!$B$30:$B$222</definedName>
    <definedName name="_16" hidden="1">{"summary",#N/A,TRUE,"E93ADJ";"detail",#N/A,TRUE,"E93ADJ"}</definedName>
    <definedName name="_16__123Graph_XCHART_6" hidden="1">'[13]Data'!$B$30:$B$222</definedName>
    <definedName name="_17" hidden="1">{"ARK_JURIS_FUEL",#N/A,FALSE,"Ark_Fuel&amp;Rev"}</definedName>
    <definedName name="_18" hidden="1">{#N/A,#N/A,FALSE,"SCA";#N/A,#N/A,FALSE,"NCA";#N/A,#N/A,FALSE,"SAZ";#N/A,#N/A,FALSE,"CAZ";#N/A,#N/A,FALSE,"SNV";#N/A,#N/A,FALSE,"NNV";#N/A,#N/A,FALSE,"PP";#N/A,#N/A,FALSE,"SA"}</definedName>
    <definedName name="_19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1ISSUANCE_EXPENS">#REF!</definedName>
    <definedName name="_1Q_0_Regressio" hidden="1">#REF!</definedName>
    <definedName name="_2" hidden="1">{#N/A,#N/A,FALSE,"SCA";#N/A,#N/A,FALSE,"NCA";#N/A,#N/A,FALSE,"SAZ";#N/A,#N/A,FALSE,"CAZ";#N/A,#N/A,FALSE,"SNV";#N/A,#N/A,FALSE,"NNV";#N/A,#N/A,FALSE,"PP";#N/A,#N/A,FALSE,"SA"}</definedName>
    <definedName name="_2__123Graph_ACHART_2" hidden="1">'[13]Data'!$G$30:$G$229</definedName>
    <definedName name="_2__123Graph_BYIELD_CURVES" hidden="1">#REF!</definedName>
    <definedName name="_20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_21" hidden="1">{"wp_h4.2",#N/A,FALSE,"WP_H4.2";"wp_h4.3",#N/A,FALSE,"WP_H4.3"}</definedName>
    <definedName name="_22" hidden="1">{#N/A,#N/A,TRUE,"1990";#N/A,#N/A,TRUE,"1991";#N/A,#N/A,TRUE,"1992";#N/A,#N/A,TRUE,"1993"}</definedName>
    <definedName name="_23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24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_25" hidden="1">{"ARK_JURIS_FAC",#N/A,FALSE,"Ark_Fuel&amp;Rev"}</definedName>
    <definedName name="_26" hidden="1">{"OMPA_FAC",#N/A,FALSE,"OMPA FAC"}</definedName>
    <definedName name="_27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_28" hidden="1">{#N/A,#N/A,FALSE,"SCA";#N/A,#N/A,FALSE,"NCA";#N/A,#N/A,FALSE,"SAZ";#N/A,#N/A,FALSE,"CAZ";#N/A,#N/A,FALSE,"SNV";#N/A,#N/A,FALSE,"NNV";#N/A,#N/A,FALSE,"PP";#N/A,#N/A,FALSE,"SA"}</definedName>
    <definedName name="_29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2LTD_EFFECTIVE">'[16]A'!$B$1:$T$36</definedName>
    <definedName name="_2S_0_Regressio" hidden="1">#REF!</definedName>
    <definedName name="_3" hidden="1">{#N/A,#N/A,FALSE,"SCA";#N/A,#N/A,FALSE,"NCA";#N/A,#N/A,FALSE,"SAZ";#N/A,#N/A,FALSE,"CAZ";#N/A,#N/A,FALSE,"SNV";#N/A,#N/A,FALSE,"NNV";#N/A,#N/A,FALSE,"PP";#N/A,#N/A,FALSE,"SA"}</definedName>
    <definedName name="_3__123Graph_ACHART_3" hidden="1">'[13]Data'!$R$30:$R$228</definedName>
    <definedName name="_3__123Graph_CYIELD_CURVES" hidden="1">#REF!</definedName>
    <definedName name="_3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31" hidden="1">{#N/A,#N/A,FALSE,"SCA";#N/A,#N/A,FALSE,"NCA";#N/A,#N/A,FALSE,"SAZ";#N/A,#N/A,FALSE,"CAZ";#N/A,#N/A,FALSE,"SNV";#N/A,#N/A,FALSE,"NNV";#N/A,#N/A,FALSE,"PP";#N/A,#N/A,FALSE,"SA"}</definedName>
    <definedName name="_32" hidden="1">{#N/A,#N/A,FALSE,"SCA";#N/A,#N/A,FALSE,"NCA";#N/A,#N/A,FALSE,"SAZ";#N/A,#N/A,FALSE,"CAZ";#N/A,#N/A,FALSE,"SNV";#N/A,#N/A,FALSE,"NNV";#N/A,#N/A,FALSE,"PP";#N/A,#N/A,FALSE,"SA"}</definedName>
    <definedName name="_33" hidden="1">{"ARK_JURIS_FUEL",#N/A,FALSE,"Ark_Fuel&amp;Rev"}</definedName>
    <definedName name="_34" hidden="1">{#N/A,#N/A,FALSE,"SCA";#N/A,#N/A,FALSE,"NCA";#N/A,#N/A,FALSE,"SAZ";#N/A,#N/A,FALSE,"CAZ";#N/A,#N/A,FALSE,"SNV";#N/A,#N/A,FALSE,"NNV";#N/A,#N/A,FALSE,"PP";#N/A,#N/A,FALSE,"SA"}</definedName>
    <definedName name="_35" hidden="1">{#N/A,#N/A,TRUE,"1990";#N/A,#N/A,TRUE,"1991";#N/A,#N/A,TRUE,"1992";#N/A,#N/A,TRUE,"1993"}</definedName>
    <definedName name="_36" hidden="1">{"summary",#N/A,TRUE,"E93ADJ";"detail",#N/A,TRUE,"E93ADJ"}</definedName>
    <definedName name="_3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38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39" hidden="1">{"summary",#N/A,TRUE,"E93ADJ";"detail",#N/A,TRUE,"E93ADJ"}</definedName>
    <definedName name="_3SERIES_R">#REF!</definedName>
    <definedName name="_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4__123Graph_ACHART_4" hidden="1">'[13]Data'!$E$30:$E$233</definedName>
    <definedName name="_4__123Graph_DYIELD_CURVES" hidden="1">#REF!</definedName>
    <definedName name="_4_0__123Grap" hidden="1">#REF!</definedName>
    <definedName name="_40" hidden="1">{"ARK_JURIS_FUEL",#N/A,FALSE,"Ark_Fuel&amp;Rev"}</definedName>
    <definedName name="_41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_42" hidden="1">{#N/A,#N/A,TRUE,"1990";#N/A,#N/A,TRUE,"1991";#N/A,#N/A,TRUE,"1992";#N/A,#N/A,TRUE,"1993"}</definedName>
    <definedName name="_43" hidden="1">{#N/A,#N/A,TRUE,"1990";#N/A,#N/A,TRUE,"1991";#N/A,#N/A,TRUE,"1992";#N/A,#N/A,TRUE,"1993"}</definedName>
    <definedName name="_44" hidden="1">{"summary",#N/A,TRUE,"E93ADJ";"detail",#N/A,TRUE,"E93ADJ"}</definedName>
    <definedName name="_45" hidden="1">{"summary",#N/A,TRUE,"E93ADJ";"detail",#N/A,TRUE,"E93ADJ"}</definedName>
    <definedName name="_46" hidden="1">{#N/A,#N/A,TRUE,"1990";#N/A,#N/A,TRUE,"1991";#N/A,#N/A,TRUE,"1992";#N/A,#N/A,TRUE,"1993"}</definedName>
    <definedName name="_47" hidden="1">{"summary",#N/A,TRUE,"E93ADJ";"detail",#N/A,TRUE,"E93ADJ"}</definedName>
    <definedName name="_48" hidden="1">{#N/A,#N/A,TRUE,"1990";#N/A,#N/A,TRUE,"1991";#N/A,#N/A,TRUE,"1992";#N/A,#N/A,TRUE,"1993"}</definedName>
    <definedName name="_49" hidden="1">{#N/A,#N/A,TRUE,"1990";#N/A,#N/A,TRUE,"1991";#N/A,#N/A,TRUE,"1992";#N/A,#N/A,TRUE,"1993"}</definedName>
    <definedName name="_4SERIES_T">#REF!</definedName>
    <definedName name="_5" hidden="1">{#N/A,#N/A,FALSE,"SCA";#N/A,#N/A,FALSE,"NCA";#N/A,#N/A,FALSE,"SAZ";#N/A,#N/A,FALSE,"CAZ";#N/A,#N/A,FALSE,"SNV";#N/A,#N/A,FALSE,"NNV";#N/A,#N/A,FALSE,"PP";#N/A,#N/A,FALSE,"SA"}</definedName>
    <definedName name="_5__123Graph_ACHART_5" hidden="1">'[13]Data'!$O$30:$O$226</definedName>
    <definedName name="_50" hidden="1">{"summary",#N/A,TRUE,"E93ADJ";"detail",#N/A,TRUE,"E93ADJ"}</definedName>
    <definedName name="_51" hidden="1">{"summary",#N/A,TRUE,"E93ADJ";"detail",#N/A,TRUE,"E93ADJ"}</definedName>
    <definedName name="_52" hidden="1">{#N/A,#N/A,TRUE,"1990";#N/A,#N/A,TRUE,"1991";#N/A,#N/A,TRUE,"1992";#N/A,#N/A,TRUE,"1993"}</definedName>
    <definedName name="_53" hidden="1">{"summary",#N/A,TRUE,"E93ADJ";"detail",#N/A,TRUE,"E93ADJ"}</definedName>
    <definedName name="_54" hidden="1">{#N/A,#N/A,FALSE,"COMPAPER";#N/A,#N/A,FALSE,"AFUDC";#N/A,#N/A,FALSE,"JE"}</definedName>
    <definedName name="_55" hidden="1">{"pb",#N/A,FALSE,"Sheet3";"pd",#N/A,FALSE,"Sheet3";"pe",#N/A,FALSE,"Sheet3"}</definedName>
    <definedName name="_56" hidden="1">{#N/A,#N/A,TRUE,"1990";#N/A,#N/A,TRUE,"1991";#N/A,#N/A,TRUE,"1992";#N/A,#N/A,TRUE,"1993"}</definedName>
    <definedName name="_57" hidden="1">{#N/A,#N/A,FALSE,"SCA";#N/A,#N/A,FALSE,"NCA";#N/A,#N/A,FALSE,"SAZ";#N/A,#N/A,FALSE,"CAZ";#N/A,#N/A,FALSE,"SNV";#N/A,#N/A,FALSE,"NNV";#N/A,#N/A,FALSE,"PP";#N/A,#N/A,FALSE,"SA"}</definedName>
    <definedName name="_58" hidden="1">{#N/A,#N/A,FALSE,"SCA";#N/A,#N/A,FALSE,"NCA";#N/A,#N/A,FALSE,"SAZ";#N/A,#N/A,FALSE,"CAZ";#N/A,#N/A,FALSE,"SNV";#N/A,#N/A,FALSE,"NNV";#N/A,#N/A,FALSE,"PP";#N/A,#N/A,FALSE,"SA"}</definedName>
    <definedName name="_59" hidden="1">{"ARK_JURIS_FAC",#N/A,FALSE,"Ark_Fuel&amp;Rev"}</definedName>
    <definedName name="_6" hidden="1">{#N/A,#N/A,FALSE,"SCA";#N/A,#N/A,FALSE,"NCA";#N/A,#N/A,FALSE,"SAZ";#N/A,#N/A,FALSE,"CAZ";#N/A,#N/A,FALSE,"SNV";#N/A,#N/A,FALSE,"NNV";#N/A,#N/A,FALSE,"PP";#N/A,#N/A,FALSE,"SA"}</definedName>
    <definedName name="_6__123Graph_ACHART_6" hidden="1">'[13]Data'!$E$30:$E$229</definedName>
    <definedName name="_60" hidden="1">{"ARK_JURIS_FUEL",#N/A,FALSE,"Ark_Fuel&amp;Rev"}</definedName>
    <definedName name="_61" hidden="1">{"ATOKA_FAC",#N/A,FALSE,"Atoka"}</definedName>
    <definedName name="_62" hidden="1">{"Benefits Summary",#N/A,FALSE,"Benefits Info without WC Amount";"Medical and Dental Costs",#N/A,FALSE,"Benefits Info without WC Amount";"Workers' Compensation",#N/A,FALSE,"Benefits Info without WC Amount"}</definedName>
    <definedName name="_63" hidden="1">{#N/A,#N/A,FALSE,"Rev Seg Taxes";#N/A,#N/A,FALSE,"BookRev Seg";#N/A,#N/A,FALSE,"Supp Adj Seg";#N/A,#N/A,FALSE,"outside prov seg taxes"}</definedName>
    <definedName name="_64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_65" hidden="1">{#N/A,#N/A,FALSE,"GLDwnLoad"}</definedName>
    <definedName name="_66" hidden="1">{#N/A,#N/A,FALSE,"OTHERINPUTS";#N/A,#N/A,FALSE,"DITRATEINPUTS";#N/A,#N/A,FALSE,"SUPPLIEDADJINPUT";#N/A,#N/A,FALSE,"BR&amp;SUPADJ."}</definedName>
    <definedName name="_67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_68" hidden="1">{"CONOCO_FAC",#N/A,FALSE,"Conoco FAC"}</definedName>
    <definedName name="_69" hidden="1">{#N/A,#N/A,FALSE,"GLDwnLoad"}</definedName>
    <definedName name="_7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7__123Graph_BCHART_5" hidden="1">'[13]Data'!$P$30:$P$229</definedName>
    <definedName name="_70" hidden="1">{#N/A,#N/A,FALSE,"OTHERINPUTS";#N/A,#N/A,FALSE,"DITRATEINPUTS";#N/A,#N/A,FALSE,"SUPPLIEDADJINPUT";#N/A,#N/A,FALSE,"TIMINGDIFFINPUTS";#N/A,#N/A,FALSE,"COSSINPUT";#N/A,#N/A,FALSE,"BR&amp;SUPADJ."}</definedName>
    <definedName name="_71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_72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_73" hidden="1">{"FAC_SUMMARY",#N/A,FALSE,"Summaries"}</definedName>
    <definedName name="_74" hidden="1">{"FERC_FAC",#N/A,FALSE,"FERC_Fuel&amp;Rev"}</definedName>
    <definedName name="_75" hidden="1">{"FERC_WEATHER_AND_FUEL",#N/A,FALSE,"FERC_Fuel&amp;Rev"}</definedName>
    <definedName name="_76" hidden="1">{"wp_h4.2",#N/A,FALSE,"WP_H4.2";"wp_h4.3",#N/A,FALSE,"WP_H4.3"}</definedName>
    <definedName name="_77" hidden="1">{#N/A,#N/A,FALSE,"GLDwnLoad"}</definedName>
    <definedName name="_78" hidden="1">{#N/A,#N/A,FALSE,"OTHERINPUTS";#N/A,#N/A,FALSE,"SUPPLIEDADJINPUT";#N/A,#N/A,FALSE,"BR&amp;SUPADJ."}</definedName>
    <definedName name="_79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_8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8__123Graph_BCHART_6" hidden="1">#REF!</definedName>
    <definedName name="_8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8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8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8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84" hidden="1">{"OK_FUEL_COMPARISON",#N/A,FALSE,"Ok_Fuel&amp;Rev"}</definedName>
    <definedName name="_85" hidden="1">{"OK_JURIS_FAC",#N/A,FALSE,"Ok_Fuel&amp;Rev"}</definedName>
    <definedName name="_86" hidden="1">{"OK_JURIS_FUEL",#N/A,FALSE,"Ok_Fuel&amp;Rev"}</definedName>
    <definedName name="_87" hidden="1">{"OK_PRO_FORMA_FUEL",#N/A,FALSE,"Ok_Fuel&amp;Rev"}</definedName>
    <definedName name="_88" hidden="1">{"PF",#N/A,FALSE,"Sheet4";"PG",#N/A,FALSE,"Sheet4";"PH",#N/A,FALSE,"Sheet4";"PI",#N/A,FALSE,"Sheet4";"PJ",#N/A,FALSE,"Sheet4"}</definedName>
    <definedName name="_89" hidden="1">{"OMPA_FAC",#N/A,FALSE,"OMPA FAC"}</definedName>
    <definedName name="_9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9__123Graph_CCHART_4" hidden="1">'[13]Data'!$C$30:$C$233</definedName>
    <definedName name="_90" hidden="1">{"OTHER_DATA",#N/A,FALSE,"Ok_Fuel&amp;Rev"}</definedName>
    <definedName name="_91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_92" hidden="1">{"summary",#N/A,TRUE,"E93ADJ";"detail",#N/A,TRUE,"E93ADJ"}</definedName>
    <definedName name="_93" hidden="1">{"print1",#N/A,FALSE,"D21CUSTS"}</definedName>
    <definedName name="_94" hidden="1">{"print2",#N/A,FALSE,"D21CUSTS"}</definedName>
    <definedName name="_95" hidden="1">{"print3",#N/A,FALSE,"D21CUSTS"}</definedName>
    <definedName name="_96" hidden="1">{"print4",#N/A,FALSE,"D21CUSTS"}</definedName>
    <definedName name="_9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98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99" hidden="1">{#N/A,#N/A,FALSE,"GLDwnLoad"}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8</definedName>
    <definedName name="_AtRisk_SimSetting_MultipleCPUMode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" hidden="1">{#N/A,#N/A,FALSE,"SCA";#N/A,#N/A,FALSE,"NCA";#N/A,#N/A,FALSE,"SAZ";#N/A,#N/A,FALSE,"CAZ";#N/A,#N/A,FALSE,"SNV";#N/A,#N/A,FALSE,"NNV";#N/A,#N/A,FALSE,"PP";#N/A,#N/A,FALSE,"SA"}</definedName>
    <definedName name="_d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Div02">'[9]Alloc factors'!$D$12</definedName>
    <definedName name="_div1">#REF!</definedName>
    <definedName name="_div10">#REF!</definedName>
    <definedName name="_DIV12">'[11]Alloc factors'!$D$13</definedName>
    <definedName name="_div2">#REF!</definedName>
    <definedName name="_div21">#REF!</definedName>
    <definedName name="_div3">#REF!</definedName>
    <definedName name="_div4">#REF!</definedName>
    <definedName name="_EXH1">#REF!</definedName>
    <definedName name="_EXH6">#REF!</definedName>
    <definedName name="_Fill" hidden="1">#REF!</definedName>
    <definedName name="_Key1" hidden="1">#REF!</definedName>
    <definedName name="_Key11" hidden="1">#REF!</definedName>
    <definedName name="_key2" hidden="1">#REF!</definedName>
    <definedName name="_lslkdjf" hidden="1">#REF!</definedName>
    <definedName name="_MatInverse_In" hidden="1">#REF!</definedName>
    <definedName name="_MatInverse_Out" hidden="1">#REF!</definedName>
    <definedName name="_new22" hidden="1">{#N/A,#N/A,FALSE,"SCA";#N/A,#N/A,FALSE,"NCA";#N/A,#N/A,FALSE,"SAZ";#N/A,#N/A,FALSE,"CAZ";#N/A,#N/A,FALSE,"SNV";#N/A,#N/A,FALSE,"NNV";#N/A,#N/A,FALSE,"PP";#N/A,#N/A,FALSE,"SA"}</definedName>
    <definedName name="_new23" hidden="1">{#N/A,#N/A,FALSE,"SCA";#N/A,#N/A,FALSE,"NCA";#N/A,#N/A,FALSE,"SAZ";#N/A,#N/A,FALSE,"CAZ";#N/A,#N/A,FALSE,"SNV";#N/A,#N/A,FALSE,"NNV";#N/A,#N/A,FALSE,"PP";#N/A,#N/A,FALSE,"SA"}</definedName>
    <definedName name="_new37" hidden="1">{#N/A,#N/A,FALSE,"SCA";#N/A,#N/A,FALSE,"NCA";#N/A,#N/A,FALSE,"SAZ";#N/A,#N/A,FALSE,"CAZ";#N/A,#N/A,FALSE,"SNV";#N/A,#N/A,FALSE,"NNV";#N/A,#N/A,FALSE,"PP";#N/A,#N/A,FALSE,"SA"}</definedName>
    <definedName name="_new4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3" hidden="1">{#N/A,#N/A,FALSE,"SCA";#N/A,#N/A,FALSE,"NCA";#N/A,#N/A,FALSE,"SAZ";#N/A,#N/A,FALSE,"CAZ";#N/A,#N/A,FALSE,"SNV";#N/A,#N/A,FALSE,"NNV";#N/A,#N/A,FALSE,"PP";#N/A,#N/A,FALSE,"SA"}</definedName>
    <definedName name="_new57" hidden="1">{#N/A,#N/A,FALSE,"SCA";#N/A,#N/A,FALSE,"NCA";#N/A,#N/A,FALSE,"SAZ";#N/A,#N/A,FALSE,"CAZ";#N/A,#N/A,FALSE,"SNV";#N/A,#N/A,FALSE,"NNV";#N/A,#N/A,FALSE,"PP";#N/A,#N/A,FALSE,"SA"}</definedName>
    <definedName name="_new58" hidden="1">{#N/A,#N/A,FALSE,"SCA";#N/A,#N/A,FALSE,"NCA";#N/A,#N/A,FALSE,"SAZ";#N/A,#N/A,FALSE,"CAZ";#N/A,#N/A,FALSE,"SNV";#N/A,#N/A,FALSE,"NNV";#N/A,#N/A,FALSE,"PP";#N/A,#N/A,FALSE,"SA"}</definedName>
    <definedName name="_new6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1" hidden="1">{#N/A,#N/A,FALSE,"SCA";#N/A,#N/A,FALSE,"NCA";#N/A,#N/A,FALSE,"SAZ";#N/A,#N/A,FALSE,"CAZ";#N/A,#N/A,FALSE,"SNV";#N/A,#N/A,FALSE,"NNV";#N/A,#N/A,FALSE,"PP";#N/A,#N/A,FALSE,"SA"}</definedName>
    <definedName name="_new72" hidden="1">{#N/A,#N/A,FALSE,"SCA";#N/A,#N/A,FALSE,"NCA";#N/A,#N/A,FALSE,"SAZ";#N/A,#N/A,FALSE,"CAZ";#N/A,#N/A,FALSE,"SNV";#N/A,#N/A,FALSE,"NNV";#N/A,#N/A,FALSE,"PP";#N/A,#N/A,FALSE,"SA"}</definedName>
    <definedName name="_new7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um1">#REF!</definedName>
    <definedName name="_num10">#REF!</definedName>
    <definedName name="_num11">#REF!</definedName>
    <definedName name="_num12">#REF!</definedName>
    <definedName name="_num13">#REF!</definedName>
    <definedName name="_num14">#REF!</definedName>
    <definedName name="_num15">#REF!</definedName>
    <definedName name="_num16">#REF!</definedName>
    <definedName name="_num17">#REF!</definedName>
    <definedName name="_num18">#REF!</definedName>
    <definedName name="_num19">#REF!</definedName>
    <definedName name="_num2">#REF!</definedName>
    <definedName name="_num20">#REF!</definedName>
    <definedName name="_num21">#REF!</definedName>
    <definedName name="_num22">#REF!</definedName>
    <definedName name="_num23">#REF!</definedName>
    <definedName name="_num24">#REF!</definedName>
    <definedName name="_num25">#REF!</definedName>
    <definedName name="_num26">#REF!</definedName>
    <definedName name="_num27">#REF!</definedName>
    <definedName name="_num28">#REF!</definedName>
    <definedName name="_num29">#REF!</definedName>
    <definedName name="_num3">#REF!</definedName>
    <definedName name="_num30">#REF!</definedName>
    <definedName name="_num31">#REF!</definedName>
    <definedName name="_num32">#REF!</definedName>
    <definedName name="_num33">#REF!</definedName>
    <definedName name="_num4">#REF!</definedName>
    <definedName name="_num5">#REF!</definedName>
    <definedName name="_num6">#REF!</definedName>
    <definedName name="_num7">#REF!</definedName>
    <definedName name="_num8">#REF!</definedName>
    <definedName name="_num9">#REF!</definedName>
    <definedName name="_Order1" hidden="1">255</definedName>
    <definedName name="_Order2" hidden="1">255</definedName>
    <definedName name="_pg1">#REF!</definedName>
    <definedName name="_pg2">#REF!</definedName>
    <definedName name="_R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MA1">#REF!</definedName>
    <definedName name="_RMA2">#REF!</definedName>
    <definedName name="_Sort" hidden="1">#REF!</definedName>
    <definedName name="_sort2" hidden="1">#REF!</definedName>
    <definedName name="_swe80">'[12]Input'!$E$29</definedName>
    <definedName name="_ucg80">'[12]Input'!$E$31</definedName>
    <definedName name="A" hidden="1">#REF!</definedName>
    <definedName name="aa" hidden="1">{"FAC_SUMMARY",#N/A,FALSE,"Summaries"}</definedName>
    <definedName name="AAA">#REF!</definedName>
    <definedName name="aaaa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aaaaaa" hidden="1">{#N/A,#N/A,FALSE,"SCA";#N/A,#N/A,FALSE,"NCA";#N/A,#N/A,FALSE,"SAZ";#N/A,#N/A,FALSE,"CAZ";#N/A,#N/A,FALSE,"SNV";#N/A,#N/A,FALSE,"NNV";#N/A,#N/A,FALSE,"PP";#N/A,#N/A,FALSE,"SA"}</definedName>
    <definedName name="aaaaaaa" hidden="1">{#N/A,#N/A,FALSE,"SCA";#N/A,#N/A,FALSE,"NCA";#N/A,#N/A,FALSE,"SAZ";#N/A,#N/A,FALSE,"CAZ";#N/A,#N/A,FALSE,"SNV";#N/A,#N/A,FALSE,"NNV";#N/A,#N/A,FALSE,"PP";#N/A,#N/A,FALSE,"SA"}</definedName>
    <definedName name="aaaaaaaa" hidden="1">{#N/A,#N/A,FALSE,"SCA";#N/A,#N/A,FALSE,"NCA";#N/A,#N/A,FALSE,"SAZ";#N/A,#N/A,FALSE,"CAZ";#N/A,#N/A,FALSE,"SNV";#N/A,#N/A,FALSE,"NNV";#N/A,#N/A,FALSE,"PP";#N/A,#N/A,FALSE,"SA"}</definedName>
    <definedName name="aaaaaaagg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abc" hidden="1">{#N/A,#N/A,TRUE,"1990";#N/A,#N/A,TRUE,"1991";#N/A,#N/A,TRUE,"1992";#N/A,#N/A,TRUE,"1993"}</definedName>
    <definedName name="abcd" hidden="1">{#N/A,#N/A,TRUE,"1990";#N/A,#N/A,TRUE,"1991";#N/A,#N/A,TRUE,"1992";#N/A,#N/A,TRUE,"1993"}</definedName>
    <definedName name="abcde" hidden="1">{"summary",#N/A,TRUE,"E93ADJ";"detail",#N/A,TRUE,"E93ADJ"}</definedName>
    <definedName name="abcdef" hidden="1">{"summary",#N/A,TRUE,"E93ADJ";"detail",#N/A,TRUE,"E93ADJ"}</definedName>
    <definedName name="adfadfdfadsfdsa" hidden="1">'[3]Chart Data'!$K$30:$K$228</definedName>
    <definedName name="ADJGROWTHRATES">#REF!</definedName>
    <definedName name="aedf" hidden="1">#REF!</definedName>
    <definedName name="aewc12" hidden="1">#REF!</definedName>
    <definedName name="afddafadfs" hidden="1">'[3]Chart Data'!$B$30:$B$222</definedName>
    <definedName name="afddfadfdsfafdas" hidden="1">'[3]Chart Data'!$O$30:$O$226</definedName>
    <definedName name="ajw2n" hidden="1">#REF!</definedName>
    <definedName name="ALL">'[18]A'!$P$10:$Q$117</definedName>
    <definedName name="alldcfh">#REF!</definedName>
    <definedName name="alldcfl">#REF!</definedName>
    <definedName name="AMORT">#REF!</definedName>
    <definedName name="anscount" hidden="1">1</definedName>
    <definedName name="antra">#REF!</definedName>
    <definedName name="ap" hidden="1">#REF!</definedName>
    <definedName name="ARTNA">#REF!</definedName>
    <definedName name="asd" hidden="1">#REF!</definedName>
    <definedName name="asdf" hidden="1">#REF!</definedName>
    <definedName name="asdij" hidden="1">#REF!</definedName>
    <definedName name="asf" hidden="1">#REF!</definedName>
    <definedName name="aspd" hidden="1">#REF!</definedName>
    <definedName name="aswac" hidden="1">#REF!</definedName>
    <definedName name="aswc" hidden="1">#REF!</definedName>
    <definedName name="atmos">#REF!</definedName>
    <definedName name="Average_Calculated_Beta">#REF!</definedName>
    <definedName name="AVG_RESIDUAL_PROFORMA">'[19]DATA INPUT'!$D$43</definedName>
    <definedName name="aw3dq" hidden="1">#REF!</definedName>
    <definedName name="awd" hidden="1">#REF!</definedName>
    <definedName name="awef" hidden="1">#REF!</definedName>
    <definedName name="AWS" hidden="1">#REF!</definedName>
    <definedName name="az" hidden="1">#REF!</definedName>
    <definedName name="b" hidden="1">{#N/A,#N/A,TRUE,"SLDE";#N/A,#N/A,TRUE,"Concession Summary"}</definedName>
    <definedName name="BaaUBondYldFY06">'[20]MonthlyYields'!$G$7:$G$18</definedName>
    <definedName name="BaaUBondYldFY07">'[20]MonthlyYields'!$G$19:$G$30</definedName>
    <definedName name="BaaUBondYldFY08">'[20]MonthlyYields'!$G$31:$G$42</definedName>
    <definedName name="BaaUBondYldFY09">'[20]MonthlyYields'!$G$43:$G$54</definedName>
    <definedName name="BaaUBondYldFY10">'[20]MonthlyYields'!$G$55:$G$66</definedName>
    <definedName name="BaaUBondYldFY11">'[20]MonthlyYields'!$G$67:$G$78</definedName>
    <definedName name="BaaUBondYldFY12">'[20]MonthlyYields'!$G$79:$G$90</definedName>
    <definedName name="BaaUBondYldFY13">'[20]MonthlyYields'!$G$91:$G$102</definedName>
    <definedName name="BaaUBondYldFY14">'[20]MonthlyYields'!$G$103:$G$114</definedName>
    <definedName name="BACKUP">'[21]CAPM Backup (Sc 12 - p. 2)'!$A$18:$K$79</definedName>
    <definedName name="BB" hidden="1">#REF!</definedName>
    <definedName name="bb_mdm" hidden="1">#REF!</definedName>
    <definedName name="bb_MDMyNTU0NDRBODY1NDVEQz" hidden="1">#REF!</definedName>
    <definedName name="BBB">#REF!</definedName>
    <definedName name="bbbb" hidden="1">#REF!</definedName>
    <definedName name="bcd" hidden="1">{#N/A,#N/A,TRUE,"1990";#N/A,#N/A,TRUE,"1991";#N/A,#N/A,TRUE,"1992";#N/A,#N/A,TRUE,"1993"}</definedName>
    <definedName name="bcde" hidden="1">{"summary",#N/A,TRUE,"E93ADJ";"detail",#N/A,TRUE,"E93ADJ"}</definedName>
    <definedName name="begretre" hidden="1">{#N/A,#N/A,FALSE,"OTHERINPUTS";#N/A,#N/A,FALSE,"DITRATEINPUTS";#N/A,#N/A,FALSE,"SUPPLIEDADJINPUT";#N/A,#N/A,FALSE,"TIMINGDIFFINPUTS";#N/A,#N/A,FALSE,"BR&amp;SUPADJ."}</definedName>
    <definedName name="BETA">#REF!</definedName>
    <definedName name="BETA_CURR_SELECTED">'[22]Data'!$K$8</definedName>
    <definedName name="BETA_CURRENCIES">'[23]Data'!$F$6:$F$40</definedName>
    <definedName name="BETA_CURRENCY">'[23]Data'!$F$6:$G$40</definedName>
    <definedName name="BETA_DATA_FIELDS">#REF!</definedName>
    <definedName name="BETA_OVERRIDE_FIELDS">'[22]Data'!$J$4:$J$7</definedName>
    <definedName name="BETA_OVERRIDE_VALUES">'[22]Data'!$K$4:$K$7</definedName>
    <definedName name="BETA_PERIOD">'[23]Data'!$B$6:$C$10</definedName>
    <definedName name="BETA_PERIODS">'[23]Data'!$B$6:$B$10</definedName>
    <definedName name="betaadj">#REF!</definedName>
    <definedName name="bl" hidden="1">#REF!</definedName>
    <definedName name="Blank" hidden="1">{"ARK_JURIS_FUEL",#N/A,FALSE,"Ark_Fuel&amp;Rev"}</definedName>
    <definedName name="bnca" hidden="1">#REF!</definedName>
    <definedName name="bned" hidden="1">#REF!</definedName>
    <definedName name="borst" hidden="1">#REF!</definedName>
    <definedName name="Bruce" hidden="1">{#N/A,#N/A,FALSE,"SCA";#N/A,#N/A,FALSE,"NCA";#N/A,#N/A,FALSE,"SAZ";#N/A,#N/A,FALSE,"CAZ";#N/A,#N/A,FALSE,"SNV";#N/A,#N/A,FALSE,"NNV";#N/A,#N/A,FALSE,"PP";#N/A,#N/A,FALSE,"SA"}</definedName>
    <definedName name="Bruce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BUSUNIT">'[24]Input '!$C$9</definedName>
    <definedName name="BUTLER">#REF!</definedName>
    <definedName name="bvvrr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C_">#REF!</definedName>
    <definedName name="ca" hidden="1">#REF!</definedName>
    <definedName name="calcDiv1">'[25]Calculate'!$G$6:$G$104</definedName>
    <definedName name="calcDiv2">'[25]Calculate'!$H$6:$H$104</definedName>
    <definedName name="calcDiv3">'[25]Calculate'!$I$6:$I$104</definedName>
    <definedName name="calcDiv4">'[25]Calculate'!$J$6:$J$104</definedName>
    <definedName name="calcEDiv01">'[25]Calculate'!$G$7:$J$7</definedName>
    <definedName name="calcEDiv02">'[25]Calculate'!$G$11:$J$11</definedName>
    <definedName name="calcEDiv03">'[25]Calculate'!$G$15:$J$15</definedName>
    <definedName name="calcEDiv04">'[25]Calculate'!$G$19:$J$19</definedName>
    <definedName name="calcEDiv05">'[25]Calculate'!$G$23:$J$23</definedName>
    <definedName name="calcEDiv06">'[25]Calculate'!$G$27:$J$27</definedName>
    <definedName name="calcEDiv07">'[25]Calculate'!$G$31:$J$31</definedName>
    <definedName name="calcEDiv08">'[25]Calculate'!$G$35:$J$35</definedName>
    <definedName name="calcEDiv10">'[25]Calculate'!$G$43:$J$43</definedName>
    <definedName name="calcEDiv11">'[25]Calculate'!$G$47:$J$47</definedName>
    <definedName name="calcEDiv12">'[25]Calculate'!$G$51:$J$51</definedName>
    <definedName name="calcEDiv13">'[25]Calculate'!$G$55:$J$55</definedName>
    <definedName name="calcEDiv14">'[25]Calculate'!$G$59:$J$59</definedName>
    <definedName name="calcEDiv15">'[25]Calculate'!$G$63:$J$63</definedName>
    <definedName name="calcEDiv16">'[25]Calculate'!$G$67:$J$67</definedName>
    <definedName name="calcEDiv17">'[25]Calculate'!$G$71:$J$71</definedName>
    <definedName name="calcEDiv18">'[25]Calculate'!$G$75:$J$75</definedName>
    <definedName name="calcEDiv19">'[25]Calculate'!$G$79:$J$79</definedName>
    <definedName name="calcEDiv20">'[25]Calculate'!$G$83:$J$83</definedName>
    <definedName name="calcEDiv21">'[25]Calculate'!$G$87:$J$87</definedName>
    <definedName name="calcEDiv22">'[25]Calculate'!$G$91:$J$91</definedName>
    <definedName name="calcEDiv23">'[25]Calculate'!$G$95:$J$95</definedName>
    <definedName name="calcEDiv24">'[25]Calculate'!$G$99:$J$99</definedName>
    <definedName name="calcEDiv25">'[25]Calculate'!$G$103:$J$103</definedName>
    <definedName name="capitalization">'[26]CS Data'!$B$16:$J$69</definedName>
    <definedName name="cbwe" hidden="1">#REF!</definedName>
    <definedName name="CC">#REF!</definedName>
    <definedName name="CCC">#REF!</definedName>
    <definedName name="cdcfcomph">#REF!</definedName>
    <definedName name="cdcfcompl">#REF!</definedName>
    <definedName name="cdcfcowith">#REF!</definedName>
    <definedName name="cdcfcowitl">#REF!</definedName>
    <definedName name="cdcfh">#REF!</definedName>
    <definedName name="cdcfl">#REF!</definedName>
    <definedName name="cdiv1">'[25]Prices &amp; Dividends'!$D$5:$D$29</definedName>
    <definedName name="cdiv2">'[25]Prices &amp; Dividends'!$F$5:$F$29</definedName>
    <definedName name="cdiv3">'[25]Prices &amp; Dividends'!$H$5:$H$29</definedName>
    <definedName name="cdiv4">'[25]Prices &amp; Dividends'!$J$5:$J$29</definedName>
    <definedName name="Central_Only">#REF!</definedName>
    <definedName name="cgcoe">#REF!</definedName>
    <definedName name="chj" hidden="1">#REF!</definedName>
    <definedName name="CIQWBGuid" hidden="1">"0a162ba8-f85b-49e3-88c3-69ce2b8033eb"</definedName>
    <definedName name="codcfh">#REF!</definedName>
    <definedName name="codcfl">#REF!</definedName>
    <definedName name="Common" hidden="1">{#N/A,#N/A,FALSE,"SCA";#N/A,#N/A,FALSE,"NCA";#N/A,#N/A,FALSE,"SAZ";#N/A,#N/A,FALSE,"CAZ";#N/A,#N/A,FALSE,"SNV";#N/A,#N/A,FALSE,"NNV";#N/A,#N/A,FALSE,"PP";#N/A,#N/A,FALSE,"SA"}</definedName>
    <definedName name="company">#REF!</definedName>
    <definedName name="company_map">#REF!</definedName>
    <definedName name="company1">#REF!</definedName>
    <definedName name="company10">#REF!</definedName>
    <definedName name="company11">#REF!</definedName>
    <definedName name="company12">#REF!</definedName>
    <definedName name="company13">#REF!</definedName>
    <definedName name="company14">#REF!</definedName>
    <definedName name="company15">#REF!</definedName>
    <definedName name="company16">#REF!</definedName>
    <definedName name="company17">#REF!</definedName>
    <definedName name="company18">#REF!</definedName>
    <definedName name="company19">#REF!</definedName>
    <definedName name="company2">#REF!</definedName>
    <definedName name="company20">#REF!</definedName>
    <definedName name="company21">#REF!</definedName>
    <definedName name="company22">#REF!</definedName>
    <definedName name="company23">#REF!</definedName>
    <definedName name="company24">#REF!</definedName>
    <definedName name="company25">#REF!</definedName>
    <definedName name="company26">#REF!</definedName>
    <definedName name="company27">#REF!</definedName>
    <definedName name="company28">#REF!</definedName>
    <definedName name="company29">#REF!</definedName>
    <definedName name="company3">#REF!</definedName>
    <definedName name="company30">#REF!</definedName>
    <definedName name="company31">#REF!</definedName>
    <definedName name="company32">#REF!</definedName>
    <definedName name="company33">#REF!</definedName>
    <definedName name="company4">#REF!</definedName>
    <definedName name="company5">#REF!</definedName>
    <definedName name="company6">#REF!</definedName>
    <definedName name="company7">#REF!</definedName>
    <definedName name="company8">#REF!</definedName>
    <definedName name="company9">#REF!</definedName>
    <definedName name="companylist">OFFSET('[28]Power_NaturalGas_Coal_cos'!$C$8,0,0,COUNTA('[28]Power_NaturalGas_Coal_cos'!$C$8:$C$65536),6)</definedName>
    <definedName name="Composite">#REF!</definedName>
    <definedName name="corrh">#REF!</definedName>
    <definedName name="corrl">#REF!</definedName>
    <definedName name="Cortez">#REF!</definedName>
    <definedName name="COST">#REF!</definedName>
    <definedName name="COUNTCELL">#REF!</definedName>
    <definedName name="cover" hidden="1">#REF!</definedName>
    <definedName name="csadj">#REF!</definedName>
    <definedName name="cscomp">#REF!</definedName>
    <definedName name="csDesignMode">1</definedName>
    <definedName name="customerinput">#REF!</definedName>
    <definedName name="cvdsza" hidden="1">#REF!</definedName>
    <definedName name="CWIP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CWIP2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d" hidden="1">#REF!</definedName>
    <definedName name="da3a" hidden="1">#REF!</definedName>
    <definedName name="dadffadfa" hidden="1">#REF!</definedName>
    <definedName name="DATA">#N/A</definedName>
    <definedName name="_xlnm.Database">#REF!</definedName>
    <definedName name="dataset">#REF!</definedName>
    <definedName name="DATE">#REF!</definedName>
    <definedName name="db" hidden="1">#REF!</definedName>
    <definedName name="dd" hidden="1">{"Print_Detail",#N/A,FALSE,"Redemption_Maturity Extract"}</definedName>
    <definedName name="ddd" hidden="1">{"Full",#N/A,FALSE,"Sec MTN B Summary"}</definedName>
    <definedName name="dddd" hidden="1">{"RedPrem_InitRed View",#N/A,FALSE,"Sec MTN B Summary"}</definedName>
    <definedName name="dddddd" hidden="1">{"Pivot1",#N/A,FALSE,"Redemption_Maturity Extract"}</definedName>
    <definedName name="dddddddd" hidden="1">{"Pivot2",#N/A,FALSE,"Redemption_Maturity Extract"}</definedName>
    <definedName name="ddrfef" hidden="1">{"'Sheet1'!$A$1:$O$40"}</definedName>
    <definedName name="DEBT">#REF!</definedName>
    <definedName name="DEBTCOST">#REF!</definedName>
    <definedName name="DEPRECIATION">#REF!</definedName>
    <definedName name="dfghj" hidden="1">#REF!</definedName>
    <definedName name="dfjhdbfhdbf" hidden="1">#REF!</definedName>
    <definedName name="dfl" hidden="1">#REF!</definedName>
    <definedName name="dggfgdgdg" hidden="1">{#N/A,#N/A,FALSE,"RORMEMO";#N/A,#N/A,FALSE,"RORSUMMARY";#N/A,#N/A,FALSE,"RORDETAIL"}</definedName>
    <definedName name="Discount" hidden="1">'[3]Chart Data'!$O$30:$O$226</definedName>
    <definedName name="discount2" hidden="1">'[3]Chart Data'!$C$30:$C$233</definedName>
    <definedName name="distr" hidden="1">{"wp_h4.2",#N/A,FALSE,"WP_H4.2";"wp_h4.3",#N/A,FALSE,"WP_H4.3"}</definedName>
    <definedName name="DIV">#REF!</definedName>
    <definedName name="div1a">#REF!</definedName>
    <definedName name="div2a">#REF!</definedName>
    <definedName name="DJInd">#REF!</definedName>
    <definedName name="DJUtil">#REF!</definedName>
    <definedName name="dle" hidden="1">#REF!</definedName>
    <definedName name="DocketNo">'[29]Inputs'!$K$3</definedName>
    <definedName name="dp" hidden="1">#REF!</definedName>
    <definedName name="dsac" hidden="1">#REF!</definedName>
    <definedName name="dsfsd">'[30]Credit Ratings-DO Not'!$E$5:$F$23</definedName>
    <definedName name="dslakfjk" hidden="1">#REF!</definedName>
    <definedName name="dsld" hidden="1">#REF!</definedName>
    <definedName name="dud" hidden="1">{#N/A,#N/A,TRUE,"1990";#N/A,#N/A,TRUE,"1991";#N/A,#N/A,TRUE,"1992";#N/A,#N/A,TRUE,"1993"}</definedName>
    <definedName name="Durango">#REF!</definedName>
    <definedName name="e" hidden="1">{"PR=O&amp;M per Customer",#N/A,FALSE,"Prod-Ratios";"PR=Customer per Equivalent Employee",#N/A,FALSE,"Prod-Ratios";"PR=Operating Ratio(OI to Revenue)",#N/A,FALSE,"Prod-Ratios";"PR=Return on Net Utility Plant",#N/A,FALSE,"Prod-Ratios";"PR=Revenue per Equivalent Employee",#N/A,FALSE,"Prod-Ratios"}</definedName>
    <definedName name="ebereg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ecao" hidden="1">#REF!</definedName>
    <definedName name="ecsaop" hidden="1">#REF!</definedName>
    <definedName name="EEE">#REF!</definedName>
    <definedName name="EEEE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eegfdbbdgre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epsrec">#REF!</definedName>
    <definedName name="eq" hidden="1">#REF!</definedName>
    <definedName name="ergfdgeg" hidden="1">{"print2",#N/A,FALSE,"D21CUSTS"}</definedName>
    <definedName name="ert" hidden="1">#REF!</definedName>
    <definedName name="ertertertet" hidden="1">{#N/A,#N/A,FALSE,"GLDwnLoad"}</definedName>
    <definedName name="ertyu" hidden="1">#REF!</definedName>
    <definedName name="esdateno.21">#REF!</definedName>
    <definedName name="etertretee" hidden="1">{#N/A,#N/A,FALSE,"GLDwnLoad"}</definedName>
    <definedName name="etretete" hidden="1">{"print3",#N/A,FALSE,"D21CUSTS"}</definedName>
    <definedName name="etretrtehdhe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etretwretrete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ETRorig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etrtertet" hidden="1">{#N/A,#N/A,FALSE,"OTHERINPUTS";#N/A,#N/A,FALSE,"DITRATEINPUTS";#N/A,#N/A,FALSE,"SUPPLIEDADJINPUT";#N/A,#N/A,FALSE,"TIMINGDIFFINPUTS";#N/A,#N/A,FALSE,"COSSINPUT";#N/A,#N/A,FALSE,"BR&amp;SUPADJ."}</definedName>
    <definedName name="etrtete" hidden="1">{#N/A,#N/A,FALSE,"OTHERINPUTS";#N/A,#N/A,FALSE,"SUPPLIEDADJINPUT";#N/A,#N/A,FALSE,"BR&amp;SUPADJ."}</definedName>
    <definedName name="EV__LASTREFTIME__" hidden="1">39198.5712152778</definedName>
    <definedName name="ewqwe" hidden="1">#REF!</definedName>
    <definedName name="exdate">#REF!</definedName>
    <definedName name="EXECCOMP">#REF!</definedName>
    <definedName name="EXH1A">#REF!</definedName>
    <definedName name="exhb_capm_coc">#REF!</definedName>
    <definedName name="exhb_capm_roe">#REF!</definedName>
    <definedName name="exp.div.a">'[32]Calculate'!$B$15:$B$180</definedName>
    <definedName name="exp.div.b">'[32]Calculate'!$F$15:$F$180</definedName>
    <definedName name="exproe">#REF!</definedName>
    <definedName name="f" hidden="1">#REF!</definedName>
    <definedName name="fdafafdfdafdfafds" hidden="1">'[3]Chart Data'!$I$30:$I$228</definedName>
    <definedName name="fdv" hidden="1">#REF!</definedName>
    <definedName name="ff" hidden="1">#REF!</definedName>
    <definedName name="fff" hidden="1">#REF!</definedName>
    <definedName name="fffff" hidden="1">#REF!</definedName>
    <definedName name="ffffff" hidden="1">#REF!</definedName>
    <definedName name="fffffffffffffffffffff" hidden="1">#REF!</definedName>
    <definedName name="ffggfgfgf" hidden="1">{#N/A,#N/A,FALSE,"SCA";#N/A,#N/A,FALSE,"NCA";#N/A,#N/A,FALSE,"SAZ";#N/A,#N/A,FALSE,"CAZ";#N/A,#N/A,FALSE,"SNV";#N/A,#N/A,FALSE,"NNV";#N/A,#N/A,FALSE,"PP";#N/A,#N/A,FALSE,"SA"}</definedName>
    <definedName name="ffkf" hidden="1">#REF!</definedName>
    <definedName name="fhjmyuu" hidden="1">{"print1",#N/A,FALSE,"D21CUSTS";"print2",#N/A,FALSE,"D21CUSTS";"print3",#N/A,FALSE,"D21CUSTS";"print4",#N/A,FALSE,"D21CUSTS"}</definedName>
    <definedName name="First.Conflict" hidden="1">{#N/A,#N/A,TRUE,"1 (2)";#N/A,#N/A,TRUE,"2";#N/A,#N/A,TRUE,"3"}</definedName>
    <definedName name="First.conflict2" hidden="1">{#N/A,#N/A,TRUE,"1 (2)";#N/A,#N/A,TRUE,"2";#N/A,#N/A,TRUE,"3"}</definedName>
    <definedName name="First.Conflict2006" hidden="1">{#N/A,#N/A,TRUE,"1 (2)";#N/A,#N/A,TRUE,"2";#N/A,#N/A,TRUE,"3"}</definedName>
    <definedName name="fkfkf" hidden="1">#REF!</definedName>
    <definedName name="fpfl" hidden="1">#REF!</definedName>
    <definedName name="Fremont">#REF!</definedName>
    <definedName name="fvgbn" hidden="1">#REF!</definedName>
    <definedName name="Gas.calc" hidden="1">{"ARK_JURIS_FAC",#N/A,FALSE,"Ark_Fuel&amp;Rev"}</definedName>
    <definedName name="gegerrtetetr" hidden="1">{#N/A,#N/A,FALSE,"GLDwnLoad"}</definedName>
    <definedName name="gfgfgf" hidden="1">{"pb",#N/A,FALSE,"Sheet3";"pd",#N/A,FALSE,"Sheet3";"pe",#N/A,FALSE,"Sheet3"}</definedName>
    <definedName name="gfhj" hidden="1">#REF!</definedName>
    <definedName name="GGG">#REF!</definedName>
    <definedName name="gggggg" hidden="1">#REF!</definedName>
    <definedName name="ghjk" hidden="1">#REF!</definedName>
    <definedName name="GOEXP">#REF!</definedName>
    <definedName name="GOEXP_PROFORMA">'[19]DATA INPUT'!$D$53</definedName>
    <definedName name="gONE">#REF!</definedName>
    <definedName name="gONE_3">#REF!</definedName>
    <definedName name="gONE_4">#REF!</definedName>
    <definedName name="GOPLANT">#REF!</definedName>
    <definedName name="GOPLANT_PROFORMA">'[19]DATA INPUT'!$D$57</definedName>
    <definedName name="got" hidden="1">#REF!</definedName>
    <definedName name="GROWTH">#REF!</definedName>
    <definedName name="GROWTH_Table">'[33]Growth Rate'!$B$1:$AI$58</definedName>
    <definedName name="growth1st01">'[25]Growth Rates'!$L$6</definedName>
    <definedName name="growth1st02">'[25]Growth Rates'!$L$7</definedName>
    <definedName name="growth1st03">'[25]Growth Rates'!$L$8</definedName>
    <definedName name="growth1st04">'[25]Growth Rates'!$L$9</definedName>
    <definedName name="growth1st05">'[25]Growth Rates'!$L$10</definedName>
    <definedName name="growth1st06">'[25]Growth Rates'!$L$11</definedName>
    <definedName name="growth1st07">'[25]Growth Rates'!$L$12</definedName>
    <definedName name="growth1st08">'[25]Growth Rates'!$L$13</definedName>
    <definedName name="growth1st09">'[25]Growth Rates'!$L$14</definedName>
    <definedName name="growth1st10">'[25]Growth Rates'!$L$15</definedName>
    <definedName name="growth1st11">'[25]Growth Rates'!$L$16</definedName>
    <definedName name="growth1st12">'[25]Growth Rates'!$L$17</definedName>
    <definedName name="growth1st13">'[25]Growth Rates'!$L$18</definedName>
    <definedName name="growth1st14">'[25]Growth Rates'!$L$19</definedName>
    <definedName name="growth1st15">'[25]Growth Rates'!$L$20</definedName>
    <definedName name="growth1st16">'[25]Growth Rates'!$L$21</definedName>
    <definedName name="growth1st17">'[25]Growth Rates'!$L$22</definedName>
    <definedName name="growth1st18">'[25]Growth Rates'!$L$23</definedName>
    <definedName name="growth1st19">'[25]Growth Rates'!$L$24</definedName>
    <definedName name="growth1st20">'[25]Growth Rates'!$L$25</definedName>
    <definedName name="growth1st21">'[25]Growth Rates'!$L$26</definedName>
    <definedName name="growth1st22">'[25]Growth Rates'!$L$27</definedName>
    <definedName name="growth1st23">'[25]Growth Rates'!$L$28</definedName>
    <definedName name="growth1st24">'[25]Growth Rates'!$L$29</definedName>
    <definedName name="growth1st25">'[25]Growth Rates'!$L$30</definedName>
    <definedName name="growthnum21">#REF!</definedName>
    <definedName name="GrowthSS01">#REF!</definedName>
    <definedName name="GrowthSS02">#REF!</definedName>
    <definedName name="GrowthSS03">#REF!</definedName>
    <definedName name="GrowthSS04">#REF!</definedName>
    <definedName name="GrowthSS05">#REF!</definedName>
    <definedName name="GrowthSS06">#REF!</definedName>
    <definedName name="GrowthSS07">#REF!</definedName>
    <definedName name="GrowthSS08">#REF!</definedName>
    <definedName name="GrowthSS09">#REF!</definedName>
    <definedName name="GrowthSS10">#REF!</definedName>
    <definedName name="GrowthSS11">#REF!</definedName>
    <definedName name="GrowthSS12">#REF!</definedName>
    <definedName name="GrowthSS13">#REF!</definedName>
    <definedName name="GrowthSS14">#REF!</definedName>
    <definedName name="GrowthSS15">#REF!</definedName>
    <definedName name="GrowthSS16">#REF!</definedName>
    <definedName name="GrowthSS17">#REF!</definedName>
    <definedName name="GrowthSS18">#REF!</definedName>
    <definedName name="GrowthSS19">#REF!</definedName>
    <definedName name="GrowthSS20">#REF!</definedName>
    <definedName name="GrowthSS21">#REF!</definedName>
    <definedName name="GrowthSS22">#REF!</definedName>
    <definedName name="GrowthSS23">#REF!</definedName>
    <definedName name="GrowthSS24">#REF!</definedName>
    <definedName name="GrowthSS25">#REF!</definedName>
    <definedName name="GrowthTrans01">#REF!</definedName>
    <definedName name="GrowthTrans02">#REF!</definedName>
    <definedName name="GrowthTrans03">#REF!</definedName>
    <definedName name="GrowthTrans04">#REF!</definedName>
    <definedName name="GrowthTrans05">#REF!</definedName>
    <definedName name="GrowthTrans06">#REF!</definedName>
    <definedName name="GrowthTrans07">#REF!</definedName>
    <definedName name="GrowthTrans08">#REF!</definedName>
    <definedName name="GrowthTrans09">#REF!</definedName>
    <definedName name="GrowthTrans10">#REF!</definedName>
    <definedName name="GrowthTrans11">#REF!</definedName>
    <definedName name="GrowthTrans12">#REF!</definedName>
    <definedName name="GrowthTrans13">#REF!</definedName>
    <definedName name="GrowthTrans14">#REF!</definedName>
    <definedName name="GrowthTrans15">#REF!</definedName>
    <definedName name="GrowthTrans16">#REF!</definedName>
    <definedName name="GrowthTrans17">#REF!</definedName>
    <definedName name="GrowthTrans18">#REF!</definedName>
    <definedName name="GrowthTrans19">#REF!</definedName>
    <definedName name="GrowthTrans20">#REF!</definedName>
    <definedName name="GrowthTrans21">#REF!</definedName>
    <definedName name="GrowthTrans22">#REF!</definedName>
    <definedName name="GrowthTrans23">#REF!</definedName>
    <definedName name="GrowthTrans24">#REF!</definedName>
    <definedName name="GrowthTrans25">#REF!</definedName>
    <definedName name="haha" hidden="1">{"OMPA_FAC",#N/A,FALSE,"OMPA FAC"}</definedName>
    <definedName name="henry">#REF!</definedName>
    <definedName name="hhhdffg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hhhhh" hidden="1">#REF!</definedName>
    <definedName name="Histogram">#REF!</definedName>
    <definedName name="hldgpd">#REF!</definedName>
    <definedName name="HMMM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hrehehr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HTML_CodePage" hidden="1">1252</definedName>
    <definedName name="HTML_Control" hidden="1">{"'Sheet1'!$A$1:$O$40"}</definedName>
    <definedName name="HTML_Description" hidden="1">""</definedName>
    <definedName name="HTML_Email" hidden="1">""</definedName>
    <definedName name="HTML_Header" hidden="1">"Sheet1"</definedName>
    <definedName name="HTML_LastUpdate" hidden="1">"2/5/99"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HD:HomePageStuff:pc:datasets:implprem.html"</definedName>
    <definedName name="HTML_Title" hidden="1">"S&amp;P Implied Equity Premiums"</definedName>
    <definedName name="HTML1_1" hidden="1">"[RiskPremiumUS]Sheet1!$A$1:$M$38"</definedName>
    <definedName name="HTML1_10" hidden="1">""</definedName>
    <definedName name="HTML1_11" hidden="1">1</definedName>
    <definedName name="HTML1_12" hidden="1">"Zip 100:New_Home_Page:datafile:implpr.html"</definedName>
    <definedName name="HTML1_2" hidden="1">1</definedName>
    <definedName name="HTML1_3" hidden="1">"RiskPremiumUS"</definedName>
    <definedName name="HTML1_4" hidden="1">"Implied Risk Premiums for US"</definedName>
    <definedName name="HTML1_5" hidden="1">""</definedName>
    <definedName name="HTML1_6" hidden="1">-4146</definedName>
    <definedName name="HTML1_7" hidden="1">-4146</definedName>
    <definedName name="HTML1_8" hidden="1">"3/19/97"</definedName>
    <definedName name="HTML1_9" hidden="1">"Aswath Damodaran"</definedName>
    <definedName name="HTMLCount" hidden="1">1</definedName>
    <definedName name="i" hidden="1">{"Support Net Plant=Net Utility Plant",#N/A,FALSE,"Net Plant"}</definedName>
    <definedName name="ifch" hidden="1">#REF!</definedName>
    <definedName name="ind">#REF!</definedName>
    <definedName name="index">#REF!</definedName>
    <definedName name="index_name">OFFSET(#REF!,10,0,COUNTA(#REF!),1)</definedName>
    <definedName name="Inflation" hidden="1">'[13]Data'!$C$30:$C$233</definedName>
    <definedName name="INPUT">#REF!</definedName>
    <definedName name="INTSYNCH">'[34]summary:proforma int'!$A$2:$AB$414</definedName>
    <definedName name="ipowAC" hidden="1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REUT" hidden="1">"c6800"</definedName>
    <definedName name="IQ_CAL_Y" hidden="1">"c102"</definedName>
    <definedName name="IQ_CAL_Y_EST" hidden="1">"c6797"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EST" hidden="1">"c399"</definedName>
    <definedName name="IQ_EPS_EST_REUT" hidden="1">"c5453"</definedName>
    <definedName name="IQ_EPS_GW_EST" hidden="1">"c1737"</definedName>
    <definedName name="IQ_EPS_GW_EST_REUT" hidden="1">"c5389"</definedName>
    <definedName name="IQ_EPS_GW_HIGH_EST" hidden="1">"c1739"</definedName>
    <definedName name="IQ_EPS_GW_HIGH_EST_REUT" hidden="1">"c5391"</definedName>
    <definedName name="IQ_EPS_GW_LOW_EST" hidden="1">"c1740"</definedName>
    <definedName name="IQ_EPS_GW_LOW_EST_REUT" hidden="1">"c5392"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ED_EST" hidden="1">"c1744"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REUT" hidden="1">"c6798"</definedName>
    <definedName name="IQ_FISCAL_Y" hidden="1">"c441"</definedName>
    <definedName name="IQ_FISCAL_Y_EST" hidden="1">"c6795"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40164.5046875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TRANSACTION_ACCOUNTS_FDIC" hidden="1">"c6552"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39623.4334259259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uy" hidden="1">#REF!</definedName>
    <definedName name="iuyt" hidden="1">#REF!</definedName>
    <definedName name="j" hidden="1">#REF!</definedName>
    <definedName name="jdn" hidden="1">#REF!</definedName>
    <definedName name="je" hidden="1">{#N/A,#N/A,FALSE,"SCA";#N/A,#N/A,FALSE,"NCA";#N/A,#N/A,FALSE,"SAZ";#N/A,#N/A,FALSE,"CAZ";#N/A,#N/A,FALSE,"SNV";#N/A,#N/A,FALSE,"NNV";#N/A,#N/A,FALSE,"PP";#N/A,#N/A,FALSE,"SA"}</definedName>
    <definedName name="jhlkqFL" hidden="1">{"'Sheet1'!$A$1:$O$40"}</definedName>
    <definedName name="jkdf" hidden="1">#REF!</definedName>
    <definedName name="jkdsac" hidden="1">#REF!</definedName>
    <definedName name="jkfoo" hidden="1">#REF!</definedName>
    <definedName name="jkrhtr" hidden="1">{"print1",#N/A,FALSE,"D21CUSTS"}</definedName>
    <definedName name="jktrjhjhjh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jrththtr" hidden="1">{#N/A,#N/A,FALSE,"OTHERINPUTS";#N/A,#N/A,FALSE,"SUPPLIEDADJINPUT";#N/A,#N/A,FALSE,"BR&amp;SUPADJ."}</definedName>
    <definedName name="jseqf" hidden="1">#REF!</definedName>
    <definedName name="JURISDICTION">'[24]Input '!$C$8</definedName>
    <definedName name="JurisdictionalFactor">#REF!</definedName>
    <definedName name="jz" hidden="1">#REF!</definedName>
    <definedName name="jzs" hidden="1">#REF!</definedName>
    <definedName name="k" hidden="1">#REF!</definedName>
    <definedName name="k.1">'[35]Calculate'!$C$11</definedName>
    <definedName name="k.10">'[35]Calculate'!$G$83</definedName>
    <definedName name="k.11">'[35]Calculate'!$C$101</definedName>
    <definedName name="k.12">'[35]Calculate'!$G$101</definedName>
    <definedName name="k.13">'[35]Calculate'!$C$119</definedName>
    <definedName name="k.14">'[36]12.03 wp4 Water Calculate'!$G$119</definedName>
    <definedName name="k.15">'[35]Calculate'!$C$137</definedName>
    <definedName name="k.16">'[35]Calculate'!$G$137</definedName>
    <definedName name="k.17">'[35]Calculate'!$C$155</definedName>
    <definedName name="k.18">'[35]Calculate'!$G$155</definedName>
    <definedName name="k.19">'[35]Calculate'!$C$173</definedName>
    <definedName name="k.2">'[35]Calculate'!$G$11</definedName>
    <definedName name="k.20">'[35]Calculate'!$G$173</definedName>
    <definedName name="k.21">'[35]Calculate'!$C$191</definedName>
    <definedName name="k.22">'[35]Calculate'!$G$191</definedName>
    <definedName name="k.23">'[35]Calculate'!$C$209</definedName>
    <definedName name="k.24">'[35]Calculate'!$G$209</definedName>
    <definedName name="k.25">'[35]Calculate'!$C$227</definedName>
    <definedName name="k.26">'[35]Calculate'!$G$227</definedName>
    <definedName name="k.27">'[35]Calculate'!$C$245</definedName>
    <definedName name="k.28">'[35]Calculate'!$G$245</definedName>
    <definedName name="k.29">'[35]Calculate'!$C$263</definedName>
    <definedName name="k.3">'[35]Calculate'!$C$29</definedName>
    <definedName name="k.30">'[35]Calculate'!$G$263</definedName>
    <definedName name="k.31">'[35]Calculate'!$C$281</definedName>
    <definedName name="k.32">'[35]Calculate'!$G$281</definedName>
    <definedName name="k.33">'[35]Calculate'!$C$299</definedName>
    <definedName name="k.4">'[35]Calculate'!$G$29</definedName>
    <definedName name="k.5">'[35]Calculate'!$C$47</definedName>
    <definedName name="k.6">'[35]Calculate'!$G$47</definedName>
    <definedName name="k.7">'[35]Calculate'!$C$65</definedName>
    <definedName name="k.8">'[35]Calculate'!$G$65</definedName>
    <definedName name="k.9">'[35]Calculate'!$C$83</definedName>
    <definedName name="kal" hidden="1">#REF!</definedName>
    <definedName name="kaw" hidden="1">#REF!</definedName>
    <definedName name="Kcgeq01">'[25]Calculate'!$L$8</definedName>
    <definedName name="Kcgeq02">'[25]Calculate'!$L$12</definedName>
    <definedName name="Kcgeq03">'[25]Calculate'!$L$16</definedName>
    <definedName name="Kcgeq04">'[25]Calculate'!$L$20</definedName>
    <definedName name="Kcgeq05">'[25]Calculate'!$L$24</definedName>
    <definedName name="Kcgeq06">'[25]Calculate'!$L$28</definedName>
    <definedName name="Kcgeq08">'[25]Calculate'!$L$36</definedName>
    <definedName name="kdkd" hidden="1">#REF!</definedName>
    <definedName name="kdkjrt" hidden="1">#REF!</definedName>
    <definedName name="kdsfj" hidden="1">#REF!</definedName>
    <definedName name="kfdlsg" hidden="1">#REF!</definedName>
    <definedName name="kfkf" hidden="1">#REF!</definedName>
    <definedName name="kfkfkf" hidden="1">#REF!</definedName>
    <definedName name="kfkfkfkf" hidden="1">#REF!</definedName>
    <definedName name="kfkfkfl" hidden="1">#REF!</definedName>
    <definedName name="kfkfksm" hidden="1">#REF!</definedName>
    <definedName name="KIRK">#REF!</definedName>
    <definedName name="Kirk_Plant">#REF!</definedName>
    <definedName name="kiujh" hidden="1">#REF!</definedName>
    <definedName name="kjfdjfei" hidden="1">{#N/A,#N/A,FALSE,"OTHERINPUTS";#N/A,#N/A,FALSE,"DITRATEINPUTS";#N/A,#N/A,FALSE,"SUPPLIEDADJINPUT";#N/A,#N/A,FALSE,"TIMINGDIFFINPUTS";#N/A,#N/A,FALSE,"BR&amp;SUPADJ."}</definedName>
    <definedName name="kjfjffnnf" hidden="1">#REF!</definedName>
    <definedName name="kjhg" hidden="1">#REF!</definedName>
    <definedName name="kjhgf" hidden="1">#REF!</definedName>
    <definedName name="kjk" hidden="1">#REF!</definedName>
    <definedName name="kjzd" hidden="1">#REF!</definedName>
    <definedName name="kkkkk" hidden="1">#REF!</definedName>
    <definedName name="kldk" hidden="1">#REF!</definedName>
    <definedName name="klfeqw" hidden="1">#REF!</definedName>
    <definedName name="kqwh" hidden="1">#REF!</definedName>
    <definedName name="ksadfl" hidden="1">#REF!</definedName>
    <definedName name="ku" hidden="1">{#N/A,#N/A,FALSE,"SCA";#N/A,#N/A,FALSE,"NCA";#N/A,#N/A,FALSE,"SAZ";#N/A,#N/A,FALSE,"CAZ";#N/A,#N/A,FALSE,"SNV";#N/A,#N/A,FALSE,"NNV";#N/A,#N/A,FALSE,"PP";#N/A,#N/A,FALSE,"SA"}</definedName>
    <definedName name="kw" hidden="1">#REF!</definedName>
    <definedName name="kz" hidden="1">#REF!</definedName>
    <definedName name="l" hidden="1">#REF!</definedName>
    <definedName name="LDCs">#REF!</definedName>
    <definedName name="lfkfjnn" hidden="1">#REF!</definedName>
    <definedName name="limcount" hidden="1">1</definedName>
    <definedName name="Line">#REF!</definedName>
    <definedName name="ListOffset" hidden="1">1</definedName>
    <definedName name="Litigated_BaseROEs_2006">#REF!</definedName>
    <definedName name="Litigated_BaseROEs_2007">#REF!</definedName>
    <definedName name="Litigated_BaseROEs_2008">#REF!</definedName>
    <definedName name="Litigated_BaseROEs_2009">#REF!</definedName>
    <definedName name="Litigated_BaseROEs_2010">#REF!</definedName>
    <definedName name="Litigated_BaseROEs_2011">#REF!</definedName>
    <definedName name="Litigated_BaseROEs_2012">#REF!</definedName>
    <definedName name="Litigated_BaseROEs_2013">#REF!</definedName>
    <definedName name="Litigated_BaseROEs_2014">#REF!</definedName>
    <definedName name="lkajsdfg" hidden="1">#REF!</definedName>
    <definedName name="lkjh" hidden="1">#REF!</definedName>
    <definedName name="lkjkju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lkohsvd" hidden="1">#REF!</definedName>
    <definedName name="llllllllll" hidden="1">#REF!</definedName>
    <definedName name="loke" hidden="1">#REF!</definedName>
    <definedName name="lpoicea" hidden="1">#REF!</definedName>
    <definedName name="ls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LTD_Rate">'[24]Input '!$C$23</definedName>
    <definedName name="LTDcostrate">#REF!</definedName>
    <definedName name="m">'[37]Credit Ratings-DO Not'!$E$5:$F$23</definedName>
    <definedName name="ma_months">24</definedName>
    <definedName name="Market_Return">#REF!</definedName>
    <definedName name="MB">'[18]A'!$I$125:$HH$180</definedName>
    <definedName name="MENU">#REF!</definedName>
    <definedName name="MH">#REF!</definedName>
    <definedName name="mlaw" hidden="1">#REF!</definedName>
    <definedName name="mnbv" hidden="1">#REF!</definedName>
    <definedName name="mnkp" hidden="1">#REF!</definedName>
    <definedName name="mo" hidden="1">#REF!</definedName>
    <definedName name="mol" hidden="1">#REF!</definedName>
    <definedName name="molp" hidden="1">#REF!</definedName>
    <definedName name="Moodys">#REF!</definedName>
    <definedName name="mrh">#REF!</definedName>
    <definedName name="MS">#REF!</definedName>
    <definedName name="MS_Plant">#REF!</definedName>
    <definedName name="myty" hidden="1">{#N/A,#N/A,FALSE,"GLDwnLoad"}</definedName>
    <definedName name="myuyj" hidden="1">{#N/A,#N/A,FALSE,"GLDwnLoad"}</definedName>
    <definedName name="n" hidden="1">{"Assumption-Description",#N/A,FALSE,"Assumptions"}</definedName>
    <definedName name="n_3">#REF!</definedName>
    <definedName name="n_4">#REF!</definedName>
    <definedName name="NADA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ME">#N/A</definedName>
    <definedName name="namefield" hidden="1">#REF!</definedName>
    <definedName name="naow" hidden="1">#REF!</definedName>
    <definedName name="nbeo" hidden="1">#REF!</definedName>
    <definedName name="nbw" hidden="1">#REF!</definedName>
    <definedName name="NEadit">#REF!</definedName>
    <definedName name="NEadv">#REF!</definedName>
    <definedName name="NEcash">#REF!</definedName>
    <definedName name="NEcwip">#REF!</definedName>
    <definedName name="NEdep">#REF!</definedName>
    <definedName name="NEmatsup">#REF!</definedName>
    <definedName name="NEplant">#REF!</definedName>
    <definedName name="NEpp">#REF!</definedName>
    <definedName name="NEST">#REF!</definedName>
    <definedName name="NEstorg">#REF!</definedName>
    <definedName name="nfgh">#REF!</definedName>
    <definedName name="nfgl">#REF!</definedName>
    <definedName name="niPO" hidden="1">#REF!</definedName>
    <definedName name="nipxre" hidden="1">#REF!</definedName>
    <definedName name="nixre" hidden="1">#REF!</definedName>
    <definedName name="nk" hidden="1">#REF!</definedName>
    <definedName name="nki" hidden="1">#REF!</definedName>
    <definedName name="nkiw" hidden="1">#REF!</definedName>
    <definedName name="nKLqw" hidden="1">#REF!</definedName>
    <definedName name="nkse" hidden="1">#REF!</definedName>
    <definedName name="nkw" hidden="1">#REF!</definedName>
    <definedName name="NMN" hidden="1">#REF!</definedName>
    <definedName name="nmop" hidden="1">#REF!</definedName>
    <definedName name="nmwqi" hidden="1">#REF!</definedName>
    <definedName name="nnnnnnn" hidden="1">#REF!</definedName>
    <definedName name="no" hidden="1">#REF!</definedName>
    <definedName name="no.1">#REF!</definedName>
    <definedName name="no.10">#REF!</definedName>
    <definedName name="no.11">#REF!</definedName>
    <definedName name="no.12">#REF!</definedName>
    <definedName name="no.13">#REF!</definedName>
    <definedName name="no.14">#REF!</definedName>
    <definedName name="no.15">#REF!</definedName>
    <definedName name="no.16">#REF!</definedName>
    <definedName name="no.17">#REF!</definedName>
    <definedName name="no.18">#REF!</definedName>
    <definedName name="no.19">#REF!</definedName>
    <definedName name="no.2">#REF!</definedName>
    <definedName name="no.20">#REF!</definedName>
    <definedName name="no.21">#REF!</definedName>
    <definedName name="no.22">#REF!</definedName>
    <definedName name="no.23">#REF!</definedName>
    <definedName name="no.24">#REF!</definedName>
    <definedName name="no.25">#REF!</definedName>
    <definedName name="no.26">#REF!</definedName>
    <definedName name="no.27">#REF!</definedName>
    <definedName name="no.28">#REF!</definedName>
    <definedName name="no.29">#REF!</definedName>
    <definedName name="no.3">#REF!</definedName>
    <definedName name="no.30">#REF!</definedName>
    <definedName name="no.31">#REF!</definedName>
    <definedName name="no.32">#REF!</definedName>
    <definedName name="no.33">#REF!</definedName>
    <definedName name="no.4">#REF!</definedName>
    <definedName name="no.5">#REF!</definedName>
    <definedName name="no.6">#REF!</definedName>
    <definedName name="no.7">#REF!</definedName>
    <definedName name="no.8">#REF!</definedName>
    <definedName name="no.9">#REF!</definedName>
    <definedName name="NO_DIV">#REF!</definedName>
    <definedName name="noD">TRUE</definedName>
    <definedName name="noip" hidden="1">#REF!</definedName>
    <definedName name="noipx" hidden="1">#REF!</definedName>
    <definedName name="NONE" hidden="1">{#N/A,#N/A,FALSE,"SCA";#N/A,#N/A,FALSE,"NCA";#N/A,#N/A,FALSE,"SAZ";#N/A,#N/A,FALSE,"CAZ";#N/A,#N/A,FALSE,"SNV";#N/A,#N/A,FALSE,"NNV";#N/A,#N/A,FALSE,"PP";#N/A,#N/A,FALSE,"SA"}</definedName>
    <definedName name="nop" hidden="1">#REF!</definedName>
    <definedName name="nope" hidden="1">#REF!</definedName>
    <definedName name="noper" hidden="1">#REF!</definedName>
    <definedName name="nsz" hidden="1">#REF!</definedName>
    <definedName name="ntgt" hidden="1">{"'Sheet1'!$A$1:$O$40"}</definedName>
    <definedName name="NucCostEscalator">#REF!</definedName>
    <definedName name="NW_Only">#REF!</definedName>
    <definedName name="NWadit">#REF!</definedName>
    <definedName name="NWadv">#REF!</definedName>
    <definedName name="NWcash">#REF!</definedName>
    <definedName name="NWcwip">#REF!</definedName>
    <definedName name="NWdep">#REF!</definedName>
    <definedName name="NWmatsup">#REF!</definedName>
    <definedName name="NWplant">#REF!</definedName>
    <definedName name="NWpp">#REF!</definedName>
    <definedName name="NWstorg">#REF!</definedName>
    <definedName name="o" hidden="1">#REF!</definedName>
    <definedName name="occ">#REF!</definedName>
    <definedName name="ocq" hidden="1">#REF!</definedName>
    <definedName name="odezscv" hidden="1">#REF!</definedName>
    <definedName name="ofooooo" hidden="1">#REF!</definedName>
    <definedName name="oia" hidden="1">#REF!</definedName>
    <definedName name="oiacew" hidden="1">#REF!</definedName>
    <definedName name="oicw" hidden="1">#REF!</definedName>
    <definedName name="oieac" hidden="1">#REF!</definedName>
    <definedName name="oiewq" hidden="1">#REF!</definedName>
    <definedName name="oihyecv" hidden="1">#REF!</definedName>
    <definedName name="oips" hidden="1">#REF!</definedName>
    <definedName name="ok" hidden="1">#REF!</definedName>
    <definedName name="okey" hidden="1">#REF!</definedName>
    <definedName name="okeydokey" hidden="1">#REF!</definedName>
    <definedName name="oklpwa" hidden="1">#REF!</definedName>
    <definedName name="olpuwce" hidden="1">#REF!</definedName>
    <definedName name="oluw" hidden="1">#REF!</definedName>
    <definedName name="oooofp" hidden="1">#REF!</definedName>
    <definedName name="opec" hidden="1">#REF!</definedName>
    <definedName name="opewqr" hidden="1">#REF!</definedName>
    <definedName name="opicaew" hidden="1">#REF!</definedName>
    <definedName name="opiecv" hidden="1">#REF!</definedName>
    <definedName name="opiyu" hidden="1">#REF!</definedName>
    <definedName name="oplpp" hidden="1">#REF!</definedName>
    <definedName name="opp" hidden="1">#REF!</definedName>
    <definedName name="opuafw" hidden="1">#REF!</definedName>
    <definedName name="opuc3e" hidden="1">#REF!</definedName>
    <definedName name="opueac" hidden="1">#REF!</definedName>
    <definedName name="opufw" hidden="1">#REF!</definedName>
    <definedName name="opuwa" hidden="1">#REF!</definedName>
    <definedName name="opvs" hidden="1">#REF!</definedName>
    <definedName name="os" hidden="1">#REF!</definedName>
    <definedName name="oupc" hidden="1">#REF!</definedName>
    <definedName name="OUTPUT">'[38]A'!$C$11:$Z$98</definedName>
    <definedName name="ovwe" hidden="1">#REF!</definedName>
    <definedName name="OwnershipShare">#REF!</definedName>
    <definedName name="p" hidden="1">{"Support/Rev Op Inc=Total revenue + OIBT",#N/A,FALSE,"Rev-Op Inc"}</definedName>
    <definedName name="P1_">#REF!</definedName>
    <definedName name="P2_">#REF!</definedName>
    <definedName name="PAGE1">#N/A</definedName>
    <definedName name="PAGE5">#REF!</definedName>
    <definedName name="PAGE6">#REF!</definedName>
    <definedName name="PAGE7">#REF!</definedName>
    <definedName name="PAGE8">#REF!</definedName>
    <definedName name="Pal_Workbook_GUID" hidden="1">"2L986F145WYGX229IDPE7YKM"</definedName>
    <definedName name="Parent">'[39]Parent Companies'!$A$1:$A$28</definedName>
    <definedName name="Parent_Company">'[40]Company Groups'!$B$3</definedName>
    <definedName name="paydate">#REF!</definedName>
    <definedName name="paydateno.7">#REF!</definedName>
    <definedName name="peqafd" hidden="1">#REF!</definedName>
    <definedName name="PERO" hidden="1">{#N/A,#N/A,FALSE,"SCA";#N/A,#N/A,FALSE,"NCA";#N/A,#N/A,FALSE,"SAZ";#N/A,#N/A,FALSE,"CAZ";#N/A,#N/A,FALSE,"SNV";#N/A,#N/A,FALSE,"NNV";#N/A,#N/A,FALSE,"PP";#N/A,#N/A,FALSE,"SA"}</definedName>
    <definedName name="pert" hidden="1">#REF!</definedName>
    <definedName name="plk" hidden="1">#REF!</definedName>
    <definedName name="plo" hidden="1">#REF!</definedName>
    <definedName name="plvsanj" hidden="1">#REF!</definedName>
    <definedName name="pocq" hidden="1">#REF!</definedName>
    <definedName name="poe" hidden="1">#REF!</definedName>
    <definedName name="poeac" hidden="1">#REF!</definedName>
    <definedName name="poec" hidden="1">#REF!</definedName>
    <definedName name="poeca" hidden="1">#REF!</definedName>
    <definedName name="poert" hidden="1">#REF!</definedName>
    <definedName name="poi" hidden="1">#REF!</definedName>
    <definedName name="poica" hidden="1">#REF!</definedName>
    <definedName name="poiea" hidden="1">#REF!</definedName>
    <definedName name="poiv" hidden="1">#REF!</definedName>
    <definedName name="poiy" hidden="1">#REF!</definedName>
    <definedName name="poiyw" hidden="1">#REF!</definedName>
    <definedName name="PopCache_GL_INTERFACE_REFERENCE7" hidden="1">'[41]PopCache'!$A$1:$A$2</definedName>
    <definedName name="pouac" hidden="1">#REF!</definedName>
    <definedName name="pouce" hidden="1">#REF!</definedName>
    <definedName name="povrs" hidden="1">#REF!</definedName>
    <definedName name="pp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PPP">#REF!</definedName>
    <definedName name="pppp" hidden="1">{"'Sheet1'!$A$1:$O$40"}</definedName>
    <definedName name="ppppp" hidden="1">{#N/A,#N/A,FALSE,"SCA";#N/A,#N/A,FALSE,"NCA";#N/A,#N/A,FALSE,"SAZ";#N/A,#N/A,FALSE,"CAZ";#N/A,#N/A,FALSE,"SNV";#N/A,#N/A,FALSE,"NNV";#N/A,#N/A,FALSE,"PP";#N/A,#N/A,FALSE,"SA"}</definedName>
    <definedName name="pppppppp" hidden="1">#REF!</definedName>
    <definedName name="pppppppppp" hidden="1">{"'Sheet1'!$A$1:$O$40"}</definedName>
    <definedName name="pres_sum_blk1_chg">'[42]RES'!$O$53</definedName>
    <definedName name="pres_sum_cust_chg">'[42]RES'!$O$49</definedName>
    <definedName name="pres_win_blk1_chg">'[42]RES'!$Q$53</definedName>
    <definedName name="pres_win_cust_chg">'[42]RES'!$Q$49</definedName>
    <definedName name="pres_win_xs_chg">'[42]RES'!$Q$54</definedName>
    <definedName name="price">#REF!</definedName>
    <definedName name="PRINT">#REF!</definedName>
    <definedName name="_xlnm.Print_Area">'[38]A'!$A$11:$N$51</definedName>
    <definedName name="Print_Area_MI">#REF!</definedName>
    <definedName name="_xlnm.Print_Titles">#N/A</definedName>
    <definedName name="PRINT1">#REF!</definedName>
    <definedName name="printing_probelm2_2006" hidden="1">{"CONSOL_UWNJ_ISV",#N/A,FALSE,"Sheet1";"CONSOL_UWNJ_SAV",#N/A,FALSE,"Sheet1";"CONSOL_UWNJ_BSV",#N/A,FALSE,"Sheet1";"CONSOL_UWNJ_SFDV",#N/A,FALSE,"Sheet1"}</definedName>
    <definedName name="printing_Problem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printing_problem2" hidden="1">{"CONSOL_UWNJ_ISV",#N/A,FALSE,"Sheet1";"CONSOL_UWNJ_SAV",#N/A,FALSE,"Sheet1";"CONSOL_UWNJ_BSV",#N/A,FALSE,"Sheet1";"CONSOL_UWNJ_SFDV",#N/A,FALSE,"Sheet1"}</definedName>
    <definedName name="printing_Problem2006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printing_problem3" hidden="1">{"CONSOL_WO_ISV",#N/A,FALSE,"Sheet1";"CONSOL_WO_SAV",#N/A,FALSE,"Sheet1";"CONSOL_WO_BSV",#N/A,FALSE,"Sheet1";"CONSOL_WO_SFDV",#N/A,FALSE,"Sheet1"}</definedName>
    <definedName name="printing_problem3_2006" hidden="1">{"CONSOL_WO_ISV",#N/A,FALSE,"Sheet1";"CONSOL_WO_SAV",#N/A,FALSE,"Sheet1";"CONSOL_WO_BSV",#N/A,FALSE,"Sheet1";"CONSOL_WO_SFDV",#N/A,FALSE,"Sheet1"}</definedName>
    <definedName name="printing_problem4" hidden="1">{"ELIM_CWO_ISV",#N/A,FALSE,"Sheet1";"ELIM_CWO_SAV",#N/A,FALSE,"Sheet1";"ELIM_CWO_BSV",#N/A,FALSE,"Sheet1";"ELIM_CWO_SFDV",#N/A,FALSE,"Sheet1"}</definedName>
    <definedName name="printing_problem4_2006" hidden="1">{"ELIM_CWO_ISV",#N/A,FALSE,"Sheet1";"ELIM_CWO_SAV",#N/A,FALSE,"Sheet1";"ELIM_CWO_BSV",#N/A,FALSE,"Sheet1";"ELIM_CWO_SFDV",#N/A,FALSE,"Sheet1"}</definedName>
    <definedName name="printing_problem5" hidden="1">{"ELIM_UWNJ_UWNY_ISV",#N/A,FALSE,"Sheet1";"ELIM_UWNJ_UWNY_SAV",#N/A,FALSE,"Sheet1";"ELIM_UWNJ_UWNY_BSV",#N/A,FALSE,"Sheet1";"ELIM_UWNJ_UWNY_SFDV",#N/A,FALSE,"Sheet1"}</definedName>
    <definedName name="printingproblem6" hidden="1">{"UWMACISV",#N/A,FALSE,"Sheet1";"UWMACSAV",#N/A,FALSE,"Sheet1";"UWMACBSV",#N/A,FALSE,"Sheet1";"UWMACSFDV",#N/A,FALSE,"Sheet1"}</definedName>
    <definedName name="printingproblem7" hidden="1">{"UWNYISV",#N/A,FALSE,"Sheet1";"UWNYSAV",#N/A,FALSE,"Sheet1";"UWNYBSV",#N/A,FALSE,"Sheet1";"UWNYSFDV",#N/A,FALSE,"Sheet1"}</definedName>
    <definedName name="printingproblem8" hidden="1">{"UWWISV",#N/A,FALSE,"Sheet1";"UWWSAV",#N/A,FALSE,"Sheet1";"UWWBSV",#N/A,FALSE,"Sheet1";"UWWSFDV",#N/A,FALSE,"Sheet1"}</definedName>
    <definedName name="PRN">'[18]A'!$S$11</definedName>
    <definedName name="PRNGROWTH">'[18]A'!$S$11</definedName>
    <definedName name="prop_sum_blk1_chg">'[42]RES'!$U$53</definedName>
    <definedName name="prop_sum_cust_chg">'[42]RES'!$U$49</definedName>
    <definedName name="prop_win_blk1_chg">'[42]RES'!$V$53</definedName>
    <definedName name="prop_win_cust_chg">'[42]RES'!$V$49</definedName>
    <definedName name="prop_win_xs_chg">'[42]RES'!$V$54</definedName>
    <definedName name="PROPERTY">#REF!</definedName>
    <definedName name="PS">'[29]Inputs'!$K$5</definedName>
    <definedName name="pslf" hidden="1">#REF!</definedName>
    <definedName name="psrfdgl" hidden="1">#REF!</definedName>
    <definedName name="pwe" hidden="1">#REF!</definedName>
    <definedName name="qaw" hidden="1">#REF!</definedName>
    <definedName name="qqa" hidden="1">{"ARK_JURIS_FUEL",#N/A,FALSE,"Ark_Fuel&amp;Rev"}</definedName>
    <definedName name="qtr.a1">'[32]Calculate'!$A$15:$G$15</definedName>
    <definedName name="qtr.a2">'[32]Calculate'!$A$16:$G$16</definedName>
    <definedName name="qtr.a3">'[32]Calculate'!$A$17:$G$17</definedName>
    <definedName name="qtr.a4">'[32]Calculate'!$A$18:$G$18</definedName>
    <definedName name="qtr.b1">'[32]Calculate'!$A$33:$G$33</definedName>
    <definedName name="qtr.b2">'[32]Calculate'!$A$34:$G$34</definedName>
    <definedName name="qtr.b3">'[32]Calculate'!$A$35:$G$35</definedName>
    <definedName name="qtr.b4">'[32]Calculate'!$A$36:$G$36</definedName>
    <definedName name="qtr.c1">'[32]Calculate'!$A$51:$G$51</definedName>
    <definedName name="qtr.c2">'[32]Calculate'!$A$52:$G$52</definedName>
    <definedName name="qtr.c3">'[32]Calculate'!$A$53:$G$53</definedName>
    <definedName name="qtr.c4">'[32]Calculate'!$A$54:$G$54</definedName>
    <definedName name="qtr.d1">'[32]Calculate'!$A$69:$G$69</definedName>
    <definedName name="qtr.d2">'[32]Calculate'!$A$70:$G$70</definedName>
    <definedName name="qtr.d3">'[32]Calculate'!$A$71:$G$71</definedName>
    <definedName name="qtr.d4">'[32]Calculate'!$A$72:$G$72</definedName>
    <definedName name="qtr.e1">'[43]Calculate'!$A$87:$G$87</definedName>
    <definedName name="qtr.e2">'[43]Calculate'!$A$88:$G$88</definedName>
    <definedName name="qtr.e3">'[43]Calculate'!$A$89:$G$89</definedName>
    <definedName name="qtr.e4">'[43]Calculate'!$A$90:$G$90</definedName>
    <definedName name="qtr.f1">'[43]Calculate'!$A$105:$G$105</definedName>
    <definedName name="qtr.f2">'[43]Calculate'!$A$106:$G$106</definedName>
    <definedName name="qtr.f3">'[43]Calculate'!$A$107:$G$107</definedName>
    <definedName name="qtr.f4">'[43]Calculate'!$A$108:$G$108</definedName>
    <definedName name="qtr.g1">#REF!</definedName>
    <definedName name="qtr.g2">#REF!</definedName>
    <definedName name="qtr.g3">#REF!</definedName>
    <definedName name="qtr.g4">#REF!</definedName>
    <definedName name="qtr.h1">#REF!</definedName>
    <definedName name="qtr.h2">#REF!</definedName>
    <definedName name="qtr.h3">#REF!</definedName>
    <definedName name="qtr.h4">#REF!</definedName>
    <definedName name="qtr.i1">#REF!</definedName>
    <definedName name="qtr.i2">#REF!</definedName>
    <definedName name="qtr.i3">#REF!</definedName>
    <definedName name="qtr.i4">#REF!</definedName>
    <definedName name="qtr.j1">#REF!</definedName>
    <definedName name="qtr.j2">#REF!</definedName>
    <definedName name="qtr.j3">#REF!</definedName>
    <definedName name="qtr.j4">#REF!</definedName>
    <definedName name="qwr" hidden="1">#REF!</definedName>
    <definedName name="Rankings">#REF!</definedName>
    <definedName name="RATINGS">'[33]Other'!$B$7:$B$32</definedName>
    <definedName name="rcoe">#REF!</definedName>
    <definedName name="regfdgdgre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repeat" hidden="1">#REF!</definedName>
    <definedName name="REPORT">#REF!</definedName>
    <definedName name="Report_Pages">#REF!</definedName>
    <definedName name="reterger" hidden="1">{"print4",#N/A,FALSE,"D21CUSTS"}</definedName>
    <definedName name="retrghrehrh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RETURN">'[18]A'!$M$129:$M$143</definedName>
    <definedName name="RETURNS">'[44]AUS RPM Study p 3'!$A$2:$CH$77</definedName>
    <definedName name="revreqrma">#REF!</definedName>
    <definedName name="REVREQRMA2">#REF!</definedName>
    <definedName name="Risk_Free_Rate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IsInput" hidden="1">_XLL.RISKCELLHASTOKENS(262144+512+524288)</definedName>
    <definedName name="RiskIsOptimization" hidden="1">FALSE</definedName>
    <definedName name="RiskIsOutput" hidden="1">_XLL.RISKCELLHASTOKENS(1024)</definedName>
    <definedName name="RiskIsStatistics" hidden="1">_XLL.RISKCELLHASTOKENS(4096+32768+65536)</definedName>
    <definedName name="riskmeasures">'[26]Utility Proxy Group'!$B$13:$N$65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prem">#REF!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k" hidden="1">{#N/A,#N/A,FALSE,"SCA";#N/A,#N/A,FALSE,"NCA";#N/A,#N/A,FALSE,"SAZ";#N/A,#N/A,FALSE,"CAZ";#N/A,#N/A,FALSE,"SNV";#N/A,#N/A,FALSE,"NNV";#N/A,#N/A,FALSE,"PP";#N/A,#N/A,FALSE,"SA"}</definedName>
    <definedName name="RMA3B">#REF!</definedName>
    <definedName name="RMA7B">#REF!</definedName>
    <definedName name="ROE">#REF!</definedName>
    <definedName name="roelst">#REF!</definedName>
    <definedName name="roerec">#REF!</definedName>
    <definedName name="ROEXP">#REF!</definedName>
    <definedName name="ROPLANT">#REF!</definedName>
    <definedName name="ROR_Rate">'[24]Input '!$C$25</definedName>
    <definedName name="RRR">#REF!</definedName>
    <definedName name="rtertrte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rtetetrete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rtrtrgfgrfgr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rtrtrtrr" hidden="1">{#N/A,#N/A,FALSE,"SCA";#N/A,#N/A,FALSE,"NCA";#N/A,#N/A,FALSE,"SAZ";#N/A,#N/A,FALSE,"CAZ";#N/A,#N/A,FALSE,"SNV";#N/A,#N/A,FALSE,"NNV";#N/A,#N/A,FALSE,"PP";#N/A,#N/A,FALSE,"SA"}</definedName>
    <definedName name="rtrtrtrtrrh" hidden="1">{#N/A,#N/A,FALSE,"Rev Seg Taxes";#N/A,#N/A,FALSE,"BookRev Seg";#N/A,#N/A,FALSE,"Supp Adj Seg";#N/A,#N/A,FALSE,"outside prov seg taxes"}</definedName>
    <definedName name="rtyui" hidden="1">#REF!</definedName>
    <definedName name="rtyuiop" hidden="1">#REF!</definedName>
    <definedName name="s">'[45]Credit Ratings-DO Not'!$B$5:$C$26</definedName>
    <definedName name="s_r">#REF!</definedName>
    <definedName name="sac" hidden="1">#REF!</definedName>
    <definedName name="sadf" hidden="1">#REF!</definedName>
    <definedName name="sadfdfafdsfasf" hidden="1">'[3]Chart Data'!$P$30:$P$229</definedName>
    <definedName name="sadfkj" hidden="1">#REF!</definedName>
    <definedName name="sample_coe_st">#REF!</definedName>
    <definedName name="sample_name">'[31]Sample List'!$D$16</definedName>
    <definedName name="SAP">#REF!</definedName>
    <definedName name="SAPBEXrevision" hidden="1">41</definedName>
    <definedName name="SAPBEXsysID" hidden="1">"PBW"</definedName>
    <definedName name="SAPBEXwbID" hidden="1">"3TD2FVG7ME7U056LVECBWI4A2"</definedName>
    <definedName name="scdcfh">#REF!</definedName>
    <definedName name="scdcfl">#REF!</definedName>
    <definedName name="sch">'[46]WP_H9'!$A$1:$Q$46</definedName>
    <definedName name="SCH_B1">'[47]SCH_B1'!$A$1:$G$30</definedName>
    <definedName name="SCH_B3">'[47]SCH_B3'!$A$1:$G$42</definedName>
    <definedName name="SCH_C2">'[47]SCH_C2'!$A$1:$G$42</definedName>
    <definedName name="SCH_D2">'[47]SCH_D2'!$A$1:$G$42</definedName>
    <definedName name="SCH_H2">'[47]SCH_H2'!$A$1:$G$42</definedName>
    <definedName name="sd" hidden="1">#REF!</definedName>
    <definedName name="sdcfcomph">#REF!</definedName>
    <definedName name="sdcfcompl">#REF!</definedName>
    <definedName name="sdcfcowith">#REF!</definedName>
    <definedName name="sdcfcowitl">#REF!</definedName>
    <definedName name="sdcfdyh">#REF!</definedName>
    <definedName name="sdcfdyl">#REF!</definedName>
    <definedName name="sdcfh">#REF!</definedName>
    <definedName name="sdcfl">#REF!</definedName>
    <definedName name="sdf" hidden="1">#REF!</definedName>
    <definedName name="sdfgfdgdger" hidden="1">{#N/A,#N/A,FALSE,"GLDwnLoad"}</definedName>
    <definedName name="sdfp" hidden="1">#REF!</definedName>
    <definedName name="sdklofj" hidden="1">#REF!</definedName>
    <definedName name="sdld" hidden="1">#REF!</definedName>
    <definedName name="sdljgfj" hidden="1">#REF!</definedName>
    <definedName name="sdop" hidden="1">#REF!</definedName>
    <definedName name="sdsdl" hidden="1">#REF!</definedName>
    <definedName name="sdv" hidden="1">#REF!</definedName>
    <definedName name="sdyldh">#REF!</definedName>
    <definedName name="sdyldl">#REF!</definedName>
    <definedName name="SE_Only">#REF!</definedName>
    <definedName name="SEadit">#REF!</definedName>
    <definedName name="SEadv">#REF!</definedName>
    <definedName name="SEcash">#REF!</definedName>
    <definedName name="SEcwip">#REF!</definedName>
    <definedName name="SEdep">#REF!</definedName>
    <definedName name="sedf" hidden="1">#REF!</definedName>
    <definedName name="SEmatsup">#REF!</definedName>
    <definedName name="SEMO">#REF!</definedName>
    <definedName name="SEMO_Plant">#REF!</definedName>
    <definedName name="SEplant">#REF!</definedName>
    <definedName name="SEpp">#REF!</definedName>
    <definedName name="SEstorg">#REF!</definedName>
    <definedName name="Set">" "</definedName>
    <definedName name="sevw" hidden="1">#REF!</definedName>
    <definedName name="sfdv" hidden="1">#REF!</definedName>
    <definedName name="shit" hidden="1">{#N/A,#N/A,TRUE,"1990";#N/A,#N/A,TRUE,"1991";#N/A,#N/A,TRUE,"1992";#N/A,#N/A,TRUE,"1993"}</definedName>
    <definedName name="shit2" hidden="1">{"summary",#N/A,TRUE,"E93ADJ";"detail",#N/A,TRUE,"E93ADJ"}</definedName>
    <definedName name="SI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lkd" hidden="1">#REF!</definedName>
    <definedName name="SOURCES">#REF!</definedName>
    <definedName name="sp">#REF!</definedName>
    <definedName name="Spread">'[44]AUS RPM Study p 2'!$A$1:$L$96</definedName>
    <definedName name="SpreadsheetBuilder_1" hidden="1">#REF!</definedName>
    <definedName name="SpreadsheetBuilder_3" hidden="1">#REF!</definedName>
    <definedName name="SpreadsheetBuilder_4" hidden="1">#REF!</definedName>
    <definedName name="SpreadsheetBuilder_5" hidden="1">#REF!</definedName>
    <definedName name="SpreadsheetBuilder_6" hidden="1">#REF!</definedName>
    <definedName name="SpreadsheetBuilder_8" hidden="1">#REF!</definedName>
    <definedName name="SPWS_WBID">"5C3BEB3C-3631-11D4-B07C-00104BC5D17F"</definedName>
    <definedName name="srg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srrh">#REF!</definedName>
    <definedName name="srrl">#REF!</definedName>
    <definedName name="ssdo" hidden="1">#REF!</definedName>
    <definedName name="SSExp">#REF!</definedName>
    <definedName name="SSPlant">#REF!</definedName>
    <definedName name="SSS">#REF!</definedName>
    <definedName name="sssset" hidden="1">#REF!</definedName>
    <definedName name="STD_Rate">'[24]Input '!$C$24</definedName>
    <definedName name="Stockprice">'[48]Stock Price (Combination)'!$C$1:$AQ$33</definedName>
    <definedName name="Sttax">#REF!</definedName>
    <definedName name="Study_Company">#REF!</definedName>
    <definedName name="STWBD_StatToolsBoxPlot_DefaultDataFormat" hidden="1">" 0"</definedName>
    <definedName name="STWBD_StatToolsBoxPlot_HasDefaultInfo" hidden="1">"TRUE"</definedName>
    <definedName name="STWBD_StatToolsBoxPlot_IncludeKey" hidden="1">"FALSE"</definedName>
    <definedName name="STWBD_StatToolsBoxPlot_VariableList" hidden="1">1</definedName>
    <definedName name="STWBD_StatToolsBoxPlot_VariableList_1" hidden="1">"U_x0001_VG27AE830F_x0001_"</definedName>
    <definedName name="STWBD_StatToolsBoxPlot_VarSelectorDefaultDataSet" hidden="1">"DG2C9ED946"</definedName>
    <definedName name="STWBD_StatToolsHistogram_BinMaximum" hidden="1">" 1.01E+300"</definedName>
    <definedName name="STWBD_StatToolsHistogram_BinMinimum" hidden="1">" 1.01E+300"</definedName>
    <definedName name="STWBD_StatToolsHistogram_DefaultDataFormat" hidden="1">" 0"</definedName>
    <definedName name="STWBD_StatToolsHistogram_HasDefaultInfo" hidden="1">"TRUE"</definedName>
    <definedName name="STWBD_StatToolsHistogram_NumBins" hidden="1">"-32767"</definedName>
    <definedName name="STWBD_StatToolsHistogram_VariableList" hidden="1">1</definedName>
    <definedName name="STWBD_StatToolsHistogram_VariableList_1" hidden="1">"U_x0001_VG27AE830F_x0001_"</definedName>
    <definedName name="STWBD_StatToolsHistogram_VarSelectorDefaultDataSet" hidden="1">"DG2C9ED946"</definedName>
    <definedName name="STWBD_StatToolsHistogram_XAxisStyle" hidden="1">" 0"</definedName>
    <definedName name="STWBD_StatToolsHistogram_YAxisStyle" hidden="1">" 0"</definedName>
    <definedName name="STWBD_StatToolsOneVarSummary_Count" hidden="1">"TRUE"</definedName>
    <definedName name="STWBD_StatToolsOneVarSummary_DefaultDataFormat" hidden="1">" 0"</definedName>
    <definedName name="STWBD_StatToolsOneVarSummary_FirstQuartile" hidden="1">"TRUE"</definedName>
    <definedName name="STWBD_StatToolsOneVarSummary_HasDefaultInfo" hidden="1">"TRUE"</definedName>
    <definedName name="STWBD_StatToolsOneVarSummary_InterQuartileRange" hidden="1">"TRUE"</definedName>
    <definedName name="STWBD_StatToolsOneVarSummary_Kurtosis" hidden="1">"TRUE"</definedName>
    <definedName name="STWBD_StatToolsOneVarSummary_Maximum" hidden="1">"TRUE"</definedName>
    <definedName name="STWBD_StatToolsOneVarSummary_Mean" hidden="1">"TRUE"</definedName>
    <definedName name="STWBD_StatToolsOneVarSummary_MeanAbsDeviation" hidden="1">"TRUE"</definedName>
    <definedName name="STWBD_StatToolsOneVarSummary_Median" hidden="1">"TRUE"</definedName>
    <definedName name="STWBD_StatToolsOneVarSummary_Minimum" hidden="1">"TRUE"</definedName>
    <definedName name="STWBD_StatToolsOneVarSummary_OtherPercentiles" hidden="1">"TRUE"</definedName>
    <definedName name="STWBD_StatToolsOneVarSummary_PercentileList" hidden="1">" .01, .025, .05, .1, .2, .8, .9, .95, .975, .99"</definedName>
    <definedName name="STWBD_StatToolsOneVarSummary_Range" hidden="1">"TRUE"</definedName>
    <definedName name="STWBD_StatToolsOneVarSummary_Skewness" hidden="1">"TRUE"</definedName>
    <definedName name="STWBD_StatToolsOneVarSummary_StandardDeviation" hidden="1">"TRUE"</definedName>
    <definedName name="STWBD_StatToolsOneVarSummary_Sum" hidden="1">"TRUE"</definedName>
    <definedName name="STWBD_StatToolsOneVarSummary_ThirdQuartile" hidden="1">"TRUE"</definedName>
    <definedName name="STWBD_StatToolsOneVarSummary_VariableList" hidden="1">1</definedName>
    <definedName name="STWBD_StatToolsOneVarSummary_VariableList_1" hidden="1">"U_x0001_VG27AE830F_x0001_"</definedName>
    <definedName name="STWBD_StatToolsOneVarSummary_Variance" hidden="1">"TRUE"</definedName>
    <definedName name="STWBD_StatToolsOneVarSummary_VarSelectorDefaultDataSet" hidden="1">"DG2C9ED946"</definedName>
    <definedName name="SUMMARY">'[38]A'!$A$1:$J$52</definedName>
    <definedName name="support">#REF!</definedName>
    <definedName name="sv" hidden="1">#REF!</definedName>
    <definedName name="svfdv" hidden="1">#REF!</definedName>
    <definedName name="SWadit">#REF!</definedName>
    <definedName name="SWadv">#REF!</definedName>
    <definedName name="swae" hidden="1">#REF!</definedName>
    <definedName name="SWcash">#REF!</definedName>
    <definedName name="SWcwip">#REF!</definedName>
    <definedName name="SWdep">#REF!</definedName>
    <definedName name="SWmatsup">#REF!</definedName>
    <definedName name="SWplant">#REF!</definedName>
    <definedName name="SWpp">#REF!</definedName>
    <definedName name="SWstorg">#REF!</definedName>
    <definedName name="T">#REF!</definedName>
    <definedName name="t_3">#REF!</definedName>
    <definedName name="t_4">#REF!</definedName>
    <definedName name="TABLE">#REF!</definedName>
    <definedName name="tar10high">#REF!</definedName>
    <definedName name="tar10low">#REF!</definedName>
    <definedName name="tar11high">#REF!</definedName>
    <definedName name="tar11low">#REF!</definedName>
    <definedName name="tar12high">#REF!</definedName>
    <definedName name="tar12low">#REF!</definedName>
    <definedName name="tar13high">#REF!</definedName>
    <definedName name="tar13low">#REF!</definedName>
    <definedName name="tar14high">#REF!</definedName>
    <definedName name="tar14low">#REF!</definedName>
    <definedName name="tar15high">#REF!</definedName>
    <definedName name="tar15low">#REF!</definedName>
    <definedName name="tar16high">#REF!</definedName>
    <definedName name="tar16low">#REF!</definedName>
    <definedName name="tar17high">#REF!</definedName>
    <definedName name="tar17low">#REF!</definedName>
    <definedName name="tar18high">#REF!</definedName>
    <definedName name="tar18low">#REF!</definedName>
    <definedName name="tar19high">#REF!</definedName>
    <definedName name="tar19low">#REF!</definedName>
    <definedName name="tar1high">#REF!</definedName>
    <definedName name="tar1low">#REF!</definedName>
    <definedName name="tar20high">#REF!</definedName>
    <definedName name="tar20low">#REF!</definedName>
    <definedName name="tar2high">#REF!</definedName>
    <definedName name="tar2low">#REF!</definedName>
    <definedName name="tar3high">#REF!</definedName>
    <definedName name="tar3low">#REF!</definedName>
    <definedName name="tar4high">#REF!</definedName>
    <definedName name="tar4low">#REF!</definedName>
    <definedName name="tar5high">#REF!</definedName>
    <definedName name="tar5low">#REF!</definedName>
    <definedName name="tar6high">#REF!</definedName>
    <definedName name="tar6low">#REF!</definedName>
    <definedName name="tar7high">#REF!</definedName>
    <definedName name="tar7low">#REF!</definedName>
    <definedName name="tar8high">#REF!</definedName>
    <definedName name="tar8low">#REF!</definedName>
    <definedName name="tar9high">#REF!</definedName>
    <definedName name="tar9low">#REF!</definedName>
    <definedName name="TAXCALC2">'[34]summary:fit'!$A$1:$V$287</definedName>
    <definedName name="tbsm01">#REF!</definedName>
    <definedName name="tbwn01">#REF!</definedName>
    <definedName name="tbwn02">#REF!</definedName>
    <definedName name="TEFRA" hidden="1">{"summary",#N/A,TRUE,"E93ADJ";"detail",#N/A,TRUE,"E93ADJ"}</definedName>
    <definedName name="Temp" hidden="1">{"ARK_JURIS_FUEL",#N/A,FALSE,"Ark_Fuel&amp;Rev"}</definedName>
    <definedName name="test" hidden="1">#REF!</definedName>
    <definedName name="test1" hidden="1">{#N/A,#N/A,TRUE,"Bill Comp - 60";#N/A,#N/A,TRUE,"Bill Comp - 70";#N/A,#N/A,TRUE,"Bill Comp - 71";#N/A,#N/A,TRUE,"Bill Comp- 85"}</definedName>
    <definedName name="TESTPERIOD">'[24]Input '!$C$10</definedName>
    <definedName name="TestPeriodDate">'[50]Inputs'!$D$20</definedName>
    <definedName name="TESTYEAR">'[19]DATA INPUT'!$C$9</definedName>
    <definedName name="Ticker">""</definedName>
    <definedName name="TOTadit">#REF!</definedName>
    <definedName name="TOTadv">#REF!</definedName>
    <definedName name="TOTcash">#REF!</definedName>
    <definedName name="TOTcwip">#REF!</definedName>
    <definedName name="TOTdep">#REF!</definedName>
    <definedName name="TOTmatsup">#REF!</definedName>
    <definedName name="TOTplant">#REF!</definedName>
    <definedName name="TOTpp">#REF!</definedName>
    <definedName name="TOTstorg">#REF!</definedName>
    <definedName name="TP_Footer_Path" hidden="1">"S:\75886\03WELF\WS\2004 contributions\"</definedName>
    <definedName name="TP_Footer_User" hidden="1">"northc"</definedName>
    <definedName name="TP_Footer_Version" hidden="1">"v3.00"</definedName>
    <definedName name="tran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Trans">#REF!</definedName>
    <definedName name="trehhjrgjr" hidden="1">{"PF",#N/A,FALSE,"Sheet4";"PG",#N/A,FALSE,"Sheet4";"PH",#N/A,FALSE,"Sheet4";"PI",#N/A,FALSE,"Sheet4";"PJ",#N/A,FALSE,"Sheet4"}</definedName>
    <definedName name="trtrtrtrtrtrt" hidden="1">{#N/A,#N/A,FALSE,"OTHERINPUTS";#N/A,#N/A,FALSE,"DITRATEINPUTS";#N/A,#N/A,FALSE,"SUPPLIEDADJINPUT";#N/A,#N/A,FALSE,"BR&amp;SUPADJ."}</definedName>
    <definedName name="ttrtrfgf" hidden="1">{#N/A,#N/A,FALSE,"GLDwnLoad"}</definedName>
    <definedName name="tttt" hidden="1">#REF!</definedName>
    <definedName name="Turnerabc" hidden="1">{#N/A,#N/A,TRUE,"1990";#N/A,#N/A,TRUE,"1991";#N/A,#N/A,TRUE,"1992";#N/A,#N/A,TRUE,"1993"}</definedName>
    <definedName name="Turnerabcd" hidden="1">{#N/A,#N/A,TRUE,"1990";#N/A,#N/A,TRUE,"1991";#N/A,#N/A,TRUE,"1992";#N/A,#N/A,TRUE,"1993"}</definedName>
    <definedName name="Turnerabcde" hidden="1">{"summary",#N/A,TRUE,"E93ADJ";"detail",#N/A,TRUE,"E93ADJ"}</definedName>
    <definedName name="Turnerabcdef" hidden="1">{"summary",#N/A,TRUE,"E93ADJ";"detail",#N/A,TRUE,"E93ADJ"}</definedName>
    <definedName name="Turnerbcd" hidden="1">{#N/A,#N/A,TRUE,"1990";#N/A,#N/A,TRUE,"1991";#N/A,#N/A,TRUE,"1992";#N/A,#N/A,TRUE,"1993"}</definedName>
    <definedName name="Turnerbcde" hidden="1">{"summary",#N/A,TRUE,"E93ADJ";"detail",#N/A,TRUE,"E93ADJ"}</definedName>
    <definedName name="Turnerdud" hidden="1">{#N/A,#N/A,TRUE,"1990";#N/A,#N/A,TRUE,"1991";#N/A,#N/A,TRUE,"1992";#N/A,#N/A,TRUE,"1993"}</definedName>
    <definedName name="Turnershit" hidden="1">{#N/A,#N/A,TRUE,"1990";#N/A,#N/A,TRUE,"1991";#N/A,#N/A,TRUE,"1992";#N/A,#N/A,TRUE,"1993"}</definedName>
    <definedName name="Turnershit2" hidden="1">{"summary",#N/A,TRUE,"E93ADJ";"detail",#N/A,TRUE,"E93ADJ"}</definedName>
    <definedName name="TurnerTEFRA" hidden="1">{"summary",#N/A,TRUE,"E93ADJ";"detail",#N/A,TRUE,"E93ADJ"}</definedName>
    <definedName name="Turnerwrn.ALL" hidden="1">{#N/A,#N/A,TRUE,"1990";#N/A,#N/A,TRUE,"1991";#N/A,#N/A,TRUE,"1992";#N/A,#N/A,TRUE,"1993"}</definedName>
    <definedName name="Turnerwrn.PRINT_ALL" hidden="1">{"summary",#N/A,TRUE,"E93ADJ";"detail",#N/A,TRUE,"E93ADJ"}</definedName>
    <definedName name="tw" hidden="1">#REF!</definedName>
    <definedName name="typbills01">#REF!</definedName>
    <definedName name="U" hidden="1">#REF!</definedName>
    <definedName name="uu" hidden="1">{#N/A,#N/A,FALSE,"SCA";#N/A,#N/A,FALSE,"NCA";#N/A,#N/A,FALSE,"SAZ";#N/A,#N/A,FALSE,"CAZ";#N/A,#N/A,FALSE,"SNV";#N/A,#N/A,FALSE,"NNV";#N/A,#N/A,FALSE,"PP";#N/A,#N/A,FALSE,"SA"}</definedName>
    <definedName name="uuu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uuuu" hidden="1">{#N/A,#N/A,FALSE,"SCA";#N/A,#N/A,FALSE,"NCA";#N/A,#N/A,FALSE,"SAZ";#N/A,#N/A,FALSE,"CAZ";#N/A,#N/A,FALSE,"SNV";#N/A,#N/A,FALSE,"NNV";#N/A,#N/A,FALSE,"PP";#N/A,#N/A,FALSE,"SA"}</definedName>
    <definedName name="uuuuu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v" hidden="1">{"Overall Scorecard",#N/A,FALSE,"Overall Scorecard"}</definedName>
    <definedName name="valueline">#REF!</definedName>
    <definedName name="vlapp">'[21]CAPM VL Appr Pot. (Sc 12 - WP)'!$A$1:$J$51</definedName>
    <definedName name="vldatabase">'[26]Value Line Data'!$B$13:$AE$65</definedName>
    <definedName name="w" hidden="1">{"Points=O&amp;M per Customer + per Equiv Employee",#N/A,FALSE,"Points";"Points=Operating Ratio + Return on Net Plant",#N/A,FALSE,"Points";"Points=Revenue per Equivalent Employee",#N/A,FALSE,"Points"}</definedName>
    <definedName name="We">#REF!</definedName>
    <definedName name="We_3">#REF!</definedName>
    <definedName name="We_4">#REF!</definedName>
    <definedName name="weA">#REF!</definedName>
    <definedName name="weA_3">#REF!</definedName>
    <definedName name="weA_4">#REF!</definedName>
    <definedName name="wepfo" hidden="1">#REF!</definedName>
    <definedName name="WG">#REF!</definedName>
    <definedName name="willdo" hidden="1">#REF!</definedName>
    <definedName name="work">'[52]CAPM Backup (Sc 12 - p. 2)'!$A$18:$K$79</definedName>
    <definedName name="WP">#REF!</definedName>
    <definedName name="WP_2_3">#REF!</definedName>
    <definedName name="WP_3_1">#REF!</definedName>
    <definedName name="WP_6_1">#REF!</definedName>
    <definedName name="WP_6_1_1">#REF!</definedName>
    <definedName name="WP_6_2">#REF!</definedName>
    <definedName name="WP_6_2_1">#REF!</definedName>
    <definedName name="WP_6_3">#REF!</definedName>
    <definedName name="WP_6_3_1">#REF!</definedName>
    <definedName name="WP_7_3">#REF!</definedName>
    <definedName name="WP_7_6">#REF!</definedName>
    <definedName name="WP_9_1">#REF!</definedName>
    <definedName name="WP_B9a">'[53]WP_B9'!$A$30:$U$49</definedName>
    <definedName name="WP_B9b">#REF!</definedName>
    <definedName name="WP_G6">'[53]WP_B5'!$A$13:$J$349</definedName>
    <definedName name="wrn.AFUDC." hidden="1">{#N/A,#N/A,FALSE,"COMPAPER";#N/A,#N/A,FALSE,"AFUDC";#N/A,#N/A,FALSE,"JE"}</definedName>
    <definedName name="wrn.agexpense." hidden="1">{"pb",#N/A,FALSE,"Sheet3";"pd",#N/A,FALSE,"Sheet3";"pe",#N/A,FALSE,"Sheet3"}</definedName>
    <definedName name="wrn.ALL." hidden="1">{#N/A,#N/A,TRUE,"1990";#N/A,#N/A,TRUE,"1991";#N/A,#N/A,TRUE,"1992";#N/A,#N/A,TRUE,"1993"}</definedName>
    <definedName name="wrn.All._.Sheets." hidden="1">{"IncSt",#N/A,FALSE,"IS";"BalSht",#N/A,FALSE,"BS";"IntCash",#N/A,FALSE,"Int. Cash";"Stats",#N/A,FALSE,"Stats"}</definedName>
    <definedName name="wrn.ALL_REPORTS.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wrn.AllRjs." hidden="1">{#N/A,#N/A,FALSE,"SCA";#N/A,#N/A,FALSE,"NCA";#N/A,#N/A,FALSE,"SAZ";#N/A,#N/A,FALSE,"CAZ";#N/A,#N/A,FALSE,"SNV";#N/A,#N/A,FALSE,"NNV";#N/A,#N/A,FALSE,"PP";#N/A,#N/A,FALSE,"SA"}</definedName>
    <definedName name="wrn.alrjs." hidden="1">{#N/A,#N/A,FALSE,"SCA";#N/A,#N/A,FALSE,"NCA";#N/A,#N/A,FALSE,"SAZ";#N/A,#N/A,FALSE,"CAZ";#N/A,#N/A,FALSE,"SNV";#N/A,#N/A,FALSE,"NNV";#N/A,#N/A,FALSE,"PP";#N/A,#N/A,FALSE,"SA"}</definedName>
    <definedName name="wrn.ARK._.JURIS._.FAC._.CALC." hidden="1">{"ARK_JURIS_FAC",#N/A,FALSE,"Ark_Fuel&amp;Rev"}</definedName>
    <definedName name="wrn.ARK._.JURIS._.FUEL._.COST." hidden="1">{"ARK_JURIS_FUEL",#N/A,FALSE,"Ark_Fuel&amp;Rev"}</definedName>
    <definedName name="wrn.ATOKA._.FAC._.CALC." hidden="1">{"ATOKA_FAC",#N/A,FALSE,"Atoka"}</definedName>
    <definedName name="wrn.Benefits." hidden="1">{"Benefits Summary",#N/A,FALSE,"Benefits Info without WC Amount";"Medical and Dental Costs",#N/A,FALSE,"Benefits Info without WC Amount";"Workers' Compensation",#N/A,FALSE,"Benefits Info without WC Amount"}</definedName>
    <definedName name="wrn.Bill._.Comparisons." hidden="1">{#N/A,#N/A,TRUE,"Bill Comp - 60";#N/A,#N/A,TRUE,"Bill Comp - 70";#N/A,#N/A,TRUE,"Bill Comp - 71";#N/A,#N/A,TRUE,"Bill Comp- 85"}</definedName>
    <definedName name="wrn.CLP._.SEG._.INPUTS." hidden="1">{#N/A,#N/A,FALSE,"Rev Seg Taxes";#N/A,#N/A,FALSE,"BookRev Seg";#N/A,#N/A,FALSE,"Supp Adj Seg";#N/A,#N/A,FALSE,"outside prov seg taxes"}</definedName>
    <definedName name="wrn.CLP._.SEG._.PROV.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wrn.CLP_GL." hidden="1">{#N/A,#N/A,FALSE,"GLDwnLoad"}</definedName>
    <definedName name="wrn.CLP_INPUTS." hidden="1">{#N/A,#N/A,FALSE,"OTHERINPUTS";#N/A,#N/A,FALSE,"DITRATEINPUTS";#N/A,#N/A,FALSE,"SUPPLIEDADJINPUT";#N/A,#N/A,FALSE,"BR&amp;SUPADJ."}</definedName>
    <definedName name="wrn.CLP_PROV.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wrn.CONOCO._.FAC." hidden="1">{"CONOCO_FAC",#N/A,FALSE,"Conoco FAC"}</definedName>
    <definedName name="wrn.CONSOL_UWNJ_UWNY." hidden="1">{"CONSOL_UWNJ_ISV",#N/A,FALSE,"Sheet1";"CONSOL_UWNJ_SAV",#N/A,FALSE,"Sheet1";"CONSOL_UWNJ_BSV",#N/A,FALSE,"Sheet1";"CONSOL_UWNJ_SFDV",#N/A,FALSE,"Sheet1"}</definedName>
    <definedName name="wrn.CONSOL_WO." hidden="1">{"CONSOL_WO_ISV",#N/A,FALSE,"Sheet1";"CONSOL_WO_SAV",#N/A,FALSE,"Sheet1";"CONSOL_WO_BSV",#N/A,FALSE,"Sheet1";"CONSOL_WO_SFDV",#N/A,FALSE,"Sheet1"}</definedName>
    <definedName name="wrn.CY_GL." hidden="1">{#N/A,#N/A,FALSE,"GLDwnLoad"}</definedName>
    <definedName name="wrn.CY_INPUTS." hidden="1">{#N/A,#N/A,FALSE,"OTHERINPUTS";#N/A,#N/A,FALSE,"DITRATEINPUTS";#N/A,#N/A,FALSE,"SUPPLIEDADJINPUT";#N/A,#N/A,FALSE,"TIMINGDIFFINPUTS";#N/A,#N/A,FALSE,"COSSINPUT";#N/A,#N/A,FALSE,"BR&amp;SUPADJ."}</definedName>
    <definedName name="wrn.CY_PROV.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wrn.CYFAS109.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wrn.Description_._.Assumption." hidden="1">{"Assumption-Description",#N/A,FALSE,"Assumptions"}</definedName>
    <definedName name="wrn.Detail." hidden="1">{"Print_Detail",#N/A,FALSE,"Redemption_Maturity Extract"}</definedName>
    <definedName name="wrn.Diane._.s._.Version." hidden="1">{"Full",#N/A,FALSE,"Sec MTN B Summary"}</definedName>
    <definedName name="wrn.Distribution._.Version." hidden="1">{"RedPrem_InitRed View",#N/A,FALSE,"Sec MTN B Summary"}</definedName>
    <definedName name="wrn.ELIM_CWO." hidden="1">{"ELIM_CWO_ISV",#N/A,FALSE,"Sheet1";"ELIM_CWO_SAV",#N/A,FALSE,"Sheet1";"ELIM_CWO_BSV",#N/A,FALSE,"Sheet1";"ELIM_CWO_SFDV",#N/A,FALSE,"Sheet1"}</definedName>
    <definedName name="wrn.ELIM_UWNJ_UWNY." hidden="1">{"ELIM_UWNJ_UWNY_ISV",#N/A,FALSE,"Sheet1";"ELIM_UWNJ_UWNY_SAV",#N/A,FALSE,"Sheet1";"ELIM_UWNJ_UWNY_BSV",#N/A,FALSE,"Sheet1";"ELIM_UWNJ_UWNY_SFDV",#N/A,FALSE,"Sheet1"}</definedName>
    <definedName name="wrn.FAC._.SUMMARY." hidden="1">{"FAC_SUMMARY",#N/A,FALSE,"Summaries"}</definedName>
    <definedName name="wrn.FAS109." hidden="1">{"ALL",#N/A,FALSE,"Tax Reconciliation Schedule";"TAXES",#N/A,FALSE,"Tax Reconciliation Schedule";"BS",#N/A,FALSE,"Bal Sheet";"FA",#N/A,FALSE,"Fixed Assets";"STD",#N/A,FALSE,"YE Tax WPs w M-Codes";"RTP",#N/A,FALSE,"RTP";"BONDS",#N/A,FALSE,"NY NJ bond disc temp";"M&amp;S",#N/A,FALSE,"M&amp;S";"SFA",#N/A,FALSE,"State FA";#N/A,#N/A,FALSE,"SRTP";"Federal Adjustments to be Booked",#N/A,FALSE,"Tax Reconciliation Schedule";"State Adjustments to be Booked",#N/A,FALSE,"Tax Reconciliation Schedule"}</definedName>
    <definedName name="wrn.FERC._.FAC._.CALC." hidden="1">{"FERC_FAC",#N/A,FALSE,"FERC_Fuel&amp;Rev"}</definedName>
    <definedName name="wrn.FERC._.WEATHER._.and._.JURIS._.FUEL." hidden="1">{"FERC_WEATHER_AND_FUEL",#N/A,FALSE,"FERC_Fuel&amp;Rev"}</definedName>
    <definedName name="wrn.Fin_Book." hidden="1">{#N/A,#N/A,FALSE,"Summary_1_WO_drought";#N/A,#N/A,FALSE,"Adjust_1_WO_drought";#N/A,#N/A,FALSE,"Summary_2_WO_drought";#N/A,#N/A,FALSE,"Adjust_2_WO_drought";#N/A,#N/A,FALSE,"RegSeg_1";#N/A,#N/A,FALSE,"RegSeg_2";#N/A,#N/A,FALSE,"NonReg";#N/A,#N/A,FALSE,"NonCore_1";#N/A,#N/A,FALSE,"NonCore_2";#N/A,#N/A,FALSE,"New_Bus_Proj_USA";#N/A,#N/A,FALSE,"Canada_Exist";#N/A,#N/A,FALSE,"Canada_NonCore";#N/A,#N/A,FALSE,"New_Bus_Proj_Canada"}</definedName>
    <definedName name="wrn.go." hidden="1">{"wp_h4.2",#N/A,FALSE,"WP_H4.2";"wp_h4.3",#N/A,FALSE,"WP_H4.3"}</definedName>
    <definedName name="wrn.HWP_GL." hidden="1">{#N/A,#N/A,FALSE,"GLDwnLoad"}</definedName>
    <definedName name="wrn.HWP_INPUTS." hidden="1">{#N/A,#N/A,FALSE,"OTHERINPUTS";#N/A,#N/A,FALSE,"SUPPLIEDADJINPUT";#N/A,#N/A,FALSE,"BR&amp;SUPADJ."}</definedName>
    <definedName name="wrn.HWP_PROV.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wrn.MFR.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2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MFRENT.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OK._.FUEL._.COMPARISON." hidden="1">{"OK_FUEL_COMPARISON",#N/A,FALSE,"Ok_Fuel&amp;Rev"}</definedName>
    <definedName name="wrn.OK._.JURIS._.FAC._.CALCULATION." hidden="1">{"OK_JURIS_FAC",#N/A,FALSE,"Ok_Fuel&amp;Rev"}</definedName>
    <definedName name="wrn.OK._.JURIS._.FUEL._.COST." hidden="1">{"OK_JURIS_FUEL",#N/A,FALSE,"Ok_Fuel&amp;Rev"}</definedName>
    <definedName name="wrn.OKLA._.PRO._.FORMA._.FUEL." hidden="1">{"OK_PRO_FORMA_FUEL",#N/A,FALSE,"Ok_Fuel&amp;Rev"}</definedName>
    <definedName name="wrn.OMEXPENSE." hidden="1">{"PF",#N/A,FALSE,"Sheet4";"PG",#N/A,FALSE,"Sheet4";"PH",#N/A,FALSE,"Sheet4";"PI",#N/A,FALSE,"Sheet4";"PJ",#N/A,FALSE,"Sheet4"}</definedName>
    <definedName name="wrn.OMPA._.FAC." hidden="1">{"OMPA_FAC",#N/A,FALSE,"OMPA FAC"}</definedName>
    <definedName name="wrn.OTHER._.DATA." hidden="1">{"OTHER_DATA",#N/A,FALSE,"Ok_Fuel&amp;Rev"}</definedName>
    <definedName name="wrn.Overall_Scorecard." hidden="1">{"Overall Scorecard",#N/A,FALSE,"Overall Scorecard"}</definedName>
    <definedName name="wrn.Percent_of_Change." hidden="1">{"% of Change=O&amp;M per Customer+Equiv Employee",#N/A,FALSE,"% Change";"% o Change=OR + Rev per Equivalent Employee",#N/A,FALSE,"% Change"}</definedName>
    <definedName name="wrn.Percent_of_Goal." hidden="1">{"% of Goals=O&amp;M per Customer + Equiv Employee",#N/A,FALSE,"% of Goal";"% of Goals=Operating Ration + Return on Net Plnt",#N/A,FALSE,"% of Goal";"% of Goals=Revenue per Equivalent Employee",#N/A,FALSE,"% of Goal"}</definedName>
    <definedName name="wrn.Pivot1." hidden="1">{"Pivot1",#N/A,FALSE,"Redemption_Maturity Extract"}</definedName>
    <definedName name="wrn.Pivot2." hidden="1">{"Pivot2",#N/A,FALSE,"Redemption_Maturity Extract"}</definedName>
    <definedName name="wrn.Points_Achieved." hidden="1">{"Points=O&amp;M per Customer + per Equiv Employee",#N/A,FALSE,"Points";"Points=Operating Ratio + Return on Net Plant",#N/A,FALSE,"Points";"Points=Revenue per Equivalent Employee",#N/A,FALSE,"Points"}</definedName>
    <definedName name="wrn.print.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wrn.PRINT_ALL." hidden="1">{"summary",#N/A,TRUE,"E93ADJ";"detail",#N/A,TRUE,"E93ADJ"}</definedName>
    <definedName name="wrn.printtable1." hidden="1">{"print1",#N/A,FALSE,"D21CUSTS"}</definedName>
    <definedName name="wrn.printtable2." hidden="1">{"print2",#N/A,FALSE,"D21CUSTS"}</definedName>
    <definedName name="wrn.printtable3." hidden="1">{"print3",#N/A,FALSE,"D21CUSTS"}</definedName>
    <definedName name="wrn.printtable4." hidden="1">{"print4",#N/A,FALSE,"D21CUSTS"}</definedName>
    <definedName name="wrn.Productivity_Ratios." hidden="1">{"PR=O&amp;M per Customer",#N/A,FALSE,"Prod-Ratios";"PR=Customer per Equivalent Employee",#N/A,FALSE,"Prod-Ratios";"PR=Operating Ratio(OI to Revenue)",#N/A,FALSE,"Prod-Ratios";"PR=Return on Net Utility Plant",#N/A,FALSE,"Prod-Ratios";"PR=Revenue per Equivalent Employee",#N/A,FALSE,"Prod-Ratios"}</definedName>
    <definedName name="wrn.Productivity_Targets." hidden="1">{"PT=O&amp;M per Cust + Equiv Employee + OR",#N/A,FALSE,"1999 Targets";"PT=Return on Net Plant &amp; Rev per Customere",#N/A,FALSE,"1999 Targets"}</definedName>
    <definedName name="wrn.Proforma." hidden="1">{#N/A,#N/A,TRUE,"SLDE";#N/A,#N/A,TRUE,"Concession Summary"}</definedName>
    <definedName name="wrn.Projected._.Def._.Adjustments.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iency.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SNH_GL." hidden="1">{#N/A,#N/A,FALSE,"GLDwnLoad"}</definedName>
    <definedName name="wrn.PSNH_INPUTS." hidden="1">{#N/A,#N/A,FALSE,"OTHERINPUTS";#N/A,#N/A,FALSE,"DITRATEINPUTS";#N/A,#N/A,FALSE,"SUPPLIEDADJINPUT";#N/A,#N/A,FALSE,"TIMINGDIFFINPUTS";#N/A,#N/A,FALSE,"BR&amp;SUPADJ."}</definedName>
    <definedName name="wrn.PSNH_PROV.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wrn.Quarterly._.report." hidden="1">{#N/A,#N/A,TRUE,"1 (2)";#N/A,#N/A,TRUE,"2";#N/A,#N/A,TRUE,"3"}</definedName>
    <definedName name="wrn.Rate._.Design." hidden="1">{#N/A,#N/A,TRUE,"Rev Alloc Stmt";#N/A,#N/A,TRUE,"Summary";#N/A,#N/A,TRUE,"Effective Rates";#N/A,#N/A,TRUE,"Margins";#N/A,#N/A,TRUE,"Rate 60";#N/A,#N/A,TRUE,"Rate 62";#N/A,#N/A,TRUE,"Rate 70";#N/A,#N/A,TRUE,"Rate 71";#N/A,#N/A,TRUE,"SI Reconciliation";#N/A,#N/A,TRUE,"Rate 85";#N/A,#N/A,TRUE,"Rates 81, 82, 84";#N/A,#N/A,TRUE,"LI Reconciliation";#N/A,#N/A,TRUE,"Seasonal Differential"}</definedName>
    <definedName name="wrn.Report." hidden="1">{#N/A,#N/A,TRUE,"Summary";#N/A,#N/A,TRUE,"Ratios LDE";#N/A,#N/A,TRUE,"Ratios";#N/A,#N/A,TRUE,"Financial Statements"}</definedName>
    <definedName name="wrn.ROR_MEMO." hidden="1">{#N/A,#N/A,FALSE,"RORMEMO";#N/A,#N/A,FALSE,"RORSUMMARY";#N/A,#N/A,FALSE,"RORDETAIL"}</definedName>
    <definedName name="wrn.SELECT_GL." hidden="1">{#N/A,#N/A,FALSE,"GLDwnLoad"}</definedName>
    <definedName name="wrn.SELECT_INPUTS." hidden="1">{#N/A,#N/A,FALSE,"OTHERINPUTS";#N/A,#N/A,FALSE,"SUPPLIEDADJINPUT";#N/A,#N/A,FALSE,"BR&amp;SUPADJ."}</definedName>
    <definedName name="wrn.SELECT_PROV.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wrn.SPA._.FAC." hidden="1">{"SPA_FAC",#N/A,FALSE,"OMPA SPA FAC"}</definedName>
    <definedName name="wrn.Summary_GL." hidden="1">{#N/A,#N/A,FALSE,"GLDwnLoad"}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2.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wrn.Support_Net_Plant." hidden="1">{"Support Net Plant=Net Utility Plant",#N/A,FALSE,"Net Plant"}</definedName>
    <definedName name="wrn.Support_O_M_Cust_Emp." hidden="1">{"Support O&amp;M-Cust-Emp=O&amp;M + # of Cust",#N/A,FALSE,"O&amp;M-Cust-Emp";"Support O&amp;M-Cust-Emp=Equv Employees",#N/A,FALSE,"O&amp;M-Cust-Emp";"Support O&amp;M-Cust-Emp=Actual Employees",#N/A,FALSE,"O&amp;M-Cust-Emp";"Support O&amp;M-Cust-Emp=M&amp;S Employees Allocation",#N/A,FALSE,"O&amp;M-Cust-Emp";"Support O&amp;M-Cust-Emp=M&amp;S +O&amp;M less M&amp;S Fees",#N/A,FALSE,"O&amp;M-Cust-Emp"}</definedName>
    <definedName name="wrn.Support_Rev_Op_Inc." hidden="1">{"Support/Rev Op Inc=Total revenue + OIBT",#N/A,FALSE,"Rev-Op Inc"}</definedName>
    <definedName name="wrn.tables." hidden="1">{"print1",#N/A,FALSE,"D21CUSTS";"print2",#N/A,FALSE,"D21CUSTS";"print3",#N/A,FALSE,"D21CUSTS";"print4",#N/A,FALSE,"D21CUSTS"}</definedName>
    <definedName name="wrn.Total._.Report." hidden="1">{"Fuel by Type",#N/A,FALSE,"00whfuel";"Fuel by Account",#N/A,FALSE,"00whfuel";"NTEC",#N/A,FALSE,"00whfuel";"Hope",#N/A,FALSE,"00whfuel";"Net Energy Load",#N/A,FALSE,"00whfuel";"Purchased Power",#N/A,FALSE,"00whfuel"}</definedName>
    <definedName name="wrn.UWMAC." hidden="1">{"UWMACISV",#N/A,FALSE,"Sheet1";"UWMACSAV",#N/A,FALSE,"Sheet1";"UWMACBSV",#N/A,FALSE,"Sheet1";"UWMACSFDV",#N/A,FALSE,"Sheet1"}</definedName>
    <definedName name="wrn.UWNJ." hidden="1">{"UWNJISV",#N/A,FALSE,"Sheet1";"UWNJSAV",#N/A,FALSE,"Sheet1";"UWNJBSV",#N/A,FALSE,"Sheet1";"UWNJSFDV",#N/A,FALSE,"Sheet1"}</definedName>
    <definedName name="wrn.UWNY." hidden="1">{"UWNYISV",#N/A,FALSE,"Sheet1";"UWNYSAV",#N/A,FALSE,"Sheet1";"UWNYBSV",#N/A,FALSE,"Sheet1";"UWNYSFDV",#N/A,FALSE,"Sheet1"}</definedName>
    <definedName name="wrn.UWW." hidden="1">{"UWWISV",#N/A,FALSE,"Sheet1";"UWWSAV",#N/A,FALSE,"Sheet1";"UWWBSV",#N/A,FALSE,"Sheet1";"UWWSFDV",#N/A,FALSE,"Sheet1"}</definedName>
    <definedName name="wrn.WEATHER._.AND._.YR._.END._.CUST._.ADJ." hidden="1">{"WEATHER_CUSTOMERS",#N/A,FALSE,"Ok_Fuel&amp;Rev"}</definedName>
    <definedName name="wrn.WMECO_GL." hidden="1">{#N/A,#N/A,FALSE,"GLDwnLoad"}</definedName>
    <definedName name="wrn.WMECO_INPUTS." hidden="1">{#N/A,#N/A,FALSE,"OTHERINPUTS";#N/A,#N/A,FALSE,"DITRATEINPUTS";#N/A,#N/A,FALSE,"SUPPLIEDADJINPUT";#N/A,#N/A,FALSE,"TIMINGDIFFINPUTS";#N/A,#N/A,FALSE,"BR&amp;SUPADJ."}</definedName>
    <definedName name="wrn.WMECO_PROV.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X" hidden="1">#REF!</definedName>
    <definedName name="xxx" hidden="1">{#N/A,#N/A,FALSE,"GLDwnLoad"}</definedName>
    <definedName name="Y" hidden="1">#REF!</definedName>
    <definedName name="Year">#REF!</definedName>
    <definedName name="yes" hidden="1">#REF!</definedName>
    <definedName name="yesindeed" hidden="1">#REF!</definedName>
    <definedName name="yesir" hidden="1">#REF!</definedName>
    <definedName name="Yield">#REF!</definedName>
    <definedName name="YIELDS">#REF!</definedName>
    <definedName name="yyy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yyyy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yyyyyy" hidden="1">#REF!</definedName>
    <definedName name="yyyyyyyy" hidden="1">{#N/A,#N/A,FALSE,"SCA";#N/A,#N/A,FALSE,"NCA";#N/A,#N/A,FALSE,"SAZ";#N/A,#N/A,FALSE,"CAZ";#N/A,#N/A,FALSE,"SNV";#N/A,#N/A,FALSE,"NNV";#N/A,#N/A,FALSE,"PP";#N/A,#N/A,FALSE,"SA"}</definedName>
    <definedName name="Z" hidden="1">#REF!</definedName>
    <definedName name="Z_23F18827_7997_11D6_8750_00508BD3B3BA_.wvu.Cols" hidden="1">#REF!,#REF!</definedName>
    <definedName name="Z_23F18827_7997_11D6_8750_00508BD3B3BA_.wvu.PrintArea" hidden="1">#REF!</definedName>
    <definedName name="ZACKSGROWTH">#REF!</definedName>
    <definedName name="zdcw" hidden="1">#REF!</definedName>
    <definedName name="zj" hidden="1">#REF!</definedName>
    <definedName name="znh" hidden="1">#REF!</definedName>
    <definedName name="zxcvb" hidden="1">#REF!</definedName>
    <definedName name="zxd" hidden="1">#REF!</definedName>
    <definedName name="zzz" hidden="1">{"'Sheet1'!$A$1:$O$40"}</definedName>
  </definedNames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<sst xmlns="http://schemas.openxmlformats.org/spreadsheetml/2006/main" count="1565" uniqueCount="1519">
  <si>
    <t>S&amp;P 500 Est. Required Market Return</t>
  </si>
  <si>
    <t>Total Market Capitalization:</t>
  </si>
  <si>
    <t>ZTS</t>
  </si>
  <si>
    <t>Zoetis Inc</t>
  </si>
  <si>
    <t>ZTS UN Equity</t>
  </si>
  <si>
    <t>ZION</t>
  </si>
  <si>
    <t>Zions Bancorp NA</t>
  </si>
  <si>
    <t>ZION UW Equity</t>
  </si>
  <si>
    <t>#N/A N/A</t>
  </si>
  <si>
    <t>ZBRA</t>
  </si>
  <si>
    <t>Zebra Technologies Corp</t>
  </si>
  <si>
    <t>ZBRA UW Equity</t>
  </si>
  <si>
    <t>ZBH</t>
  </si>
  <si>
    <t>Zimmer Biomet Holdings Inc</t>
  </si>
  <si>
    <t>ZBH UN Equity</t>
  </si>
  <si>
    <t>YUM</t>
  </si>
  <si>
    <t>Yum! Brands Inc</t>
  </si>
  <si>
    <t>YUM UN Equity</t>
  </si>
  <si>
    <t>XYL</t>
  </si>
  <si>
    <t>Xylem Inc/NY</t>
  </si>
  <si>
    <t>XYL UN Equity</t>
  </si>
  <si>
    <t>XRX</t>
  </si>
  <si>
    <t>Xerox Holdings Corp</t>
  </si>
  <si>
    <t>XRX UN Equity</t>
  </si>
  <si>
    <t>XRAY</t>
  </si>
  <si>
    <t>DENTSPLY SIRONA Inc</t>
  </si>
  <si>
    <t>XRAY UW Equity</t>
  </si>
  <si>
    <t>XOM</t>
  </si>
  <si>
    <t>Exxon Mobil Corp</t>
  </si>
  <si>
    <t>XOM UN Equity</t>
  </si>
  <si>
    <t>XLNX</t>
  </si>
  <si>
    <t>Xilinx Inc</t>
  </si>
  <si>
    <t>XLNX UW Equity</t>
  </si>
  <si>
    <t>XEL</t>
  </si>
  <si>
    <t>Xcel Energy Inc</t>
  </si>
  <si>
    <t>XEL UW Equity</t>
  </si>
  <si>
    <t>WYNN</t>
  </si>
  <si>
    <t>Wynn Resorts Ltd</t>
  </si>
  <si>
    <t>WYNN UW Equity</t>
  </si>
  <si>
    <t>WY</t>
  </si>
  <si>
    <t>Weyerhaeuser Co</t>
  </si>
  <si>
    <t>WY UN Equity</t>
  </si>
  <si>
    <t>WU</t>
  </si>
  <si>
    <t>Western Union Co/The</t>
  </si>
  <si>
    <t>WU UN Equity</t>
  </si>
  <si>
    <t>WRK</t>
  </si>
  <si>
    <t>Westrock Co</t>
  </si>
  <si>
    <t>WRK UN Equity</t>
  </si>
  <si>
    <t>WRB</t>
  </si>
  <si>
    <t>WR Berkley Corp</t>
  </si>
  <si>
    <t>WRB UN Equity</t>
  </si>
  <si>
    <t>WMT</t>
  </si>
  <si>
    <t>Walmart Inc</t>
  </si>
  <si>
    <t>WMT UN Equity</t>
  </si>
  <si>
    <t>WMB</t>
  </si>
  <si>
    <t>Williams Cos Inc/The</t>
  </si>
  <si>
    <t>WMB UN Equity</t>
  </si>
  <si>
    <t>WM</t>
  </si>
  <si>
    <t>Waste Management Inc</t>
  </si>
  <si>
    <t>WM UN Equity</t>
  </si>
  <si>
    <t>WLTW</t>
  </si>
  <si>
    <t>Willis Towers Watson PLC</t>
  </si>
  <si>
    <t>WLTW UW Equity</t>
  </si>
  <si>
    <t>WHR</t>
  </si>
  <si>
    <t>Whirlpool Corp</t>
  </si>
  <si>
    <t>WHR UN Equity</t>
  </si>
  <si>
    <t>WFC</t>
  </si>
  <si>
    <t>Wells Fargo &amp; Co</t>
  </si>
  <si>
    <t>WFC UN Equity</t>
  </si>
  <si>
    <t>WELL</t>
  </si>
  <si>
    <t>Welltower Inc</t>
  </si>
  <si>
    <t>WELL UN Equity</t>
  </si>
  <si>
    <t>WEC</t>
  </si>
  <si>
    <t>WEC Energy Group Inc</t>
  </si>
  <si>
    <t>WEC UN Equity</t>
  </si>
  <si>
    <t>WDC</t>
  </si>
  <si>
    <t>Western Digital Corp</t>
  </si>
  <si>
    <t>WDC UW Equity</t>
  </si>
  <si>
    <t>WBA</t>
  </si>
  <si>
    <t>Walgreens Boots Alliance Inc</t>
  </si>
  <si>
    <t>WBA UW Equity</t>
  </si>
  <si>
    <t>WAT</t>
  </si>
  <si>
    <t>Waters Corp</t>
  </si>
  <si>
    <t>WAT UN Equity</t>
  </si>
  <si>
    <t>WAB</t>
  </si>
  <si>
    <t>Westinghouse Air Brake Technologies Corp</t>
  </si>
  <si>
    <t>WAB UN Equity</t>
  </si>
  <si>
    <t>VZ</t>
  </si>
  <si>
    <t>Verizon Communications Inc</t>
  </si>
  <si>
    <t>VZ UN Equity</t>
  </si>
  <si>
    <t>VTR</t>
  </si>
  <si>
    <t>Ventas Inc</t>
  </si>
  <si>
    <t>VTR UN Equity</t>
  </si>
  <si>
    <t>VRTX</t>
  </si>
  <si>
    <t>Vertex Pharmaceuticals Inc</t>
  </si>
  <si>
    <t>VRTX UW Equity</t>
  </si>
  <si>
    <t>VRSN</t>
  </si>
  <si>
    <t>VeriSign Inc</t>
  </si>
  <si>
    <t>VRSN UW Equity</t>
  </si>
  <si>
    <t>VRSK</t>
  </si>
  <si>
    <t>Verisk Analytics Inc</t>
  </si>
  <si>
    <t>VRSK UW Equity</t>
  </si>
  <si>
    <t>VNO</t>
  </si>
  <si>
    <t>Vornado Realty Trust</t>
  </si>
  <si>
    <t>VNO UN Equity</t>
  </si>
  <si>
    <t>VMC</t>
  </si>
  <si>
    <t>Vulcan Materials Co</t>
  </si>
  <si>
    <t>VMC UN Equity</t>
  </si>
  <si>
    <t>VLO</t>
  </si>
  <si>
    <t>Valero Energy Corp</t>
  </si>
  <si>
    <t>VLO UN Equity</t>
  </si>
  <si>
    <t>VIAC</t>
  </si>
  <si>
    <t>ViacomCBS Inc</t>
  </si>
  <si>
    <t>VIAC UW Equity</t>
  </si>
  <si>
    <t>VFC</t>
  </si>
  <si>
    <t>VF Corp</t>
  </si>
  <si>
    <t>VFC UN Equity</t>
  </si>
  <si>
    <t>VAR</t>
  </si>
  <si>
    <t>Varian Medical Systems Inc</t>
  </si>
  <si>
    <t>VAR UN Equity</t>
  </si>
  <si>
    <t>V</t>
  </si>
  <si>
    <t>Visa Inc</t>
  </si>
  <si>
    <t>V UN Equity</t>
  </si>
  <si>
    <t>USB</t>
  </si>
  <si>
    <t>US Bancorp</t>
  </si>
  <si>
    <t>USB UN Equity</t>
  </si>
  <si>
    <t>URI</t>
  </si>
  <si>
    <t>United Rentals Inc</t>
  </si>
  <si>
    <t>URI UN Equity</t>
  </si>
  <si>
    <t>UPS</t>
  </si>
  <si>
    <t>United Parcel Service Inc</t>
  </si>
  <si>
    <t>UPS UN Equity</t>
  </si>
  <si>
    <t>UNP</t>
  </si>
  <si>
    <t>Union Pacific Corp</t>
  </si>
  <si>
    <t>UNP UN Equity</t>
  </si>
  <si>
    <t>UNM</t>
  </si>
  <si>
    <t>Unum Group</t>
  </si>
  <si>
    <t>UNM UN Equity</t>
  </si>
  <si>
    <t>UNH</t>
  </si>
  <si>
    <t>UnitedHealth Group Inc</t>
  </si>
  <si>
    <t>UNH UN Equity</t>
  </si>
  <si>
    <t>ULTA</t>
  </si>
  <si>
    <t>Ulta Beauty Inc</t>
  </si>
  <si>
    <t>ULTA UW Equity</t>
  </si>
  <si>
    <t>UHS</t>
  </si>
  <si>
    <t>Universal Health Services Inc</t>
  </si>
  <si>
    <t>UHS UN Equity</t>
  </si>
  <si>
    <t>UDR</t>
  </si>
  <si>
    <t>UDR Inc</t>
  </si>
  <si>
    <t>UDR UN Equity</t>
  </si>
  <si>
    <t>UAL</t>
  </si>
  <si>
    <t>United Airlines Holdings Inc</t>
  </si>
  <si>
    <t>UAL UW Equity</t>
  </si>
  <si>
    <t>UAA</t>
  </si>
  <si>
    <t>Under Armour Inc</t>
  </si>
  <si>
    <t>UAA UN Equity</t>
  </si>
  <si>
    <t>TXT</t>
  </si>
  <si>
    <t>Textron Inc</t>
  </si>
  <si>
    <t>TXT UN Equity</t>
  </si>
  <si>
    <t>TXN</t>
  </si>
  <si>
    <t>Texas Instruments Inc</t>
  </si>
  <si>
    <t>TXN UW Equity</t>
  </si>
  <si>
    <t>TWTR</t>
  </si>
  <si>
    <t>Twitter Inc</t>
  </si>
  <si>
    <t>TWTR UN Equity</t>
  </si>
  <si>
    <t>TTWO</t>
  </si>
  <si>
    <t>Take-Two Interactive Software Inc</t>
  </si>
  <si>
    <t>TTWO UW Equity</t>
  </si>
  <si>
    <t>TT</t>
  </si>
  <si>
    <t>Trane Technologies PLC</t>
  </si>
  <si>
    <t>TT UN Equity</t>
  </si>
  <si>
    <t>TSN</t>
  </si>
  <si>
    <t>Tyson Foods Inc</t>
  </si>
  <si>
    <t>TSN UN Equity</t>
  </si>
  <si>
    <t>TSCO</t>
  </si>
  <si>
    <t>Tractor Supply Co</t>
  </si>
  <si>
    <t>TSCO UW Equity</t>
  </si>
  <si>
    <t>TRV</t>
  </si>
  <si>
    <t>Travelers Cos Inc/The</t>
  </si>
  <si>
    <t>TRV UN Equity</t>
  </si>
  <si>
    <t>TROW</t>
  </si>
  <si>
    <t>T Rowe Price Group Inc</t>
  </si>
  <si>
    <t>TROW UW Equity</t>
  </si>
  <si>
    <t>TPR</t>
  </si>
  <si>
    <t>Tapestry Inc</t>
  </si>
  <si>
    <t>TPR UN Equity</t>
  </si>
  <si>
    <t>TMUS</t>
  </si>
  <si>
    <t>T-Mobile US Inc</t>
  </si>
  <si>
    <t>TMUS UW Equity</t>
  </si>
  <si>
    <t>TMO</t>
  </si>
  <si>
    <t>Thermo Fisher Scientific Inc</t>
  </si>
  <si>
    <t>TMO UN Equity</t>
  </si>
  <si>
    <t>TJX</t>
  </si>
  <si>
    <t>TJX Cos Inc/The</t>
  </si>
  <si>
    <t>TJX UN Equity</t>
  </si>
  <si>
    <t>TIF</t>
  </si>
  <si>
    <t>Tiffany &amp; Co</t>
  </si>
  <si>
    <t>TIF UN Equity</t>
  </si>
  <si>
    <t>TGT</t>
  </si>
  <si>
    <t>Target Corp</t>
  </si>
  <si>
    <t>TGT UN Equity</t>
  </si>
  <si>
    <t>TFX</t>
  </si>
  <si>
    <t>Teleflex Inc</t>
  </si>
  <si>
    <t>TFX UN Equity</t>
  </si>
  <si>
    <t>TFC</t>
  </si>
  <si>
    <t>Truist Financial Corp</t>
  </si>
  <si>
    <t>TFC UN Equity</t>
  </si>
  <si>
    <t>TEL</t>
  </si>
  <si>
    <t>TE Connectivity Ltd</t>
  </si>
  <si>
    <t>TEL UN Equity</t>
  </si>
  <si>
    <t>TDG</t>
  </si>
  <si>
    <t>TransDigm Group Inc</t>
  </si>
  <si>
    <t>TDG UN Equity</t>
  </si>
  <si>
    <t>TAP</t>
  </si>
  <si>
    <t>Molson Coors Beverage Co</t>
  </si>
  <si>
    <t>TAP UN Equity</t>
  </si>
  <si>
    <t>T</t>
  </si>
  <si>
    <t>AT&amp;T Inc</t>
  </si>
  <si>
    <t>T UN Equity</t>
  </si>
  <si>
    <t>SYY</t>
  </si>
  <si>
    <t>Sysco Corp</t>
  </si>
  <si>
    <t>SYY UN Equity</t>
  </si>
  <si>
    <t>SYK</t>
  </si>
  <si>
    <t>Stryker Corp</t>
  </si>
  <si>
    <t>SYK UN Equity</t>
  </si>
  <si>
    <t>SYF</t>
  </si>
  <si>
    <t>Synchrony Financial</t>
  </si>
  <si>
    <t>SYF UN Equity</t>
  </si>
  <si>
    <t>SWKS</t>
  </si>
  <si>
    <t>Skyworks Solutions Inc</t>
  </si>
  <si>
    <t>SWKS UW Equity</t>
  </si>
  <si>
    <t>SWK</t>
  </si>
  <si>
    <t>Stanley Black &amp; Decker Inc</t>
  </si>
  <si>
    <t>SWK UN Equity</t>
  </si>
  <si>
    <t>STZ</t>
  </si>
  <si>
    <t>Constellation Brands Inc</t>
  </si>
  <si>
    <t>STZ UN Equity</t>
  </si>
  <si>
    <t>STX</t>
  </si>
  <si>
    <t>Seagate Technology PLC</t>
  </si>
  <si>
    <t>STX UW Equity</t>
  </si>
  <si>
    <t>STT</t>
  </si>
  <si>
    <t>State Street Corp</t>
  </si>
  <si>
    <t>STT UN Equity</t>
  </si>
  <si>
    <t>STE</t>
  </si>
  <si>
    <t>STERIS PLC</t>
  </si>
  <si>
    <t>STE UN Equity</t>
  </si>
  <si>
    <t>SRE</t>
  </si>
  <si>
    <t>Sempra Energy</t>
  </si>
  <si>
    <t>SRE UN Equity</t>
  </si>
  <si>
    <t>SPGI</t>
  </si>
  <si>
    <t>S&amp;P Global Inc</t>
  </si>
  <si>
    <t>SPGI UN Equity</t>
  </si>
  <si>
    <t>SPG</t>
  </si>
  <si>
    <t>Simon Property Group Inc</t>
  </si>
  <si>
    <t>SPG UN Equity</t>
  </si>
  <si>
    <t>SO</t>
  </si>
  <si>
    <t>Southern Co/The</t>
  </si>
  <si>
    <t>SO UN Equity</t>
  </si>
  <si>
    <t>SNPS</t>
  </si>
  <si>
    <t>Synopsys Inc</t>
  </si>
  <si>
    <t>SNPS UW Equity</t>
  </si>
  <si>
    <t>SNA</t>
  </si>
  <si>
    <t>Snap-on Inc</t>
  </si>
  <si>
    <t>SNA UN Equity</t>
  </si>
  <si>
    <t>SLG</t>
  </si>
  <si>
    <t>SL Green Realty Corp</t>
  </si>
  <si>
    <t>SLG UN Equity</t>
  </si>
  <si>
    <t>SLB</t>
  </si>
  <si>
    <t>Schlumberger Ltd</t>
  </si>
  <si>
    <t>SLB UN Equity</t>
  </si>
  <si>
    <t>SJM</t>
  </si>
  <si>
    <t>JM Smucker Co/The</t>
  </si>
  <si>
    <t>SJM UN Equity</t>
  </si>
  <si>
    <t>SIVB</t>
  </si>
  <si>
    <t>SVB Financial Group</t>
  </si>
  <si>
    <t>SIVB UW Equity</t>
  </si>
  <si>
    <t>SHW</t>
  </si>
  <si>
    <t>Sherwin-Williams Co/The</t>
  </si>
  <si>
    <t>SHW UN Equity</t>
  </si>
  <si>
    <t>SEE</t>
  </si>
  <si>
    <t>Sealed Air Corp</t>
  </si>
  <si>
    <t>SEE UN Equity</t>
  </si>
  <si>
    <t>SCHW</t>
  </si>
  <si>
    <t>Charles Schwab Corp/The</t>
  </si>
  <si>
    <t>SCHW UN Equity</t>
  </si>
  <si>
    <t>SBUX</t>
  </si>
  <si>
    <t>Starbucks Corp</t>
  </si>
  <si>
    <t>SBUX UW Equity</t>
  </si>
  <si>
    <t>SBAC</t>
  </si>
  <si>
    <t>SBA Communications Corp</t>
  </si>
  <si>
    <t>SBAC UW Equity</t>
  </si>
  <si>
    <t>RTX</t>
  </si>
  <si>
    <t>Raytheon Technologies Corp</t>
  </si>
  <si>
    <t>RTX UN Equity</t>
  </si>
  <si>
    <t>RSG</t>
  </si>
  <si>
    <t>Republic Services Inc</t>
  </si>
  <si>
    <t>RSG UN Equity</t>
  </si>
  <si>
    <t>ROST</t>
  </si>
  <si>
    <t>Ross Stores Inc</t>
  </si>
  <si>
    <t>ROST UW Equity</t>
  </si>
  <si>
    <t>ROP</t>
  </si>
  <si>
    <t>Roper Technologies Inc</t>
  </si>
  <si>
    <t>ROP UN Equity</t>
  </si>
  <si>
    <t>ROL</t>
  </si>
  <si>
    <t>Rollins Inc</t>
  </si>
  <si>
    <t>ROL UN Equity</t>
  </si>
  <si>
    <t>ROK</t>
  </si>
  <si>
    <t>Rockwell Automation Inc</t>
  </si>
  <si>
    <t>ROK UN Equity</t>
  </si>
  <si>
    <t>RMD</t>
  </si>
  <si>
    <t>ResMed Inc</t>
  </si>
  <si>
    <t>RMD UN Equity</t>
  </si>
  <si>
    <t>RL</t>
  </si>
  <si>
    <t>Ralph Lauren Corp</t>
  </si>
  <si>
    <t>RL UN Equity</t>
  </si>
  <si>
    <t>RJF</t>
  </si>
  <si>
    <t>Raymond James Financial Inc</t>
  </si>
  <si>
    <t>RJF UN Equity</t>
  </si>
  <si>
    <t>RHI</t>
  </si>
  <si>
    <t>Robert Half International Inc</t>
  </si>
  <si>
    <t>RHI UN Equity</t>
  </si>
  <si>
    <t>RF</t>
  </si>
  <si>
    <t>Regions Financial Corp</t>
  </si>
  <si>
    <t>RF UN Equity</t>
  </si>
  <si>
    <t>REGN</t>
  </si>
  <si>
    <t>Regeneron Pharmaceuticals Inc</t>
  </si>
  <si>
    <t>REGN UW Equity</t>
  </si>
  <si>
    <t>REG</t>
  </si>
  <si>
    <t>Regency Centers Corp</t>
  </si>
  <si>
    <t>REG UW Equity</t>
  </si>
  <si>
    <t>RE</t>
  </si>
  <si>
    <t>Everest Re Group Ltd</t>
  </si>
  <si>
    <t>RE UN Equity</t>
  </si>
  <si>
    <t>RCL</t>
  </si>
  <si>
    <t>Royal Caribbean Cruises Ltd</t>
  </si>
  <si>
    <t>RCL UN Equity</t>
  </si>
  <si>
    <t>QRVO</t>
  </si>
  <si>
    <t>Qorvo Inc</t>
  </si>
  <si>
    <t>QRVO UW Equity</t>
  </si>
  <si>
    <t>QCOM</t>
  </si>
  <si>
    <t>QUALCOMM Inc</t>
  </si>
  <si>
    <t>QCOM UW Equity</t>
  </si>
  <si>
    <t>PYPL</t>
  </si>
  <si>
    <t>PayPal Holdings Inc</t>
  </si>
  <si>
    <t>PYPL UW Equity</t>
  </si>
  <si>
    <t>PXD</t>
  </si>
  <si>
    <t>Pioneer Natural Resources Co</t>
  </si>
  <si>
    <t>PXD UN Equity</t>
  </si>
  <si>
    <t>PWR</t>
  </si>
  <si>
    <t>Quanta Services Inc</t>
  </si>
  <si>
    <t>PWR UN Equity</t>
  </si>
  <si>
    <t>PVH</t>
  </si>
  <si>
    <t>PVH Corp</t>
  </si>
  <si>
    <t>PVH UN Equity</t>
  </si>
  <si>
    <t>PSX</t>
  </si>
  <si>
    <t>Phillips 66</t>
  </si>
  <si>
    <t>PSX UN Equity</t>
  </si>
  <si>
    <t>PSA</t>
  </si>
  <si>
    <t>Public Storage</t>
  </si>
  <si>
    <t>PSA UN Equity</t>
  </si>
  <si>
    <t>PRU</t>
  </si>
  <si>
    <t>Prudential Financial Inc</t>
  </si>
  <si>
    <t>PRU UN Equity</t>
  </si>
  <si>
    <t>PRGO</t>
  </si>
  <si>
    <t>Perrigo Co PLC</t>
  </si>
  <si>
    <t>PRGO UN Equity</t>
  </si>
  <si>
    <t>PPL</t>
  </si>
  <si>
    <t>PPL Corp</t>
  </si>
  <si>
    <t>PPL UN Equity</t>
  </si>
  <si>
    <t>PPG</t>
  </si>
  <si>
    <t>PPG Industries Inc</t>
  </si>
  <si>
    <t>PPG UN Equity</t>
  </si>
  <si>
    <t>PNW</t>
  </si>
  <si>
    <t>Pinnacle West Capital Corp</t>
  </si>
  <si>
    <t>PNW UN Equity</t>
  </si>
  <si>
    <t>PNR</t>
  </si>
  <si>
    <t>Pentair PLC</t>
  </si>
  <si>
    <t>PNR UN Equity</t>
  </si>
  <si>
    <t>PNC</t>
  </si>
  <si>
    <t>PNC Financial Services Group Inc/The</t>
  </si>
  <si>
    <t>PNC UN Equity</t>
  </si>
  <si>
    <t>PM</t>
  </si>
  <si>
    <t>Philip Morris International Inc</t>
  </si>
  <si>
    <t>PM UN Equity</t>
  </si>
  <si>
    <t>PLD</t>
  </si>
  <si>
    <t>Prologis Inc</t>
  </si>
  <si>
    <t>PLD UN Equity</t>
  </si>
  <si>
    <t>PKI</t>
  </si>
  <si>
    <t>PerkinElmer Inc</t>
  </si>
  <si>
    <t>PKI UN Equity</t>
  </si>
  <si>
    <t>PKG</t>
  </si>
  <si>
    <t>Packaging Corp of America</t>
  </si>
  <si>
    <t>PKG UN Equity</t>
  </si>
  <si>
    <t>PHM</t>
  </si>
  <si>
    <t>PulteGroup Inc</t>
  </si>
  <si>
    <t>PHM UN Equity</t>
  </si>
  <si>
    <t>PH</t>
  </si>
  <si>
    <t>Parker-Hannifin Corp</t>
  </si>
  <si>
    <t>PH UN Equity</t>
  </si>
  <si>
    <t>PGR</t>
  </si>
  <si>
    <t>Progressive Corp/The</t>
  </si>
  <si>
    <t>PGR UN Equity</t>
  </si>
  <si>
    <t>PG</t>
  </si>
  <si>
    <t>Procter &amp; Gamble Co/The</t>
  </si>
  <si>
    <t>PG UN Equity</t>
  </si>
  <si>
    <t>PFG</t>
  </si>
  <si>
    <t>Principal Financial Group Inc</t>
  </si>
  <si>
    <t>PFG UW Equity</t>
  </si>
  <si>
    <t>PFE</t>
  </si>
  <si>
    <t>Pfizer Inc</t>
  </si>
  <si>
    <t>PFE UN Equity</t>
  </si>
  <si>
    <t>PEP</t>
  </si>
  <si>
    <t>PepsiCo Inc</t>
  </si>
  <si>
    <t>PEP UW Equity</t>
  </si>
  <si>
    <t>PEG</t>
  </si>
  <si>
    <t>Public Service Enterprise Group Inc</t>
  </si>
  <si>
    <t>PEG UN Equity</t>
  </si>
  <si>
    <t>PEAK</t>
  </si>
  <si>
    <t>Healthpeak Properties Inc</t>
  </si>
  <si>
    <t>PEAK UN Equity</t>
  </si>
  <si>
    <t>PCAR</t>
  </si>
  <si>
    <t>PACCAR Inc</t>
  </si>
  <si>
    <t>PCAR UW Equity</t>
  </si>
  <si>
    <t>PBCT</t>
  </si>
  <si>
    <t>People's United Financial Inc</t>
  </si>
  <si>
    <t>PBCT UW Equity</t>
  </si>
  <si>
    <t>PAYX</t>
  </si>
  <si>
    <t>Paychex Inc</t>
  </si>
  <si>
    <t>PAYX UW Equity</t>
  </si>
  <si>
    <t>PAYC</t>
  </si>
  <si>
    <t>Paycom Software Inc</t>
  </si>
  <si>
    <t>PAYC UN Equity</t>
  </si>
  <si>
    <t>OXY</t>
  </si>
  <si>
    <t>Occidental Petroleum Corp</t>
  </si>
  <si>
    <t>OXY UN Equity</t>
  </si>
  <si>
    <t>OTIS</t>
  </si>
  <si>
    <t>Otis Worldwide Corp</t>
  </si>
  <si>
    <t>OTIS UN Equity</t>
  </si>
  <si>
    <t>ORLY</t>
  </si>
  <si>
    <t>O'Reilly Automotive Inc</t>
  </si>
  <si>
    <t>ORLY UW Equity</t>
  </si>
  <si>
    <t>ORCL</t>
  </si>
  <si>
    <t>Oracle Corp</t>
  </si>
  <si>
    <t>ORCL UN Equity</t>
  </si>
  <si>
    <t>OMC</t>
  </si>
  <si>
    <t>Omnicom Group Inc</t>
  </si>
  <si>
    <t>OMC UN Equity</t>
  </si>
  <si>
    <t>OKE</t>
  </si>
  <si>
    <t>ONEOK Inc</t>
  </si>
  <si>
    <t>OKE UN Equity</t>
  </si>
  <si>
    <t>ODFL</t>
  </si>
  <si>
    <t>Old Dominion Freight Line Inc</t>
  </si>
  <si>
    <t>ODFL UW Equity</t>
  </si>
  <si>
    <t>O</t>
  </si>
  <si>
    <t>Realty Income Corp</t>
  </si>
  <si>
    <t>O UN Equity</t>
  </si>
  <si>
    <t>NWSA</t>
  </si>
  <si>
    <t>News Corp</t>
  </si>
  <si>
    <t>NWSA UW Equity</t>
  </si>
  <si>
    <t>NWL</t>
  </si>
  <si>
    <t>Newell Brands Inc</t>
  </si>
  <si>
    <t>NWL UW Equity</t>
  </si>
  <si>
    <t>NVR</t>
  </si>
  <si>
    <t>NVR Inc</t>
  </si>
  <si>
    <t>NVR UN Equity</t>
  </si>
  <si>
    <t>NVDA</t>
  </si>
  <si>
    <t>NVIDIA Corp</t>
  </si>
  <si>
    <t>NVDA UW Equity</t>
  </si>
  <si>
    <t>NUE</t>
  </si>
  <si>
    <t>Nucor Corp</t>
  </si>
  <si>
    <t>NUE UN Equity</t>
  </si>
  <si>
    <t>NTRS</t>
  </si>
  <si>
    <t>Northern Trust Corp</t>
  </si>
  <si>
    <t>NTRS UW Equity</t>
  </si>
  <si>
    <t>NTAP</t>
  </si>
  <si>
    <t>NetApp Inc</t>
  </si>
  <si>
    <t>NTAP UW Equity</t>
  </si>
  <si>
    <t>NSC</t>
  </si>
  <si>
    <t>Norfolk Southern Corp</t>
  </si>
  <si>
    <t>NSC UN Equity</t>
  </si>
  <si>
    <t>NRG</t>
  </si>
  <si>
    <t>NRG Energy Inc</t>
  </si>
  <si>
    <t>NRG UN Equity</t>
  </si>
  <si>
    <t>NOW</t>
  </si>
  <si>
    <t>ServiceNow Inc</t>
  </si>
  <si>
    <t>NOW UN Equity</t>
  </si>
  <si>
    <t>NOV</t>
  </si>
  <si>
    <t>National Oilwell Varco Inc</t>
  </si>
  <si>
    <t>NOV UN Equity</t>
  </si>
  <si>
    <t>NOC</t>
  </si>
  <si>
    <t>Northrop Grumman Corp</t>
  </si>
  <si>
    <t>NOC UN Equity</t>
  </si>
  <si>
    <t>NLSN</t>
  </si>
  <si>
    <t>Nielsen Holdings PLC</t>
  </si>
  <si>
    <t>NLSN UN Equity</t>
  </si>
  <si>
    <t>NLOK</t>
  </si>
  <si>
    <t>NortonLifeLock Inc</t>
  </si>
  <si>
    <t>NLOK UW Equity</t>
  </si>
  <si>
    <t>NKE</t>
  </si>
  <si>
    <t>NIKE Inc</t>
  </si>
  <si>
    <t>NKE UN Equity</t>
  </si>
  <si>
    <t>NI</t>
  </si>
  <si>
    <t>NiSource Inc</t>
  </si>
  <si>
    <t>NI UN Equity</t>
  </si>
  <si>
    <t>NFLX</t>
  </si>
  <si>
    <t>Netflix Inc</t>
  </si>
  <si>
    <t>NFLX UW Equity</t>
  </si>
  <si>
    <t>NEM</t>
  </si>
  <si>
    <t>Newmont Corp</t>
  </si>
  <si>
    <t>NEM UN Equity</t>
  </si>
  <si>
    <t>NEE</t>
  </si>
  <si>
    <t>NextEra Energy Inc</t>
  </si>
  <si>
    <t>NEE UN Equity</t>
  </si>
  <si>
    <t>NDAQ</t>
  </si>
  <si>
    <t>Nasdaq Inc</t>
  </si>
  <si>
    <t>NDAQ UW Equity</t>
  </si>
  <si>
    <t>NCLH</t>
  </si>
  <si>
    <t>Norwegian Cruise Line Holdings Ltd</t>
  </si>
  <si>
    <t>NCLH UN Equity</t>
  </si>
  <si>
    <t>NBL</t>
  </si>
  <si>
    <t>Noble Energy Inc</t>
  </si>
  <si>
    <t>NBL UW Equity</t>
  </si>
  <si>
    <t>MYL</t>
  </si>
  <si>
    <t>Mylan NV</t>
  </si>
  <si>
    <t>MYL UW Equity</t>
  </si>
  <si>
    <t>MXIM</t>
  </si>
  <si>
    <t>Maxim Integrated Products Inc</t>
  </si>
  <si>
    <t>MXIM UW Equity</t>
  </si>
  <si>
    <t>MU</t>
  </si>
  <si>
    <t>Micron Technology Inc</t>
  </si>
  <si>
    <t>MU UW Equity</t>
  </si>
  <si>
    <t>MTD</t>
  </si>
  <si>
    <t>Mettler-Toledo International Inc</t>
  </si>
  <si>
    <t>MTD UN Equity</t>
  </si>
  <si>
    <t>MTB</t>
  </si>
  <si>
    <t>M&amp;T Bank Corp</t>
  </si>
  <si>
    <t>MTB UN Equity</t>
  </si>
  <si>
    <t>MSI</t>
  </si>
  <si>
    <t>Motorola Solutions Inc</t>
  </si>
  <si>
    <t>MSI UN Equity</t>
  </si>
  <si>
    <t>MSFT</t>
  </si>
  <si>
    <t>Microsoft Corp</t>
  </si>
  <si>
    <t>MSFT UW Equity</t>
  </si>
  <si>
    <t>MSCI</t>
  </si>
  <si>
    <t>MSCI Inc</t>
  </si>
  <si>
    <t>MSCI UN Equity</t>
  </si>
  <si>
    <t>MS</t>
  </si>
  <si>
    <t>Morgan Stanley</t>
  </si>
  <si>
    <t>MS UN Equity</t>
  </si>
  <si>
    <t>MRO</t>
  </si>
  <si>
    <t>Marathon Oil Corp</t>
  </si>
  <si>
    <t>MRO UN Equity</t>
  </si>
  <si>
    <t>MRK</t>
  </si>
  <si>
    <t>Merck &amp; Co Inc</t>
  </si>
  <si>
    <t>MRK UN Equity</t>
  </si>
  <si>
    <t>MPC</t>
  </si>
  <si>
    <t>Marathon Petroleum Corp</t>
  </si>
  <si>
    <t>MPC UN Equity</t>
  </si>
  <si>
    <t>MOS</t>
  </si>
  <si>
    <t>Mosaic Co/The</t>
  </si>
  <si>
    <t>MOS UN Equity</t>
  </si>
  <si>
    <t>MO</t>
  </si>
  <si>
    <t>Altria Group Inc</t>
  </si>
  <si>
    <t>MO UN Equity</t>
  </si>
  <si>
    <t>MNST</t>
  </si>
  <si>
    <t>Monster Beverage Corp</t>
  </si>
  <si>
    <t>MNST UW Equity</t>
  </si>
  <si>
    <t>MMM</t>
  </si>
  <si>
    <t>3M Co</t>
  </si>
  <si>
    <t>MMM UN Equity</t>
  </si>
  <si>
    <t>MMC</t>
  </si>
  <si>
    <t>Marsh &amp; McLennan Cos Inc</t>
  </si>
  <si>
    <t>MMC UN Equity</t>
  </si>
  <si>
    <t>MLM</t>
  </si>
  <si>
    <t>Martin Marietta Materials Inc</t>
  </si>
  <si>
    <t>MLM UN Equity</t>
  </si>
  <si>
    <t>MKTX</t>
  </si>
  <si>
    <t>MarketAxess Holdings Inc</t>
  </si>
  <si>
    <t>MKTX UW Equity</t>
  </si>
  <si>
    <t>MKC</t>
  </si>
  <si>
    <t>McCormick &amp; Co Inc/MD</t>
  </si>
  <si>
    <t>MKC UN Equity</t>
  </si>
  <si>
    <t>MHK</t>
  </si>
  <si>
    <t>Mohawk Industries Inc</t>
  </si>
  <si>
    <t>MHK UN Equity</t>
  </si>
  <si>
    <t>MGM</t>
  </si>
  <si>
    <t>MGM Resorts International</t>
  </si>
  <si>
    <t>MGM UN Equity</t>
  </si>
  <si>
    <t>MET</t>
  </si>
  <si>
    <t>MetLife Inc</t>
  </si>
  <si>
    <t>MET UN Equity</t>
  </si>
  <si>
    <t>MDT</t>
  </si>
  <si>
    <t>Medtronic PLC</t>
  </si>
  <si>
    <t>MDT UN Equity</t>
  </si>
  <si>
    <t>MDLZ</t>
  </si>
  <si>
    <t>Mondelez International Inc</t>
  </si>
  <si>
    <t>MDLZ UW Equity</t>
  </si>
  <si>
    <t>MCO</t>
  </si>
  <si>
    <t>Moody's Corp</t>
  </si>
  <si>
    <t>MCO UN Equity</t>
  </si>
  <si>
    <t>MCK</t>
  </si>
  <si>
    <t>McKesson Corp</t>
  </si>
  <si>
    <t>MCK UN Equity</t>
  </si>
  <si>
    <t>MCHP</t>
  </si>
  <si>
    <t>Microchip Technology Inc</t>
  </si>
  <si>
    <t>MCHP UW Equity</t>
  </si>
  <si>
    <t>MCD</t>
  </si>
  <si>
    <t>McDonald's Corp</t>
  </si>
  <si>
    <t>MCD UN Equity</t>
  </si>
  <si>
    <t>MAS</t>
  </si>
  <si>
    <t>Masco Corp</t>
  </si>
  <si>
    <t>MAS UN Equity</t>
  </si>
  <si>
    <t>MAR</t>
  </si>
  <si>
    <t>Marriott International Inc/MD</t>
  </si>
  <si>
    <t>MAR UW Equity</t>
  </si>
  <si>
    <t>MAA</t>
  </si>
  <si>
    <t>Mid-America Apartment Communities Inc</t>
  </si>
  <si>
    <t>MAA UN Equity</t>
  </si>
  <si>
    <t>MA</t>
  </si>
  <si>
    <t>Mastercard Inc</t>
  </si>
  <si>
    <t>MA UN Equity</t>
  </si>
  <si>
    <t>LYV</t>
  </si>
  <si>
    <t>Live Nation Entertainment Inc</t>
  </si>
  <si>
    <t>LYV UN Equity</t>
  </si>
  <si>
    <t>LYB</t>
  </si>
  <si>
    <t>LyondellBasell Industries NV</t>
  </si>
  <si>
    <t>LYB UN Equity</t>
  </si>
  <si>
    <t>LW</t>
  </si>
  <si>
    <t>Lamb Weston Holdings Inc</t>
  </si>
  <si>
    <t>LW UN Equity</t>
  </si>
  <si>
    <t>LVS</t>
  </si>
  <si>
    <t>Las Vegas Sands Corp</t>
  </si>
  <si>
    <t>LVS UN Equity</t>
  </si>
  <si>
    <t>LUV</t>
  </si>
  <si>
    <t>Southwest Airlines Co</t>
  </si>
  <si>
    <t>LUV UN Equity</t>
  </si>
  <si>
    <t>LRCX</t>
  </si>
  <si>
    <t>Lam Research Corp</t>
  </si>
  <si>
    <t>LRCX UW Equity</t>
  </si>
  <si>
    <t>LOW</t>
  </si>
  <si>
    <t>Lowe's Cos Inc</t>
  </si>
  <si>
    <t>LOW UN Equity</t>
  </si>
  <si>
    <t>LNT</t>
  </si>
  <si>
    <t>Alliant Energy Corp</t>
  </si>
  <si>
    <t>LNT UW Equity</t>
  </si>
  <si>
    <t>LNC</t>
  </si>
  <si>
    <t>Lincoln National Corp</t>
  </si>
  <si>
    <t>LNC UN Equity</t>
  </si>
  <si>
    <t>LMT</t>
  </si>
  <si>
    <t>Lockheed Martin Corp</t>
  </si>
  <si>
    <t>LMT UN Equity</t>
  </si>
  <si>
    <t>LLY</t>
  </si>
  <si>
    <t>Eli Lilly and Co</t>
  </si>
  <si>
    <t>LLY UN Equity</t>
  </si>
  <si>
    <t>LKQ</t>
  </si>
  <si>
    <t>LKQ Corp</t>
  </si>
  <si>
    <t>LKQ UW Equity</t>
  </si>
  <si>
    <t>LIN</t>
  </si>
  <si>
    <t>Linde PLC</t>
  </si>
  <si>
    <t>LIN UN Equity</t>
  </si>
  <si>
    <t>LHX</t>
  </si>
  <si>
    <t>L3Harris Technologies Inc</t>
  </si>
  <si>
    <t>LHX UN Equity</t>
  </si>
  <si>
    <t>LH</t>
  </si>
  <si>
    <t>Laboratory Corp of America Holdings</t>
  </si>
  <si>
    <t>LH UN Equity</t>
  </si>
  <si>
    <t>LEN</t>
  </si>
  <si>
    <t>Lennar Corp</t>
  </si>
  <si>
    <t>LEN UN Equity</t>
  </si>
  <si>
    <t>LEG</t>
  </si>
  <si>
    <t>Leggett &amp; Platt Inc</t>
  </si>
  <si>
    <t>LEG UN Equity</t>
  </si>
  <si>
    <t>LDOS</t>
  </si>
  <si>
    <t>Leidos Holdings Inc</t>
  </si>
  <si>
    <t>LDOS UN Equity</t>
  </si>
  <si>
    <t>LB</t>
  </si>
  <si>
    <t>L Brands Inc</t>
  </si>
  <si>
    <t>LB UN Equity</t>
  </si>
  <si>
    <t>L</t>
  </si>
  <si>
    <t>Loews Corp</t>
  </si>
  <si>
    <t>L UN Equity</t>
  </si>
  <si>
    <t>KSU</t>
  </si>
  <si>
    <t>Kansas City Southern</t>
  </si>
  <si>
    <t>KSU UN Equity</t>
  </si>
  <si>
    <t>KSS</t>
  </si>
  <si>
    <t>Kohl's Corp</t>
  </si>
  <si>
    <t>KSS UN Equity</t>
  </si>
  <si>
    <t>KR</t>
  </si>
  <si>
    <t>Kroger Co/The</t>
  </si>
  <si>
    <t>KR UN Equity</t>
  </si>
  <si>
    <t>KO</t>
  </si>
  <si>
    <t>Coca-Cola Co/The</t>
  </si>
  <si>
    <t>KO UN Equity</t>
  </si>
  <si>
    <t>KMX</t>
  </si>
  <si>
    <t>CarMax Inc</t>
  </si>
  <si>
    <t>KMX UN Equity</t>
  </si>
  <si>
    <t>KMI</t>
  </si>
  <si>
    <t>Kinder Morgan Inc</t>
  </si>
  <si>
    <t>KMI UN Equity</t>
  </si>
  <si>
    <t>KMB</t>
  </si>
  <si>
    <t>Kimberly-Clark Corp</t>
  </si>
  <si>
    <t>KMB UN Equity</t>
  </si>
  <si>
    <t>KLAC</t>
  </si>
  <si>
    <t>KLA Corp</t>
  </si>
  <si>
    <t>KLAC UW Equity</t>
  </si>
  <si>
    <t>KIM</t>
  </si>
  <si>
    <t>Kimco Realty Corp</t>
  </si>
  <si>
    <t>KIM UN Equity</t>
  </si>
  <si>
    <t>KHC</t>
  </si>
  <si>
    <t>Kraft Heinz Co/The</t>
  </si>
  <si>
    <t>KHC UW Equity</t>
  </si>
  <si>
    <t>KEYS</t>
  </si>
  <si>
    <t>Keysight Technologies Inc</t>
  </si>
  <si>
    <t>KEYS UN Equity</t>
  </si>
  <si>
    <t>KEY</t>
  </si>
  <si>
    <t>KeyCorp</t>
  </si>
  <si>
    <t>KEY UN Equity</t>
  </si>
  <si>
    <t>K</t>
  </si>
  <si>
    <t>Kellogg Co</t>
  </si>
  <si>
    <t>K UN Equity</t>
  </si>
  <si>
    <t>JWN</t>
  </si>
  <si>
    <t>Nordstrom Inc</t>
  </si>
  <si>
    <t>JWN UN Equity</t>
  </si>
  <si>
    <t>JPM</t>
  </si>
  <si>
    <t>JPMorgan Chase &amp; Co</t>
  </si>
  <si>
    <t>JPM UN Equity</t>
  </si>
  <si>
    <t>JNPR</t>
  </si>
  <si>
    <t>Juniper Networks Inc</t>
  </si>
  <si>
    <t>JNPR UN Equity</t>
  </si>
  <si>
    <t>JNJ</t>
  </si>
  <si>
    <t>Johnson &amp; Johnson</t>
  </si>
  <si>
    <t>JNJ UN Equity</t>
  </si>
  <si>
    <t>JKHY</t>
  </si>
  <si>
    <t>Jack Henry &amp; Associates Inc</t>
  </si>
  <si>
    <t>JKHY UW Equity</t>
  </si>
  <si>
    <t>JCI</t>
  </si>
  <si>
    <t>Johnson Controls International plc</t>
  </si>
  <si>
    <t>JCI UN Equity</t>
  </si>
  <si>
    <t>JBHT</t>
  </si>
  <si>
    <t>JB Hunt Transport Services Inc</t>
  </si>
  <si>
    <t>JBHT UW Equity</t>
  </si>
  <si>
    <t>J</t>
  </si>
  <si>
    <t>Jacobs Engineering Group Inc</t>
  </si>
  <si>
    <t>J UN Equity</t>
  </si>
  <si>
    <t>IVZ</t>
  </si>
  <si>
    <t>Invesco Ltd</t>
  </si>
  <si>
    <t>IVZ UN Equity</t>
  </si>
  <si>
    <t>ITW</t>
  </si>
  <si>
    <t>Illinois Tool Works Inc</t>
  </si>
  <si>
    <t>ITW UN Equity</t>
  </si>
  <si>
    <t>IT</t>
  </si>
  <si>
    <t>Gartner Inc</t>
  </si>
  <si>
    <t>IT UN Equity</t>
  </si>
  <si>
    <t>ISRG</t>
  </si>
  <si>
    <t>Intuitive Surgical Inc</t>
  </si>
  <si>
    <t>ISRG UW Equity</t>
  </si>
  <si>
    <t>IRM</t>
  </si>
  <si>
    <t>Iron Mountain Inc</t>
  </si>
  <si>
    <t>IRM UN Equity</t>
  </si>
  <si>
    <t>IR</t>
  </si>
  <si>
    <t>Ingersoll Rand Inc</t>
  </si>
  <si>
    <t>IR UN Equity</t>
  </si>
  <si>
    <t>IQV</t>
  </si>
  <si>
    <t>IQVIA Holdings Inc</t>
  </si>
  <si>
    <t>IQV UN Equity</t>
  </si>
  <si>
    <t>IPGP</t>
  </si>
  <si>
    <t>IPG Photonics Corp</t>
  </si>
  <si>
    <t>IPGP UW Equity</t>
  </si>
  <si>
    <t>IPG</t>
  </si>
  <si>
    <t>Interpublic Group of Cos Inc/The</t>
  </si>
  <si>
    <t>IPG UN Equity</t>
  </si>
  <si>
    <t>IP</t>
  </si>
  <si>
    <t>International Paper Co</t>
  </si>
  <si>
    <t>IP UN Equity</t>
  </si>
  <si>
    <t>INTU</t>
  </si>
  <si>
    <t>Intuit Inc</t>
  </si>
  <si>
    <t>INTU UW Equity</t>
  </si>
  <si>
    <t>INTC</t>
  </si>
  <si>
    <t>Intel Corp</t>
  </si>
  <si>
    <t>INTC UW Equity</t>
  </si>
  <si>
    <t>INFO</t>
  </si>
  <si>
    <t>IHS Markit Ltd</t>
  </si>
  <si>
    <t>INFO UN Equity</t>
  </si>
  <si>
    <t>INCY</t>
  </si>
  <si>
    <t>Incyte Corp</t>
  </si>
  <si>
    <t>INCY UW Equity</t>
  </si>
  <si>
    <t>ILMN</t>
  </si>
  <si>
    <t>Illumina Inc</t>
  </si>
  <si>
    <t>ILMN UW Equity</t>
  </si>
  <si>
    <t>IFF</t>
  </si>
  <si>
    <t>International Flavors &amp; Fragrances Inc</t>
  </si>
  <si>
    <t>IFF UN Equity</t>
  </si>
  <si>
    <t>IEX</t>
  </si>
  <si>
    <t>IDEX Corp</t>
  </si>
  <si>
    <t>IEX UN Equity</t>
  </si>
  <si>
    <t>IDXX</t>
  </si>
  <si>
    <t>IDEXX Laboratories Inc</t>
  </si>
  <si>
    <t>IDXX UW Equity</t>
  </si>
  <si>
    <t>ICE</t>
  </si>
  <si>
    <t>Intercontinental Exchange Inc</t>
  </si>
  <si>
    <t>ICE UN Equity</t>
  </si>
  <si>
    <t>IBM</t>
  </si>
  <si>
    <t>International Business Machines Corp</t>
  </si>
  <si>
    <t>IBM UN Equity</t>
  </si>
  <si>
    <t>HWM</t>
  </si>
  <si>
    <t>Howmet Aerospace Inc</t>
  </si>
  <si>
    <t>HWM UN Equity</t>
  </si>
  <si>
    <t>HUM</t>
  </si>
  <si>
    <t>Humana Inc</t>
  </si>
  <si>
    <t>HUM UN Equity</t>
  </si>
  <si>
    <t>HSY</t>
  </si>
  <si>
    <t>Hershey Co/The</t>
  </si>
  <si>
    <t>HSY UN Equity</t>
  </si>
  <si>
    <t>HST</t>
  </si>
  <si>
    <t>Host Hotels &amp; Resorts Inc</t>
  </si>
  <si>
    <t>HST UN Equity</t>
  </si>
  <si>
    <t>HSIC</t>
  </si>
  <si>
    <t>Henry Schein Inc</t>
  </si>
  <si>
    <t>HSIC UW Equity</t>
  </si>
  <si>
    <t>HRL</t>
  </si>
  <si>
    <t>Hormel Foods Corp</t>
  </si>
  <si>
    <t>HRL UN Equity</t>
  </si>
  <si>
    <t>HRB</t>
  </si>
  <si>
    <t>H&amp;R Block Inc</t>
  </si>
  <si>
    <t>HRB UN Equity</t>
  </si>
  <si>
    <t>HPQ</t>
  </si>
  <si>
    <t>HP Inc</t>
  </si>
  <si>
    <t>HPQ UN Equity</t>
  </si>
  <si>
    <t>HPE</t>
  </si>
  <si>
    <t>Hewlett Packard Enterprise Co</t>
  </si>
  <si>
    <t>HPE UN Equity</t>
  </si>
  <si>
    <t>HP</t>
  </si>
  <si>
    <t>Helmerich &amp; Payne Inc</t>
  </si>
  <si>
    <t>HP UN Equity</t>
  </si>
  <si>
    <t>HON</t>
  </si>
  <si>
    <t>Honeywell International Inc</t>
  </si>
  <si>
    <t>HON UN Equity</t>
  </si>
  <si>
    <t>HOLX</t>
  </si>
  <si>
    <t>Hologic Inc</t>
  </si>
  <si>
    <t>HOLX UW Equity</t>
  </si>
  <si>
    <t>HOG</t>
  </si>
  <si>
    <t>Harley-Davidson Inc</t>
  </si>
  <si>
    <t>HOG UN Equity</t>
  </si>
  <si>
    <t>HLT</t>
  </si>
  <si>
    <t>Hilton Worldwide Holdings Inc</t>
  </si>
  <si>
    <t>HLT UN Equity</t>
  </si>
  <si>
    <t>HII</t>
  </si>
  <si>
    <t>Huntington Ingalls Industries Inc</t>
  </si>
  <si>
    <t>HII UN Equity</t>
  </si>
  <si>
    <t>HIG</t>
  </si>
  <si>
    <t>Hartford Financial Services Group Inc/Th</t>
  </si>
  <si>
    <t>HIG UN Equity</t>
  </si>
  <si>
    <t>HFC</t>
  </si>
  <si>
    <t>HollyFrontier Corp</t>
  </si>
  <si>
    <t>HFC UN Equity</t>
  </si>
  <si>
    <t>HES</t>
  </si>
  <si>
    <t>Hess Corp</t>
  </si>
  <si>
    <t>HES UN Equity</t>
  </si>
  <si>
    <t>HD</t>
  </si>
  <si>
    <t>Home Depot Inc/The</t>
  </si>
  <si>
    <t>HD UN Equity</t>
  </si>
  <si>
    <t>HCA</t>
  </si>
  <si>
    <t>HCA Healthcare Inc</t>
  </si>
  <si>
    <t>HCA UN Equity</t>
  </si>
  <si>
    <t>HBI</t>
  </si>
  <si>
    <t>Hanesbrands Inc</t>
  </si>
  <si>
    <t>HBI UN Equity</t>
  </si>
  <si>
    <t>HBAN</t>
  </si>
  <si>
    <t>Huntington Bancshares Inc/OH</t>
  </si>
  <si>
    <t>HBAN UW Equity</t>
  </si>
  <si>
    <t>HAS</t>
  </si>
  <si>
    <t>Hasbro Inc</t>
  </si>
  <si>
    <t>HAS UW Equity</t>
  </si>
  <si>
    <t>HAL</t>
  </si>
  <si>
    <t>Halliburton Co</t>
  </si>
  <si>
    <t>HAL UN Equity</t>
  </si>
  <si>
    <t>GWW</t>
  </si>
  <si>
    <t>WW Grainger Inc</t>
  </si>
  <si>
    <t>GWW UN Equity</t>
  </si>
  <si>
    <t>GS</t>
  </si>
  <si>
    <t>Goldman Sachs Group Inc/The</t>
  </si>
  <si>
    <t>GS UN Equity</t>
  </si>
  <si>
    <t>GRMN</t>
  </si>
  <si>
    <t>Garmin Ltd</t>
  </si>
  <si>
    <t>GRMN UW Equity</t>
  </si>
  <si>
    <t>GPS</t>
  </si>
  <si>
    <t>Gap Inc/The</t>
  </si>
  <si>
    <t>GPS UN Equity</t>
  </si>
  <si>
    <t>GPN</t>
  </si>
  <si>
    <t>Global Payments Inc</t>
  </si>
  <si>
    <t>GPN UN Equity</t>
  </si>
  <si>
    <t>GPC</t>
  </si>
  <si>
    <t>Genuine Parts Co</t>
  </si>
  <si>
    <t>GPC UN Equity</t>
  </si>
  <si>
    <t>GOOGL</t>
  </si>
  <si>
    <t>Alphabet Inc</t>
  </si>
  <si>
    <t>GOOGL UW Equity</t>
  </si>
  <si>
    <t>GM</t>
  </si>
  <si>
    <t>General Motors Co</t>
  </si>
  <si>
    <t>GM UN Equity</t>
  </si>
  <si>
    <t>GLW</t>
  </si>
  <si>
    <t>Corning Inc</t>
  </si>
  <si>
    <t>GLW UN Equity</t>
  </si>
  <si>
    <t>GL</t>
  </si>
  <si>
    <t>Globe Life Inc</t>
  </si>
  <si>
    <t>GL UN Equity</t>
  </si>
  <si>
    <t>GIS</t>
  </si>
  <si>
    <t>General Mills Inc</t>
  </si>
  <si>
    <t>GIS UN Equity</t>
  </si>
  <si>
    <t>GILD</t>
  </si>
  <si>
    <t>Gilead Sciences Inc</t>
  </si>
  <si>
    <t>GILD UW Equity</t>
  </si>
  <si>
    <t>GE</t>
  </si>
  <si>
    <t>General Electric Co</t>
  </si>
  <si>
    <t>GE UN Equity</t>
  </si>
  <si>
    <t>GD</t>
  </si>
  <si>
    <t>General Dynamics Corp</t>
  </si>
  <si>
    <t>GD UN Equity</t>
  </si>
  <si>
    <t>FTV</t>
  </si>
  <si>
    <t>Fortive Corp</t>
  </si>
  <si>
    <t>FTV UN Equity</t>
  </si>
  <si>
    <t>FTNT</t>
  </si>
  <si>
    <t>Fortinet Inc</t>
  </si>
  <si>
    <t>FTNT UW Equity</t>
  </si>
  <si>
    <t>FTI</t>
  </si>
  <si>
    <t>TechnipFMC PLC</t>
  </si>
  <si>
    <t>FTI UN Equity</t>
  </si>
  <si>
    <t>FRT</t>
  </si>
  <si>
    <t>Federal Realty Investment Trust</t>
  </si>
  <si>
    <t>FRT UN Equity</t>
  </si>
  <si>
    <t>FRC</t>
  </si>
  <si>
    <t>First Republic Bank/CA</t>
  </si>
  <si>
    <t>FRC UN Equity</t>
  </si>
  <si>
    <t>FOXA</t>
  </si>
  <si>
    <t>Fox Corp</t>
  </si>
  <si>
    <t>FOXA UW Equity</t>
  </si>
  <si>
    <t>FMC</t>
  </si>
  <si>
    <t>FMC Corp</t>
  </si>
  <si>
    <t>FMC UN Equity</t>
  </si>
  <si>
    <t>FLT</t>
  </si>
  <si>
    <t>FleetCor Technologies Inc</t>
  </si>
  <si>
    <t>FLT UN Equity</t>
  </si>
  <si>
    <t>FLS</t>
  </si>
  <si>
    <t>Flowserve Corp</t>
  </si>
  <si>
    <t>FLS UN Equity</t>
  </si>
  <si>
    <t>FLIR</t>
  </si>
  <si>
    <t>FLIR Systems Inc</t>
  </si>
  <si>
    <t>FLIR UW Equity</t>
  </si>
  <si>
    <t>FITB</t>
  </si>
  <si>
    <t>Fifth Third Bancorp</t>
  </si>
  <si>
    <t>FITB UW Equity</t>
  </si>
  <si>
    <t>FISV</t>
  </si>
  <si>
    <t>Fiserv Inc</t>
  </si>
  <si>
    <t>FISV UW Equity</t>
  </si>
  <si>
    <t>FIS</t>
  </si>
  <si>
    <t>Fidelity National Information Services I</t>
  </si>
  <si>
    <t>FIS UN Equity</t>
  </si>
  <si>
    <t>FFIV</t>
  </si>
  <si>
    <t>F5 Networks Inc</t>
  </si>
  <si>
    <t>FFIV UW Equity</t>
  </si>
  <si>
    <t>FE</t>
  </si>
  <si>
    <t>FirstEnergy Corp</t>
  </si>
  <si>
    <t>FE UN Equity</t>
  </si>
  <si>
    <t>FDX</t>
  </si>
  <si>
    <t>FedEx Corp</t>
  </si>
  <si>
    <t>FDX UN Equity</t>
  </si>
  <si>
    <t>FCX</t>
  </si>
  <si>
    <t>Freeport-McMoRan Inc</t>
  </si>
  <si>
    <t>FCX UN Equity</t>
  </si>
  <si>
    <t>FBHS</t>
  </si>
  <si>
    <t>Fortune Brands Home &amp; Security Inc</t>
  </si>
  <si>
    <t>FBHS UN Equity</t>
  </si>
  <si>
    <t>FB</t>
  </si>
  <si>
    <t>Facebook Inc</t>
  </si>
  <si>
    <t>FB UW Equity</t>
  </si>
  <si>
    <t>FAST</t>
  </si>
  <si>
    <t>Fastenal Co</t>
  </si>
  <si>
    <t>FAST UW Equity</t>
  </si>
  <si>
    <t>FANG</t>
  </si>
  <si>
    <t>Diamondback Energy Inc</t>
  </si>
  <si>
    <t>FANG UW Equity</t>
  </si>
  <si>
    <t>F</t>
  </si>
  <si>
    <t>Ford Motor Co</t>
  </si>
  <si>
    <t>F UN Equity</t>
  </si>
  <si>
    <t>EXR</t>
  </si>
  <si>
    <t>Extra Space Storage Inc</t>
  </si>
  <si>
    <t>EXR UN Equity</t>
  </si>
  <si>
    <t>EXPE</t>
  </si>
  <si>
    <t>Expedia Group Inc</t>
  </si>
  <si>
    <t>EXPE UW Equity</t>
  </si>
  <si>
    <t>EXPD</t>
  </si>
  <si>
    <t>Expeditors International of Washington I</t>
  </si>
  <si>
    <t>EXPD UW Equity</t>
  </si>
  <si>
    <t>EXC</t>
  </si>
  <si>
    <t>Exelon Corp</t>
  </si>
  <si>
    <t>EXC UW Equity</t>
  </si>
  <si>
    <t>EW</t>
  </si>
  <si>
    <t>Edwards Lifesciences Corp</t>
  </si>
  <si>
    <t>EW UN Equity</t>
  </si>
  <si>
    <t>EVRG</t>
  </si>
  <si>
    <t>Evergy Inc</t>
  </si>
  <si>
    <t>EVRG UN Equity</t>
  </si>
  <si>
    <t>ETR</t>
  </si>
  <si>
    <t>Entergy Corp</t>
  </si>
  <si>
    <t>ETR UN Equity</t>
  </si>
  <si>
    <t>ETN</t>
  </si>
  <si>
    <t>Eaton Corp PLC</t>
  </si>
  <si>
    <t>ETN UN Equity</t>
  </si>
  <si>
    <t>ETFC</t>
  </si>
  <si>
    <t>E*TRADE Financial Corp</t>
  </si>
  <si>
    <t>ETFC UW Equity</t>
  </si>
  <si>
    <t>ESS</t>
  </si>
  <si>
    <t>Essex Property Trust Inc</t>
  </si>
  <si>
    <t>ESS UN Equity</t>
  </si>
  <si>
    <t>ES</t>
  </si>
  <si>
    <t>Eversource Energy</t>
  </si>
  <si>
    <t>ES UN Equity</t>
  </si>
  <si>
    <t>EQR</t>
  </si>
  <si>
    <t>Equity Residential</t>
  </si>
  <si>
    <t>EQR UN Equity</t>
  </si>
  <si>
    <t>EQIX</t>
  </si>
  <si>
    <t>Equinix Inc</t>
  </si>
  <si>
    <t>EQIX UW Equity</t>
  </si>
  <si>
    <t>EOG</t>
  </si>
  <si>
    <t>EOG Resources Inc</t>
  </si>
  <si>
    <t>EOG UN Equity</t>
  </si>
  <si>
    <t>EMR</t>
  </si>
  <si>
    <t>Emerson Electric Co</t>
  </si>
  <si>
    <t>EMR UN Equity</t>
  </si>
  <si>
    <t>EMN</t>
  </si>
  <si>
    <t>Eastman Chemical Co</t>
  </si>
  <si>
    <t>EMN UN Equity</t>
  </si>
  <si>
    <t>EL</t>
  </si>
  <si>
    <t>Estee Lauder Cos Inc/The</t>
  </si>
  <si>
    <t>EL UN Equity</t>
  </si>
  <si>
    <t>EIX</t>
  </si>
  <si>
    <t>Edison International</t>
  </si>
  <si>
    <t>EIX UN Equity</t>
  </si>
  <si>
    <t>EFX</t>
  </si>
  <si>
    <t>Equifax Inc</t>
  </si>
  <si>
    <t>EFX UN Equity</t>
  </si>
  <si>
    <t>ED</t>
  </si>
  <si>
    <t>Consolidated Edison Inc</t>
  </si>
  <si>
    <t>ED UN Equity</t>
  </si>
  <si>
    <t>ECL</t>
  </si>
  <si>
    <t>Ecolab Inc</t>
  </si>
  <si>
    <t>ECL UN Equity</t>
  </si>
  <si>
    <t>EBAY</t>
  </si>
  <si>
    <t>eBay Inc</t>
  </si>
  <si>
    <t>EBAY UW Equity</t>
  </si>
  <si>
    <t>EA</t>
  </si>
  <si>
    <t>Electronic Arts Inc</t>
  </si>
  <si>
    <t>EA UW Equity</t>
  </si>
  <si>
    <t>DXC</t>
  </si>
  <si>
    <t>DXC Technology Co</t>
  </si>
  <si>
    <t>DXC UN Equity</t>
  </si>
  <si>
    <t>DVN</t>
  </si>
  <si>
    <t>Devon Energy Corp</t>
  </si>
  <si>
    <t>DVN UN Equity</t>
  </si>
  <si>
    <t>DVA</t>
  </si>
  <si>
    <t>DaVita Inc</t>
  </si>
  <si>
    <t>DVA UN Equity</t>
  </si>
  <si>
    <t>DUK</t>
  </si>
  <si>
    <t>Duke Energy Corp</t>
  </si>
  <si>
    <t>DUK UN Equity</t>
  </si>
  <si>
    <t>DTE</t>
  </si>
  <si>
    <t>DTE Energy Co</t>
  </si>
  <si>
    <t>DTE UN Equity</t>
  </si>
  <si>
    <t>DRI</t>
  </si>
  <si>
    <t>Darden Restaurants Inc</t>
  </si>
  <si>
    <t>DRI UN Equity</t>
  </si>
  <si>
    <t>DRE</t>
  </si>
  <si>
    <t>Duke Realty Corp</t>
  </si>
  <si>
    <t>DRE UN Equity</t>
  </si>
  <si>
    <t>DOW</t>
  </si>
  <si>
    <t>Dow Inc</t>
  </si>
  <si>
    <t>DOW UN Equity</t>
  </si>
  <si>
    <t>DOV</t>
  </si>
  <si>
    <t>Dover Corp</t>
  </si>
  <si>
    <t>DOV UN Equity</t>
  </si>
  <si>
    <t>DLTR</t>
  </si>
  <si>
    <t>Dollar Tree Inc</t>
  </si>
  <si>
    <t>DLTR UW Equity</t>
  </si>
  <si>
    <t>DLR</t>
  </si>
  <si>
    <t>Digital Realty Trust Inc</t>
  </si>
  <si>
    <t>DLR UN Equity</t>
  </si>
  <si>
    <t>DISH</t>
  </si>
  <si>
    <t>DISH Network Corp</t>
  </si>
  <si>
    <t>DISH UW Equity</t>
  </si>
  <si>
    <t>DISCA</t>
  </si>
  <si>
    <t>Discovery Inc</t>
  </si>
  <si>
    <t>DISCA UW Equity</t>
  </si>
  <si>
    <t>DIS</t>
  </si>
  <si>
    <t>Walt Disney Co/The</t>
  </si>
  <si>
    <t>DIS UN Equity</t>
  </si>
  <si>
    <t>DHR</t>
  </si>
  <si>
    <t>Danaher Corp</t>
  </si>
  <si>
    <t>DHR UN Equity</t>
  </si>
  <si>
    <t>DHI</t>
  </si>
  <si>
    <t>DR Horton Inc</t>
  </si>
  <si>
    <t>DHI UN Equity</t>
  </si>
  <si>
    <t>DGX</t>
  </si>
  <si>
    <t>Quest Diagnostics Inc</t>
  </si>
  <si>
    <t>DGX UN Equity</t>
  </si>
  <si>
    <t>DG</t>
  </si>
  <si>
    <t>Dollar General Corp</t>
  </si>
  <si>
    <t>DG UN Equity</t>
  </si>
  <si>
    <t>DFS</t>
  </si>
  <si>
    <t>Discover Financial Services</t>
  </si>
  <si>
    <t>DFS UN Equity</t>
  </si>
  <si>
    <t>DE</t>
  </si>
  <si>
    <t>Deere &amp; Co</t>
  </si>
  <si>
    <t>DE UN Equity</t>
  </si>
  <si>
    <t>DD</t>
  </si>
  <si>
    <t>DuPont de Nemours Inc</t>
  </si>
  <si>
    <t>DD UN Equity</t>
  </si>
  <si>
    <t>DAL</t>
  </si>
  <si>
    <t>Delta Air Lines Inc</t>
  </si>
  <si>
    <t>DAL UN Equity</t>
  </si>
  <si>
    <t>D</t>
  </si>
  <si>
    <t>Dominion Energy Inc</t>
  </si>
  <si>
    <t>D UN Equity</t>
  </si>
  <si>
    <t>CXO</t>
  </si>
  <si>
    <t>Concho Resources Inc</t>
  </si>
  <si>
    <t>CXO UN Equity</t>
  </si>
  <si>
    <t>CVX</t>
  </si>
  <si>
    <t>Chevron Corp</t>
  </si>
  <si>
    <t>CVX UN Equity</t>
  </si>
  <si>
    <t>CVS</t>
  </si>
  <si>
    <t>CVS Health Corp</t>
  </si>
  <si>
    <t>CVS UN Equity</t>
  </si>
  <si>
    <t>CTXS</t>
  </si>
  <si>
    <t>Citrix Systems Inc</t>
  </si>
  <si>
    <t>CTXS UW Equity</t>
  </si>
  <si>
    <t>CTVA</t>
  </si>
  <si>
    <t>Corteva Inc</t>
  </si>
  <si>
    <t>CTVA UN Equity</t>
  </si>
  <si>
    <t>CTSH</t>
  </si>
  <si>
    <t>Cognizant Technology Solutions Corp</t>
  </si>
  <si>
    <t>CTSH UW Equity</t>
  </si>
  <si>
    <t>CTL</t>
  </si>
  <si>
    <t>CenturyLink Inc</t>
  </si>
  <si>
    <t>CTL UN Equity</t>
  </si>
  <si>
    <t>CTAS</t>
  </si>
  <si>
    <t>Cintas Corp</t>
  </si>
  <si>
    <t>CTAS UW Equity</t>
  </si>
  <si>
    <t>CSX</t>
  </si>
  <si>
    <t>CSX Corp</t>
  </si>
  <si>
    <t>CSX UW Equity</t>
  </si>
  <si>
    <t>CSCO</t>
  </si>
  <si>
    <t>Cisco Systems Inc</t>
  </si>
  <si>
    <t>CSCO UW Equity</t>
  </si>
  <si>
    <t>CRM</t>
  </si>
  <si>
    <t>salesforce.com Inc</t>
  </si>
  <si>
    <t>CRM UN Equity</t>
  </si>
  <si>
    <t>CPRT</t>
  </si>
  <si>
    <t>Copart Inc</t>
  </si>
  <si>
    <t>CPRT UW Equity</t>
  </si>
  <si>
    <t>CPRI</t>
  </si>
  <si>
    <t>Capri Holdings Ltd</t>
  </si>
  <si>
    <t>CPRI UN Equity</t>
  </si>
  <si>
    <t>CPB</t>
  </si>
  <si>
    <t>Campbell Soup Co</t>
  </si>
  <si>
    <t>CPB UN Equity</t>
  </si>
  <si>
    <t>COTY</t>
  </si>
  <si>
    <t>Coty Inc</t>
  </si>
  <si>
    <t>COTY UN Equity</t>
  </si>
  <si>
    <t>COST</t>
  </si>
  <si>
    <t>Costco Wholesale Corp</t>
  </si>
  <si>
    <t>COST UW Equity</t>
  </si>
  <si>
    <t>COP</t>
  </si>
  <si>
    <t>ConocoPhillips</t>
  </si>
  <si>
    <t>COP UN Equity</t>
  </si>
  <si>
    <t>COO</t>
  </si>
  <si>
    <t>Cooper Cos Inc/The</t>
  </si>
  <si>
    <t>COO UN Equity</t>
  </si>
  <si>
    <t>COG</t>
  </si>
  <si>
    <t>Cabot Oil &amp; Gas Corp</t>
  </si>
  <si>
    <t>COG UN Equity</t>
  </si>
  <si>
    <t>COF</t>
  </si>
  <si>
    <t>Capital One Financial Corp</t>
  </si>
  <si>
    <t>COF UN Equity</t>
  </si>
  <si>
    <t>CNP</t>
  </si>
  <si>
    <t>CenterPoint Energy Inc</t>
  </si>
  <si>
    <t>CNP UN Equity</t>
  </si>
  <si>
    <t>CNC</t>
  </si>
  <si>
    <t>Centene Corp</t>
  </si>
  <si>
    <t>CNC UN Equity</t>
  </si>
  <si>
    <t>CMS</t>
  </si>
  <si>
    <t>CMS Energy Corp</t>
  </si>
  <si>
    <t>CMS UN Equity</t>
  </si>
  <si>
    <t>CMI</t>
  </si>
  <si>
    <t>Cummins Inc</t>
  </si>
  <si>
    <t>CMI UN Equity</t>
  </si>
  <si>
    <t>CMG</t>
  </si>
  <si>
    <t>Chipotle Mexican Grill Inc</t>
  </si>
  <si>
    <t>CMG UN Equity</t>
  </si>
  <si>
    <t>CME</t>
  </si>
  <si>
    <t>CME Group Inc</t>
  </si>
  <si>
    <t>CME UW Equity</t>
  </si>
  <si>
    <t>CMCSA</t>
  </si>
  <si>
    <t>Comcast Corp</t>
  </si>
  <si>
    <t>CMCSA UW Equity</t>
  </si>
  <si>
    <t>CMA</t>
  </si>
  <si>
    <t>Comerica Inc</t>
  </si>
  <si>
    <t>CMA UN Equity</t>
  </si>
  <si>
    <t>CLX</t>
  </si>
  <si>
    <t>Clorox Co/The</t>
  </si>
  <si>
    <t>CLX UN Equity</t>
  </si>
  <si>
    <t>CL</t>
  </si>
  <si>
    <t>Colgate-Palmolive Co</t>
  </si>
  <si>
    <t>CL UN Equity</t>
  </si>
  <si>
    <t>CINF</t>
  </si>
  <si>
    <t>Cincinnati Financial Corp</t>
  </si>
  <si>
    <t>CINF UW Equity</t>
  </si>
  <si>
    <t>CI</t>
  </si>
  <si>
    <t>Cigna Corp</t>
  </si>
  <si>
    <t>CI UN Equity</t>
  </si>
  <si>
    <t>CHTR</t>
  </si>
  <si>
    <t>Charter Communications Inc</t>
  </si>
  <si>
    <t>CHTR UW Equity</t>
  </si>
  <si>
    <t>CHRW</t>
  </si>
  <si>
    <t>CH Robinson Worldwide Inc</t>
  </si>
  <si>
    <t>CHRW UW Equity</t>
  </si>
  <si>
    <t>CHD</t>
  </si>
  <si>
    <t>Church &amp; Dwight Co Inc</t>
  </si>
  <si>
    <t>CHD UN Equity</t>
  </si>
  <si>
    <t>CFG</t>
  </si>
  <si>
    <t>Citizens Financial Group Inc</t>
  </si>
  <si>
    <t>CFG UN Equity</t>
  </si>
  <si>
    <t>CF</t>
  </si>
  <si>
    <t>CF Industries Holdings Inc</t>
  </si>
  <si>
    <t>CF UN Equity</t>
  </si>
  <si>
    <t>CERN</t>
  </si>
  <si>
    <t>Cerner Corp</t>
  </si>
  <si>
    <t>CERN UW Equity</t>
  </si>
  <si>
    <t>CE</t>
  </si>
  <si>
    <t>Celanese Corp</t>
  </si>
  <si>
    <t>CE UN Equity</t>
  </si>
  <si>
    <t>CDW</t>
  </si>
  <si>
    <t>CDW Corp/DE</t>
  </si>
  <si>
    <t>CDW UW Equity</t>
  </si>
  <si>
    <t>CDNS</t>
  </si>
  <si>
    <t>Cadence Design Systems Inc</t>
  </si>
  <si>
    <t>CDNS UW Equity</t>
  </si>
  <si>
    <t>CCL</t>
  </si>
  <si>
    <t>Carnival Corp</t>
  </si>
  <si>
    <t>CCL UN Equity</t>
  </si>
  <si>
    <t>CCI</t>
  </si>
  <si>
    <t>Crown Castle International Corp</t>
  </si>
  <si>
    <t>CCI UN Equity</t>
  </si>
  <si>
    <t>CBRE</t>
  </si>
  <si>
    <t>CBRE Group Inc</t>
  </si>
  <si>
    <t>CBRE UN Equity</t>
  </si>
  <si>
    <t>CBOE</t>
  </si>
  <si>
    <t>Cboe Global Markets Inc</t>
  </si>
  <si>
    <t>CBOE UF Equity</t>
  </si>
  <si>
    <t>CB</t>
  </si>
  <si>
    <t>Chubb Ltd</t>
  </si>
  <si>
    <t>CB UN Equity</t>
  </si>
  <si>
    <t>CAT</t>
  </si>
  <si>
    <t>Caterpillar Inc</t>
  </si>
  <si>
    <t>CAT UN Equity</t>
  </si>
  <si>
    <t>CARR</t>
  </si>
  <si>
    <t>Carrier Global Corp</t>
  </si>
  <si>
    <t>CARR UN Equity</t>
  </si>
  <si>
    <t>CAH</t>
  </si>
  <si>
    <t>Cardinal Health Inc</t>
  </si>
  <si>
    <t>CAH UN Equity</t>
  </si>
  <si>
    <t>CAG</t>
  </si>
  <si>
    <t>Conagra Brands Inc</t>
  </si>
  <si>
    <t>CAG UN Equity</t>
  </si>
  <si>
    <t>C</t>
  </si>
  <si>
    <t>Citigroup Inc</t>
  </si>
  <si>
    <t>C UN Equity</t>
  </si>
  <si>
    <t>BXP</t>
  </si>
  <si>
    <t>Boston Properties Inc</t>
  </si>
  <si>
    <t>BXP UN Equity</t>
  </si>
  <si>
    <t>BWA</t>
  </si>
  <si>
    <t>BorgWarner Inc</t>
  </si>
  <si>
    <t>BWA UN Equity</t>
  </si>
  <si>
    <t>BSX</t>
  </si>
  <si>
    <t>Boston Scientific Corp</t>
  </si>
  <si>
    <t>BSX UN Equity</t>
  </si>
  <si>
    <t>BRK/B</t>
  </si>
  <si>
    <t>Berkshire Hathaway Inc</t>
  </si>
  <si>
    <t>BRK/B UN Equity</t>
  </si>
  <si>
    <t>BR</t>
  </si>
  <si>
    <t>Broadridge Financial Solutions Inc</t>
  </si>
  <si>
    <t>BR UN Equity</t>
  </si>
  <si>
    <t>BMY</t>
  </si>
  <si>
    <t>Bristol-Myers Squibb Co</t>
  </si>
  <si>
    <t>BMY UN Equity</t>
  </si>
  <si>
    <t>BLL</t>
  </si>
  <si>
    <t>Ball Corp</t>
  </si>
  <si>
    <t>BLL UN Equity</t>
  </si>
  <si>
    <t>BLK</t>
  </si>
  <si>
    <t>BlackRock Inc</t>
  </si>
  <si>
    <t>BLK UN Equity</t>
  </si>
  <si>
    <t>BKR</t>
  </si>
  <si>
    <t>Baker Hughes Co</t>
  </si>
  <si>
    <t>BKR UN Equity</t>
  </si>
  <si>
    <t>BKNG</t>
  </si>
  <si>
    <t>Booking Holdings Inc</t>
  </si>
  <si>
    <t>BKNG UW Equity</t>
  </si>
  <si>
    <t>BK</t>
  </si>
  <si>
    <t>Bank of New York Mellon Corp/The</t>
  </si>
  <si>
    <t>BK UN Equity</t>
  </si>
  <si>
    <t>BIIB</t>
  </si>
  <si>
    <t>Biogen Inc</t>
  </si>
  <si>
    <t>BIIB UW Equity</t>
  </si>
  <si>
    <t>BF/B</t>
  </si>
  <si>
    <t>Brown-Forman Corp</t>
  </si>
  <si>
    <t>BF/B UN Equity</t>
  </si>
  <si>
    <t>BEN</t>
  </si>
  <si>
    <t>Franklin Resources Inc</t>
  </si>
  <si>
    <t>BEN UN Equity</t>
  </si>
  <si>
    <t>BDX</t>
  </si>
  <si>
    <t>Becton Dickinson and Co</t>
  </si>
  <si>
    <t>BDX UN Equity</t>
  </si>
  <si>
    <t>BBY</t>
  </si>
  <si>
    <t>Best Buy Co Inc</t>
  </si>
  <si>
    <t>BBY UN Equity</t>
  </si>
  <si>
    <t>BAX</t>
  </si>
  <si>
    <t>Baxter International Inc</t>
  </si>
  <si>
    <t>BAX UN Equity</t>
  </si>
  <si>
    <t>BAC</t>
  </si>
  <si>
    <t>Bank of America Corp</t>
  </si>
  <si>
    <t>BAC UN Equity</t>
  </si>
  <si>
    <t>BA</t>
  </si>
  <si>
    <t>Boeing Co/The</t>
  </si>
  <si>
    <t>BA UN Equity</t>
  </si>
  <si>
    <t>AZO</t>
  </si>
  <si>
    <t>AutoZone Inc</t>
  </si>
  <si>
    <t>AZO UN Equity</t>
  </si>
  <si>
    <t>AXP</t>
  </si>
  <si>
    <t>American Express Co</t>
  </si>
  <si>
    <t>AXP UN Equity</t>
  </si>
  <si>
    <t>AWK</t>
  </si>
  <si>
    <t>American Water Works Co Inc</t>
  </si>
  <si>
    <t>AWK UN Equity</t>
  </si>
  <si>
    <t>AVY</t>
  </si>
  <si>
    <t>Avery Dennison Corp</t>
  </si>
  <si>
    <t>AVY UN Equity</t>
  </si>
  <si>
    <t>AVGO</t>
  </si>
  <si>
    <t>Broadcom Inc</t>
  </si>
  <si>
    <t>AVGO UW Equity</t>
  </si>
  <si>
    <t>AVB</t>
  </si>
  <si>
    <t>AvalonBay Communities Inc</t>
  </si>
  <si>
    <t>AVB UN Equity</t>
  </si>
  <si>
    <t>ATVI</t>
  </si>
  <si>
    <t>Activision Blizzard Inc</t>
  </si>
  <si>
    <t>ATVI UW Equity</t>
  </si>
  <si>
    <t>ATO</t>
  </si>
  <si>
    <t>Atmos Energy Corp</t>
  </si>
  <si>
    <t>ATO UN Equity</t>
  </si>
  <si>
    <t>ARE</t>
  </si>
  <si>
    <t>Alexandria Real Estate Equities Inc</t>
  </si>
  <si>
    <t>ARE UN Equity</t>
  </si>
  <si>
    <t>APTV</t>
  </si>
  <si>
    <t>Aptiv PLC</t>
  </si>
  <si>
    <t>APTV UN Equity</t>
  </si>
  <si>
    <t>APH</t>
  </si>
  <si>
    <t>Amphenol Corp</t>
  </si>
  <si>
    <t>APH UN Equity</t>
  </si>
  <si>
    <t>APD</t>
  </si>
  <si>
    <t>Air Products and Chemicals Inc</t>
  </si>
  <si>
    <t>APD UN Equity</t>
  </si>
  <si>
    <t>APA</t>
  </si>
  <si>
    <t>Apache Corp</t>
  </si>
  <si>
    <t>APA UN Equity</t>
  </si>
  <si>
    <t>AOS</t>
  </si>
  <si>
    <t>AO Smith Corp</t>
  </si>
  <si>
    <t>AOS UN Equity</t>
  </si>
  <si>
    <t>AON</t>
  </si>
  <si>
    <t>Aon PLC</t>
  </si>
  <si>
    <t>AON UN Equity</t>
  </si>
  <si>
    <t>ANTM</t>
  </si>
  <si>
    <t>Anthem Inc</t>
  </si>
  <si>
    <t>ANTM UN Equity</t>
  </si>
  <si>
    <t>ANSS</t>
  </si>
  <si>
    <t>ANSYS Inc</t>
  </si>
  <si>
    <t>ANSS UW Equity</t>
  </si>
  <si>
    <t>ANET</t>
  </si>
  <si>
    <t>Arista Networks Inc</t>
  </si>
  <si>
    <t>ANET UN Equity</t>
  </si>
  <si>
    <t>AMZN</t>
  </si>
  <si>
    <t>Amazon.com Inc</t>
  </si>
  <si>
    <t>AMZN UW Equity</t>
  </si>
  <si>
    <t>AMT</t>
  </si>
  <si>
    <t>American Tower Corp</t>
  </si>
  <si>
    <t>AMT UN Equity</t>
  </si>
  <si>
    <t>AMP</t>
  </si>
  <si>
    <t>Ameriprise Financial Inc</t>
  </si>
  <si>
    <t>AMP UN Equity</t>
  </si>
  <si>
    <t>AMGN</t>
  </si>
  <si>
    <t>Amgen Inc</t>
  </si>
  <si>
    <t>AMGN UW Equity</t>
  </si>
  <si>
    <t>AME</t>
  </si>
  <si>
    <t>AMETEK Inc</t>
  </si>
  <si>
    <t>AME UN Equity</t>
  </si>
  <si>
    <t>AMD</t>
  </si>
  <si>
    <t>Advanced Micro Devices Inc</t>
  </si>
  <si>
    <t>AMD UW Equity</t>
  </si>
  <si>
    <t>AMCR</t>
  </si>
  <si>
    <t>Amcor PLC</t>
  </si>
  <si>
    <t>AMCR UN Equity</t>
  </si>
  <si>
    <t>AMAT</t>
  </si>
  <si>
    <t>Applied Materials Inc</t>
  </si>
  <si>
    <t>AMAT UW Equity</t>
  </si>
  <si>
    <t>ALXN</t>
  </si>
  <si>
    <t>Alexion Pharmaceuticals Inc</t>
  </si>
  <si>
    <t>ALXN UW Equity</t>
  </si>
  <si>
    <t>ALLE</t>
  </si>
  <si>
    <t>Allegion plc</t>
  </si>
  <si>
    <t>ALLE UN Equity</t>
  </si>
  <si>
    <t>ALL</t>
  </si>
  <si>
    <t>Allstate Corp/The</t>
  </si>
  <si>
    <t>ALL UN Equity</t>
  </si>
  <si>
    <t>ALK</t>
  </si>
  <si>
    <t>Alaska Air Group Inc</t>
  </si>
  <si>
    <t>ALK UN Equity</t>
  </si>
  <si>
    <t>ALGN</t>
  </si>
  <si>
    <t>Align Technology Inc</t>
  </si>
  <si>
    <t>ALGN UW Equity</t>
  </si>
  <si>
    <t>ALB</t>
  </si>
  <si>
    <t>Albemarle Corp</t>
  </si>
  <si>
    <t>ALB UN Equity</t>
  </si>
  <si>
    <t>AKAM</t>
  </si>
  <si>
    <t>Akamai Technologies Inc</t>
  </si>
  <si>
    <t>AKAM UW Equity</t>
  </si>
  <si>
    <t>AJG</t>
  </si>
  <si>
    <t>Arthur J Gallagher &amp; Co</t>
  </si>
  <si>
    <t>AJG UN Equity</t>
  </si>
  <si>
    <t>AIZ</t>
  </si>
  <si>
    <t>Assurant Inc</t>
  </si>
  <si>
    <t>AIZ UN Equity</t>
  </si>
  <si>
    <t>AIV</t>
  </si>
  <si>
    <t>Apartment Investment and Management Co</t>
  </si>
  <si>
    <t>AIV UN Equity</t>
  </si>
  <si>
    <t>AIG</t>
  </si>
  <si>
    <t>American International Group Inc</t>
  </si>
  <si>
    <t>AIG UN Equity</t>
  </si>
  <si>
    <t>AGN</t>
  </si>
  <si>
    <t>Allergan PLC</t>
  </si>
  <si>
    <t>AGN UN Equity</t>
  </si>
  <si>
    <t>AFL</t>
  </si>
  <si>
    <t>Aflac Inc</t>
  </si>
  <si>
    <t>AFL UN Equity</t>
  </si>
  <si>
    <t>AES</t>
  </si>
  <si>
    <t>AES Corp/The</t>
  </si>
  <si>
    <t>AES UN Equity</t>
  </si>
  <si>
    <t>AEP</t>
  </si>
  <si>
    <t>American Electric Power Co Inc</t>
  </si>
  <si>
    <t>AEP UN Equity</t>
  </si>
  <si>
    <t>AEE</t>
  </si>
  <si>
    <t>Ameren Corp</t>
  </si>
  <si>
    <t>AEE UN Equity</t>
  </si>
  <si>
    <t>ADSK</t>
  </si>
  <si>
    <t>Autodesk Inc</t>
  </si>
  <si>
    <t>ADSK UW Equity</t>
  </si>
  <si>
    <t>ADS</t>
  </si>
  <si>
    <t>Alliance Data Systems Corp</t>
  </si>
  <si>
    <t>ADS UN Equity</t>
  </si>
  <si>
    <t>ADP</t>
  </si>
  <si>
    <t>Automatic Data Processing Inc</t>
  </si>
  <si>
    <t>ADP UW Equity</t>
  </si>
  <si>
    <t>ADM</t>
  </si>
  <si>
    <t>Archer-Daniels-Midland Co</t>
  </si>
  <si>
    <t>ADM UN Equity</t>
  </si>
  <si>
    <t>ADI</t>
  </si>
  <si>
    <t>Analog Devices Inc</t>
  </si>
  <si>
    <t>ADI UW Equity</t>
  </si>
  <si>
    <t>ADBE</t>
  </si>
  <si>
    <t>Adobe Inc</t>
  </si>
  <si>
    <t>ADBE UW Equity</t>
  </si>
  <si>
    <t>ACN</t>
  </si>
  <si>
    <t>Accenture PLC</t>
  </si>
  <si>
    <t>ACN UN Equity</t>
  </si>
  <si>
    <t>ABT</t>
  </si>
  <si>
    <t>Abbott Laboratories</t>
  </si>
  <si>
    <t>ABT UN Equity</t>
  </si>
  <si>
    <t>ABMD</t>
  </si>
  <si>
    <t>ABIOMED Inc</t>
  </si>
  <si>
    <t>ABMD UW Equity</t>
  </si>
  <si>
    <t>ABC</t>
  </si>
  <si>
    <t>AmerisourceBergen Corp</t>
  </si>
  <si>
    <t>ABC UN Equity</t>
  </si>
  <si>
    <t>ABBV</t>
  </si>
  <si>
    <t>AbbVie Inc</t>
  </si>
  <si>
    <t>ABBV UN Equity</t>
  </si>
  <si>
    <t>AAPL</t>
  </si>
  <si>
    <t>Apple Inc</t>
  </si>
  <si>
    <t>AAPL UW Equity</t>
  </si>
  <si>
    <t>AAP</t>
  </si>
  <si>
    <t>Advance Auto Parts Inc</t>
  </si>
  <si>
    <t>AAP UN Equity</t>
  </si>
  <si>
    <t>AAL</t>
  </si>
  <si>
    <t>American Airlines Group Inc</t>
  </si>
  <si>
    <t>AAL UW Equity</t>
  </si>
  <si>
    <t>A</t>
  </si>
  <si>
    <t>Agilent Technologies Inc</t>
  </si>
  <si>
    <t>A UN Equity</t>
  </si>
  <si>
    <t>Weighted
DCF Result</t>
  </si>
  <si>
    <t>DCF Result</t>
  </si>
  <si>
    <t>Long-Term Growth Est.</t>
  </si>
  <si>
    <t>Estimated Dividend Yield</t>
  </si>
  <si>
    <t>Weight in Index</t>
  </si>
  <si>
    <t>Market 
Capitalization</t>
  </si>
  <si>
    <t>Ticker</t>
  </si>
  <si>
    <t>Company</t>
  </si>
  <si>
    <t>PX_LAST</t>
  </si>
  <si>
    <t>EQY_SH_OUT</t>
  </si>
  <si>
    <t>BEST_EST_LONG_TERM_GROWTH</t>
  </si>
  <si>
    <t>EQY_DVD_YLD_EST</t>
  </si>
  <si>
    <t>CUR_MKT_CAP</t>
  </si>
  <si>
    <t>TICKER</t>
  </si>
  <si>
    <t>NAME</t>
  </si>
  <si>
    <t>Today: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</si>
</sst>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000%"/>
  </numFmts>
  <fonts count="7"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2"/>
      <name val="Calibri Light"/>
      <family val="1"/>
      <scheme val="major"/>
    </font>
    <font>
      <sz val="12"/>
      <color theme="1"/>
      <name val="Calibri Light"/>
      <family val="1"/>
      <scheme val="major"/>
    </font>
  </fonts>
  <fills count="2">
    <fill>
      <patternFill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</border>
  </borders>
  <cellStyleXfs count="26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>
      <alignment/>
      <protection/>
    </xf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>
      <alignment/>
      <protection/>
    </xf>
    <xf numFmtId="44" fontId="2" fillId="0" borderId="0" applyFont="0" applyFill="0" applyBorder="0" applyAlignment="0" applyProtection="0"/>
  </cellStyleXfs>
  <cellXfs count="21">
    <xf numFmtId="0" fontId="0" fillId="0" borderId="0" xfId="0"/>
    <xf numFmtId="43" fontId="0" fillId="0" borderId="0" xfId="0" applyNumberFormat="1"/>
    <xf numFmtId="10" fontId="4" fillId="0" borderId="1" xfId="20" applyNumberFormat="1" applyFont="1" applyBorder="1" applyAlignment="1">
      <alignment horizontal="center"/>
      <protection/>
    </xf>
    <xf numFmtId="10" fontId="1" fillId="0" borderId="1" xfId="21" applyNumberFormat="1" applyBorder="1" applyAlignment="1">
      <alignment horizontal="center"/>
    </xf>
    <xf numFmtId="10" fontId="4" fillId="0" borderId="1" xfId="21" applyNumberFormat="1" applyFont="1" applyBorder="1" applyAlignment="1">
      <alignment horizontal="center"/>
    </xf>
    <xf numFmtId="43" fontId="1" fillId="0" borderId="1" xfId="18" applyFont="1" applyFill="1" applyBorder="1" applyAlignment="1">
      <alignment horizontal="right"/>
    </xf>
    <xf numFmtId="0" fontId="4" fillId="0" borderId="1" xfId="20" applyFont="1" applyBorder="1" applyAlignment="1">
      <alignment horizontal="right"/>
      <protection/>
    </xf>
    <xf numFmtId="0" fontId="4" fillId="0" borderId="1" xfId="20" applyFont="1" applyBorder="1">
      <alignment/>
      <protection/>
    </xf>
    <xf numFmtId="164" fontId="0" fillId="0" borderId="0" xfId="0" applyNumberFormat="1"/>
    <xf numFmtId="10" fontId="1" fillId="0" borderId="0" xfId="21" applyNumberFormat="1" applyFill="1" applyAlignment="1">
      <alignment horizontal="center"/>
    </xf>
    <xf numFmtId="165" fontId="5" fillId="0" borderId="0" xfId="22" applyNumberFormat="1" applyFont="1" applyFill="1" applyBorder="1" applyAlignment="1">
      <alignment horizontal="right"/>
    </xf>
    <xf numFmtId="10" fontId="4" fillId="0" borderId="0" xfId="23" applyNumberFormat="1" applyFont="1" applyFill="1" applyAlignment="1">
      <alignment horizontal="right"/>
    </xf>
    <xf numFmtId="10" fontId="6" fillId="0" borderId="0" xfId="24" applyNumberFormat="1" applyFont="1" applyAlignment="1">
      <alignment horizontal="right"/>
      <protection/>
    </xf>
    <xf numFmtId="10" fontId="5" fillId="0" borderId="0" xfId="22" applyNumberFormat="1" applyFont="1" applyFill="1" applyBorder="1" applyAlignment="1">
      <alignment horizontal="right"/>
    </xf>
    <xf numFmtId="44" fontId="5" fillId="0" borderId="0" xfId="25" applyFont="1" applyFill="1" applyBorder="1" applyAlignment="1">
      <alignment horizontal="right"/>
    </xf>
    <xf numFmtId="0" fontId="6" fillId="0" borderId="0" xfId="24" applyFont="1" applyAlignment="1" quotePrefix="1">
      <alignment horizontal="center"/>
      <protection/>
    </xf>
    <xf numFmtId="0" fontId="6" fillId="0" borderId="0" xfId="24" applyFont="1" quotePrefix="1">
      <alignment/>
      <protection/>
    </xf>
    <xf numFmtId="0" fontId="4" fillId="0" borderId="1" xfId="20" applyFont="1" applyBorder="1" applyAlignment="1">
      <alignment horizontal="center" wrapText="1"/>
      <protection/>
    </xf>
    <xf numFmtId="0" fontId="0" fillId="0" borderId="0" xfId="0" applyAlignment="1">
      <alignment wrapText="1"/>
    </xf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</cellXfs>
  <cellStyles count="12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al 3 5" xfId="20"/>
    <cellStyle name="Percent 2 10 3" xfId="21"/>
    <cellStyle name="Percent 10" xfId="22"/>
    <cellStyle name="Percent 2 10 3 4 2" xfId="23"/>
    <cellStyle name="Normal 13 10 2" xfId="24"/>
    <cellStyle name="Currency 9" xfId="25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6" Type="http://schemas.openxmlformats.org/officeDocument/2006/relationships/externalLink" Target="externalLinks/externalLink2.xml" /><Relationship Id="rId48" Type="http://schemas.openxmlformats.org/officeDocument/2006/relationships/externalLink" Target="externalLinks/externalLink44.xml" /><Relationship Id="rId49" Type="http://schemas.openxmlformats.org/officeDocument/2006/relationships/externalLink" Target="externalLinks/externalLink45.xml" /><Relationship Id="rId55" Type="http://schemas.openxmlformats.org/officeDocument/2006/relationships/externalLink" Target="externalLinks/externalLink51.xml" /><Relationship Id="rId34" Type="http://schemas.openxmlformats.org/officeDocument/2006/relationships/externalLink" Target="externalLinks/externalLink30.xml" /><Relationship Id="rId35" Type="http://schemas.openxmlformats.org/officeDocument/2006/relationships/externalLink" Target="externalLinks/externalLink31.xml" /><Relationship Id="rId36" Type="http://schemas.openxmlformats.org/officeDocument/2006/relationships/externalLink" Target="externalLinks/externalLink32.xml" /><Relationship Id="rId37" Type="http://schemas.openxmlformats.org/officeDocument/2006/relationships/externalLink" Target="externalLinks/externalLink33.xml" /><Relationship Id="rId30" Type="http://schemas.openxmlformats.org/officeDocument/2006/relationships/externalLink" Target="externalLinks/externalLink26.xml" /><Relationship Id="rId31" Type="http://schemas.openxmlformats.org/officeDocument/2006/relationships/externalLink" Target="externalLinks/externalLink27.xml" /><Relationship Id="rId32" Type="http://schemas.openxmlformats.org/officeDocument/2006/relationships/externalLink" Target="externalLinks/externalLink28.xml" /><Relationship Id="rId33" Type="http://schemas.openxmlformats.org/officeDocument/2006/relationships/externalLink" Target="externalLinks/externalLink29.xml" /><Relationship Id="rId5" Type="http://schemas.openxmlformats.org/officeDocument/2006/relationships/externalLink" Target="externalLinks/externalLink1.xml" /><Relationship Id="rId38" Type="http://schemas.openxmlformats.org/officeDocument/2006/relationships/externalLink" Target="externalLinks/externalLink34.xml" /><Relationship Id="rId39" Type="http://schemas.openxmlformats.org/officeDocument/2006/relationships/externalLink" Target="externalLinks/externalLink35.xml" /><Relationship Id="rId9" Type="http://schemas.openxmlformats.org/officeDocument/2006/relationships/externalLink" Target="externalLinks/externalLink5.xml" /><Relationship Id="rId24" Type="http://schemas.openxmlformats.org/officeDocument/2006/relationships/externalLink" Target="externalLinks/externalLink20.xml" /><Relationship Id="rId25" Type="http://schemas.openxmlformats.org/officeDocument/2006/relationships/externalLink" Target="externalLinks/externalLink21.xml" /><Relationship Id="rId26" Type="http://schemas.openxmlformats.org/officeDocument/2006/relationships/externalLink" Target="externalLinks/externalLink22.xml" /><Relationship Id="rId27" Type="http://schemas.openxmlformats.org/officeDocument/2006/relationships/externalLink" Target="externalLinks/externalLink23.xml" /><Relationship Id="rId20" Type="http://schemas.openxmlformats.org/officeDocument/2006/relationships/externalLink" Target="externalLinks/externalLink16.xml" /><Relationship Id="rId21" Type="http://schemas.openxmlformats.org/officeDocument/2006/relationships/externalLink" Target="externalLinks/externalLink17.xml" /><Relationship Id="rId22" Type="http://schemas.openxmlformats.org/officeDocument/2006/relationships/externalLink" Target="externalLinks/externalLink18.xml" /><Relationship Id="rId23" Type="http://schemas.openxmlformats.org/officeDocument/2006/relationships/externalLink" Target="externalLinks/externalLink19.xml" /><Relationship Id="rId4" Type="http://schemas.openxmlformats.org/officeDocument/2006/relationships/sharedStrings" Target="sharedStrings.xml" /><Relationship Id="rId28" Type="http://schemas.openxmlformats.org/officeDocument/2006/relationships/externalLink" Target="externalLinks/externalLink24.xml" /><Relationship Id="rId29" Type="http://schemas.openxmlformats.org/officeDocument/2006/relationships/externalLink" Target="externalLinks/externalLink25.xml" /><Relationship Id="rId8" Type="http://schemas.openxmlformats.org/officeDocument/2006/relationships/externalLink" Target="externalLinks/externalLink4.xml" /><Relationship Id="rId14" Type="http://schemas.openxmlformats.org/officeDocument/2006/relationships/externalLink" Target="externalLinks/externalLink10.xml" /><Relationship Id="rId15" Type="http://schemas.openxmlformats.org/officeDocument/2006/relationships/externalLink" Target="externalLinks/externalLink11.xml" /><Relationship Id="rId16" Type="http://schemas.openxmlformats.org/officeDocument/2006/relationships/externalLink" Target="externalLinks/externalLink12.xml" /><Relationship Id="rId17" Type="http://schemas.openxmlformats.org/officeDocument/2006/relationships/externalLink" Target="externalLinks/externalLink13.xml" /><Relationship Id="rId10" Type="http://schemas.openxmlformats.org/officeDocument/2006/relationships/externalLink" Target="externalLinks/externalLink6.xml" /><Relationship Id="rId11" Type="http://schemas.openxmlformats.org/officeDocument/2006/relationships/externalLink" Target="externalLinks/externalLink7.xml" /><Relationship Id="rId12" Type="http://schemas.openxmlformats.org/officeDocument/2006/relationships/externalLink" Target="externalLinks/externalLink8.xml" /><Relationship Id="rId13" Type="http://schemas.openxmlformats.org/officeDocument/2006/relationships/externalLink" Target="externalLinks/externalLink9.xml" /><Relationship Id="rId3" Type="http://schemas.openxmlformats.org/officeDocument/2006/relationships/styles" Target="styles.xml" /><Relationship Id="rId18" Type="http://schemas.openxmlformats.org/officeDocument/2006/relationships/externalLink" Target="externalLinks/externalLink14.xml" /><Relationship Id="rId19" Type="http://schemas.openxmlformats.org/officeDocument/2006/relationships/externalLink" Target="externalLinks/externalLink15.xml" /><Relationship Id="rId54" Type="http://schemas.openxmlformats.org/officeDocument/2006/relationships/externalLink" Target="externalLinks/externalLink50.xml" /><Relationship Id="rId1" Type="http://schemas.openxmlformats.org/officeDocument/2006/relationships/theme" Target="theme/theme1.xml" /><Relationship Id="rId56" Type="http://schemas.openxmlformats.org/officeDocument/2006/relationships/externalLink" Target="externalLinks/externalLink52.xml" /><Relationship Id="rId57" Type="http://schemas.openxmlformats.org/officeDocument/2006/relationships/externalLink" Target="externalLinks/externalLink53.xml" /><Relationship Id="rId50" Type="http://schemas.openxmlformats.org/officeDocument/2006/relationships/externalLink" Target="externalLinks/externalLink46.xml" /><Relationship Id="rId51" Type="http://schemas.openxmlformats.org/officeDocument/2006/relationships/externalLink" Target="externalLinks/externalLink47.xml" /><Relationship Id="rId2" Type="http://schemas.openxmlformats.org/officeDocument/2006/relationships/worksheet" Target="worksheets/sheet1.xml" /><Relationship Id="rId53" Type="http://schemas.openxmlformats.org/officeDocument/2006/relationships/externalLink" Target="externalLinks/externalLink49.xml" /><Relationship Id="rId7" Type="http://schemas.openxmlformats.org/officeDocument/2006/relationships/externalLink" Target="externalLinks/externalLink3.xml" /><Relationship Id="rId52" Type="http://schemas.openxmlformats.org/officeDocument/2006/relationships/externalLink" Target="externalLinks/externalLink48.xml" /><Relationship Id="rId44" Type="http://schemas.openxmlformats.org/officeDocument/2006/relationships/externalLink" Target="externalLinks/externalLink40.xml" /><Relationship Id="rId45" Type="http://schemas.openxmlformats.org/officeDocument/2006/relationships/externalLink" Target="externalLinks/externalLink41.xml" /><Relationship Id="rId46" Type="http://schemas.openxmlformats.org/officeDocument/2006/relationships/externalLink" Target="externalLinks/externalLink42.xml" /><Relationship Id="rId47" Type="http://schemas.openxmlformats.org/officeDocument/2006/relationships/externalLink" Target="externalLinks/externalLink43.xml" /><Relationship Id="rId40" Type="http://schemas.openxmlformats.org/officeDocument/2006/relationships/externalLink" Target="externalLinks/externalLink36.xml" /><Relationship Id="rId41" Type="http://schemas.openxmlformats.org/officeDocument/2006/relationships/externalLink" Target="externalLinks/externalLink37.xml" /><Relationship Id="rId42" Type="http://schemas.openxmlformats.org/officeDocument/2006/relationships/externalLink" Target="externalLinks/externalLink38.xml" /><Relationship Id="rId43" Type="http://schemas.openxmlformats.org/officeDocument/2006/relationships/externalLink" Target="externalLinks/externalLink39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D:\TEMP\PPE%2013%20month%20by%20sub.xls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\COS\ANNLRPTS\WY\98\GAS.xls" TargetMode="External" /></Relationships>
</file>

<file path=xl/externalLinks/_rels/externalLink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P:\Gas\MGE\MGE%20GR-2006-0422\Schedules\Direct\Atmos%20Schedules.xls" TargetMode="External" /></Relationships>
</file>

<file path=xl/externalLinks/_rels/externalLink4.xml.rels><?xml version="1.0" encoding="UTF-8" standalone="yes"?><Relationships xmlns="http://schemas.openxmlformats.org/package/2006/relationships"><Relationship Id="rId1" Type="http://schemas.openxmlformats.org/officeDocument/2006/relationships/externalLinkPath" Target="\RD\MTGAS\2014%20Case\2014%20RateDesignMT.xlsm" TargetMode="External" /></Relationships>
</file>

<file path=xl/externalLinks/_rels/externalLink5.xml.rels><?xml version="1.0" encoding="UTF-8" standalone="yes"?><Relationships xmlns="http://schemas.openxmlformats.org/package/2006/relationships"><Relationship Id="rId1" Type="http://schemas.openxmlformats.org/officeDocument/2006/relationships/externalLinkPath" Target="\COS\PGA\2002\May%20File.xls" TargetMode="External" /></Relationships>
</file>

<file path=xl/externalLinks/_rels/externalLink6.xml.rels><?xml version="1.0" encoding="UTF-8" standalone="yes"?><Relationships xmlns="http://schemas.openxmlformats.org/package/2006/relationships"><Relationship Id="rId1" Type="http://schemas.openxmlformats.org/officeDocument/2006/relationships/externalLinkPath" Target="\Documents%20and%20Settings\jlm8149\Local%20Settings\Temporary%20Internet%20Files\OLK5C\Cost%20of%20Capital%20estimated%2012-31-04%20(1-24-05).xls" TargetMode="External" /></Relationships>
</file>

<file path=xl/externalLinks/_rels/externalLink7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G:\RA\94E3\BASEREV.XLS" TargetMode="External" /></Relationships>
</file>

<file path=xl/externalLinks/_rels/externalLink8.xml.rels><?xml version="1.0" encoding="UTF-8" standalone="yes"?><Relationships xmlns="http://schemas.openxmlformats.org/package/2006/relationships"><Relationship Id="rId1" Type="http://schemas.openxmlformats.org/officeDocument/2006/relationships/externalLinkPath" Target="ProForma%202001%201.0f2" TargetMode="External" /></Relationships>
</file>

<file path=xl/externalLinks/_rels/externalLink9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D:\Documents%20and%20Settings\buchanan\My%20Documents\bbfiles\Colorado\CO%202005-06%20GCA\AppendixA%202005-06.xls" TargetMode="External" /></Relationships>
</file>

<file path=xl/externalLinks/_rels/externalLink10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D:\TEMP\Cash%20Working%20Capital\Cash%20Working%20Capital.xls" TargetMode="External" /></Relationships>
</file>

<file path=xl/externalLinks/_rels/externalLink1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D:\bbfiles\Colorado\Study%201202\AppendixA2002-12%20final.xls" TargetMode="External" /></Relationships>
</file>

<file path=xl/externalLinks/_rels/externalLink1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D:\Revenue%20Requirements\Mid-States\Missouri\2005%20Sept%2030\Revenue%20Requirements\Greeley\Kansas\Study%203-31-01\Kansas%20Study%203-31-01.xls" TargetMode="External" /></Relationships>
</file>

<file path=xl/externalLinks/_rels/externalLink13.xml.rels><?xml version="1.0" encoding="UTF-8" standalone="yes"?><Relationships xmlns="http://schemas.openxmlformats.org/package/2006/relationships"><Relationship Id="rId1" Type="http://schemas.openxmlformats.org/officeDocument/2006/relationships/externalLinkPath" Target="\TEMPLATE\Testimony%20Templates\Econ.%20data%20&amp;%20graphs\Testimony%20draft%20to%20be%20updated\historical.Graphs-testimony%20ready-revised.xls" TargetMode="External" /></Relationships>
</file>

<file path=xl/externalLinks/_rels/externalLink14.xml.rels><?xml version="1.0" encoding="UTF-8" standalone="yes"?><Relationships xmlns="http://schemas.openxmlformats.org/package/2006/relationships"><Relationship Id="rId1" Type="http://schemas.openxmlformats.org/officeDocument/2006/relationships/externalLinkPath" Target="\Users\RyanKucan\Box%20Sync\Projects%20-%20Sussex\16.1246%20Dominion%20NC%20ROE\Rebuttal%20Testimony\Supporting%20Analyses\forward%20interpolated%20yield%20curve.xlsx" TargetMode="External" /></Relationships>
</file>

<file path=xl/externalLinks/_rels/externalLink15.xml.rels><?xml version="1.0" encoding="UTF-8" standalone="yes"?><Relationships xmlns="http://schemas.openxmlformats.org/package/2006/relationships"><Relationship Id="rId1" Type="http://schemas.openxmlformats.org/officeDocument/2006/relationships/externalLinkPath" Target="\COS\Annual%20Rpts\WY\2000\GAS.xls" TargetMode="External" /></Relationships>
</file>

<file path=xl/externalLinks/_rels/externalLink16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e:\032r7\names.wk4" TargetMode="External" /></Relationships>
</file>

<file path=xl/externalLinks/_rels/externalLink17.xml.rels><?xml version="1.0" encoding="UTF-8" standalone="yes"?><Relationships xmlns="http://schemas.openxmlformats.org/package/2006/relationships"><Relationship Id="rId1" Type="http://schemas.openxmlformats.org/officeDocument/2006/relationships/externalLinkPath" Target="http:\\cp-wpp-ap67.pepcoholdings.biz\CaseWorks\225\DirectTestimony\Library\Morin\Morin%20Exhibits%20Delmarva%20Del%20FINAL.xls" TargetMode="External" /></Relationships>
</file>

<file path=xl/externalLinks/_rels/externalLink18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E:\045R8\NAMES.WK4" TargetMode="External" /></Relationships>
</file>

<file path=xl/externalLinks/_rels/externalLink19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D:\Revenue%20Requirements\Mid-States\Missouri\2005%20Sept%2030\Revenue%20Requirements\Mid-States\VIRGINIA\2003%20AIF\2003%2009%20AIF\REVISED%202003%2009%20FILED%20AIF.xls" TargetMode="External" /></Relationships>
</file>

<file path=xl/externalLinks/_rels/externalLink20.xml.rels><?xml version="1.0" encoding="UTF-8" standalone="yes"?><Relationships xmlns="http://schemas.openxmlformats.org/package/2006/relationships"><Relationship Id="rId1" Type="http://schemas.openxmlformats.org/officeDocument/2006/relationships/externalLinkPath" Target="\Users\dcp.TAI-M056\AppData\Local\Microsoft\Windows\Temporary%20Internet%20Files\Content.Outlook\HI6E25ND\SPIEGEL-#266564-v3-Risk_Premium_Adjustment_Exhibits_Updates.XLS" TargetMode="External" /></Relationships>
</file>

<file path=xl/externalLinks/_rels/externalLink2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datacenter\usg\Utility%20Services%20Data\13-0191%20-%20San%20Jose%20Water%20(09)(PMA)\13-0172%20-%20Missouri%20American%20(PMA)\Rebuttal\Janous'%20Corrected%20CAPM.xls" TargetMode="External" /></Relationships>
</file>

<file path=xl/externalLinks/_rels/externalLink22.xml.rels><?xml version="1.0" encoding="UTF-8" standalone="yes"?><Relationships xmlns="http://schemas.openxmlformats.org/package/2006/relationships"><Relationship Id="rId1" Type="http://schemas.openxmlformats.org/officeDocument/2006/relationships/externalLinkPath" Target="\Users\Dylan%20D'Ascendis\Box%20Sync\Return%20on%20Equity\ROE%20Models\Bloomberg\Bloomberg%20output\Beta%20Workbook.xls" TargetMode="External" /></Relationships>
</file>

<file path=xl/externalLinks/_rels/externalLink23.xml.rels><?xml version="1.0" encoding="UTF-8" standalone="yes"?><Relationships xmlns="http://schemas.openxmlformats.org/package/2006/relationships"><Relationship Id="rId1" Type="http://schemas.openxmlformats.org/officeDocument/2006/relationships/externalLinkPath" Target="\Users\Bloomberg\Box%20Sync\Return%20on%20Equity\ROE%20Models\Bloomberg\Beta%20Workbook.xls" TargetMode="External" /></Relationships>
</file>

<file path=xl/externalLinks/_rels/externalLink2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D:\Revenue%20Requirements\Mid-States\Missouri\2005%20Sept%2030\Missouri%20Study%20ending%209-30-05.xls" TargetMode="External" /></Relationships>
</file>

<file path=xl/externalLinks/_rels/externalLink25.xml.rels><?xml version="1.0" encoding="UTF-8" standalone="yes"?><Relationships xmlns="http://schemas.openxmlformats.org/package/2006/relationships"><Relationship Id="rId1" Type="http://schemas.openxmlformats.org/officeDocument/2006/relationships/externalLinkPath" Target="\Users\Dylan%20D'Ascendis\Box%20Sync\Projects%20-%20ScottMadden\335-003%20Aqua%20IL%20ROR%20Study\Rebuttal\Freetly%20WP%20SM%20Modified.xlsx" TargetMode="External" /></Relationships>
</file>

<file path=xl/externalLinks/_rels/externalLink26.xml.rels><?xml version="1.0" encoding="UTF-8" standalone="yes"?><Relationships xmlns="http://schemas.openxmlformats.org/package/2006/relationships"><Relationship Id="rId1" Type="http://schemas.openxmlformats.org/officeDocument/2006/relationships/externalLinkPath" Target="\Volumes\HP%20v125w\FPL%202012%20Rate%20Case\Baudino%20Testimony%20and%20Work%20Papers\TREASURY%20(AVERA)%20-%20OPC%203rd%20POD.37.xls" TargetMode="External" /></Relationships>
</file>

<file path=xl/externalLinks/_rels/externalLink27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taiecon\COMMON\CASES\TAI\07%20Cases\0704%20PEPCO\Schedules\Pepco%20Schedules.XLS" TargetMode="External" /></Relationships>
</file>

<file path=xl/externalLinks/_rels/externalLink28.xml.rels><?xml version="1.0" encoding="UTF-8" standalone="yes"?><Relationships xmlns="http://schemas.openxmlformats.org/package/2006/relationships"><Relationship Id="rId1" Type="http://schemas.openxmlformats.org/officeDocument/2006/relationships/externalLinkPath" Target="\Users\AdamPerry\Documents\My%20Box%20Files\Return%20on%20Equity\ROE%20Models\Business%20Segment%20Data\2013\Business%20Segment%20Data%202013_5_1.xlsx" TargetMode="External" /></Relationships>
</file>

<file path=xl/externalLinks/_rels/externalLink29.xml.rels><?xml version="1.0" encoding="UTF-8" standalone="yes"?><Relationships xmlns="http://schemas.openxmlformats.org/package/2006/relationships"><Relationship Id="rId1" Type="http://schemas.openxmlformats.org/officeDocument/2006/relationships/externalLinkPath" Target="\Users\mhoward\Box%20Sync\Projects%20-%20ScottMadden\335-005%20Aqua%20NC%20ROR%20Study\Opposition\Cooper%20Aqua%20Sub%20497%20Exhibit.xlsx" TargetMode="External" /></Relationships>
</file>

<file path=xl/externalLinks/_rels/externalLink30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Huey\Shares\PLDocs\JAL\8975\Database\131072.xls" TargetMode="External" /></Relationships>
</file>

<file path=xl/externalLinks/_rels/externalLink3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P:\Documents%20and%20Settings\Hannes%20Pfeifenberger\Local%20Settings\Temporary%20Internet%20Files\OLKCC\1134_Whistling_In_The_Wind\wks\Filed%20Items%20May%208%202002\1134%20Electric%202002%20DCF.xls" TargetMode="External" /></Relationships>
</file>

<file path=xl/externalLinks/_rels/externalLink32.xml.rels><?xml version="1.0" encoding="UTF-8" standalone="yes"?><Relationships xmlns="http://schemas.openxmlformats.org/package/2006/relationships"><Relationship Id="rId1" Type="http://schemas.openxmlformats.org/officeDocument/2006/relationships/externalLinkPath" Target="\FINANCE\Frej\2009%20-%202010%20Utilities%20Inc%20rate%20cases\Water%20Sample\09-0548-549%20UI%20water%20sample%20non-constant%20DCF%20-%20growth%20test%202.xls" TargetMode="External" /></Relationships>
</file>

<file path=xl/externalLinks/_rels/externalLink33.xml.rels><?xml version="1.0" encoding="UTF-8" standalone="yes"?><Relationships xmlns="http://schemas.openxmlformats.org/package/2006/relationships"><Relationship Id="rId1" Type="http://schemas.openxmlformats.org/officeDocument/2006/relationships/externalLinkPath" Target="\Documents%20and%20Settings\hevert\My%20Documents\DATA\Sussex\Model\Proxy%20group%20screen%20as%20of%2011-30-2011.xls" TargetMode="External" /></Relationships>
</file>

<file path=xl/externalLinks/_rels/externalLink3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G:\cos1298\AJK.xlw" TargetMode="External" /></Relationships>
</file>

<file path=xl/externalLinks/_rels/externalLink35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datacenter\usg\Utility%20Services%20Data\13-0194%20-%20Illinois%20Amer.%20(09)(PMA)\Exhibit%20IL%20Amer.xls" TargetMode="External" /></Relationships>
</file>

<file path=xl/externalLinks/_rels/externalLink36.xml.rels><?xml version="1.0" encoding="UTF-8" standalone="yes"?><Relationships xmlns="http://schemas.openxmlformats.org/package/2006/relationships"><Relationship Id="rId1" Type="http://schemas.openxmlformats.org/officeDocument/2006/relationships/externalLinkPath" Target="\Users\ddascendis\Box%20Sync\Projects%20-%20ScottMadden\369-004%20USI%20Water%20&amp;%20Sewer%20IL%20ROR%20Study\Rebuttal\Exhibit\Final%20Exhibits%20&amp;%20elec.%20WP\PMA%20Rebuttal%20Exhibit.xlsx" TargetMode="External" /></Relationships>
</file>

<file path=xl/externalLinks/_rels/externalLink37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Huey\Shares\Documents%20and%20Settings\Mga\Local%20Settings\Temporary%20Internet%20Files\OLK1A\Selection_skk.xls" TargetMode="External" /></Relationships>
</file>

<file path=xl/externalLinks/_rels/externalLink38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E:\032r8\NAMES.WK4" TargetMode="External" /></Relationships>
</file>

<file path=xl/externalLinks/_rels/externalLink39.xml.rels><?xml version="1.0" encoding="UTF-8" standalone="yes"?><Relationships xmlns="http://schemas.openxmlformats.org/package/2006/relationships"><Relationship Id="rId1" Type="http://schemas.openxmlformats.org/officeDocument/2006/relationships/externalLinkPath" Target="\Users\Jennifer%20Nelson\Box%20Sync\Projects\15.1192%20PNM%20ROE%20Testimony%20Re-filing\August%202015%20Filing\Direct%20Testimony\Supporting%20Analysis\Capital%20Structure%20Q42014.xlsx" TargetMode="External" /></Relationships>
</file>

<file path=xl/externalLinks/_rels/externalLink40.xml.rels><?xml version="1.0" encoding="UTF-8" standalone="yes"?><Relationships xmlns="http://schemas.openxmlformats.org/package/2006/relationships"><Relationship Id="rId1" Type="http://schemas.openxmlformats.org/officeDocument/2006/relationships/externalLinkPath" Target="\Users\dcp.TAI-M056\AppData\Local\Microsoft\Windows\Temporary%20Internet%20Files\Content.Outlook\HI6E25ND\CASES\TAI\06%20Cases\0636%20%20UNS%20Gas\UNS%20Gas%20Schedules.XLS" TargetMode="External" /></Relationships>
</file>

<file path=xl/externalLinks/_rels/externalLink41.xml.rels><?xml version="1.0" encoding="UTF-8" standalone="yes"?><Relationships xmlns="http://schemas.openxmlformats.org/package/2006/relationships"><Relationship Id="rId1" Type="http://schemas.openxmlformats.org/officeDocument/2006/relationships/externalLinkPath" Target="\General%20Ledger%20Accounting\ADI%20Vouchers\Amanda's%20ADI%20Vouchers\FY2013\January%202013\Uploaded\010-109%20MTM%20Jan-13.xls" TargetMode="External" /></Relationships>
</file>

<file path=xl/externalLinks/_rels/externalLink42.xml.rels><?xml version="1.0" encoding="UTF-8" standalone="yes"?><Relationships xmlns="http://schemas.openxmlformats.org/package/2006/relationships"><Relationship Id="rId1" Type="http://schemas.openxmlformats.org/officeDocument/2006/relationships/externalLinkPath" Target="\Documents%20and%20Settings\Bruce\Local%20Settings\Temporary%20Internet%20Files\OLK66\MD%209311%20Bill%20Comp%20TBO%20v4.xls" TargetMode="External" /></Relationships>
</file>

<file path=xl/externalLinks/_rels/externalLink43.xml.rels><?xml version="1.0" encoding="UTF-8" standalone="yes"?><Relationships xmlns="http://schemas.openxmlformats.org/package/2006/relationships"><Relationship Id="rId1" Type="http://schemas.openxmlformats.org/officeDocument/2006/relationships/externalLinkPath" Target="\FINANCE\Frej\2009%20-%202010%20Utilities%20Inc%20rate%20cases\Utility%20Sample\09-0548-549%20UI%20utility%20sample%20non-constant%20DCF%20growth%20test%202.xls" TargetMode="External" /></Relationships>
</file>

<file path=xl/externalLinks/_rels/externalLink4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78F95F77\Staff%20DR%205-1%20Hanley%20Electronic%20Exhs%20(BRO)%20(deleted%204e2d0f62-deafd-11986140).xlsx" TargetMode="External" /></Relationships>
</file>

<file path=xl/externalLinks/_rels/externalLink45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Huey\Shares\PLDocs\JAL\8767\Exhibit\Selection%20-%20Wepco.xls" TargetMode="External" /></Relationships>
</file>

<file path=xl/externalLinks/_rels/externalLink46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D:\frc\Rate%20Case\Rate%20Case%20Info\RATE%20CASE%2096\SUPMENT2.XLS" TargetMode="External" /></Relationships>
</file>

<file path=xl/externalLinks/_rels/externalLink47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D:\bus_intg\Rate%20Case_01\MSFR_Wps%20&amp;%20Scheds%20to%20file\RATECASE.XLS" TargetMode="External" /></Relationships>
</file>

<file path=xl/externalLinks/_rels/externalLink48.xml.rels><?xml version="1.0" encoding="UTF-8" standalone="yes"?><Relationships xmlns="http://schemas.openxmlformats.org/package/2006/relationships"><Relationship Id="rId1" Type="http://schemas.openxmlformats.org/officeDocument/2006/relationships/externalLinkPath" Target="\Users\rbaudino\Desktop\LGE:KU%202012%20Rate%20Case\Baudino%20Testimony%20and%20Work%20Papers\Avera%20Work%20Papers\LGE_KIUC_Att_1-010_(004)_WEA_2-10.xlsx" TargetMode="External" /></Relationships>
</file>

<file path=xl/externalLinks/_rels/externalLink49.xml.rels><?xml version="1.0" encoding="UTF-8" standalone="yes"?><Relationships xmlns="http://schemas.openxmlformats.org/package/2006/relationships"><Relationship Id="rId1" Type="http://schemas.openxmlformats.org/officeDocument/2006/relationships/externalLinkPath" Target="\W\Profiles\kms7245\Local%20Settings\Temporary%20Internet%20Files\OLK8D\Cost%20of%20Capital%20estimated%2012-31-03%20Preliminary%20(1-21-04).xls" TargetMode="External" /></Relationships>
</file>

<file path=xl/externalLinks/_rels/externalLink50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D:\Revenue%20Requirements\Mid-States\Missouri\2005%20Sept%2030\Revenue%20Requirements\Energas\Amarillo\DefStudyMay01\Exhibits%20May%2001%20Amarillo.xls" TargetMode="External" /></Relationships>
</file>

<file path=xl/externalLinks/_rels/externalLink51.xml.rels><?xml version="1.0" encoding="UTF-8" standalone="yes"?><Relationships xmlns="http://schemas.openxmlformats.org/package/2006/relationships"><Relationship Id="rId1" Type="http://schemas.openxmlformats.org/officeDocument/2006/relationships/externalLinkPath" Target="\Users\mhoward\Box%20Sync\Projects%20-%20ScottMadden\404-002%20SUEZ%20PA%20ROR%20Study\Rebuttal\Copy%20of%20Rebuttal%20Exhibit%20Suez%207.26.18%20RMK.xlsx" TargetMode="External" /></Relationships>
</file>

<file path=xl/externalLinks/_rels/externalLink5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datacenter\Utility%20Services%20Data\13-0191%20-%20San%20Jose%20Water%20(09)(PMA)\13-0172%20-%20Missouri%20American%20(PMA)\Rebuttal\Janous'%20Corrected%20CAPM.xls" TargetMode="External" /></Relationships>
</file>

<file path=xl/externalLinks/_rels/externalLink5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D:\frc\Rate%20Case\Rate%20Case%20Info\RATE%20CASE%2096\SUPLMENT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  <sheetName val="Jun 99"/>
      <sheetName val="Jul 99"/>
      <sheetName val="Aug 99"/>
      <sheetName val="Sep 99"/>
      <sheetName val="Oct 99"/>
      <sheetName val="Nov 99"/>
      <sheetName val="Dec 99"/>
      <sheetName val="Jan 00"/>
      <sheetName val="Feb 00"/>
      <sheetName val="Mar 00"/>
      <sheetName val="Apr 00"/>
      <sheetName val="May 00"/>
      <sheetName val="Jun-00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Co. Info."/>
      <sheetName val="Gen. Info."/>
      <sheetName val="Mngrs &amp; Offcrs"/>
      <sheetName val="Directors"/>
      <sheetName val="Long Term Debt"/>
      <sheetName val="Dividends"/>
      <sheetName val="Plant in Ser"/>
      <sheetName val="Depr."/>
      <sheetName val="Inc Stmnt"/>
      <sheetName val="Taxes Other"/>
      <sheetName val="Balance Sheet"/>
      <sheetName val="Liability Ins"/>
      <sheetName val="Miles of Line"/>
      <sheetName val="Gas Purchased &amp; Sold"/>
      <sheetName val="Dedication Res."/>
      <sheetName val="Emer. Curt. &amp; IRP"/>
      <sheetName val="Imprt Chngs"/>
      <sheetName val="Plnt Add-Ret-17a"/>
      <sheetName val="Fin Chngs (pg 17b)"/>
      <sheetName val="Oat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hart Data"/>
      <sheetName val="Moody's Bond Yield Data"/>
      <sheetName val="Cover"/>
      <sheetName val="List"/>
      <sheetName val="Discount Rate"/>
      <sheetName val="Prime Rate"/>
      <sheetName val="Inflation"/>
      <sheetName val="Moody's"/>
      <sheetName val="30 Yr. Bonds"/>
      <sheetName val="Discount Chart"/>
      <sheetName val="Inflation Chart"/>
      <sheetName val="Moody's T-Bond Chart"/>
      <sheetName val="Moody's Spread Chart"/>
      <sheetName val="Moody's Baa Bond Yields Chart"/>
      <sheetName val="Econ Est &amp; Proj"/>
      <sheetName val="Hist. Cap Stru Atmos"/>
      <sheetName val="Ratios"/>
      <sheetName val="Cap. Struct."/>
      <sheetName val="LTD Rate"/>
      <sheetName val="STD Rate"/>
      <sheetName val="Comp. Co Criteria"/>
      <sheetName val="Ticker - Distr."/>
      <sheetName val="10-yr. Historical Growth"/>
      <sheetName val="5-yr. historical growth"/>
      <sheetName val="Avg 5-year and 10-year"/>
      <sheetName val="Comparable Projected Growth"/>
      <sheetName val="Comparable Stock Prices"/>
      <sheetName val="Comp DCF"/>
      <sheetName val="Comp CAPM"/>
      <sheetName val="Comp. Ratios"/>
      <sheetName val="RR"/>
      <sheetName val="WACC"/>
    </sheetNames>
    <sheetDataSet>
      <sheetData sheetId="0">
        <row r="30">
          <cell r="B30" t="str">
            <v>82</v>
          </cell>
          <cell r="C30">
            <v>14.22</v>
          </cell>
          <cell r="E30">
            <v>16.73</v>
          </cell>
          <cell r="I30">
            <v>8.4</v>
          </cell>
          <cell r="K30">
            <v>12</v>
          </cell>
          <cell r="O30">
            <v>2.51</v>
          </cell>
          <cell r="P30">
            <v>1.52405537459283</v>
          </cell>
        </row>
        <row r="31">
          <cell r="C31">
            <v>14.22</v>
          </cell>
          <cell r="E31">
            <v>16.72</v>
          </cell>
          <cell r="I31">
            <v>7.6</v>
          </cell>
          <cell r="K31">
            <v>12</v>
          </cell>
          <cell r="O31">
            <v>2.5</v>
          </cell>
          <cell r="P31">
            <v>1.52405537459283</v>
          </cell>
        </row>
        <row r="32">
          <cell r="C32">
            <v>13.53</v>
          </cell>
          <cell r="E32">
            <v>16.07</v>
          </cell>
          <cell r="I32">
            <v>6.8</v>
          </cell>
          <cell r="K32">
            <v>12</v>
          </cell>
          <cell r="O32">
            <v>2.54</v>
          </cell>
          <cell r="P32">
            <v>1.52405537459283</v>
          </cell>
        </row>
        <row r="33">
          <cell r="C33">
            <v>13.37</v>
          </cell>
          <cell r="E33">
            <v>15.82</v>
          </cell>
          <cell r="I33">
            <v>6.5</v>
          </cell>
          <cell r="K33">
            <v>12</v>
          </cell>
          <cell r="O33">
            <v>2.45</v>
          </cell>
          <cell r="P33">
            <v>1.52405537459283</v>
          </cell>
        </row>
        <row r="34">
          <cell r="C34">
            <v>13.24</v>
          </cell>
          <cell r="E34">
            <v>15.6</v>
          </cell>
          <cell r="I34">
            <v>6.7</v>
          </cell>
          <cell r="K34">
            <v>12</v>
          </cell>
          <cell r="O34">
            <v>2.36</v>
          </cell>
          <cell r="P34">
            <v>1.52405537459283</v>
          </cell>
        </row>
        <row r="35">
          <cell r="C35">
            <v>13.92</v>
          </cell>
          <cell r="E35">
            <v>16.18</v>
          </cell>
          <cell r="I35">
            <v>7.1</v>
          </cell>
          <cell r="K35">
            <v>12</v>
          </cell>
          <cell r="O35">
            <v>2.26</v>
          </cell>
          <cell r="P35">
            <v>1.52405537459283</v>
          </cell>
        </row>
        <row r="36">
          <cell r="C36">
            <v>13.55</v>
          </cell>
          <cell r="E36">
            <v>16.04</v>
          </cell>
          <cell r="I36">
            <v>6.4</v>
          </cell>
          <cell r="K36">
            <v>11</v>
          </cell>
          <cell r="O36">
            <v>2.49</v>
          </cell>
          <cell r="P36">
            <v>1.52405537459283</v>
          </cell>
        </row>
        <row r="37">
          <cell r="C37">
            <v>12.77</v>
          </cell>
          <cell r="E37">
            <v>15.22</v>
          </cell>
          <cell r="I37">
            <v>5.9</v>
          </cell>
          <cell r="K37">
            <v>10</v>
          </cell>
          <cell r="O37">
            <v>2.45</v>
          </cell>
          <cell r="P37">
            <v>1.52405537459283</v>
          </cell>
        </row>
        <row r="38">
          <cell r="C38">
            <v>12.07</v>
          </cell>
          <cell r="E38">
            <v>14.56</v>
          </cell>
          <cell r="I38">
            <v>5</v>
          </cell>
          <cell r="K38">
            <v>9.5</v>
          </cell>
          <cell r="O38">
            <v>2.49</v>
          </cell>
          <cell r="P38">
            <v>1.52405537459283</v>
          </cell>
        </row>
        <row r="39">
          <cell r="C39">
            <v>11.17</v>
          </cell>
          <cell r="E39">
            <v>13.88</v>
          </cell>
          <cell r="I39">
            <v>5.1</v>
          </cell>
          <cell r="K39">
            <v>9</v>
          </cell>
          <cell r="O39">
            <v>2.71</v>
          </cell>
          <cell r="P39">
            <v>1.52405537459283</v>
          </cell>
        </row>
        <row r="40">
          <cell r="C40">
            <v>10.54</v>
          </cell>
          <cell r="E40">
            <v>13.58</v>
          </cell>
          <cell r="I40">
            <v>4.6</v>
          </cell>
          <cell r="K40">
            <v>9</v>
          </cell>
          <cell r="O40">
            <v>3.04</v>
          </cell>
          <cell r="P40">
            <v>1.52405537459283</v>
          </cell>
        </row>
        <row r="41">
          <cell r="C41">
            <v>10.54</v>
          </cell>
          <cell r="E41">
            <v>13.55</v>
          </cell>
          <cell r="I41">
            <v>3.8</v>
          </cell>
          <cell r="K41">
            <v>8.5</v>
          </cell>
          <cell r="O41">
            <v>3.01</v>
          </cell>
          <cell r="P41">
            <v>1.52405537459283</v>
          </cell>
        </row>
        <row r="42">
          <cell r="B42" t="str">
            <v>83</v>
          </cell>
          <cell r="C42">
            <v>10.63</v>
          </cell>
          <cell r="E42">
            <v>13.46</v>
          </cell>
          <cell r="I42">
            <v>3.7</v>
          </cell>
          <cell r="K42">
            <v>8.5</v>
          </cell>
          <cell r="O42">
            <v>2.83</v>
          </cell>
          <cell r="P42">
            <v>1.52405537459283</v>
          </cell>
        </row>
        <row r="43">
          <cell r="C43">
            <v>10.88</v>
          </cell>
          <cell r="E43">
            <v>13.6</v>
          </cell>
          <cell r="I43">
            <v>3.5</v>
          </cell>
          <cell r="K43">
            <v>8.5</v>
          </cell>
          <cell r="O43">
            <v>2.72</v>
          </cell>
          <cell r="P43">
            <v>1.52405537459283</v>
          </cell>
        </row>
        <row r="44">
          <cell r="C44">
            <v>10.63</v>
          </cell>
          <cell r="E44">
            <v>13.28</v>
          </cell>
          <cell r="I44">
            <v>3.6</v>
          </cell>
          <cell r="K44">
            <v>8.5</v>
          </cell>
          <cell r="O44">
            <v>2.65</v>
          </cell>
          <cell r="P44">
            <v>1.52405537459283</v>
          </cell>
        </row>
        <row r="45">
          <cell r="C45">
            <v>10.48</v>
          </cell>
          <cell r="E45">
            <v>13.03</v>
          </cell>
          <cell r="I45">
            <v>3.9</v>
          </cell>
          <cell r="K45">
            <v>8.5</v>
          </cell>
          <cell r="O45">
            <v>2.55</v>
          </cell>
          <cell r="P45">
            <v>1.52405537459283</v>
          </cell>
        </row>
        <row r="46">
          <cell r="C46">
            <v>10.53</v>
          </cell>
          <cell r="E46">
            <v>13</v>
          </cell>
          <cell r="I46">
            <v>3.5</v>
          </cell>
          <cell r="K46">
            <v>8.5</v>
          </cell>
          <cell r="O46">
            <v>2.47</v>
          </cell>
          <cell r="P46">
            <v>1.52405537459283</v>
          </cell>
        </row>
        <row r="47">
          <cell r="C47">
            <v>10.93</v>
          </cell>
          <cell r="E47">
            <v>13.17</v>
          </cell>
          <cell r="I47">
            <v>2.6</v>
          </cell>
          <cell r="K47">
            <v>8.5</v>
          </cell>
          <cell r="O47">
            <v>2.24</v>
          </cell>
          <cell r="P47">
            <v>1.52405537459283</v>
          </cell>
        </row>
        <row r="48">
          <cell r="C48">
            <v>11.4</v>
          </cell>
          <cell r="E48">
            <v>13.28</v>
          </cell>
          <cell r="I48">
            <v>2.5</v>
          </cell>
          <cell r="K48">
            <v>8.5</v>
          </cell>
          <cell r="O48">
            <v>1.88</v>
          </cell>
          <cell r="P48">
            <v>1.52405537459283</v>
          </cell>
        </row>
        <row r="49">
          <cell r="C49">
            <v>11.82</v>
          </cell>
          <cell r="E49">
            <v>13.5</v>
          </cell>
          <cell r="I49">
            <v>2.6</v>
          </cell>
          <cell r="K49">
            <v>8.5</v>
          </cell>
          <cell r="O49">
            <v>1.68</v>
          </cell>
          <cell r="P49">
            <v>1.52405537459283</v>
          </cell>
        </row>
        <row r="50">
          <cell r="C50">
            <v>11.63</v>
          </cell>
          <cell r="E50">
            <v>13.35</v>
          </cell>
          <cell r="I50">
            <v>2.9</v>
          </cell>
          <cell r="K50">
            <v>8.5</v>
          </cell>
          <cell r="O50">
            <v>1.72</v>
          </cell>
          <cell r="P50">
            <v>1.52405537459283</v>
          </cell>
        </row>
        <row r="51">
          <cell r="C51">
            <v>11.58</v>
          </cell>
          <cell r="E51">
            <v>13.19</v>
          </cell>
          <cell r="I51">
            <v>2.9</v>
          </cell>
          <cell r="K51">
            <v>8.5</v>
          </cell>
          <cell r="O51">
            <v>1.61</v>
          </cell>
          <cell r="P51">
            <v>1.52405537459283</v>
          </cell>
        </row>
        <row r="52">
          <cell r="C52">
            <v>11.75</v>
          </cell>
          <cell r="E52">
            <v>13.33</v>
          </cell>
          <cell r="I52">
            <v>3.3</v>
          </cell>
          <cell r="K52">
            <v>8.5</v>
          </cell>
          <cell r="O52">
            <v>1.58</v>
          </cell>
          <cell r="P52">
            <v>1.52405537459283</v>
          </cell>
        </row>
        <row r="53">
          <cell r="C53">
            <v>11.88</v>
          </cell>
          <cell r="E53">
            <v>13.48</v>
          </cell>
          <cell r="I53">
            <v>3.8</v>
          </cell>
          <cell r="K53">
            <v>8.5</v>
          </cell>
          <cell r="O53">
            <v>1.6</v>
          </cell>
          <cell r="P53">
            <v>1.52405537459283</v>
          </cell>
        </row>
        <row r="54">
          <cell r="B54" t="str">
            <v>84</v>
          </cell>
          <cell r="C54">
            <v>11.75</v>
          </cell>
          <cell r="E54">
            <v>13.4</v>
          </cell>
          <cell r="I54">
            <v>4.2</v>
          </cell>
          <cell r="K54">
            <v>8.5</v>
          </cell>
          <cell r="O54">
            <v>1.65</v>
          </cell>
          <cell r="P54">
            <v>1.52405537459283</v>
          </cell>
        </row>
        <row r="55">
          <cell r="C55">
            <v>11.95</v>
          </cell>
          <cell r="E55">
            <v>13.5</v>
          </cell>
          <cell r="I55">
            <v>4.6</v>
          </cell>
          <cell r="K55">
            <v>8.5</v>
          </cell>
          <cell r="O55">
            <v>1.55</v>
          </cell>
          <cell r="P55">
            <v>1.52405537459283</v>
          </cell>
        </row>
        <row r="56">
          <cell r="C56">
            <v>12.38</v>
          </cell>
          <cell r="E56">
            <v>14.03</v>
          </cell>
          <cell r="I56">
            <v>4.8</v>
          </cell>
          <cell r="K56">
            <v>8.5</v>
          </cell>
          <cell r="O56">
            <v>1.65</v>
          </cell>
          <cell r="P56">
            <v>1.52405537459283</v>
          </cell>
        </row>
        <row r="57">
          <cell r="C57">
            <v>12.65</v>
          </cell>
          <cell r="E57">
            <v>14.3</v>
          </cell>
          <cell r="I57">
            <v>4.6</v>
          </cell>
          <cell r="K57">
            <v>9</v>
          </cell>
          <cell r="O57">
            <v>1.65</v>
          </cell>
          <cell r="P57">
            <v>1.52405537459283</v>
          </cell>
        </row>
        <row r="58">
          <cell r="C58">
            <v>13.43</v>
          </cell>
          <cell r="E58">
            <v>14.95</v>
          </cell>
          <cell r="I58">
            <v>4.2</v>
          </cell>
          <cell r="K58">
            <v>9</v>
          </cell>
          <cell r="O58">
            <v>1.52</v>
          </cell>
          <cell r="P58">
            <v>1.52405537459283</v>
          </cell>
        </row>
        <row r="59">
          <cell r="C59">
            <v>13.44</v>
          </cell>
          <cell r="E59">
            <v>15.16</v>
          </cell>
          <cell r="I59">
            <v>4.2</v>
          </cell>
          <cell r="K59">
            <v>9</v>
          </cell>
          <cell r="O59">
            <v>1.72</v>
          </cell>
          <cell r="P59">
            <v>1.52405537459283</v>
          </cell>
        </row>
        <row r="60">
          <cell r="C60">
            <v>13.21</v>
          </cell>
          <cell r="E60">
            <v>14.92</v>
          </cell>
          <cell r="I60">
            <v>4.2</v>
          </cell>
          <cell r="K60">
            <v>9</v>
          </cell>
          <cell r="O60">
            <v>1.71</v>
          </cell>
          <cell r="P60">
            <v>1.52405537459283</v>
          </cell>
        </row>
        <row r="61">
          <cell r="C61">
            <v>12.54</v>
          </cell>
          <cell r="E61">
            <v>14.29</v>
          </cell>
          <cell r="I61">
            <v>4.3</v>
          </cell>
          <cell r="K61">
            <v>9</v>
          </cell>
          <cell r="O61">
            <v>1.75</v>
          </cell>
          <cell r="P61">
            <v>1.52405537459283</v>
          </cell>
        </row>
        <row r="62">
          <cell r="C62">
            <v>12.29</v>
          </cell>
          <cell r="E62">
            <v>14.04</v>
          </cell>
          <cell r="I62">
            <v>4.3</v>
          </cell>
          <cell r="K62">
            <v>9</v>
          </cell>
          <cell r="O62">
            <v>1.75</v>
          </cell>
          <cell r="P62">
            <v>1.52405537459283</v>
          </cell>
        </row>
        <row r="63">
          <cell r="C63">
            <v>11.98</v>
          </cell>
          <cell r="E63">
            <v>13.68</v>
          </cell>
          <cell r="I63">
            <v>4.3</v>
          </cell>
          <cell r="K63">
            <v>9</v>
          </cell>
          <cell r="O63">
            <v>1.7</v>
          </cell>
          <cell r="P63">
            <v>1.52405537459283</v>
          </cell>
        </row>
        <row r="64">
          <cell r="C64">
            <v>11.56</v>
          </cell>
          <cell r="E64">
            <v>13.15</v>
          </cell>
          <cell r="I64">
            <v>4.1</v>
          </cell>
          <cell r="K64">
            <v>8.5</v>
          </cell>
          <cell r="O64">
            <v>1.59</v>
          </cell>
          <cell r="P64">
            <v>1.52405537459283</v>
          </cell>
        </row>
        <row r="65">
          <cell r="C65">
            <v>11.52</v>
          </cell>
          <cell r="E65">
            <v>12.96</v>
          </cell>
          <cell r="I65">
            <v>3.9</v>
          </cell>
          <cell r="K65">
            <v>8</v>
          </cell>
          <cell r="O65">
            <v>1.44</v>
          </cell>
          <cell r="P65">
            <v>1.52405537459283</v>
          </cell>
        </row>
        <row r="66">
          <cell r="B66" t="str">
            <v>85</v>
          </cell>
          <cell r="C66">
            <v>11.45</v>
          </cell>
          <cell r="E66">
            <v>12.88</v>
          </cell>
          <cell r="I66">
            <v>3.5</v>
          </cell>
          <cell r="K66">
            <v>8</v>
          </cell>
          <cell r="O66">
            <v>1.43</v>
          </cell>
          <cell r="P66">
            <v>1.52405537459283</v>
          </cell>
        </row>
        <row r="67">
          <cell r="C67">
            <v>11.47</v>
          </cell>
          <cell r="E67">
            <v>13</v>
          </cell>
          <cell r="I67">
            <v>3.5</v>
          </cell>
          <cell r="K67">
            <v>8</v>
          </cell>
          <cell r="O67">
            <v>1.53</v>
          </cell>
          <cell r="P67">
            <v>1.52405537459283</v>
          </cell>
        </row>
        <row r="68">
          <cell r="C68">
            <v>11.81</v>
          </cell>
          <cell r="E68">
            <v>13.66</v>
          </cell>
          <cell r="I68">
            <v>3.7</v>
          </cell>
          <cell r="K68">
            <v>8</v>
          </cell>
          <cell r="O68">
            <v>1.85</v>
          </cell>
          <cell r="P68">
            <v>1.52405537459283</v>
          </cell>
        </row>
        <row r="69">
          <cell r="C69">
            <v>11.47</v>
          </cell>
          <cell r="E69">
            <v>13.42</v>
          </cell>
          <cell r="I69">
            <v>3.7</v>
          </cell>
          <cell r="K69">
            <v>8</v>
          </cell>
          <cell r="O69">
            <v>1.95</v>
          </cell>
          <cell r="P69">
            <v>1.52405537459283</v>
          </cell>
        </row>
        <row r="70">
          <cell r="C70">
            <v>11.05</v>
          </cell>
          <cell r="E70">
            <v>12.89</v>
          </cell>
          <cell r="I70">
            <v>3.8</v>
          </cell>
          <cell r="K70">
            <v>7.5</v>
          </cell>
          <cell r="O70">
            <v>1.84</v>
          </cell>
          <cell r="P70">
            <v>1.52405537459283</v>
          </cell>
        </row>
        <row r="71">
          <cell r="C71">
            <v>10.44</v>
          </cell>
          <cell r="E71">
            <v>11.91</v>
          </cell>
          <cell r="I71">
            <v>3.8</v>
          </cell>
          <cell r="K71">
            <v>7.5</v>
          </cell>
          <cell r="O71">
            <v>1.47</v>
          </cell>
          <cell r="P71">
            <v>1.52405537459283</v>
          </cell>
        </row>
        <row r="72">
          <cell r="C72">
            <v>10.5</v>
          </cell>
          <cell r="E72">
            <v>11.88</v>
          </cell>
          <cell r="I72">
            <v>3.6</v>
          </cell>
          <cell r="K72">
            <v>7.5</v>
          </cell>
          <cell r="O72">
            <v>1.38</v>
          </cell>
          <cell r="P72">
            <v>1.52405537459283</v>
          </cell>
        </row>
        <row r="73">
          <cell r="C73">
            <v>10.56</v>
          </cell>
          <cell r="E73">
            <v>11.93</v>
          </cell>
          <cell r="I73">
            <v>3.3</v>
          </cell>
          <cell r="K73">
            <v>7.5</v>
          </cell>
          <cell r="O73">
            <v>1.37</v>
          </cell>
          <cell r="P73">
            <v>1.52405537459283</v>
          </cell>
        </row>
        <row r="74">
          <cell r="C74">
            <v>10.61</v>
          </cell>
          <cell r="E74">
            <v>11.95</v>
          </cell>
          <cell r="I74">
            <v>3.1</v>
          </cell>
          <cell r="K74">
            <v>7.5</v>
          </cell>
          <cell r="O74">
            <v>1.34</v>
          </cell>
          <cell r="P74">
            <v>1.52405537459283</v>
          </cell>
        </row>
        <row r="75">
          <cell r="C75">
            <v>10.5</v>
          </cell>
          <cell r="E75">
            <v>11.84</v>
          </cell>
          <cell r="I75">
            <v>3.2</v>
          </cell>
          <cell r="K75">
            <v>7.5</v>
          </cell>
          <cell r="O75">
            <v>1.34</v>
          </cell>
          <cell r="P75">
            <v>1.52405537459283</v>
          </cell>
        </row>
        <row r="76">
          <cell r="C76">
            <v>10.06</v>
          </cell>
          <cell r="E76">
            <v>11.33</v>
          </cell>
          <cell r="I76">
            <v>3.5</v>
          </cell>
          <cell r="K76">
            <v>7.5</v>
          </cell>
          <cell r="O76">
            <v>1.27</v>
          </cell>
          <cell r="P76">
            <v>1.52405537459283</v>
          </cell>
        </row>
        <row r="77">
          <cell r="C77">
            <v>9.54</v>
          </cell>
          <cell r="E77">
            <v>10.82</v>
          </cell>
          <cell r="I77">
            <v>3.8</v>
          </cell>
          <cell r="K77">
            <v>7.5</v>
          </cell>
          <cell r="O77">
            <v>1.28</v>
          </cell>
          <cell r="P77">
            <v>1.52405537459283</v>
          </cell>
        </row>
        <row r="78">
          <cell r="B78" t="str">
            <v>86</v>
          </cell>
          <cell r="C78">
            <v>9.4</v>
          </cell>
          <cell r="E78">
            <v>10.66</v>
          </cell>
          <cell r="I78">
            <v>3.9</v>
          </cell>
          <cell r="K78">
            <v>7.5</v>
          </cell>
          <cell r="O78">
            <v>1.26</v>
          </cell>
          <cell r="P78">
            <v>1.52405537459283</v>
          </cell>
        </row>
        <row r="79">
          <cell r="C79">
            <v>8.93</v>
          </cell>
          <cell r="E79">
            <v>10.16</v>
          </cell>
          <cell r="I79">
            <v>3.1</v>
          </cell>
          <cell r="K79">
            <v>7.5</v>
          </cell>
          <cell r="O79">
            <v>1.23</v>
          </cell>
          <cell r="P79">
            <v>1.52405537459283</v>
          </cell>
        </row>
        <row r="80">
          <cell r="C80">
            <v>7.96</v>
          </cell>
          <cell r="E80">
            <v>9.33</v>
          </cell>
          <cell r="I80">
            <v>2.3</v>
          </cell>
          <cell r="K80">
            <v>7</v>
          </cell>
          <cell r="O80">
            <v>1.37</v>
          </cell>
          <cell r="P80">
            <v>1.52405537459283</v>
          </cell>
        </row>
        <row r="81">
          <cell r="C81">
            <v>7.39</v>
          </cell>
          <cell r="E81">
            <v>9.02</v>
          </cell>
          <cell r="I81">
            <v>1.6</v>
          </cell>
          <cell r="K81">
            <v>6.5</v>
          </cell>
          <cell r="O81">
            <v>1.63</v>
          </cell>
          <cell r="P81">
            <v>1.52405537459283</v>
          </cell>
        </row>
        <row r="82">
          <cell r="C82">
            <v>7.52</v>
          </cell>
          <cell r="E82">
            <v>9.52</v>
          </cell>
          <cell r="I82">
            <v>1.5</v>
          </cell>
          <cell r="K82">
            <v>6.5</v>
          </cell>
          <cell r="O82">
            <v>2</v>
          </cell>
          <cell r="P82">
            <v>1.52405537459283</v>
          </cell>
        </row>
        <row r="83">
          <cell r="C83">
            <v>7.57</v>
          </cell>
          <cell r="E83">
            <v>9.51</v>
          </cell>
          <cell r="I83">
            <v>1.8</v>
          </cell>
          <cell r="K83">
            <v>6.5</v>
          </cell>
          <cell r="O83">
            <v>1.94</v>
          </cell>
          <cell r="P83">
            <v>1.52405537459283</v>
          </cell>
        </row>
        <row r="84">
          <cell r="C84">
            <v>7.27</v>
          </cell>
          <cell r="E84">
            <v>9.19</v>
          </cell>
          <cell r="I84">
            <v>1.6</v>
          </cell>
          <cell r="K84">
            <v>6</v>
          </cell>
          <cell r="O84">
            <v>1.92</v>
          </cell>
          <cell r="P84">
            <v>1.52405537459283</v>
          </cell>
        </row>
        <row r="85">
          <cell r="C85">
            <v>7.33</v>
          </cell>
          <cell r="E85">
            <v>9.15</v>
          </cell>
          <cell r="I85">
            <v>1.6</v>
          </cell>
          <cell r="K85">
            <v>5.5</v>
          </cell>
          <cell r="O85">
            <v>1.82</v>
          </cell>
          <cell r="P85">
            <v>1.52405537459283</v>
          </cell>
        </row>
        <row r="86">
          <cell r="C86">
            <v>7.62</v>
          </cell>
          <cell r="E86">
            <v>9.42</v>
          </cell>
          <cell r="I86">
            <v>1.8</v>
          </cell>
          <cell r="K86">
            <v>5.5</v>
          </cell>
          <cell r="O86">
            <v>1.8</v>
          </cell>
          <cell r="P86">
            <v>1.52405537459283</v>
          </cell>
        </row>
        <row r="87">
          <cell r="C87">
            <v>7.7</v>
          </cell>
          <cell r="E87">
            <v>9.39</v>
          </cell>
          <cell r="I87">
            <v>1.5</v>
          </cell>
          <cell r="K87">
            <v>5.5</v>
          </cell>
          <cell r="O87">
            <v>1.69</v>
          </cell>
          <cell r="P87">
            <v>1.52405537459283</v>
          </cell>
        </row>
        <row r="88">
          <cell r="C88">
            <v>7.52</v>
          </cell>
          <cell r="E88">
            <v>9.15</v>
          </cell>
          <cell r="I88">
            <v>1.3</v>
          </cell>
          <cell r="K88">
            <v>5.5</v>
          </cell>
          <cell r="O88">
            <v>1.63</v>
          </cell>
          <cell r="P88">
            <v>1.52405537459283</v>
          </cell>
        </row>
        <row r="89">
          <cell r="C89">
            <v>7.37</v>
          </cell>
          <cell r="E89">
            <v>8.96</v>
          </cell>
          <cell r="I89">
            <v>1.1</v>
          </cell>
          <cell r="K89">
            <v>5.5</v>
          </cell>
          <cell r="O89">
            <v>1.59</v>
          </cell>
          <cell r="P89">
            <v>1.52405537459283</v>
          </cell>
        </row>
        <row r="90">
          <cell r="B90">
            <v>87</v>
          </cell>
          <cell r="C90">
            <v>7.39</v>
          </cell>
          <cell r="E90">
            <v>8.77</v>
          </cell>
          <cell r="I90">
            <v>1.5</v>
          </cell>
          <cell r="K90">
            <v>5.5</v>
          </cell>
          <cell r="O90">
            <v>1.38</v>
          </cell>
          <cell r="P90">
            <v>1.52405537459283</v>
          </cell>
        </row>
        <row r="91">
          <cell r="C91">
            <v>7.54</v>
          </cell>
          <cell r="E91">
            <v>8.81</v>
          </cell>
          <cell r="I91">
            <v>2.1</v>
          </cell>
          <cell r="K91">
            <v>5.5</v>
          </cell>
          <cell r="O91">
            <v>1.27</v>
          </cell>
          <cell r="P91">
            <v>1.52405537459283</v>
          </cell>
        </row>
        <row r="92">
          <cell r="C92">
            <v>7.55</v>
          </cell>
          <cell r="E92">
            <v>8.75</v>
          </cell>
          <cell r="I92">
            <v>3</v>
          </cell>
          <cell r="K92">
            <v>5.5</v>
          </cell>
          <cell r="O92">
            <v>1.2</v>
          </cell>
          <cell r="P92">
            <v>1.52405537459283</v>
          </cell>
        </row>
        <row r="93">
          <cell r="C93">
            <v>8.25</v>
          </cell>
          <cell r="E93">
            <v>9.3</v>
          </cell>
          <cell r="I93">
            <v>3.8</v>
          </cell>
          <cell r="K93">
            <v>5.5</v>
          </cell>
          <cell r="O93">
            <v>1.05</v>
          </cell>
          <cell r="P93">
            <v>1.52405537459283</v>
          </cell>
        </row>
        <row r="94">
          <cell r="C94">
            <v>8.78</v>
          </cell>
          <cell r="E94">
            <v>9.82</v>
          </cell>
          <cell r="I94">
            <v>3.9</v>
          </cell>
          <cell r="K94">
            <v>5.5</v>
          </cell>
          <cell r="O94">
            <v>1.04</v>
          </cell>
          <cell r="P94">
            <v>1.52405537459283</v>
          </cell>
        </row>
        <row r="95">
          <cell r="C95">
            <v>8.57</v>
          </cell>
          <cell r="E95">
            <v>9.87</v>
          </cell>
          <cell r="I95">
            <v>3.7</v>
          </cell>
          <cell r="K95">
            <v>5.5</v>
          </cell>
          <cell r="O95">
            <v>1.3</v>
          </cell>
          <cell r="P95">
            <v>1.52405537459283</v>
          </cell>
        </row>
        <row r="96">
          <cell r="C96">
            <v>8.64</v>
          </cell>
          <cell r="E96">
            <v>10.01</v>
          </cell>
          <cell r="I96">
            <v>3.9</v>
          </cell>
          <cell r="K96">
            <v>5.5</v>
          </cell>
          <cell r="O96">
            <v>1.37</v>
          </cell>
          <cell r="P96">
            <v>1.52405537459283</v>
          </cell>
        </row>
        <row r="97">
          <cell r="C97">
            <v>8.97</v>
          </cell>
          <cell r="E97">
            <v>10.33</v>
          </cell>
          <cell r="I97">
            <v>4.3</v>
          </cell>
          <cell r="K97">
            <v>5.5</v>
          </cell>
          <cell r="O97">
            <v>1.36</v>
          </cell>
          <cell r="P97">
            <v>1.52405537459283</v>
          </cell>
        </row>
        <row r="98">
          <cell r="C98">
            <v>9.59</v>
          </cell>
          <cell r="E98">
            <v>11</v>
          </cell>
          <cell r="I98">
            <v>4.4</v>
          </cell>
          <cell r="K98">
            <v>6</v>
          </cell>
          <cell r="O98">
            <v>1.41</v>
          </cell>
          <cell r="P98">
            <v>1.52405537459283</v>
          </cell>
        </row>
        <row r="99">
          <cell r="C99">
            <v>9.61</v>
          </cell>
          <cell r="E99">
            <v>11.32</v>
          </cell>
          <cell r="I99">
            <v>4.5</v>
          </cell>
          <cell r="K99">
            <v>6</v>
          </cell>
          <cell r="O99">
            <v>1.71</v>
          </cell>
          <cell r="P99">
            <v>1.52405537459283</v>
          </cell>
        </row>
        <row r="100">
          <cell r="C100">
            <v>8.95</v>
          </cell>
          <cell r="E100">
            <v>10.82</v>
          </cell>
          <cell r="I100">
            <v>4.5</v>
          </cell>
          <cell r="K100">
            <v>6</v>
          </cell>
          <cell r="O100">
            <v>1.87</v>
          </cell>
          <cell r="P100">
            <v>1.52405537459283</v>
          </cell>
        </row>
        <row r="101">
          <cell r="C101">
            <v>9.12</v>
          </cell>
          <cell r="E101">
            <v>10.99</v>
          </cell>
          <cell r="I101">
            <v>4.4</v>
          </cell>
          <cell r="K101">
            <v>6</v>
          </cell>
          <cell r="O101">
            <v>1.87</v>
          </cell>
          <cell r="P101">
            <v>1.52405537459283</v>
          </cell>
        </row>
        <row r="102">
          <cell r="B102" t="str">
            <v>88</v>
          </cell>
          <cell r="C102">
            <v>8.83</v>
          </cell>
          <cell r="E102">
            <v>10.75</v>
          </cell>
          <cell r="I102">
            <v>4</v>
          </cell>
          <cell r="K102">
            <v>6</v>
          </cell>
          <cell r="O102">
            <v>1.92</v>
          </cell>
          <cell r="P102">
            <v>1.52405537459283</v>
          </cell>
        </row>
        <row r="103">
          <cell r="C103">
            <v>8.43</v>
          </cell>
          <cell r="E103">
            <v>10.11</v>
          </cell>
          <cell r="I103">
            <v>3.9</v>
          </cell>
          <cell r="K103">
            <v>6</v>
          </cell>
          <cell r="O103">
            <v>1.68</v>
          </cell>
          <cell r="P103">
            <v>1.52405537459283</v>
          </cell>
        </row>
        <row r="104">
          <cell r="C104">
            <v>8.63</v>
          </cell>
          <cell r="E104">
            <v>10.11</v>
          </cell>
          <cell r="I104">
            <v>3.9</v>
          </cell>
          <cell r="K104">
            <v>6</v>
          </cell>
          <cell r="O104">
            <v>1.48</v>
          </cell>
          <cell r="P104">
            <v>1.52405537459283</v>
          </cell>
        </row>
        <row r="105">
          <cell r="C105">
            <v>8.95</v>
          </cell>
          <cell r="E105">
            <v>10.53</v>
          </cell>
          <cell r="I105">
            <v>3.9</v>
          </cell>
          <cell r="K105">
            <v>6</v>
          </cell>
          <cell r="O105">
            <v>1.58</v>
          </cell>
          <cell r="P105">
            <v>1.52405537459283</v>
          </cell>
        </row>
        <row r="106">
          <cell r="C106">
            <v>9.23</v>
          </cell>
          <cell r="E106">
            <v>10.75</v>
          </cell>
          <cell r="I106">
            <v>3.9</v>
          </cell>
          <cell r="K106">
            <v>6</v>
          </cell>
          <cell r="O106">
            <v>1.52</v>
          </cell>
          <cell r="P106">
            <v>1.52405537459283</v>
          </cell>
        </row>
        <row r="107">
          <cell r="C107">
            <v>9</v>
          </cell>
          <cell r="E107">
            <v>10.71</v>
          </cell>
          <cell r="I107">
            <v>4</v>
          </cell>
          <cell r="K107">
            <v>6</v>
          </cell>
          <cell r="O107">
            <v>1.71</v>
          </cell>
          <cell r="P107">
            <v>1.52405537459283</v>
          </cell>
        </row>
        <row r="108">
          <cell r="C108">
            <v>9.14</v>
          </cell>
          <cell r="E108">
            <v>10.96</v>
          </cell>
          <cell r="I108">
            <v>4.1</v>
          </cell>
          <cell r="K108">
            <v>6</v>
          </cell>
          <cell r="O108">
            <v>1.82</v>
          </cell>
          <cell r="P108">
            <v>1.52405537459283</v>
          </cell>
        </row>
        <row r="109">
          <cell r="C109">
            <v>9.32</v>
          </cell>
          <cell r="E109">
            <v>11.09</v>
          </cell>
          <cell r="I109">
            <v>4</v>
          </cell>
          <cell r="K109">
            <v>6.5</v>
          </cell>
          <cell r="O109">
            <v>1.77</v>
          </cell>
          <cell r="P109">
            <v>1.52405537459283</v>
          </cell>
        </row>
        <row r="110">
          <cell r="C110">
            <v>9.06</v>
          </cell>
          <cell r="E110">
            <v>10.56</v>
          </cell>
          <cell r="I110">
            <v>4.2</v>
          </cell>
          <cell r="K110">
            <v>6.5</v>
          </cell>
          <cell r="O110">
            <v>1.5</v>
          </cell>
          <cell r="P110">
            <v>1.52405537459283</v>
          </cell>
        </row>
        <row r="111">
          <cell r="C111">
            <v>8.89</v>
          </cell>
          <cell r="E111">
            <v>9.92</v>
          </cell>
          <cell r="I111">
            <v>4.2</v>
          </cell>
          <cell r="K111">
            <v>6.5</v>
          </cell>
          <cell r="O111">
            <v>1.03</v>
          </cell>
          <cell r="P111">
            <v>1.52405537459283</v>
          </cell>
        </row>
        <row r="112">
          <cell r="C112">
            <v>9.02</v>
          </cell>
          <cell r="E112">
            <v>9.89</v>
          </cell>
          <cell r="I112">
            <v>4.2</v>
          </cell>
          <cell r="K112">
            <v>6.5</v>
          </cell>
          <cell r="O112">
            <v>0.870000000000001</v>
          </cell>
          <cell r="P112">
            <v>1.52405537459283</v>
          </cell>
        </row>
        <row r="113">
          <cell r="C113">
            <v>9.01</v>
          </cell>
          <cell r="E113">
            <v>10.02</v>
          </cell>
          <cell r="I113">
            <v>4.4</v>
          </cell>
          <cell r="K113">
            <v>6.5</v>
          </cell>
          <cell r="O113">
            <v>1.01</v>
          </cell>
          <cell r="P113">
            <v>1.52405537459283</v>
          </cell>
        </row>
        <row r="114">
          <cell r="B114" t="str">
            <v>89</v>
          </cell>
          <cell r="C114">
            <v>8.93</v>
          </cell>
          <cell r="E114">
            <v>10.02</v>
          </cell>
          <cell r="I114">
            <v>4.7</v>
          </cell>
          <cell r="K114">
            <v>6.5</v>
          </cell>
          <cell r="O114">
            <v>1.09</v>
          </cell>
          <cell r="P114">
            <v>1.52405537459283</v>
          </cell>
        </row>
        <row r="115">
          <cell r="C115">
            <v>9.01</v>
          </cell>
          <cell r="E115">
            <v>10.02</v>
          </cell>
          <cell r="I115">
            <v>4.8</v>
          </cell>
          <cell r="K115">
            <v>7</v>
          </cell>
          <cell r="O115">
            <v>1.01</v>
          </cell>
          <cell r="P115">
            <v>1.52405537459283</v>
          </cell>
        </row>
        <row r="116">
          <cell r="C116">
            <v>9.17</v>
          </cell>
          <cell r="E116">
            <v>10.16</v>
          </cell>
          <cell r="I116">
            <v>5</v>
          </cell>
          <cell r="K116">
            <v>7</v>
          </cell>
          <cell r="O116">
            <v>0.99</v>
          </cell>
          <cell r="P116">
            <v>1.52405537459283</v>
          </cell>
        </row>
        <row r="117">
          <cell r="C117">
            <v>9.03</v>
          </cell>
          <cell r="E117">
            <v>10.14</v>
          </cell>
          <cell r="I117">
            <v>5.1</v>
          </cell>
          <cell r="K117">
            <v>7</v>
          </cell>
          <cell r="O117">
            <v>1.11</v>
          </cell>
          <cell r="P117">
            <v>1.52405537459283</v>
          </cell>
        </row>
        <row r="118">
          <cell r="C118">
            <v>8.83</v>
          </cell>
          <cell r="E118">
            <v>9.92</v>
          </cell>
          <cell r="I118">
            <v>5.4</v>
          </cell>
          <cell r="K118">
            <v>7</v>
          </cell>
          <cell r="O118">
            <v>1.09</v>
          </cell>
          <cell r="P118">
            <v>1.52405537459283</v>
          </cell>
        </row>
        <row r="119">
          <cell r="C119">
            <v>8.27</v>
          </cell>
          <cell r="E119">
            <v>9.49</v>
          </cell>
          <cell r="I119">
            <v>5.2</v>
          </cell>
          <cell r="K119">
            <v>7</v>
          </cell>
          <cell r="O119">
            <v>1.22</v>
          </cell>
          <cell r="P119">
            <v>1.52405537459283</v>
          </cell>
        </row>
        <row r="120">
          <cell r="C120">
            <v>8.08</v>
          </cell>
          <cell r="E120">
            <v>9.34</v>
          </cell>
          <cell r="I120">
            <v>5</v>
          </cell>
          <cell r="K120">
            <v>7</v>
          </cell>
          <cell r="O120">
            <v>1.26</v>
          </cell>
          <cell r="P120">
            <v>1.52405537459283</v>
          </cell>
        </row>
        <row r="121">
          <cell r="C121">
            <v>8.12</v>
          </cell>
          <cell r="E121">
            <v>9.37</v>
          </cell>
          <cell r="I121">
            <v>4.7</v>
          </cell>
          <cell r="K121">
            <v>7</v>
          </cell>
          <cell r="O121">
            <v>1.25</v>
          </cell>
          <cell r="P121">
            <v>1.52405537459283</v>
          </cell>
        </row>
        <row r="122">
          <cell r="C122">
            <v>8.15</v>
          </cell>
          <cell r="E122">
            <v>9.43</v>
          </cell>
          <cell r="I122">
            <v>4.3</v>
          </cell>
          <cell r="K122">
            <v>7</v>
          </cell>
          <cell r="O122">
            <v>1.28</v>
          </cell>
          <cell r="P122">
            <v>1.52405537459283</v>
          </cell>
        </row>
        <row r="123">
          <cell r="C123">
            <v>8</v>
          </cell>
          <cell r="E123">
            <v>9.37</v>
          </cell>
          <cell r="I123">
            <v>4.5</v>
          </cell>
          <cell r="K123">
            <v>7</v>
          </cell>
          <cell r="O123">
            <v>1.37</v>
          </cell>
          <cell r="P123">
            <v>1.52405537459283</v>
          </cell>
        </row>
        <row r="124">
          <cell r="C124">
            <v>7.9</v>
          </cell>
          <cell r="E124">
            <v>9.33</v>
          </cell>
          <cell r="I124">
            <v>4.7</v>
          </cell>
          <cell r="K124">
            <v>7</v>
          </cell>
          <cell r="O124">
            <v>1.43</v>
          </cell>
          <cell r="P124">
            <v>1.52405537459283</v>
          </cell>
        </row>
        <row r="125">
          <cell r="C125">
            <v>7.9</v>
          </cell>
          <cell r="E125">
            <v>9.31</v>
          </cell>
          <cell r="I125">
            <v>4.6</v>
          </cell>
          <cell r="K125">
            <v>7</v>
          </cell>
          <cell r="O125">
            <v>1.41</v>
          </cell>
          <cell r="P125">
            <v>1.52405537459283</v>
          </cell>
        </row>
        <row r="126">
          <cell r="B126" t="str">
            <v>90</v>
          </cell>
          <cell r="C126">
            <v>8.26</v>
          </cell>
          <cell r="E126">
            <v>9.44</v>
          </cell>
          <cell r="I126">
            <v>5.2</v>
          </cell>
          <cell r="K126">
            <v>7</v>
          </cell>
          <cell r="O126">
            <v>1.18</v>
          </cell>
          <cell r="P126">
            <v>1.52405537459283</v>
          </cell>
        </row>
        <row r="127">
          <cell r="C127">
            <v>8.5</v>
          </cell>
          <cell r="E127">
            <v>9.66</v>
          </cell>
          <cell r="I127">
            <v>5.3</v>
          </cell>
          <cell r="K127">
            <v>7</v>
          </cell>
          <cell r="O127">
            <v>1.16</v>
          </cell>
          <cell r="P127">
            <v>1.52405537459283</v>
          </cell>
        </row>
        <row r="128">
          <cell r="C128">
            <v>8.56</v>
          </cell>
          <cell r="E128">
            <v>9.75</v>
          </cell>
          <cell r="I128">
            <v>5.2</v>
          </cell>
          <cell r="K128">
            <v>7</v>
          </cell>
          <cell r="O128">
            <v>1.19</v>
          </cell>
          <cell r="P128">
            <v>1.52405537459283</v>
          </cell>
        </row>
        <row r="129">
          <cell r="C129">
            <v>8.76</v>
          </cell>
          <cell r="E129">
            <v>9.87</v>
          </cell>
          <cell r="I129">
            <v>4.7</v>
          </cell>
          <cell r="K129">
            <v>7</v>
          </cell>
          <cell r="O129">
            <v>1.11</v>
          </cell>
          <cell r="P129">
            <v>1.52405537459283</v>
          </cell>
        </row>
        <row r="130">
          <cell r="C130">
            <v>8.73</v>
          </cell>
          <cell r="E130">
            <v>9.89</v>
          </cell>
          <cell r="I130">
            <v>4.4</v>
          </cell>
          <cell r="K130">
            <v>7</v>
          </cell>
          <cell r="O130">
            <v>1.16</v>
          </cell>
          <cell r="P130">
            <v>1.52405537459283</v>
          </cell>
        </row>
        <row r="131">
          <cell r="C131">
            <v>8.46</v>
          </cell>
          <cell r="E131">
            <v>9.69</v>
          </cell>
          <cell r="I131">
            <v>4.7</v>
          </cell>
          <cell r="K131">
            <v>7</v>
          </cell>
          <cell r="O131">
            <v>1.23</v>
          </cell>
          <cell r="P131">
            <v>1.52405537459283</v>
          </cell>
        </row>
        <row r="132">
          <cell r="C132">
            <v>8.5</v>
          </cell>
          <cell r="E132">
            <v>9.66</v>
          </cell>
          <cell r="I132">
            <v>4.8</v>
          </cell>
          <cell r="K132">
            <v>7</v>
          </cell>
          <cell r="O132">
            <v>1.16</v>
          </cell>
          <cell r="P132">
            <v>1.52405537459283</v>
          </cell>
        </row>
        <row r="133">
          <cell r="C133">
            <v>8.86</v>
          </cell>
          <cell r="E133">
            <v>9.84</v>
          </cell>
          <cell r="I133">
            <v>5.6</v>
          </cell>
          <cell r="K133">
            <v>7</v>
          </cell>
          <cell r="O133">
            <v>0.98</v>
          </cell>
          <cell r="P133">
            <v>1.52405537459283</v>
          </cell>
        </row>
        <row r="134">
          <cell r="C134">
            <v>9.03</v>
          </cell>
          <cell r="E134">
            <v>10.01</v>
          </cell>
          <cell r="I134">
            <v>6.2</v>
          </cell>
          <cell r="K134">
            <v>7</v>
          </cell>
          <cell r="O134">
            <v>0.98</v>
          </cell>
          <cell r="P134">
            <v>1.52405537459283</v>
          </cell>
        </row>
        <row r="135">
          <cell r="C135">
            <v>8.86</v>
          </cell>
          <cell r="E135">
            <v>9.94</v>
          </cell>
          <cell r="I135">
            <v>6.3</v>
          </cell>
          <cell r="K135">
            <v>7</v>
          </cell>
          <cell r="O135">
            <v>1.08</v>
          </cell>
          <cell r="P135">
            <v>1.52405537459283</v>
          </cell>
        </row>
        <row r="136">
          <cell r="C136">
            <v>8.54</v>
          </cell>
          <cell r="E136">
            <v>9.76</v>
          </cell>
          <cell r="I136">
            <v>6.3</v>
          </cell>
          <cell r="K136">
            <v>7</v>
          </cell>
          <cell r="O136">
            <v>1.22</v>
          </cell>
          <cell r="P136">
            <v>1.52405537459283</v>
          </cell>
        </row>
        <row r="137">
          <cell r="C137">
            <v>8.24</v>
          </cell>
          <cell r="E137">
            <v>9.57</v>
          </cell>
          <cell r="I137">
            <v>6.1</v>
          </cell>
          <cell r="K137">
            <v>6.5</v>
          </cell>
          <cell r="O137">
            <v>1.33</v>
          </cell>
          <cell r="P137">
            <v>1.52405537459283</v>
          </cell>
        </row>
        <row r="138">
          <cell r="B138" t="str">
            <v>91</v>
          </cell>
          <cell r="C138">
            <v>8.27</v>
          </cell>
          <cell r="E138">
            <v>9.56</v>
          </cell>
          <cell r="I138">
            <v>5.7</v>
          </cell>
          <cell r="K138">
            <v>6.5</v>
          </cell>
          <cell r="O138">
            <v>1.29</v>
          </cell>
          <cell r="P138">
            <v>1.52405537459283</v>
          </cell>
        </row>
        <row r="139">
          <cell r="C139">
            <v>8.03</v>
          </cell>
          <cell r="E139">
            <v>9.31</v>
          </cell>
          <cell r="I139">
            <v>5.3</v>
          </cell>
          <cell r="K139">
            <v>6</v>
          </cell>
          <cell r="O139">
            <v>1.28</v>
          </cell>
          <cell r="P139">
            <v>1.52405537459283</v>
          </cell>
        </row>
        <row r="140">
          <cell r="C140">
            <v>8.29</v>
          </cell>
          <cell r="E140">
            <v>9.39</v>
          </cell>
          <cell r="I140">
            <v>4.9</v>
          </cell>
          <cell r="K140">
            <v>6</v>
          </cell>
          <cell r="O140">
            <v>1.1</v>
          </cell>
          <cell r="P140">
            <v>1.52405537459283</v>
          </cell>
        </row>
        <row r="141">
          <cell r="C141">
            <v>8.21</v>
          </cell>
          <cell r="E141">
            <v>9.3</v>
          </cell>
          <cell r="I141">
            <v>4.9</v>
          </cell>
          <cell r="K141">
            <v>5.5</v>
          </cell>
          <cell r="O141">
            <v>1.09</v>
          </cell>
          <cell r="P141">
            <v>1.52405537459283</v>
          </cell>
        </row>
        <row r="142">
          <cell r="C142">
            <v>8.27</v>
          </cell>
          <cell r="E142">
            <v>9.29</v>
          </cell>
          <cell r="I142">
            <v>5</v>
          </cell>
          <cell r="K142">
            <v>5.5</v>
          </cell>
          <cell r="O142">
            <v>1.02</v>
          </cell>
          <cell r="P142">
            <v>1.52405537459283</v>
          </cell>
        </row>
        <row r="143">
          <cell r="C143">
            <v>8.47</v>
          </cell>
          <cell r="E143">
            <v>9.44</v>
          </cell>
          <cell r="I143">
            <v>4.7</v>
          </cell>
          <cell r="K143">
            <v>5.5</v>
          </cell>
          <cell r="O143">
            <v>0.969999999999999</v>
          </cell>
          <cell r="P143">
            <v>1.52405537459283</v>
          </cell>
        </row>
        <row r="144">
          <cell r="C144">
            <v>8.45</v>
          </cell>
          <cell r="E144">
            <v>9.4</v>
          </cell>
          <cell r="I144">
            <v>4.4</v>
          </cell>
          <cell r="K144">
            <v>5.5</v>
          </cell>
          <cell r="O144">
            <v>0.950000000000001</v>
          </cell>
          <cell r="P144">
            <v>1.52405537459283</v>
          </cell>
        </row>
        <row r="145">
          <cell r="C145">
            <v>8.14</v>
          </cell>
          <cell r="E145">
            <v>9.16</v>
          </cell>
          <cell r="I145">
            <v>3.8</v>
          </cell>
          <cell r="K145">
            <v>5.5</v>
          </cell>
          <cell r="O145">
            <v>1.02</v>
          </cell>
          <cell r="P145">
            <v>1.52405537459283</v>
          </cell>
        </row>
        <row r="146">
          <cell r="C146">
            <v>7.95</v>
          </cell>
          <cell r="E146">
            <v>9.03</v>
          </cell>
          <cell r="I146">
            <v>3.4</v>
          </cell>
          <cell r="K146">
            <v>5</v>
          </cell>
          <cell r="O146">
            <v>1.08</v>
          </cell>
          <cell r="P146">
            <v>1.52405537459283</v>
          </cell>
        </row>
        <row r="147">
          <cell r="C147">
            <v>7.93</v>
          </cell>
          <cell r="E147">
            <v>8.99</v>
          </cell>
          <cell r="I147">
            <v>2.9</v>
          </cell>
          <cell r="K147">
            <v>5</v>
          </cell>
          <cell r="O147">
            <v>1.06</v>
          </cell>
          <cell r="P147">
            <v>1.52405537459283</v>
          </cell>
        </row>
        <row r="148">
          <cell r="C148">
            <v>7.92</v>
          </cell>
          <cell r="E148">
            <v>8.93</v>
          </cell>
          <cell r="I148">
            <v>3</v>
          </cell>
          <cell r="K148">
            <v>5</v>
          </cell>
          <cell r="O148">
            <v>1.01</v>
          </cell>
          <cell r="P148">
            <v>1.52405537459283</v>
          </cell>
        </row>
        <row r="149">
          <cell r="C149">
            <v>7.7</v>
          </cell>
          <cell r="E149">
            <v>8.76</v>
          </cell>
          <cell r="I149">
            <v>3.1</v>
          </cell>
          <cell r="K149">
            <v>4.5</v>
          </cell>
          <cell r="O149">
            <v>1.06</v>
          </cell>
          <cell r="P149">
            <v>1.52405537459283</v>
          </cell>
        </row>
        <row r="150">
          <cell r="B150" t="str">
            <v>92</v>
          </cell>
          <cell r="C150">
            <v>7.58</v>
          </cell>
          <cell r="E150">
            <v>8.67</v>
          </cell>
          <cell r="I150">
            <v>2.6</v>
          </cell>
          <cell r="K150">
            <v>3.5</v>
          </cell>
          <cell r="O150">
            <v>1.09</v>
          </cell>
          <cell r="P150">
            <v>1.52405537459283</v>
          </cell>
        </row>
        <row r="151">
          <cell r="C151">
            <v>7.85</v>
          </cell>
          <cell r="E151">
            <v>8.77</v>
          </cell>
          <cell r="I151">
            <v>2.8</v>
          </cell>
          <cell r="K151">
            <v>3.5</v>
          </cell>
          <cell r="O151">
            <v>0.92</v>
          </cell>
          <cell r="P151">
            <v>1.52405537459283</v>
          </cell>
        </row>
        <row r="152">
          <cell r="C152">
            <v>7.97</v>
          </cell>
          <cell r="E152">
            <v>8.84</v>
          </cell>
          <cell r="I152">
            <v>3.2</v>
          </cell>
          <cell r="K152">
            <v>3.5</v>
          </cell>
          <cell r="O152">
            <v>0.87</v>
          </cell>
          <cell r="P152">
            <v>1.52405537459283</v>
          </cell>
        </row>
        <row r="153">
          <cell r="C153">
            <v>7.96</v>
          </cell>
          <cell r="E153">
            <v>8.79</v>
          </cell>
          <cell r="I153">
            <v>3.2</v>
          </cell>
          <cell r="K153">
            <v>3.5</v>
          </cell>
          <cell r="O153">
            <v>0.829999999999999</v>
          </cell>
          <cell r="P153">
            <v>1.52405537459283</v>
          </cell>
        </row>
        <row r="154">
          <cell r="C154">
            <v>7.89</v>
          </cell>
          <cell r="E154">
            <v>8.72</v>
          </cell>
          <cell r="I154">
            <v>3</v>
          </cell>
          <cell r="K154">
            <v>3.5</v>
          </cell>
          <cell r="O154">
            <v>0.830000000000001</v>
          </cell>
          <cell r="P154">
            <v>1.52405537459283</v>
          </cell>
        </row>
        <row r="155">
          <cell r="C155">
            <v>7.84</v>
          </cell>
          <cell r="E155">
            <v>8.64</v>
          </cell>
          <cell r="I155">
            <v>3.1</v>
          </cell>
          <cell r="K155">
            <v>3.5</v>
          </cell>
          <cell r="O155">
            <v>0.800000000000001</v>
          </cell>
          <cell r="P155">
            <v>1.52405537459283</v>
          </cell>
        </row>
        <row r="156">
          <cell r="C156">
            <v>7.6</v>
          </cell>
          <cell r="E156">
            <v>8.46</v>
          </cell>
          <cell r="I156">
            <v>3.2</v>
          </cell>
          <cell r="K156">
            <v>3</v>
          </cell>
          <cell r="O156">
            <v>0.860000000000001</v>
          </cell>
          <cell r="P156">
            <v>1.52405537459283</v>
          </cell>
        </row>
        <row r="157">
          <cell r="C157">
            <v>7.39</v>
          </cell>
          <cell r="E157">
            <v>8.34</v>
          </cell>
          <cell r="I157">
            <v>3.1</v>
          </cell>
          <cell r="K157">
            <v>3</v>
          </cell>
          <cell r="O157">
            <v>0.95</v>
          </cell>
          <cell r="P157">
            <v>1.52405537459283</v>
          </cell>
        </row>
        <row r="158">
          <cell r="C158">
            <v>7.34</v>
          </cell>
          <cell r="E158">
            <v>8.32</v>
          </cell>
          <cell r="I158">
            <v>3</v>
          </cell>
          <cell r="K158">
            <v>3</v>
          </cell>
          <cell r="O158">
            <v>0.98</v>
          </cell>
          <cell r="P158">
            <v>1.52405537459283</v>
          </cell>
        </row>
        <row r="159">
          <cell r="C159">
            <v>7.53</v>
          </cell>
          <cell r="E159">
            <v>8.44</v>
          </cell>
          <cell r="I159">
            <v>3.2</v>
          </cell>
          <cell r="K159">
            <v>3</v>
          </cell>
          <cell r="O159">
            <v>0.909999999999999</v>
          </cell>
          <cell r="P159">
            <v>1.52405537459283</v>
          </cell>
        </row>
        <row r="160">
          <cell r="C160">
            <v>7.61</v>
          </cell>
          <cell r="E160">
            <v>8.53</v>
          </cell>
          <cell r="I160">
            <v>3</v>
          </cell>
          <cell r="K160">
            <v>3</v>
          </cell>
          <cell r="O160">
            <v>0.919999999999999</v>
          </cell>
          <cell r="P160">
            <v>1.52405537459283</v>
          </cell>
        </row>
        <row r="161">
          <cell r="C161">
            <v>7.44</v>
          </cell>
          <cell r="E161">
            <v>8.36</v>
          </cell>
          <cell r="I161">
            <v>2.9</v>
          </cell>
          <cell r="K161">
            <v>3</v>
          </cell>
          <cell r="O161">
            <v>0.919999999999999</v>
          </cell>
          <cell r="P161">
            <v>1.52405537459283</v>
          </cell>
        </row>
        <row r="162">
          <cell r="B162" t="str">
            <v>93</v>
          </cell>
          <cell r="C162">
            <v>7.34</v>
          </cell>
          <cell r="E162">
            <v>8.23</v>
          </cell>
          <cell r="I162">
            <v>3.3</v>
          </cell>
          <cell r="K162">
            <v>3</v>
          </cell>
          <cell r="O162">
            <v>0.890000000000001</v>
          </cell>
          <cell r="P162">
            <v>1.52405537459283</v>
          </cell>
        </row>
        <row r="163">
          <cell r="C163">
            <v>7.09</v>
          </cell>
          <cell r="E163">
            <v>8</v>
          </cell>
          <cell r="I163">
            <v>3.2</v>
          </cell>
          <cell r="K163">
            <v>3</v>
          </cell>
          <cell r="O163">
            <v>0.91</v>
          </cell>
          <cell r="P163">
            <v>1.52405537459283</v>
          </cell>
        </row>
        <row r="164">
          <cell r="C164">
            <v>6.82</v>
          </cell>
          <cell r="E164">
            <v>7.85</v>
          </cell>
          <cell r="I164">
            <v>3.1</v>
          </cell>
          <cell r="K164">
            <v>3</v>
          </cell>
          <cell r="O164">
            <v>1.03</v>
          </cell>
          <cell r="P164">
            <v>1.52405537459283</v>
          </cell>
        </row>
        <row r="165">
          <cell r="C165">
            <v>6.85</v>
          </cell>
          <cell r="E165">
            <v>7.76</v>
          </cell>
          <cell r="I165">
            <v>3.2</v>
          </cell>
          <cell r="K165">
            <v>3</v>
          </cell>
          <cell r="O165">
            <v>0.91</v>
          </cell>
          <cell r="P165">
            <v>1.52405537459283</v>
          </cell>
        </row>
        <row r="166">
          <cell r="C166">
            <v>6.92</v>
          </cell>
          <cell r="E166">
            <v>7.78</v>
          </cell>
          <cell r="I166">
            <v>3.2</v>
          </cell>
          <cell r="K166">
            <v>3</v>
          </cell>
          <cell r="O166">
            <v>0.86</v>
          </cell>
          <cell r="P166">
            <v>1.52405537459283</v>
          </cell>
        </row>
        <row r="167">
          <cell r="C167">
            <v>6.81</v>
          </cell>
          <cell r="E167">
            <v>7.68</v>
          </cell>
          <cell r="I167">
            <v>3</v>
          </cell>
          <cell r="K167">
            <v>3</v>
          </cell>
          <cell r="O167">
            <v>0.87</v>
          </cell>
          <cell r="P167">
            <v>1.52405537459283</v>
          </cell>
        </row>
        <row r="168">
          <cell r="C168">
            <v>6.63</v>
          </cell>
          <cell r="E168">
            <v>7.53</v>
          </cell>
          <cell r="I168">
            <v>2.8</v>
          </cell>
          <cell r="K168">
            <v>3</v>
          </cell>
          <cell r="O168">
            <v>0.9</v>
          </cell>
          <cell r="P168">
            <v>1.52405537459283</v>
          </cell>
        </row>
        <row r="169">
          <cell r="C169">
            <v>6.32</v>
          </cell>
          <cell r="E169">
            <v>7.21</v>
          </cell>
          <cell r="I169">
            <v>2.8</v>
          </cell>
          <cell r="K169">
            <v>3</v>
          </cell>
          <cell r="O169">
            <v>0.89</v>
          </cell>
          <cell r="P169">
            <v>1.52405537459283</v>
          </cell>
        </row>
        <row r="170">
          <cell r="C170">
            <v>6</v>
          </cell>
          <cell r="E170">
            <v>7.01</v>
          </cell>
          <cell r="I170">
            <v>2.7</v>
          </cell>
          <cell r="K170">
            <v>3</v>
          </cell>
          <cell r="O170">
            <v>1.01</v>
          </cell>
          <cell r="P170">
            <v>1.52405537459283</v>
          </cell>
        </row>
        <row r="171">
          <cell r="C171">
            <v>5.94</v>
          </cell>
          <cell r="E171">
            <v>6.99</v>
          </cell>
          <cell r="I171">
            <v>2.8</v>
          </cell>
          <cell r="K171">
            <v>3</v>
          </cell>
          <cell r="O171">
            <v>1.05</v>
          </cell>
          <cell r="P171">
            <v>1.52405537459283</v>
          </cell>
        </row>
        <row r="172">
          <cell r="C172">
            <v>6.21</v>
          </cell>
          <cell r="E172">
            <v>7.3</v>
          </cell>
          <cell r="I172">
            <v>2.7</v>
          </cell>
          <cell r="K172">
            <v>3</v>
          </cell>
          <cell r="O172">
            <v>1.09</v>
          </cell>
          <cell r="P172">
            <v>1.52405537459283</v>
          </cell>
        </row>
        <row r="173">
          <cell r="C173">
            <v>6.25</v>
          </cell>
          <cell r="E173">
            <v>7.33</v>
          </cell>
          <cell r="I173">
            <v>2.7</v>
          </cell>
          <cell r="K173">
            <v>3</v>
          </cell>
          <cell r="O173">
            <v>1.08</v>
          </cell>
          <cell r="P173">
            <v>1.52405537459283</v>
          </cell>
        </row>
        <row r="174">
          <cell r="B174" t="str">
            <v>94</v>
          </cell>
          <cell r="C174">
            <v>6.29</v>
          </cell>
          <cell r="E174">
            <v>7.31</v>
          </cell>
          <cell r="I174">
            <v>2.5</v>
          </cell>
          <cell r="K174">
            <v>3</v>
          </cell>
          <cell r="O174">
            <v>1.02</v>
          </cell>
          <cell r="P174">
            <v>1.52405537459283</v>
          </cell>
        </row>
        <row r="175">
          <cell r="C175">
            <v>6.49</v>
          </cell>
          <cell r="E175">
            <v>7.44</v>
          </cell>
          <cell r="I175">
            <v>2.5</v>
          </cell>
          <cell r="K175">
            <v>3</v>
          </cell>
          <cell r="O175">
            <v>0.95</v>
          </cell>
          <cell r="P175">
            <v>1.52405537459283</v>
          </cell>
        </row>
        <row r="176">
          <cell r="C176">
            <v>6.91</v>
          </cell>
          <cell r="E176">
            <v>7.83</v>
          </cell>
          <cell r="I176">
            <v>2.5</v>
          </cell>
          <cell r="K176">
            <v>3</v>
          </cell>
          <cell r="O176">
            <v>0.92</v>
          </cell>
          <cell r="P176">
            <v>1.52405537459283</v>
          </cell>
        </row>
        <row r="177">
          <cell r="C177">
            <v>7.27</v>
          </cell>
          <cell r="E177">
            <v>8.2</v>
          </cell>
          <cell r="I177">
            <v>2.4</v>
          </cell>
          <cell r="K177">
            <v>3</v>
          </cell>
          <cell r="O177">
            <v>0.93</v>
          </cell>
          <cell r="P177">
            <v>1.52405537459283</v>
          </cell>
        </row>
        <row r="178">
          <cell r="C178">
            <v>7.41</v>
          </cell>
          <cell r="E178">
            <v>8.32</v>
          </cell>
          <cell r="I178">
            <v>2.3</v>
          </cell>
          <cell r="K178">
            <v>3</v>
          </cell>
          <cell r="O178">
            <v>0.91</v>
          </cell>
          <cell r="P178">
            <v>1.52405537459283</v>
          </cell>
        </row>
        <row r="179">
          <cell r="C179">
            <v>7.4</v>
          </cell>
          <cell r="E179">
            <v>8.31</v>
          </cell>
          <cell r="I179">
            <v>2.5</v>
          </cell>
          <cell r="K179">
            <v>3.5</v>
          </cell>
          <cell r="O179">
            <v>0.91</v>
          </cell>
          <cell r="P179">
            <v>1.52405537459283</v>
          </cell>
        </row>
        <row r="180">
          <cell r="C180">
            <v>7.58</v>
          </cell>
          <cell r="E180">
            <v>8.47</v>
          </cell>
          <cell r="I180">
            <v>2.9</v>
          </cell>
          <cell r="K180">
            <v>3.5</v>
          </cell>
          <cell r="O180">
            <v>0.890000000000001</v>
          </cell>
          <cell r="P180">
            <v>1.52405537459283</v>
          </cell>
        </row>
        <row r="181">
          <cell r="C181">
            <v>7.49</v>
          </cell>
          <cell r="E181">
            <v>8.41</v>
          </cell>
          <cell r="I181">
            <v>3</v>
          </cell>
          <cell r="K181">
            <v>3.5</v>
          </cell>
          <cell r="O181">
            <v>0.92</v>
          </cell>
          <cell r="P181">
            <v>1.52405537459283</v>
          </cell>
        </row>
        <row r="182">
          <cell r="C182">
            <v>7.71</v>
          </cell>
          <cell r="E182">
            <v>8.65</v>
          </cell>
          <cell r="I182">
            <v>2.6</v>
          </cell>
          <cell r="K182">
            <v>4</v>
          </cell>
          <cell r="O182">
            <v>0.94</v>
          </cell>
          <cell r="P182">
            <v>1.52405537459283</v>
          </cell>
        </row>
        <row r="183">
          <cell r="C183">
            <v>7.94</v>
          </cell>
          <cell r="E183">
            <v>8.88</v>
          </cell>
          <cell r="I183">
            <v>2.7</v>
          </cell>
          <cell r="K183">
            <v>4</v>
          </cell>
          <cell r="O183">
            <v>0.94</v>
          </cell>
          <cell r="P183">
            <v>1.52405537459283</v>
          </cell>
        </row>
        <row r="184">
          <cell r="C184">
            <v>8.08</v>
          </cell>
          <cell r="E184">
            <v>9</v>
          </cell>
          <cell r="I184">
            <v>2.7</v>
          </cell>
          <cell r="K184">
            <v>4.75</v>
          </cell>
          <cell r="O184">
            <v>0.92</v>
          </cell>
          <cell r="P184">
            <v>1.52405537459283</v>
          </cell>
        </row>
        <row r="185">
          <cell r="C185">
            <v>7.87</v>
          </cell>
          <cell r="E185">
            <v>8.79</v>
          </cell>
          <cell r="I185">
            <v>2.8</v>
          </cell>
          <cell r="K185">
            <v>4.75</v>
          </cell>
          <cell r="O185">
            <v>0.919999999999999</v>
          </cell>
          <cell r="P185">
            <v>1.52405537459283</v>
          </cell>
        </row>
        <row r="186">
          <cell r="B186" t="str">
            <v>95</v>
          </cell>
          <cell r="C186">
            <v>7.85</v>
          </cell>
          <cell r="E186">
            <v>8.77</v>
          </cell>
          <cell r="I186">
            <v>2.9</v>
          </cell>
          <cell r="K186">
            <v>4.75</v>
          </cell>
          <cell r="O186">
            <v>0.92</v>
          </cell>
          <cell r="P186">
            <v>1.52405537459283</v>
          </cell>
        </row>
        <row r="187">
          <cell r="C187">
            <v>7.61</v>
          </cell>
          <cell r="E187">
            <v>8.56</v>
          </cell>
          <cell r="I187">
            <v>2.9</v>
          </cell>
          <cell r="K187">
            <v>5.25</v>
          </cell>
          <cell r="O187">
            <v>0.95</v>
          </cell>
          <cell r="P187">
            <v>1.52405537459283</v>
          </cell>
        </row>
        <row r="188">
          <cell r="C188">
            <v>7.45</v>
          </cell>
          <cell r="E188">
            <v>8.41</v>
          </cell>
          <cell r="I188">
            <v>3.1</v>
          </cell>
          <cell r="K188">
            <v>5.25</v>
          </cell>
          <cell r="O188">
            <v>0.96</v>
          </cell>
          <cell r="P188">
            <v>1.52405537459283</v>
          </cell>
        </row>
        <row r="189">
          <cell r="C189">
            <v>7.36</v>
          </cell>
          <cell r="E189">
            <v>8.3</v>
          </cell>
          <cell r="I189">
            <v>2.4</v>
          </cell>
          <cell r="K189">
            <v>5.25</v>
          </cell>
          <cell r="O189">
            <v>0.94</v>
          </cell>
          <cell r="P189">
            <v>1.52405537459283</v>
          </cell>
        </row>
        <row r="190">
          <cell r="C190">
            <v>6.95</v>
          </cell>
          <cell r="E190">
            <v>7.93</v>
          </cell>
          <cell r="I190">
            <v>3.2</v>
          </cell>
          <cell r="K190">
            <v>5.25</v>
          </cell>
          <cell r="O190">
            <v>0.98</v>
          </cell>
          <cell r="P190">
            <v>1.52405537459283</v>
          </cell>
        </row>
        <row r="191">
          <cell r="C191">
            <v>6.57</v>
          </cell>
          <cell r="E191">
            <v>7.62</v>
          </cell>
          <cell r="I191">
            <v>3</v>
          </cell>
          <cell r="K191">
            <v>5.25</v>
          </cell>
          <cell r="O191">
            <v>1.05</v>
          </cell>
          <cell r="P191">
            <v>1.52405537459283</v>
          </cell>
        </row>
        <row r="192">
          <cell r="C192">
            <v>6.72</v>
          </cell>
          <cell r="E192">
            <v>7.73</v>
          </cell>
          <cell r="I192">
            <v>2.8</v>
          </cell>
          <cell r="K192">
            <v>5.25</v>
          </cell>
          <cell r="O192">
            <v>1.01</v>
          </cell>
          <cell r="P192">
            <v>1.52405537459283</v>
          </cell>
        </row>
        <row r="193">
          <cell r="C193">
            <v>6.86</v>
          </cell>
          <cell r="E193">
            <v>7.86</v>
          </cell>
          <cell r="I193">
            <v>2.6</v>
          </cell>
          <cell r="K193">
            <v>5.25</v>
          </cell>
          <cell r="O193">
            <v>1</v>
          </cell>
          <cell r="P193">
            <v>1.52405537459283</v>
          </cell>
        </row>
        <row r="194">
          <cell r="C194">
            <v>6.55</v>
          </cell>
          <cell r="E194">
            <v>7.62</v>
          </cell>
          <cell r="I194">
            <v>2.5</v>
          </cell>
          <cell r="K194">
            <v>5.25</v>
          </cell>
          <cell r="O194">
            <v>1.07</v>
          </cell>
          <cell r="P194">
            <v>1.52405537459283</v>
          </cell>
        </row>
        <row r="195">
          <cell r="C195">
            <v>6.37</v>
          </cell>
          <cell r="E195">
            <v>7.46</v>
          </cell>
          <cell r="I195">
            <v>2.8</v>
          </cell>
          <cell r="K195">
            <v>5.25</v>
          </cell>
          <cell r="O195">
            <v>1.09</v>
          </cell>
          <cell r="P195">
            <v>1.52405537459283</v>
          </cell>
        </row>
        <row r="196">
          <cell r="C196">
            <v>6.26</v>
          </cell>
          <cell r="E196">
            <v>7.4</v>
          </cell>
          <cell r="I196">
            <v>2.6</v>
          </cell>
          <cell r="K196">
            <v>5.25</v>
          </cell>
          <cell r="O196">
            <v>1.14</v>
          </cell>
          <cell r="P196">
            <v>1.52405537459283</v>
          </cell>
        </row>
        <row r="197">
          <cell r="C197">
            <v>6.06</v>
          </cell>
          <cell r="E197">
            <v>7.21</v>
          </cell>
          <cell r="I197">
            <v>2.5</v>
          </cell>
          <cell r="K197">
            <v>5.25</v>
          </cell>
          <cell r="O197">
            <v>1.15</v>
          </cell>
          <cell r="P197">
            <v>1.52405537459283</v>
          </cell>
        </row>
        <row r="198">
          <cell r="B198" t="str">
            <v>96</v>
          </cell>
          <cell r="C198">
            <v>6.05</v>
          </cell>
          <cell r="E198">
            <v>7.2</v>
          </cell>
          <cell r="I198">
            <v>2.7</v>
          </cell>
          <cell r="K198">
            <v>5.25</v>
          </cell>
          <cell r="O198">
            <v>1.15</v>
          </cell>
          <cell r="P198">
            <v>1.52405537459283</v>
          </cell>
        </row>
        <row r="199">
          <cell r="C199">
            <v>6.24</v>
          </cell>
          <cell r="E199">
            <v>7.37</v>
          </cell>
          <cell r="I199">
            <v>2.7</v>
          </cell>
          <cell r="K199">
            <v>5</v>
          </cell>
          <cell r="O199">
            <v>1.13</v>
          </cell>
          <cell r="P199">
            <v>1.52405537459283</v>
          </cell>
        </row>
        <row r="200">
          <cell r="C200">
            <v>6.6</v>
          </cell>
          <cell r="E200">
            <v>7.72</v>
          </cell>
          <cell r="I200">
            <v>2.8</v>
          </cell>
          <cell r="K200">
            <v>5</v>
          </cell>
          <cell r="O200">
            <v>1.12</v>
          </cell>
          <cell r="P200">
            <v>1.52405537459283</v>
          </cell>
        </row>
        <row r="201">
          <cell r="C201">
            <v>6.79</v>
          </cell>
          <cell r="E201">
            <v>7.88</v>
          </cell>
          <cell r="I201">
            <v>2.9</v>
          </cell>
          <cell r="K201">
            <v>5</v>
          </cell>
          <cell r="O201">
            <v>1.09</v>
          </cell>
          <cell r="P201">
            <v>1.52405537459283</v>
          </cell>
        </row>
        <row r="202">
          <cell r="C202">
            <v>6.93</v>
          </cell>
          <cell r="E202">
            <v>7.99</v>
          </cell>
          <cell r="I202">
            <v>2.9</v>
          </cell>
          <cell r="K202">
            <v>5</v>
          </cell>
          <cell r="O202">
            <v>1.06</v>
          </cell>
          <cell r="P202">
            <v>1.52405537459283</v>
          </cell>
        </row>
        <row r="203">
          <cell r="C203">
            <v>7.06</v>
          </cell>
          <cell r="E203">
            <v>8.07</v>
          </cell>
          <cell r="I203">
            <v>2.8</v>
          </cell>
          <cell r="K203">
            <v>5</v>
          </cell>
          <cell r="O203">
            <v>1.01</v>
          </cell>
          <cell r="P203">
            <v>1.52405537459283</v>
          </cell>
        </row>
        <row r="204">
          <cell r="C204">
            <v>7.03</v>
          </cell>
          <cell r="E204">
            <v>8.02</v>
          </cell>
          <cell r="I204">
            <v>3</v>
          </cell>
          <cell r="K204">
            <v>5</v>
          </cell>
          <cell r="O204">
            <v>0.989999999999999</v>
          </cell>
          <cell r="P204">
            <v>1.52405537459283</v>
          </cell>
        </row>
        <row r="205">
          <cell r="C205">
            <v>6.84</v>
          </cell>
          <cell r="E205">
            <v>7.84</v>
          </cell>
          <cell r="I205">
            <v>2.9</v>
          </cell>
          <cell r="K205">
            <v>5</v>
          </cell>
          <cell r="O205">
            <v>1</v>
          </cell>
          <cell r="P205">
            <v>1.52405537459283</v>
          </cell>
        </row>
        <row r="206">
          <cell r="C206">
            <v>7.03</v>
          </cell>
          <cell r="E206">
            <v>8.01</v>
          </cell>
          <cell r="I206">
            <v>3</v>
          </cell>
          <cell r="K206">
            <v>5</v>
          </cell>
          <cell r="O206">
            <v>0.98</v>
          </cell>
          <cell r="P206">
            <v>1.52405537459283</v>
          </cell>
        </row>
        <row r="207">
          <cell r="C207">
            <v>6.81</v>
          </cell>
          <cell r="E207">
            <v>7.76</v>
          </cell>
          <cell r="I207">
            <v>3</v>
          </cell>
          <cell r="K207">
            <v>5</v>
          </cell>
          <cell r="O207">
            <v>0.95</v>
          </cell>
          <cell r="P207">
            <v>1.52405537459283</v>
          </cell>
        </row>
        <row r="208">
          <cell r="C208">
            <v>6.48</v>
          </cell>
          <cell r="E208">
            <v>7.48</v>
          </cell>
          <cell r="I208">
            <v>3.3</v>
          </cell>
          <cell r="K208">
            <v>5</v>
          </cell>
          <cell r="O208">
            <v>1</v>
          </cell>
          <cell r="P208">
            <v>1.52405537459283</v>
          </cell>
        </row>
        <row r="209">
          <cell r="C209">
            <v>6.55</v>
          </cell>
          <cell r="E209">
            <v>7.58</v>
          </cell>
          <cell r="I209">
            <v>3.3</v>
          </cell>
          <cell r="K209">
            <v>5</v>
          </cell>
          <cell r="O209">
            <v>1.03</v>
          </cell>
          <cell r="P209">
            <v>1.52405537459283</v>
          </cell>
        </row>
        <row r="210">
          <cell r="B210" t="str">
            <v>97</v>
          </cell>
          <cell r="C210">
            <v>6.83</v>
          </cell>
          <cell r="E210">
            <v>7.79</v>
          </cell>
          <cell r="I210">
            <v>3</v>
          </cell>
          <cell r="K210">
            <v>5</v>
          </cell>
          <cell r="O210">
            <v>0.96</v>
          </cell>
          <cell r="P210">
            <v>1.52405537459283</v>
          </cell>
        </row>
        <row r="211">
          <cell r="C211">
            <v>6.69</v>
          </cell>
          <cell r="E211">
            <v>7.68</v>
          </cell>
          <cell r="I211">
            <v>3</v>
          </cell>
          <cell r="K211">
            <v>5</v>
          </cell>
          <cell r="O211">
            <v>0.989999999999999</v>
          </cell>
          <cell r="P211">
            <v>1.52405537459283</v>
          </cell>
        </row>
        <row r="212">
          <cell r="C212">
            <v>6.93</v>
          </cell>
          <cell r="E212">
            <v>7.92</v>
          </cell>
          <cell r="I212">
            <v>2.8</v>
          </cell>
          <cell r="K212">
            <v>5</v>
          </cell>
          <cell r="O212">
            <v>0.99</v>
          </cell>
          <cell r="P212">
            <v>1.52405537459283</v>
          </cell>
        </row>
        <row r="213">
          <cell r="C213">
            <v>7.09</v>
          </cell>
          <cell r="E213">
            <v>8.08</v>
          </cell>
          <cell r="I213">
            <v>2.5</v>
          </cell>
          <cell r="K213">
            <v>5</v>
          </cell>
          <cell r="O213">
            <v>0.99</v>
          </cell>
          <cell r="P213">
            <v>1.52405537459283</v>
          </cell>
        </row>
        <row r="214">
          <cell r="C214">
            <v>6.94</v>
          </cell>
          <cell r="E214">
            <v>7.94</v>
          </cell>
          <cell r="I214">
            <v>2.2</v>
          </cell>
          <cell r="K214">
            <v>5</v>
          </cell>
          <cell r="O214">
            <v>1</v>
          </cell>
          <cell r="P214">
            <v>1.52405537459283</v>
          </cell>
        </row>
        <row r="215">
          <cell r="C215">
            <v>6.77</v>
          </cell>
          <cell r="E215">
            <v>7.77</v>
          </cell>
          <cell r="I215">
            <v>2.3</v>
          </cell>
          <cell r="K215">
            <v>5</v>
          </cell>
          <cell r="O215">
            <v>1</v>
          </cell>
          <cell r="P215">
            <v>1.52405537459283</v>
          </cell>
        </row>
        <row r="216">
          <cell r="C216">
            <v>6.51</v>
          </cell>
          <cell r="E216">
            <v>7.52</v>
          </cell>
          <cell r="I216">
            <v>2.2</v>
          </cell>
          <cell r="K216">
            <v>5</v>
          </cell>
          <cell r="O216">
            <v>1.01</v>
          </cell>
          <cell r="P216">
            <v>1.52405537459283</v>
          </cell>
        </row>
        <row r="217">
          <cell r="C217">
            <v>6.58</v>
          </cell>
          <cell r="E217">
            <v>7.57</v>
          </cell>
          <cell r="I217">
            <v>2.2</v>
          </cell>
          <cell r="K217">
            <v>5</v>
          </cell>
          <cell r="O217">
            <v>0.99</v>
          </cell>
          <cell r="P217">
            <v>1.52405537459283</v>
          </cell>
        </row>
        <row r="218">
          <cell r="C218">
            <v>6.5</v>
          </cell>
          <cell r="E218">
            <v>7.5</v>
          </cell>
          <cell r="I218">
            <v>2.2</v>
          </cell>
          <cell r="K218">
            <v>5</v>
          </cell>
          <cell r="O218">
            <v>1</v>
          </cell>
          <cell r="P218">
            <v>1.52405537459283</v>
          </cell>
        </row>
        <row r="219">
          <cell r="C219">
            <v>6.33</v>
          </cell>
          <cell r="E219">
            <v>7.37</v>
          </cell>
          <cell r="I219">
            <v>2.1</v>
          </cell>
          <cell r="K219">
            <v>5</v>
          </cell>
          <cell r="O219">
            <v>1.04</v>
          </cell>
          <cell r="P219">
            <v>1.52405537459283</v>
          </cell>
        </row>
        <row r="220">
          <cell r="C220">
            <v>6.11</v>
          </cell>
          <cell r="E220">
            <v>7.24</v>
          </cell>
          <cell r="I220">
            <v>1.8</v>
          </cell>
          <cell r="K220">
            <v>5</v>
          </cell>
          <cell r="O220">
            <v>1.13</v>
          </cell>
          <cell r="P220">
            <v>1.52405537459283</v>
          </cell>
        </row>
        <row r="221">
          <cell r="C221">
            <v>5.99</v>
          </cell>
          <cell r="E221">
            <v>7.16</v>
          </cell>
          <cell r="I221">
            <v>1.7</v>
          </cell>
          <cell r="K221">
            <v>5</v>
          </cell>
          <cell r="O221">
            <v>1.17</v>
          </cell>
          <cell r="P221">
            <v>1.52405537459283</v>
          </cell>
        </row>
        <row r="222">
          <cell r="B222" t="str">
            <v>98</v>
          </cell>
          <cell r="C222">
            <v>5.81</v>
          </cell>
          <cell r="E222">
            <v>7.03</v>
          </cell>
          <cell r="I222">
            <v>1.6</v>
          </cell>
          <cell r="K222">
            <v>5</v>
          </cell>
          <cell r="O222">
            <v>1.22</v>
          </cell>
          <cell r="P222">
            <v>1.52405537459283</v>
          </cell>
        </row>
        <row r="223">
          <cell r="C223">
            <v>5.89</v>
          </cell>
          <cell r="E223">
            <v>7.09</v>
          </cell>
          <cell r="I223">
            <v>1.4</v>
          </cell>
          <cell r="K223">
            <v>5</v>
          </cell>
          <cell r="O223">
            <v>1.2</v>
          </cell>
          <cell r="P223">
            <v>1.52405537459283</v>
          </cell>
        </row>
        <row r="224">
          <cell r="C224">
            <v>5.95</v>
          </cell>
          <cell r="E224">
            <v>7.13</v>
          </cell>
          <cell r="I224">
            <v>1.4</v>
          </cell>
          <cell r="K224">
            <v>5</v>
          </cell>
          <cell r="O224">
            <v>1.18</v>
          </cell>
          <cell r="P224">
            <v>1.52405537459283</v>
          </cell>
        </row>
        <row r="225">
          <cell r="C225">
            <v>5.92</v>
          </cell>
          <cell r="E225">
            <v>7.12</v>
          </cell>
          <cell r="I225">
            <v>1.4</v>
          </cell>
          <cell r="K225">
            <v>5</v>
          </cell>
          <cell r="O225">
            <v>1.2</v>
          </cell>
          <cell r="P225">
            <v>1.52405537459283</v>
          </cell>
        </row>
        <row r="226">
          <cell r="C226">
            <v>5.93</v>
          </cell>
          <cell r="E226">
            <v>7.11</v>
          </cell>
          <cell r="I226">
            <v>1.7</v>
          </cell>
          <cell r="K226">
            <v>5</v>
          </cell>
          <cell r="O226">
            <v>1.18</v>
          </cell>
          <cell r="P226">
            <v>1.52405537459283</v>
          </cell>
        </row>
        <row r="227">
          <cell r="C227">
            <v>5.7</v>
          </cell>
          <cell r="E227">
            <v>6.99</v>
          </cell>
          <cell r="I227">
            <v>1.7</v>
          </cell>
          <cell r="K227">
            <v>5</v>
          </cell>
          <cell r="P227">
            <v>1.52405537459283</v>
          </cell>
        </row>
        <row r="228">
          <cell r="C228">
            <v>5.68</v>
          </cell>
          <cell r="E228">
            <v>6.99</v>
          </cell>
          <cell r="I228">
            <v>1.7</v>
          </cell>
          <cell r="K228">
            <v>5</v>
          </cell>
          <cell r="P228">
            <v>1.52405537459283</v>
          </cell>
        </row>
        <row r="229">
          <cell r="C229">
            <v>5.54</v>
          </cell>
          <cell r="E229">
            <v>6.96</v>
          </cell>
          <cell r="P229">
            <v>1.52405537459283</v>
          </cell>
        </row>
        <row r="230">
          <cell r="C230">
            <v>5.2</v>
          </cell>
          <cell r="E230">
            <v>6.88</v>
          </cell>
        </row>
        <row r="231">
          <cell r="C231">
            <v>5.01</v>
          </cell>
          <cell r="E231">
            <v>6.88</v>
          </cell>
        </row>
        <row r="232">
          <cell r="C232">
            <v>5.25</v>
          </cell>
          <cell r="E232">
            <v>6.96</v>
          </cell>
        </row>
        <row r="233">
          <cell r="C233">
            <v>5.06</v>
          </cell>
          <cell r="E233">
            <v>6.84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tmt H - pg 9"/>
      <sheetName val="Summary"/>
      <sheetName val="MT Rate Sum"/>
      <sheetName val="Rate 60"/>
      <sheetName val="Rate70"/>
      <sheetName val="Rate 71"/>
      <sheetName val="Rate 85"/>
      <sheetName val="Bill Comp - 60"/>
      <sheetName val="Bill Comp - 70"/>
      <sheetName val="Bill Comp - 70 _71"/>
      <sheetName val="Electric Compare"/>
      <sheetName val="Comp to NWE"/>
      <sheetName val="Comp to Energy West"/>
      <sheetName val="ROR Graph"/>
      <sheetName val="Margin Graph"/>
      <sheetName val="Margins"/>
    </sheetNames>
    <sheetDataSet>
      <sheetData sheetId="0"/>
      <sheetData sheetId="1">
        <row r="4">
          <cell r="A4" t="str">
            <v>Pro Forma 2014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Inputs"/>
      <sheetName val="Summary Sheet"/>
      <sheetName val="Gas Cost Summary"/>
      <sheetName val="MT"/>
      <sheetName val="MT Exh 3"/>
      <sheetName val="ND"/>
      <sheetName val="Margin Sharing"/>
      <sheetName val="ND Exh B"/>
      <sheetName val="SD"/>
      <sheetName val="SD Exh B"/>
      <sheetName val="ER"/>
      <sheetName val="ER Exh D"/>
      <sheetName val="WY"/>
      <sheetName val="WY Non-Core Rev Cr"/>
      <sheetName val="WY Exh 3"/>
      <sheetName val="WY Rate Sum"/>
      <sheetName val="Prepaid Dema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Period"/>
      <sheetName val="Capitalization"/>
      <sheetName val="Pfd Stock"/>
      <sheetName val="WCLTD"/>
      <sheetName val="MTN-C"/>
      <sheetName val="MTN-D"/>
      <sheetName val="92 EIRR"/>
      <sheetName val="93 EIRR"/>
      <sheetName val="Mates A"/>
      <sheetName val="Mates B"/>
      <sheetName val="94 EIRR"/>
      <sheetName val="98 EIRR A&amp;B"/>
      <sheetName val="Sheet1"/>
      <sheetName val="TOPrs"/>
      <sheetName val="Annual Exp 2003"/>
      <sheetName val="Int Rate Hedg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tmt"/>
      <sheetName val="Per Books"/>
      <sheetName val="Current Rates"/>
      <sheetName val="Projected"/>
      <sheetName val="Fuel Cost"/>
      <sheetName val="Rate 10"/>
      <sheetName val="Rate 11"/>
      <sheetName val="Rate 13"/>
      <sheetName val="Rate 16"/>
      <sheetName val="Rate 20"/>
      <sheetName val="Rate 22"/>
      <sheetName val="Rate 25"/>
      <sheetName val="Rate 26"/>
      <sheetName val="Rate 27"/>
      <sheetName val="Rate 29"/>
      <sheetName val="Rate 30"/>
      <sheetName val="Rate 31"/>
      <sheetName val="Rate 34"/>
      <sheetName val="Rate 39"/>
      <sheetName val="Rate 40"/>
      <sheetName val="Rate 41"/>
      <sheetName val="Rate 48"/>
      <sheetName val="Rate 50"/>
      <sheetName val="Rate 52"/>
      <sheetName val="Rate 56"/>
      <sheetName val="Rate 95"/>
      <sheetName val="Adj Factors"/>
      <sheetName val="ST-9 Demand"/>
      <sheetName val="Primary Service Accts"/>
      <sheetName val="Primary_Secondary Dema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Version Notes"/>
      <sheetName val="Variables"/>
      <sheetName val="Report"/>
      <sheetName val="Operating Lease Adj."/>
      <sheetName val="Captive Finance Adj."/>
      <sheetName val="FAS106 Adj."/>
      <sheetName val="Net Debt Adj."/>
      <sheetName val="Structural Subordination"/>
      <sheetName val="Graphs"/>
      <sheetName val="Import"/>
      <sheetName val="BLR Worksheet"/>
      <sheetName val="TBSheet"/>
      <sheetName val="Main"/>
      <sheetName val="ProForma 2001 1"/>
    </sheetNames>
    <sheetDataSet>
      <sheetData sheetId="0" refreshError="1"/>
      <sheetData sheetId="1" refreshError="1"/>
      <sheetData sheetId="2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Table of Contents"/>
      <sheetName val="Alloc factors"/>
      <sheetName val="A-1"/>
      <sheetName val="Schedule 1"/>
      <sheetName val="Schedule 2"/>
      <sheetName val="Summary"/>
      <sheetName val="billing summary"/>
      <sheetName val="Wp 2-1"/>
      <sheetName val="WP 2-2"/>
      <sheetName val="WP 2-3"/>
      <sheetName val="Wp 2-4"/>
      <sheetName val="WP 2-5"/>
      <sheetName val="Wp 2-6"/>
      <sheetName val="Wp 2-7-1"/>
      <sheetName val="Wp 2-7-2"/>
      <sheetName val="Wp 2-7-3"/>
      <sheetName val="WP 2-7"/>
      <sheetName val="WP 2-8"/>
      <sheetName val="Wp 2-9"/>
      <sheetName val="not used WP 2-10"/>
      <sheetName val="Schedule 3"/>
      <sheetName val="Wp 3-1 Gas Cost per bk"/>
      <sheetName val="Schedule 4 O&amp;M"/>
      <sheetName val="Wp 4-1 per bk 33,34,35,36,41"/>
      <sheetName val="WP 4-2 payroll"/>
      <sheetName val="WP4-2-1 Labor subaccts"/>
      <sheetName val="WP 4-3 benefits"/>
      <sheetName val="WP 4-3-1 Benefits Adj"/>
      <sheetName val="WP 4-3-2 benefits analysis"/>
      <sheetName val="WP 4-4 alloc gen office"/>
      <sheetName val="Wp 4-4-1 per bk 24,30,31"/>
      <sheetName val="out of period cr Srvc Awd"/>
      <sheetName val="WP 4-5 Dues &amp; Adv"/>
      <sheetName val="WkShtPUC#2"/>
      <sheetName val="Wp 4-5-1 Dues &amp; Adv"/>
      <sheetName val="WP 4-6 Int Cust Dep"/>
      <sheetName val="WP 4-7 CapRate"/>
      <sheetName val="WP 4-8 Uncollectible"/>
      <sheetName val="Schedule 5 taxes other"/>
      <sheetName val="WP 5-1 taxes other"/>
      <sheetName val="Schedule 6 depr amort"/>
      <sheetName val="WP 6-1 SSU deprec amort"/>
      <sheetName val="Schedule 7 FIT"/>
      <sheetName val="WP 7-1 FAS106"/>
      <sheetName val="Wp 7-1-1 FAS106"/>
      <sheetName val="Rate Base - Regional"/>
      <sheetName val="Plant"/>
      <sheetName val="Depr"/>
      <sheetName val="WP CWIP 1070"/>
      <sheetName val="WP M&amp;S 1540"/>
      <sheetName val="WP M&amp;S sheet 2"/>
      <sheetName val="WP Storage Gas 1641"/>
      <sheetName val="WP 1641 per bk subaccts"/>
      <sheetName val="WP Storg Gas 1641 Repriced"/>
      <sheetName val="WP PPs 1650"/>
      <sheetName val="WP PPs 165 wksht"/>
      <sheetName val="WP Cust Dep 2350"/>
      <sheetName val="WP Cust Adv 2520"/>
      <sheetName val="DIV012netplant"/>
      <sheetName val="PP Pension 186"/>
      <sheetName val="WP ADIT 1900,2820,2830"/>
      <sheetName val="WP 7-7 Cash Working Capital"/>
      <sheetName val="WP 7-7-1 tax collections"/>
      <sheetName val="Cap Struc"/>
      <sheetName val="WP Equity LTD"/>
      <sheetName val="WP LTD rate"/>
      <sheetName val="WP LTDebt Discount"/>
    </sheetNames>
    <sheetDataSet>
      <sheetData sheetId="0" refreshError="1"/>
      <sheetData sheetId="1">
        <row r="12">
          <cell r="D12">
            <v>0.10525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chedule 1"/>
      <sheetName val="WP 1-1"/>
      <sheetName val="WP 1-2"/>
      <sheetName val="WP 1-3"/>
      <sheetName val="WP 1-3-1"/>
      <sheetName val="WP 1-4"/>
      <sheetName val="WP 1-5"/>
      <sheetName val="WP 1-5-1"/>
      <sheetName val="Schedule 2"/>
      <sheetName val="WP 2-1"/>
      <sheetName val="Schedule 3"/>
      <sheetName val="WP 3-1"/>
      <sheetName val="Schedule 4"/>
      <sheetName val="Schedule 5"/>
      <sheetName val="Schedule 6"/>
      <sheetName val="Schedule 7"/>
      <sheetName val="Schedule 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Table of Contents"/>
      <sheetName val="Alloc factors"/>
      <sheetName val="A-1"/>
      <sheetName val="Schedule 1"/>
      <sheetName val="Schedule 2"/>
      <sheetName val="Summary"/>
      <sheetName val="billing summary"/>
      <sheetName val="Wp 2-1"/>
      <sheetName val="WP 2-2"/>
      <sheetName val="WP 2-3"/>
      <sheetName val="Wp 2-4"/>
      <sheetName val="WP 2-5"/>
      <sheetName val="Wp 2-6"/>
      <sheetName val="WP 2-7"/>
      <sheetName val="WP 2-8"/>
      <sheetName val="Wp 2-9"/>
      <sheetName val="WP 2-10"/>
      <sheetName val="Schedule 3"/>
      <sheetName val="Wp 3-1"/>
      <sheetName val="Schedule 4 O&amp;M"/>
      <sheetName val="Wp 4-1 per bk 33,34,35,36"/>
      <sheetName val="WP 4-2 payroll"/>
      <sheetName val="WP4-2-1 Labor subaccts"/>
      <sheetName val="WP 4-3 benefits"/>
      <sheetName val="WP 4-3-1 benefits"/>
      <sheetName val="WP 4-3-2 benefits subaccts"/>
      <sheetName val="WP 4-4 alloc gen office"/>
      <sheetName val="Wp 4-4-1 per bk 24,30,31"/>
      <sheetName val="WP 4-5 dues donate"/>
      <sheetName val="Wp 4-5-1 dues donate adv"/>
      <sheetName val="WP 4-6 int cust dep"/>
      <sheetName val="WP 4-7 CapRate"/>
      <sheetName val="WP 4-8 Bad Debt"/>
      <sheetName val="Schedule 5 taxes other"/>
      <sheetName val="WP 5-1 taxes other"/>
      <sheetName val="Schedule 6 depr amort"/>
      <sheetName val="WP 6-1 deprec amort"/>
      <sheetName val="Schedule 7 FIT"/>
      <sheetName val="WP 7-1 FAS106"/>
      <sheetName val="Wp 7-1-1 FAS106"/>
      <sheetName val="Rate Base - Regional"/>
      <sheetName val="Plant"/>
      <sheetName val="Depr"/>
      <sheetName val="WP CWIP 1070"/>
      <sheetName val="WP M&amp;S 1540"/>
      <sheetName val="WP M&amp;S sheet 2"/>
      <sheetName val="WP Storg Gas per bk 1641"/>
      <sheetName val="WP 1641 per bk subaccts"/>
      <sheetName val="WP Storg Gas 1641 Normal"/>
      <sheetName val="WP PPs 1650"/>
      <sheetName val="WP PPs 165 subaccts"/>
      <sheetName val="WP Cust Dep 2350"/>
      <sheetName val="WP Cust Adv 2520"/>
      <sheetName val="PP Pension 186"/>
      <sheetName val="WP2-8 ADIT 1900,2820,2830"/>
      <sheetName val="WP 2-8-1 ADIT"/>
      <sheetName val="WP 7-7 Cash Working Capital"/>
      <sheetName val="WP 7-7-1 tax collections"/>
      <sheetName val="Cap Struc"/>
      <sheetName val="WP Equity LTD"/>
      <sheetName val="WP Equity detail"/>
      <sheetName val="WP LTD Rate"/>
    </sheetNames>
    <sheetDataSet>
      <sheetData sheetId="0" refreshError="1"/>
      <sheetData sheetId="1">
        <row r="13">
          <cell r="D13">
            <v>0.1294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Input"/>
      <sheetName val="Exh 1"/>
      <sheetName val="Exh 2"/>
      <sheetName val="Wp 2-1"/>
      <sheetName val="Wp 2-2"/>
      <sheetName val="Wp 2-3"/>
      <sheetName val="Wp 2-4"/>
      <sheetName val="Wp 2-5"/>
      <sheetName val="Wp 2-6"/>
      <sheetName val="Wp 2-7"/>
      <sheetName val="Wp 2-8"/>
      <sheetName val="Wp 2-9"/>
      <sheetName val="Wp 2-10"/>
      <sheetName val="Exh 3"/>
      <sheetName val="Exh 4"/>
      <sheetName val="Wp 4-1"/>
      <sheetName val="Exh 5"/>
      <sheetName val="Exh 6"/>
      <sheetName val="Exh 7"/>
      <sheetName val="WP 7-1"/>
      <sheetName val="WP7-1-1"/>
      <sheetName val="WP 7-2"/>
      <sheetName val="Wp 7-3"/>
      <sheetName val="WP 7-3-1"/>
      <sheetName val="WP 7-4"/>
      <sheetName val="Wp 7-4-1"/>
      <sheetName val="WP 7-5"/>
      <sheetName val="WP 7-6"/>
      <sheetName val="WP 7-7"/>
      <sheetName val="WP 7-8"/>
      <sheetName val="Exh 8"/>
      <sheetName val="Exh 9"/>
      <sheetName val="WP 9-1"/>
    </sheetNames>
    <sheetDataSet>
      <sheetData sheetId="0">
        <row r="29">
          <cell r="E29">
            <v>0.0834508845136317</v>
          </cell>
        </row>
        <row r="31">
          <cell r="E31">
            <v>0.687003498649761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Moody's Bond Yield Data"/>
      <sheetName val="Discount Rate"/>
      <sheetName val="Discount Chart"/>
      <sheetName val="Prime Rate"/>
      <sheetName val="Prime Chart "/>
      <sheetName val="Inflation"/>
      <sheetName val="Inflation Chart"/>
      <sheetName val="Moody's"/>
      <sheetName val="30 Yr. Bonds"/>
      <sheetName val="Moody's T-Bond Chart"/>
      <sheetName val="Moody's Spread Chart"/>
      <sheetName val="Moody's Baa Bond Yields Chart"/>
    </sheetNames>
    <sheetDataSet>
      <sheetData sheetId="0">
        <row r="30">
          <cell r="B30" t="str">
            <v>82</v>
          </cell>
          <cell r="C30">
            <v>14.22</v>
          </cell>
          <cell r="E30">
            <v>16.73</v>
          </cell>
          <cell r="G30">
            <v>15.75</v>
          </cell>
          <cell r="K30">
            <v>12</v>
          </cell>
          <cell r="O30">
            <v>2.51</v>
          </cell>
          <cell r="P30">
            <v>1.52065718581631</v>
          </cell>
          <cell r="R30">
            <v>8.4</v>
          </cell>
        </row>
        <row r="31">
          <cell r="C31">
            <v>14.22</v>
          </cell>
          <cell r="E31">
            <v>16.72</v>
          </cell>
          <cell r="G31">
            <v>16.56</v>
          </cell>
          <cell r="K31">
            <v>12</v>
          </cell>
          <cell r="O31">
            <v>2.5</v>
          </cell>
          <cell r="P31">
            <v>1.52065718581631</v>
          </cell>
          <cell r="R31">
            <v>7.6</v>
          </cell>
        </row>
        <row r="32">
          <cell r="C32">
            <v>13.53</v>
          </cell>
          <cell r="E32">
            <v>16.07</v>
          </cell>
          <cell r="G32">
            <v>16.5</v>
          </cell>
          <cell r="K32">
            <v>12</v>
          </cell>
          <cell r="O32">
            <v>2.54</v>
          </cell>
          <cell r="P32">
            <v>1.52065718581631</v>
          </cell>
          <cell r="R32">
            <v>6.8</v>
          </cell>
        </row>
        <row r="33">
          <cell r="C33">
            <v>13.37</v>
          </cell>
          <cell r="E33">
            <v>15.82</v>
          </cell>
          <cell r="G33">
            <v>16.5</v>
          </cell>
          <cell r="K33">
            <v>12</v>
          </cell>
          <cell r="O33">
            <v>2.45</v>
          </cell>
          <cell r="P33">
            <v>1.52065718581631</v>
          </cell>
          <cell r="R33">
            <v>6.5</v>
          </cell>
        </row>
        <row r="34">
          <cell r="C34">
            <v>13.24</v>
          </cell>
          <cell r="E34">
            <v>15.6</v>
          </cell>
          <cell r="G34">
            <v>16.5</v>
          </cell>
          <cell r="K34">
            <v>12</v>
          </cell>
          <cell r="O34">
            <v>2.36</v>
          </cell>
          <cell r="P34">
            <v>1.52065718581631</v>
          </cell>
          <cell r="R34">
            <v>6.7</v>
          </cell>
        </row>
        <row r="35">
          <cell r="C35">
            <v>13.92</v>
          </cell>
          <cell r="E35">
            <v>16.18</v>
          </cell>
          <cell r="G35">
            <v>16.5</v>
          </cell>
          <cell r="K35">
            <v>12</v>
          </cell>
          <cell r="O35">
            <v>2.26</v>
          </cell>
          <cell r="P35">
            <v>1.52065718581631</v>
          </cell>
          <cell r="R35">
            <v>7.1</v>
          </cell>
        </row>
        <row r="36">
          <cell r="C36">
            <v>13.55</v>
          </cell>
          <cell r="E36">
            <v>16.04</v>
          </cell>
          <cell r="G36">
            <v>16.26</v>
          </cell>
          <cell r="K36">
            <v>11</v>
          </cell>
          <cell r="O36">
            <v>2.49</v>
          </cell>
          <cell r="P36">
            <v>1.52065718581631</v>
          </cell>
          <cell r="R36">
            <v>6.4</v>
          </cell>
        </row>
        <row r="37">
          <cell r="C37">
            <v>12.77</v>
          </cell>
          <cell r="E37">
            <v>15.22</v>
          </cell>
          <cell r="G37">
            <v>14.39</v>
          </cell>
          <cell r="K37">
            <v>10</v>
          </cell>
          <cell r="O37">
            <v>2.45</v>
          </cell>
          <cell r="P37">
            <v>1.52065718581631</v>
          </cell>
          <cell r="R37">
            <v>5.9</v>
          </cell>
        </row>
        <row r="38">
          <cell r="C38">
            <v>12.07</v>
          </cell>
          <cell r="E38">
            <v>14.56</v>
          </cell>
          <cell r="G38">
            <v>13.5</v>
          </cell>
          <cell r="K38">
            <v>9.5</v>
          </cell>
          <cell r="O38">
            <v>2.49</v>
          </cell>
          <cell r="P38">
            <v>1.52065718581631</v>
          </cell>
          <cell r="R38">
            <v>5</v>
          </cell>
        </row>
        <row r="39">
          <cell r="C39">
            <v>11.17</v>
          </cell>
          <cell r="E39">
            <v>13.88</v>
          </cell>
          <cell r="G39">
            <v>12.52</v>
          </cell>
          <cell r="K39">
            <v>9</v>
          </cell>
          <cell r="O39">
            <v>2.71</v>
          </cell>
          <cell r="P39">
            <v>1.52065718581631</v>
          </cell>
          <cell r="R39">
            <v>5.1</v>
          </cell>
        </row>
        <row r="40">
          <cell r="C40">
            <v>10.54</v>
          </cell>
          <cell r="E40">
            <v>13.58</v>
          </cell>
          <cell r="G40">
            <v>11.85</v>
          </cell>
          <cell r="K40">
            <v>9</v>
          </cell>
          <cell r="O40">
            <v>3.04</v>
          </cell>
          <cell r="P40">
            <v>1.52065718581631</v>
          </cell>
          <cell r="R40">
            <v>4.6</v>
          </cell>
        </row>
        <row r="41">
          <cell r="C41">
            <v>10.54</v>
          </cell>
          <cell r="E41">
            <v>13.55</v>
          </cell>
          <cell r="G41">
            <v>11.5</v>
          </cell>
          <cell r="K41">
            <v>8.5</v>
          </cell>
          <cell r="O41">
            <v>3.01</v>
          </cell>
          <cell r="P41">
            <v>1.52065718581631</v>
          </cell>
          <cell r="R41">
            <v>3.8</v>
          </cell>
        </row>
        <row r="42">
          <cell r="B42" t="str">
            <v>83</v>
          </cell>
          <cell r="C42">
            <v>10.63</v>
          </cell>
          <cell r="E42">
            <v>13.46</v>
          </cell>
          <cell r="G42">
            <v>11.16</v>
          </cell>
          <cell r="K42">
            <v>8.5</v>
          </cell>
          <cell r="O42">
            <v>2.83</v>
          </cell>
          <cell r="P42">
            <v>1.52065718581631</v>
          </cell>
          <cell r="R42">
            <v>3.7</v>
          </cell>
        </row>
        <row r="43">
          <cell r="C43">
            <v>10.88</v>
          </cell>
          <cell r="E43">
            <v>13.6</v>
          </cell>
          <cell r="G43">
            <v>10.98</v>
          </cell>
          <cell r="K43">
            <v>8.5</v>
          </cell>
          <cell r="O43">
            <v>2.72</v>
          </cell>
          <cell r="P43">
            <v>1.52065718581631</v>
          </cell>
          <cell r="R43">
            <v>3.5</v>
          </cell>
        </row>
        <row r="44">
          <cell r="C44">
            <v>10.63</v>
          </cell>
          <cell r="E44">
            <v>13.28</v>
          </cell>
          <cell r="G44">
            <v>10.5</v>
          </cell>
          <cell r="K44">
            <v>8.5</v>
          </cell>
          <cell r="O44">
            <v>2.65</v>
          </cell>
          <cell r="P44">
            <v>1.52065718581631</v>
          </cell>
          <cell r="R44">
            <v>3.6</v>
          </cell>
        </row>
        <row r="45">
          <cell r="C45">
            <v>10.48</v>
          </cell>
          <cell r="E45">
            <v>13.03</v>
          </cell>
          <cell r="G45">
            <v>10.5</v>
          </cell>
          <cell r="K45">
            <v>8.5</v>
          </cell>
          <cell r="O45">
            <v>2.55</v>
          </cell>
          <cell r="P45">
            <v>1.52065718581631</v>
          </cell>
          <cell r="R45">
            <v>3.9</v>
          </cell>
        </row>
        <row r="46">
          <cell r="C46">
            <v>10.53</v>
          </cell>
          <cell r="E46">
            <v>13</v>
          </cell>
          <cell r="G46">
            <v>10.5</v>
          </cell>
          <cell r="K46">
            <v>8.5</v>
          </cell>
          <cell r="O46">
            <v>2.47</v>
          </cell>
          <cell r="P46">
            <v>1.52065718581631</v>
          </cell>
          <cell r="R46">
            <v>3.5</v>
          </cell>
        </row>
        <row r="47">
          <cell r="C47">
            <v>10.93</v>
          </cell>
          <cell r="E47">
            <v>13.17</v>
          </cell>
          <cell r="G47">
            <v>10.5</v>
          </cell>
          <cell r="K47">
            <v>8.5</v>
          </cell>
          <cell r="O47">
            <v>2.24</v>
          </cell>
          <cell r="P47">
            <v>1.52065718581631</v>
          </cell>
          <cell r="R47">
            <v>2.6</v>
          </cell>
        </row>
        <row r="48">
          <cell r="C48">
            <v>11.4</v>
          </cell>
          <cell r="E48">
            <v>13.28</v>
          </cell>
          <cell r="G48">
            <v>10.5</v>
          </cell>
          <cell r="K48">
            <v>8.5</v>
          </cell>
          <cell r="O48">
            <v>1.88</v>
          </cell>
          <cell r="P48">
            <v>1.52065718581631</v>
          </cell>
          <cell r="R48">
            <v>2.5</v>
          </cell>
        </row>
        <row r="49">
          <cell r="C49">
            <v>11.82</v>
          </cell>
          <cell r="E49">
            <v>13.5</v>
          </cell>
          <cell r="G49">
            <v>10.89</v>
          </cell>
          <cell r="K49">
            <v>8.5</v>
          </cell>
          <cell r="O49">
            <v>1.68</v>
          </cell>
          <cell r="P49">
            <v>1.52065718581631</v>
          </cell>
          <cell r="R49">
            <v>2.6</v>
          </cell>
        </row>
        <row r="50">
          <cell r="C50">
            <v>11.63</v>
          </cell>
          <cell r="E50">
            <v>13.35</v>
          </cell>
          <cell r="G50">
            <v>11</v>
          </cell>
          <cell r="K50">
            <v>8.5</v>
          </cell>
          <cell r="O50">
            <v>1.72</v>
          </cell>
          <cell r="P50">
            <v>1.52065718581631</v>
          </cell>
          <cell r="R50">
            <v>2.9</v>
          </cell>
        </row>
        <row r="51">
          <cell r="C51">
            <v>11.58</v>
          </cell>
          <cell r="E51">
            <v>13.19</v>
          </cell>
          <cell r="G51">
            <v>11</v>
          </cell>
          <cell r="K51">
            <v>8.5</v>
          </cell>
          <cell r="O51">
            <v>1.61</v>
          </cell>
          <cell r="P51">
            <v>1.52065718581631</v>
          </cell>
          <cell r="R51">
            <v>2.9</v>
          </cell>
        </row>
        <row r="52">
          <cell r="C52">
            <v>11.75</v>
          </cell>
          <cell r="E52">
            <v>13.33</v>
          </cell>
          <cell r="G52">
            <v>11</v>
          </cell>
          <cell r="K52">
            <v>8.5</v>
          </cell>
          <cell r="O52">
            <v>1.58</v>
          </cell>
          <cell r="P52">
            <v>1.52065718581631</v>
          </cell>
          <cell r="R52">
            <v>3.3</v>
          </cell>
        </row>
        <row r="53">
          <cell r="C53">
            <v>11.88</v>
          </cell>
          <cell r="E53">
            <v>13.48</v>
          </cell>
          <cell r="G53">
            <v>11</v>
          </cell>
          <cell r="K53">
            <v>8.5</v>
          </cell>
          <cell r="O53">
            <v>1.6</v>
          </cell>
          <cell r="P53">
            <v>1.52065718581631</v>
          </cell>
          <cell r="R53">
            <v>3.8</v>
          </cell>
        </row>
        <row r="54">
          <cell r="B54" t="str">
            <v>84</v>
          </cell>
          <cell r="C54">
            <v>11.75</v>
          </cell>
          <cell r="E54">
            <v>13.4</v>
          </cell>
          <cell r="G54">
            <v>11</v>
          </cell>
          <cell r="K54">
            <v>8.5</v>
          </cell>
          <cell r="O54">
            <v>1.65</v>
          </cell>
          <cell r="P54">
            <v>1.52065718581631</v>
          </cell>
          <cell r="R54">
            <v>4.2</v>
          </cell>
        </row>
        <row r="55">
          <cell r="C55">
            <v>11.95</v>
          </cell>
          <cell r="E55">
            <v>13.5</v>
          </cell>
          <cell r="G55">
            <v>11</v>
          </cell>
          <cell r="K55">
            <v>8.5</v>
          </cell>
          <cell r="O55">
            <v>1.55</v>
          </cell>
          <cell r="P55">
            <v>1.52065718581631</v>
          </cell>
          <cell r="R55">
            <v>4.6</v>
          </cell>
        </row>
        <row r="56">
          <cell r="C56">
            <v>12.38</v>
          </cell>
          <cell r="E56">
            <v>14.03</v>
          </cell>
          <cell r="G56">
            <v>11.21</v>
          </cell>
          <cell r="K56">
            <v>8.5</v>
          </cell>
          <cell r="O56">
            <v>1.65</v>
          </cell>
          <cell r="P56">
            <v>1.52065718581631</v>
          </cell>
          <cell r="R56">
            <v>4.8</v>
          </cell>
        </row>
        <row r="57">
          <cell r="C57">
            <v>12.65</v>
          </cell>
          <cell r="E57">
            <v>14.3</v>
          </cell>
          <cell r="G57">
            <v>11.93</v>
          </cell>
          <cell r="K57">
            <v>9</v>
          </cell>
          <cell r="O57">
            <v>1.65</v>
          </cell>
          <cell r="P57">
            <v>1.52065718581631</v>
          </cell>
          <cell r="R57">
            <v>4.6</v>
          </cell>
        </row>
        <row r="58">
          <cell r="C58">
            <v>13.43</v>
          </cell>
          <cell r="E58">
            <v>14.95</v>
          </cell>
          <cell r="G58">
            <v>12.39</v>
          </cell>
          <cell r="K58">
            <v>9</v>
          </cell>
          <cell r="O58">
            <v>1.52</v>
          </cell>
          <cell r="P58">
            <v>1.52065718581631</v>
          </cell>
          <cell r="R58">
            <v>4.2</v>
          </cell>
        </row>
        <row r="59">
          <cell r="C59">
            <v>13.44</v>
          </cell>
          <cell r="E59">
            <v>15.16</v>
          </cell>
          <cell r="G59">
            <v>12.6</v>
          </cell>
          <cell r="K59">
            <v>9</v>
          </cell>
          <cell r="O59">
            <v>1.72</v>
          </cell>
          <cell r="P59">
            <v>1.52065718581631</v>
          </cell>
          <cell r="R59">
            <v>4.2</v>
          </cell>
        </row>
        <row r="60">
          <cell r="C60">
            <v>13.21</v>
          </cell>
          <cell r="E60">
            <v>14.92</v>
          </cell>
          <cell r="G60">
            <v>13</v>
          </cell>
          <cell r="K60">
            <v>9</v>
          </cell>
          <cell r="O60">
            <v>1.71</v>
          </cell>
          <cell r="P60">
            <v>1.52065718581631</v>
          </cell>
          <cell r="R60">
            <v>4.2</v>
          </cell>
        </row>
        <row r="61">
          <cell r="C61">
            <v>12.54</v>
          </cell>
          <cell r="E61">
            <v>14.29</v>
          </cell>
          <cell r="G61">
            <v>13</v>
          </cell>
          <cell r="K61">
            <v>9</v>
          </cell>
          <cell r="O61">
            <v>1.75</v>
          </cell>
          <cell r="P61">
            <v>1.52065718581631</v>
          </cell>
          <cell r="R61">
            <v>4.3</v>
          </cell>
        </row>
        <row r="62">
          <cell r="C62">
            <v>12.29</v>
          </cell>
          <cell r="E62">
            <v>14.04</v>
          </cell>
          <cell r="G62">
            <v>12.97</v>
          </cell>
          <cell r="K62">
            <v>9</v>
          </cell>
          <cell r="O62">
            <v>1.75</v>
          </cell>
          <cell r="P62">
            <v>1.52065718581631</v>
          </cell>
          <cell r="R62">
            <v>4.3</v>
          </cell>
        </row>
        <row r="63">
          <cell r="C63">
            <v>11.98</v>
          </cell>
          <cell r="E63">
            <v>13.68</v>
          </cell>
          <cell r="G63">
            <v>12.58</v>
          </cell>
          <cell r="K63">
            <v>9</v>
          </cell>
          <cell r="O63">
            <v>1.7</v>
          </cell>
          <cell r="P63">
            <v>1.52065718581631</v>
          </cell>
          <cell r="R63">
            <v>4.3</v>
          </cell>
        </row>
        <row r="64">
          <cell r="C64">
            <v>11.56</v>
          </cell>
          <cell r="E64">
            <v>13.15</v>
          </cell>
          <cell r="G64">
            <v>11.77</v>
          </cell>
          <cell r="K64">
            <v>8.5</v>
          </cell>
          <cell r="O64">
            <v>1.59</v>
          </cell>
          <cell r="P64">
            <v>1.52065718581631</v>
          </cell>
          <cell r="R64">
            <v>4.1</v>
          </cell>
        </row>
        <row r="65">
          <cell r="C65">
            <v>11.52</v>
          </cell>
          <cell r="E65">
            <v>12.96</v>
          </cell>
          <cell r="G65">
            <v>11.06</v>
          </cell>
          <cell r="K65">
            <v>8</v>
          </cell>
          <cell r="O65">
            <v>1.44</v>
          </cell>
          <cell r="P65">
            <v>1.52065718581631</v>
          </cell>
          <cell r="R65">
            <v>3.9</v>
          </cell>
        </row>
        <row r="66">
          <cell r="B66" t="str">
            <v>85</v>
          </cell>
          <cell r="C66">
            <v>11.45</v>
          </cell>
          <cell r="E66">
            <v>12.88</v>
          </cell>
          <cell r="G66">
            <v>10.61</v>
          </cell>
          <cell r="K66">
            <v>8</v>
          </cell>
          <cell r="O66">
            <v>1.43</v>
          </cell>
          <cell r="P66">
            <v>1.52065718581631</v>
          </cell>
          <cell r="R66">
            <v>3.5</v>
          </cell>
        </row>
        <row r="67">
          <cell r="C67">
            <v>11.47</v>
          </cell>
          <cell r="E67">
            <v>13</v>
          </cell>
          <cell r="G67">
            <v>10.5</v>
          </cell>
          <cell r="K67">
            <v>8</v>
          </cell>
          <cell r="O67">
            <v>1.53</v>
          </cell>
          <cell r="P67">
            <v>1.52065718581631</v>
          </cell>
          <cell r="R67">
            <v>3.5</v>
          </cell>
        </row>
        <row r="68">
          <cell r="C68">
            <v>11.81</v>
          </cell>
          <cell r="E68">
            <v>13.66</v>
          </cell>
          <cell r="G68">
            <v>10.5</v>
          </cell>
          <cell r="K68">
            <v>8</v>
          </cell>
          <cell r="O68">
            <v>1.85</v>
          </cell>
          <cell r="P68">
            <v>1.52065718581631</v>
          </cell>
          <cell r="R68">
            <v>3.7</v>
          </cell>
        </row>
        <row r="69">
          <cell r="C69">
            <v>11.47</v>
          </cell>
          <cell r="E69">
            <v>13.42</v>
          </cell>
          <cell r="G69">
            <v>10.5</v>
          </cell>
          <cell r="K69">
            <v>8</v>
          </cell>
          <cell r="O69">
            <v>1.95</v>
          </cell>
          <cell r="P69">
            <v>1.52065718581631</v>
          </cell>
          <cell r="R69">
            <v>3.7</v>
          </cell>
        </row>
        <row r="70">
          <cell r="C70">
            <v>11.05</v>
          </cell>
          <cell r="E70">
            <v>12.89</v>
          </cell>
          <cell r="G70">
            <v>10.31</v>
          </cell>
          <cell r="K70">
            <v>7.5</v>
          </cell>
          <cell r="O70">
            <v>1.84</v>
          </cell>
          <cell r="P70">
            <v>1.52065718581631</v>
          </cell>
          <cell r="R70">
            <v>3.8</v>
          </cell>
        </row>
        <row r="71">
          <cell r="C71">
            <v>10.44</v>
          </cell>
          <cell r="E71">
            <v>11.91</v>
          </cell>
          <cell r="G71">
            <v>9.78</v>
          </cell>
          <cell r="K71">
            <v>7.5</v>
          </cell>
          <cell r="O71">
            <v>1.47</v>
          </cell>
          <cell r="P71">
            <v>1.52065718581631</v>
          </cell>
          <cell r="R71">
            <v>3.8</v>
          </cell>
        </row>
        <row r="72">
          <cell r="C72">
            <v>10.5</v>
          </cell>
          <cell r="E72">
            <v>11.88</v>
          </cell>
          <cell r="G72">
            <v>9.5</v>
          </cell>
          <cell r="K72">
            <v>7.5</v>
          </cell>
          <cell r="O72">
            <v>1.38</v>
          </cell>
          <cell r="P72">
            <v>1.52065718581631</v>
          </cell>
          <cell r="R72">
            <v>3.6</v>
          </cell>
        </row>
        <row r="73">
          <cell r="C73">
            <v>10.56</v>
          </cell>
          <cell r="E73">
            <v>11.93</v>
          </cell>
          <cell r="G73">
            <v>9.5</v>
          </cell>
          <cell r="K73">
            <v>7.5</v>
          </cell>
          <cell r="O73">
            <v>1.37</v>
          </cell>
          <cell r="P73">
            <v>1.52065718581631</v>
          </cell>
          <cell r="R73">
            <v>3.3</v>
          </cell>
        </row>
        <row r="74">
          <cell r="C74">
            <v>10.61</v>
          </cell>
          <cell r="E74">
            <v>11.95</v>
          </cell>
          <cell r="G74">
            <v>9.5</v>
          </cell>
          <cell r="K74">
            <v>7.5</v>
          </cell>
          <cell r="O74">
            <v>1.34</v>
          </cell>
          <cell r="P74">
            <v>1.52065718581631</v>
          </cell>
          <cell r="R74">
            <v>3.1</v>
          </cell>
        </row>
        <row r="75">
          <cell r="C75">
            <v>10.5</v>
          </cell>
          <cell r="E75">
            <v>11.84</v>
          </cell>
          <cell r="G75">
            <v>9.5</v>
          </cell>
          <cell r="K75">
            <v>7.5</v>
          </cell>
          <cell r="O75">
            <v>1.34</v>
          </cell>
          <cell r="P75">
            <v>1.52065718581631</v>
          </cell>
          <cell r="R75">
            <v>3.2</v>
          </cell>
        </row>
        <row r="76">
          <cell r="C76">
            <v>10.06</v>
          </cell>
          <cell r="E76">
            <v>11.33</v>
          </cell>
          <cell r="G76">
            <v>9.5</v>
          </cell>
          <cell r="K76">
            <v>7.5</v>
          </cell>
          <cell r="O76">
            <v>1.27</v>
          </cell>
          <cell r="P76">
            <v>1.52065718581631</v>
          </cell>
          <cell r="R76">
            <v>3.5</v>
          </cell>
        </row>
        <row r="77">
          <cell r="C77">
            <v>9.54</v>
          </cell>
          <cell r="E77">
            <v>10.82</v>
          </cell>
          <cell r="G77">
            <v>9.5</v>
          </cell>
          <cell r="K77">
            <v>7.5</v>
          </cell>
          <cell r="O77">
            <v>1.28</v>
          </cell>
          <cell r="P77">
            <v>1.52065718581631</v>
          </cell>
          <cell r="R77">
            <v>3.8</v>
          </cell>
        </row>
        <row r="78">
          <cell r="B78" t="str">
            <v>86</v>
          </cell>
          <cell r="C78">
            <v>9.4</v>
          </cell>
          <cell r="E78">
            <v>10.66</v>
          </cell>
          <cell r="G78">
            <v>9.5</v>
          </cell>
          <cell r="K78">
            <v>7.5</v>
          </cell>
          <cell r="O78">
            <v>1.26</v>
          </cell>
          <cell r="P78">
            <v>1.52065718581631</v>
          </cell>
          <cell r="R78">
            <v>3.9</v>
          </cell>
        </row>
        <row r="79">
          <cell r="C79">
            <v>8.93</v>
          </cell>
          <cell r="E79">
            <v>10.16</v>
          </cell>
          <cell r="G79">
            <v>9.5</v>
          </cell>
          <cell r="K79">
            <v>7.5</v>
          </cell>
          <cell r="O79">
            <v>1.23</v>
          </cell>
          <cell r="P79">
            <v>1.52065718581631</v>
          </cell>
          <cell r="R79">
            <v>3.1</v>
          </cell>
        </row>
        <row r="80">
          <cell r="C80">
            <v>7.96</v>
          </cell>
          <cell r="E80">
            <v>9.33</v>
          </cell>
          <cell r="G80">
            <v>9.1</v>
          </cell>
          <cell r="K80">
            <v>7</v>
          </cell>
          <cell r="O80">
            <v>1.37</v>
          </cell>
          <cell r="P80">
            <v>1.52065718581631</v>
          </cell>
          <cell r="R80">
            <v>2.3</v>
          </cell>
        </row>
        <row r="81">
          <cell r="C81">
            <v>7.39</v>
          </cell>
          <cell r="E81">
            <v>9.02</v>
          </cell>
          <cell r="G81">
            <v>8.83</v>
          </cell>
          <cell r="K81">
            <v>6.5</v>
          </cell>
          <cell r="O81">
            <v>1.63</v>
          </cell>
          <cell r="P81">
            <v>1.52065718581631</v>
          </cell>
          <cell r="R81">
            <v>1.6</v>
          </cell>
        </row>
        <row r="82">
          <cell r="C82">
            <v>7.52</v>
          </cell>
          <cell r="E82">
            <v>9.52</v>
          </cell>
          <cell r="G82">
            <v>8.5</v>
          </cell>
          <cell r="K82">
            <v>6.5</v>
          </cell>
          <cell r="O82">
            <v>2</v>
          </cell>
          <cell r="P82">
            <v>1.52065718581631</v>
          </cell>
          <cell r="R82">
            <v>1.5</v>
          </cell>
        </row>
        <row r="83">
          <cell r="C83">
            <v>7.57</v>
          </cell>
          <cell r="E83">
            <v>9.51</v>
          </cell>
          <cell r="G83">
            <v>8.5</v>
          </cell>
          <cell r="K83">
            <v>6.5</v>
          </cell>
          <cell r="O83">
            <v>1.94</v>
          </cell>
          <cell r="P83">
            <v>1.52065718581631</v>
          </cell>
          <cell r="R83">
            <v>1.8</v>
          </cell>
        </row>
        <row r="84">
          <cell r="C84">
            <v>7.27</v>
          </cell>
          <cell r="E84">
            <v>9.19</v>
          </cell>
          <cell r="G84">
            <v>8.16</v>
          </cell>
          <cell r="K84">
            <v>6</v>
          </cell>
          <cell r="O84">
            <v>1.92</v>
          </cell>
          <cell r="P84">
            <v>1.52065718581631</v>
          </cell>
          <cell r="R84">
            <v>1.6</v>
          </cell>
        </row>
        <row r="85">
          <cell r="C85">
            <v>7.33</v>
          </cell>
          <cell r="E85">
            <v>9.15</v>
          </cell>
          <cell r="G85">
            <v>7.9</v>
          </cell>
          <cell r="K85">
            <v>5.5</v>
          </cell>
          <cell r="O85">
            <v>1.82</v>
          </cell>
          <cell r="P85">
            <v>1.52065718581631</v>
          </cell>
          <cell r="R85">
            <v>1.6</v>
          </cell>
        </row>
        <row r="86">
          <cell r="C86">
            <v>7.62</v>
          </cell>
          <cell r="E86">
            <v>9.42</v>
          </cell>
          <cell r="G86">
            <v>7.5</v>
          </cell>
          <cell r="K86">
            <v>5.5</v>
          </cell>
          <cell r="O86">
            <v>1.8</v>
          </cell>
          <cell r="P86">
            <v>1.52065718581631</v>
          </cell>
          <cell r="R86">
            <v>1.8</v>
          </cell>
        </row>
        <row r="87">
          <cell r="C87">
            <v>7.7</v>
          </cell>
          <cell r="E87">
            <v>9.39</v>
          </cell>
          <cell r="G87">
            <v>7.5</v>
          </cell>
          <cell r="K87">
            <v>5.5</v>
          </cell>
          <cell r="O87">
            <v>1.69</v>
          </cell>
          <cell r="P87">
            <v>1.52065718581631</v>
          </cell>
          <cell r="R87">
            <v>1.5</v>
          </cell>
        </row>
        <row r="88">
          <cell r="C88">
            <v>7.52</v>
          </cell>
          <cell r="E88">
            <v>9.15</v>
          </cell>
          <cell r="G88">
            <v>7.5</v>
          </cell>
          <cell r="K88">
            <v>5.5</v>
          </cell>
          <cell r="O88">
            <v>1.63</v>
          </cell>
          <cell r="P88">
            <v>1.52065718581631</v>
          </cell>
          <cell r="R88">
            <v>1.3</v>
          </cell>
        </row>
        <row r="89">
          <cell r="C89">
            <v>7.37</v>
          </cell>
          <cell r="E89">
            <v>8.96</v>
          </cell>
          <cell r="G89">
            <v>7.5</v>
          </cell>
          <cell r="K89">
            <v>5.5</v>
          </cell>
          <cell r="O89">
            <v>1.59</v>
          </cell>
          <cell r="P89">
            <v>1.52065718581631</v>
          </cell>
          <cell r="R89">
            <v>1.1</v>
          </cell>
        </row>
        <row r="90">
          <cell r="B90">
            <v>87</v>
          </cell>
          <cell r="C90">
            <v>7.39</v>
          </cell>
          <cell r="E90">
            <v>8.77</v>
          </cell>
          <cell r="G90">
            <v>7.5</v>
          </cell>
          <cell r="K90">
            <v>5.5</v>
          </cell>
          <cell r="O90">
            <v>1.38</v>
          </cell>
          <cell r="P90">
            <v>1.52065718581631</v>
          </cell>
          <cell r="R90">
            <v>1.5</v>
          </cell>
        </row>
        <row r="91">
          <cell r="C91">
            <v>7.54</v>
          </cell>
          <cell r="E91">
            <v>8.81</v>
          </cell>
          <cell r="G91">
            <v>7.5</v>
          </cell>
          <cell r="K91">
            <v>5.5</v>
          </cell>
          <cell r="O91">
            <v>1.27</v>
          </cell>
          <cell r="P91">
            <v>1.52065718581631</v>
          </cell>
          <cell r="R91">
            <v>2.1</v>
          </cell>
        </row>
        <row r="92">
          <cell r="C92">
            <v>7.55</v>
          </cell>
          <cell r="E92">
            <v>8.75</v>
          </cell>
          <cell r="G92">
            <v>7.5</v>
          </cell>
          <cell r="K92">
            <v>5.5</v>
          </cell>
          <cell r="O92">
            <v>1.2</v>
          </cell>
          <cell r="P92">
            <v>1.52065718581631</v>
          </cell>
          <cell r="R92">
            <v>3</v>
          </cell>
        </row>
        <row r="93">
          <cell r="C93">
            <v>8.25</v>
          </cell>
          <cell r="E93">
            <v>9.3</v>
          </cell>
          <cell r="G93">
            <v>7.75</v>
          </cell>
          <cell r="K93">
            <v>5.5</v>
          </cell>
          <cell r="O93">
            <v>1.05</v>
          </cell>
          <cell r="P93">
            <v>1.52065718581631</v>
          </cell>
          <cell r="R93">
            <v>3.8</v>
          </cell>
        </row>
        <row r="94">
          <cell r="C94">
            <v>8.78</v>
          </cell>
          <cell r="E94">
            <v>9.82</v>
          </cell>
          <cell r="G94">
            <v>8.14</v>
          </cell>
          <cell r="K94">
            <v>5.5</v>
          </cell>
          <cell r="O94">
            <v>1.04</v>
          </cell>
          <cell r="P94">
            <v>1.52065718581631</v>
          </cell>
          <cell r="R94">
            <v>3.9</v>
          </cell>
        </row>
        <row r="95">
          <cell r="C95">
            <v>8.57</v>
          </cell>
          <cell r="E95">
            <v>9.87</v>
          </cell>
          <cell r="G95">
            <v>8.25</v>
          </cell>
          <cell r="K95">
            <v>5.5</v>
          </cell>
          <cell r="O95">
            <v>1.3</v>
          </cell>
          <cell r="P95">
            <v>1.52065718581631</v>
          </cell>
          <cell r="R95">
            <v>3.7</v>
          </cell>
        </row>
        <row r="96">
          <cell r="C96">
            <v>8.64</v>
          </cell>
          <cell r="E96">
            <v>10.01</v>
          </cell>
          <cell r="G96">
            <v>8.25</v>
          </cell>
          <cell r="K96">
            <v>5.5</v>
          </cell>
          <cell r="O96">
            <v>1.37</v>
          </cell>
          <cell r="P96">
            <v>1.52065718581631</v>
          </cell>
          <cell r="R96">
            <v>3.9</v>
          </cell>
        </row>
        <row r="97">
          <cell r="C97">
            <v>8.97</v>
          </cell>
          <cell r="E97">
            <v>10.33</v>
          </cell>
          <cell r="G97">
            <v>8.25</v>
          </cell>
          <cell r="K97">
            <v>5.5</v>
          </cell>
          <cell r="O97">
            <v>1.36</v>
          </cell>
          <cell r="P97">
            <v>1.52065718581631</v>
          </cell>
          <cell r="R97">
            <v>4.3</v>
          </cell>
        </row>
        <row r="98">
          <cell r="C98">
            <v>9.59</v>
          </cell>
          <cell r="E98">
            <v>11</v>
          </cell>
          <cell r="G98">
            <v>8.7</v>
          </cell>
          <cell r="K98">
            <v>6</v>
          </cell>
          <cell r="O98">
            <v>1.41</v>
          </cell>
          <cell r="P98">
            <v>1.52065718581631</v>
          </cell>
          <cell r="R98">
            <v>4.4</v>
          </cell>
        </row>
        <row r="99">
          <cell r="C99">
            <v>9.61</v>
          </cell>
          <cell r="E99">
            <v>11.32</v>
          </cell>
          <cell r="G99">
            <v>9.07</v>
          </cell>
          <cell r="K99">
            <v>6</v>
          </cell>
          <cell r="O99">
            <v>1.71</v>
          </cell>
          <cell r="P99">
            <v>1.52065718581631</v>
          </cell>
          <cell r="R99">
            <v>4.5</v>
          </cell>
        </row>
        <row r="100">
          <cell r="C100">
            <v>8.95</v>
          </cell>
          <cell r="E100">
            <v>10.82</v>
          </cell>
          <cell r="G100">
            <v>8.78</v>
          </cell>
          <cell r="K100">
            <v>6</v>
          </cell>
          <cell r="O100">
            <v>1.87</v>
          </cell>
          <cell r="P100">
            <v>1.52065718581631</v>
          </cell>
          <cell r="R100">
            <v>4.5</v>
          </cell>
        </row>
        <row r="101">
          <cell r="C101">
            <v>9.12</v>
          </cell>
          <cell r="E101">
            <v>10.99</v>
          </cell>
          <cell r="G101">
            <v>8.75</v>
          </cell>
          <cell r="K101">
            <v>6</v>
          </cell>
          <cell r="O101">
            <v>1.87</v>
          </cell>
          <cell r="P101">
            <v>1.52065718581631</v>
          </cell>
          <cell r="R101">
            <v>4.4</v>
          </cell>
        </row>
        <row r="102">
          <cell r="B102" t="str">
            <v>88</v>
          </cell>
          <cell r="C102">
            <v>8.83</v>
          </cell>
          <cell r="E102">
            <v>10.75</v>
          </cell>
          <cell r="G102">
            <v>8.75</v>
          </cell>
          <cell r="K102">
            <v>6</v>
          </cell>
          <cell r="O102">
            <v>1.92</v>
          </cell>
          <cell r="P102">
            <v>1.52065718581631</v>
          </cell>
          <cell r="R102">
            <v>4</v>
          </cell>
        </row>
        <row r="103">
          <cell r="C103">
            <v>8.43</v>
          </cell>
          <cell r="E103">
            <v>10.11</v>
          </cell>
          <cell r="G103">
            <v>8.51</v>
          </cell>
          <cell r="K103">
            <v>6</v>
          </cell>
          <cell r="O103">
            <v>1.68</v>
          </cell>
          <cell r="P103">
            <v>1.52065718581631</v>
          </cell>
          <cell r="R103">
            <v>3.9</v>
          </cell>
        </row>
        <row r="104">
          <cell r="C104">
            <v>8.63</v>
          </cell>
          <cell r="E104">
            <v>10.11</v>
          </cell>
          <cell r="G104">
            <v>8.5</v>
          </cell>
          <cell r="K104">
            <v>6</v>
          </cell>
          <cell r="O104">
            <v>1.48</v>
          </cell>
          <cell r="P104">
            <v>1.52065718581631</v>
          </cell>
          <cell r="R104">
            <v>3.9</v>
          </cell>
        </row>
        <row r="105">
          <cell r="C105">
            <v>8.95</v>
          </cell>
          <cell r="E105">
            <v>10.53</v>
          </cell>
          <cell r="G105">
            <v>8.5</v>
          </cell>
          <cell r="K105">
            <v>6</v>
          </cell>
          <cell r="O105">
            <v>1.58</v>
          </cell>
          <cell r="P105">
            <v>1.52065718581631</v>
          </cell>
          <cell r="R105">
            <v>3.9</v>
          </cell>
        </row>
        <row r="106">
          <cell r="C106">
            <v>9.23</v>
          </cell>
          <cell r="E106">
            <v>10.75</v>
          </cell>
          <cell r="G106">
            <v>8.84</v>
          </cell>
          <cell r="K106">
            <v>6</v>
          </cell>
          <cell r="O106">
            <v>1.52</v>
          </cell>
          <cell r="P106">
            <v>1.52065718581631</v>
          </cell>
          <cell r="R106">
            <v>3.9</v>
          </cell>
        </row>
        <row r="107">
          <cell r="C107">
            <v>9</v>
          </cell>
          <cell r="E107">
            <v>10.71</v>
          </cell>
          <cell r="G107">
            <v>9</v>
          </cell>
          <cell r="K107">
            <v>6</v>
          </cell>
          <cell r="O107">
            <v>1.71</v>
          </cell>
          <cell r="P107">
            <v>1.52065718581631</v>
          </cell>
          <cell r="R107">
            <v>4</v>
          </cell>
        </row>
        <row r="108">
          <cell r="C108">
            <v>9.14</v>
          </cell>
          <cell r="E108">
            <v>10.96</v>
          </cell>
          <cell r="G108">
            <v>9.29</v>
          </cell>
          <cell r="K108">
            <v>6</v>
          </cell>
          <cell r="O108">
            <v>1.82</v>
          </cell>
          <cell r="P108">
            <v>1.52065718581631</v>
          </cell>
          <cell r="R108">
            <v>4.1</v>
          </cell>
        </row>
        <row r="109">
          <cell r="C109">
            <v>9.32</v>
          </cell>
          <cell r="E109">
            <v>11.09</v>
          </cell>
          <cell r="G109">
            <v>9.84</v>
          </cell>
          <cell r="K109">
            <v>6.5</v>
          </cell>
          <cell r="O109">
            <v>1.77</v>
          </cell>
          <cell r="P109">
            <v>1.52065718581631</v>
          </cell>
          <cell r="R109">
            <v>4</v>
          </cell>
        </row>
        <row r="110">
          <cell r="C110">
            <v>9.06</v>
          </cell>
          <cell r="E110">
            <v>10.56</v>
          </cell>
          <cell r="G110">
            <v>10</v>
          </cell>
          <cell r="K110">
            <v>6.5</v>
          </cell>
          <cell r="O110">
            <v>1.5</v>
          </cell>
          <cell r="P110">
            <v>1.52065718581631</v>
          </cell>
          <cell r="R110">
            <v>4.2</v>
          </cell>
        </row>
        <row r="111">
          <cell r="C111">
            <v>8.89</v>
          </cell>
          <cell r="E111">
            <v>9.92</v>
          </cell>
          <cell r="G111">
            <v>10</v>
          </cell>
          <cell r="K111">
            <v>6.5</v>
          </cell>
          <cell r="O111">
            <v>1.03</v>
          </cell>
          <cell r="P111">
            <v>1.52065718581631</v>
          </cell>
          <cell r="R111">
            <v>4.2</v>
          </cell>
        </row>
        <row r="112">
          <cell r="C112">
            <v>9.02</v>
          </cell>
          <cell r="E112">
            <v>9.89</v>
          </cell>
          <cell r="G112">
            <v>10.05</v>
          </cell>
          <cell r="K112">
            <v>6.5</v>
          </cell>
          <cell r="O112">
            <v>0.870000000000001</v>
          </cell>
          <cell r="P112">
            <v>1.52065718581631</v>
          </cell>
          <cell r="R112">
            <v>4.2</v>
          </cell>
        </row>
        <row r="113">
          <cell r="C113">
            <v>9.01</v>
          </cell>
          <cell r="E113">
            <v>10.02</v>
          </cell>
          <cell r="G113">
            <v>10.5</v>
          </cell>
          <cell r="K113">
            <v>6.5</v>
          </cell>
          <cell r="O113">
            <v>1.01</v>
          </cell>
          <cell r="P113">
            <v>1.52065718581631</v>
          </cell>
          <cell r="R113">
            <v>4.4</v>
          </cell>
        </row>
        <row r="114">
          <cell r="B114" t="str">
            <v>89</v>
          </cell>
          <cell r="C114">
            <v>8.93</v>
          </cell>
          <cell r="E114">
            <v>10.02</v>
          </cell>
          <cell r="G114">
            <v>10.5</v>
          </cell>
          <cell r="K114">
            <v>6.5</v>
          </cell>
          <cell r="O114">
            <v>1.09</v>
          </cell>
          <cell r="P114">
            <v>1.52065718581631</v>
          </cell>
          <cell r="R114">
            <v>4.7</v>
          </cell>
        </row>
        <row r="115">
          <cell r="C115">
            <v>9.01</v>
          </cell>
          <cell r="E115">
            <v>10.02</v>
          </cell>
          <cell r="G115">
            <v>10.93</v>
          </cell>
          <cell r="K115">
            <v>7</v>
          </cell>
          <cell r="O115">
            <v>1.01</v>
          </cell>
          <cell r="P115">
            <v>1.52065718581631</v>
          </cell>
          <cell r="R115">
            <v>4.8</v>
          </cell>
        </row>
        <row r="116">
          <cell r="C116">
            <v>9.17</v>
          </cell>
          <cell r="E116">
            <v>10.16</v>
          </cell>
          <cell r="G116">
            <v>11.5</v>
          </cell>
          <cell r="K116">
            <v>7</v>
          </cell>
          <cell r="O116">
            <v>0.99</v>
          </cell>
          <cell r="P116">
            <v>1.52065718581631</v>
          </cell>
          <cell r="R116">
            <v>5</v>
          </cell>
        </row>
        <row r="117">
          <cell r="C117">
            <v>9.03</v>
          </cell>
          <cell r="E117">
            <v>10.14</v>
          </cell>
          <cell r="G117">
            <v>11.5</v>
          </cell>
          <cell r="K117">
            <v>7</v>
          </cell>
          <cell r="O117">
            <v>1.11</v>
          </cell>
          <cell r="P117">
            <v>1.52065718581631</v>
          </cell>
          <cell r="R117">
            <v>5.1</v>
          </cell>
        </row>
        <row r="118">
          <cell r="C118">
            <v>8.83</v>
          </cell>
          <cell r="E118">
            <v>9.92</v>
          </cell>
          <cell r="G118">
            <v>11.5</v>
          </cell>
          <cell r="K118">
            <v>7</v>
          </cell>
          <cell r="O118">
            <v>1.09</v>
          </cell>
          <cell r="P118">
            <v>1.52065718581631</v>
          </cell>
          <cell r="R118">
            <v>5.4</v>
          </cell>
        </row>
        <row r="119">
          <cell r="C119">
            <v>8.27</v>
          </cell>
          <cell r="E119">
            <v>9.49</v>
          </cell>
          <cell r="G119">
            <v>11.07</v>
          </cell>
          <cell r="K119">
            <v>7</v>
          </cell>
          <cell r="O119">
            <v>1.22</v>
          </cell>
          <cell r="P119">
            <v>1.52065718581631</v>
          </cell>
          <cell r="R119">
            <v>5.2</v>
          </cell>
        </row>
        <row r="120">
          <cell r="C120">
            <v>8.08</v>
          </cell>
          <cell r="E120">
            <v>9.34</v>
          </cell>
          <cell r="G120">
            <v>10.98</v>
          </cell>
          <cell r="K120">
            <v>7</v>
          </cell>
          <cell r="O120">
            <v>1.26</v>
          </cell>
          <cell r="P120">
            <v>1.52065718581631</v>
          </cell>
          <cell r="R120">
            <v>5</v>
          </cell>
        </row>
        <row r="121">
          <cell r="C121">
            <v>8.12</v>
          </cell>
          <cell r="E121">
            <v>9.37</v>
          </cell>
          <cell r="G121">
            <v>10.5</v>
          </cell>
          <cell r="K121">
            <v>7</v>
          </cell>
          <cell r="O121">
            <v>1.25</v>
          </cell>
          <cell r="P121">
            <v>1.52065718581631</v>
          </cell>
          <cell r="R121">
            <v>4.7</v>
          </cell>
        </row>
        <row r="122">
          <cell r="C122">
            <v>8.15</v>
          </cell>
          <cell r="E122">
            <v>9.43</v>
          </cell>
          <cell r="G122">
            <v>10.5</v>
          </cell>
          <cell r="K122">
            <v>7</v>
          </cell>
          <cell r="O122">
            <v>1.28</v>
          </cell>
          <cell r="P122">
            <v>1.52065718581631</v>
          </cell>
          <cell r="R122">
            <v>4.3</v>
          </cell>
        </row>
        <row r="123">
          <cell r="C123">
            <v>8</v>
          </cell>
          <cell r="E123">
            <v>9.37</v>
          </cell>
          <cell r="G123">
            <v>10.5</v>
          </cell>
          <cell r="K123">
            <v>7</v>
          </cell>
          <cell r="O123">
            <v>1.37</v>
          </cell>
          <cell r="P123">
            <v>1.52065718581631</v>
          </cell>
          <cell r="R123">
            <v>4.5</v>
          </cell>
        </row>
        <row r="124">
          <cell r="C124">
            <v>7.9</v>
          </cell>
          <cell r="E124">
            <v>9.33</v>
          </cell>
          <cell r="G124">
            <v>10.5</v>
          </cell>
          <cell r="K124">
            <v>7</v>
          </cell>
          <cell r="O124">
            <v>1.43</v>
          </cell>
          <cell r="P124">
            <v>1.52065718581631</v>
          </cell>
          <cell r="R124">
            <v>4.7</v>
          </cell>
        </row>
        <row r="125">
          <cell r="C125">
            <v>7.9</v>
          </cell>
          <cell r="E125">
            <v>9.31</v>
          </cell>
          <cell r="G125">
            <v>10.5</v>
          </cell>
          <cell r="K125">
            <v>7</v>
          </cell>
          <cell r="O125">
            <v>1.41</v>
          </cell>
          <cell r="P125">
            <v>1.52065718581631</v>
          </cell>
          <cell r="R125">
            <v>4.6</v>
          </cell>
        </row>
        <row r="126">
          <cell r="B126" t="str">
            <v>90</v>
          </cell>
          <cell r="C126">
            <v>8.26</v>
          </cell>
          <cell r="E126">
            <v>9.44</v>
          </cell>
          <cell r="G126">
            <v>10.11</v>
          </cell>
          <cell r="K126">
            <v>7</v>
          </cell>
          <cell r="O126">
            <v>1.18</v>
          </cell>
          <cell r="P126">
            <v>1.52065718581631</v>
          </cell>
          <cell r="R126">
            <v>5.2</v>
          </cell>
        </row>
        <row r="127">
          <cell r="C127">
            <v>8.5</v>
          </cell>
          <cell r="E127">
            <v>9.66</v>
          </cell>
          <cell r="G127">
            <v>10</v>
          </cell>
          <cell r="K127">
            <v>7</v>
          </cell>
          <cell r="O127">
            <v>1.16</v>
          </cell>
          <cell r="P127">
            <v>1.52065718581631</v>
          </cell>
          <cell r="R127">
            <v>5.3</v>
          </cell>
        </row>
        <row r="128">
          <cell r="C128">
            <v>8.56</v>
          </cell>
          <cell r="E128">
            <v>9.75</v>
          </cell>
          <cell r="G128">
            <v>10</v>
          </cell>
          <cell r="K128">
            <v>7</v>
          </cell>
          <cell r="O128">
            <v>1.19</v>
          </cell>
          <cell r="P128">
            <v>1.52065718581631</v>
          </cell>
          <cell r="R128">
            <v>5.2</v>
          </cell>
        </row>
        <row r="129">
          <cell r="C129">
            <v>8.76</v>
          </cell>
          <cell r="E129">
            <v>9.87</v>
          </cell>
          <cell r="G129">
            <v>10</v>
          </cell>
          <cell r="K129">
            <v>7</v>
          </cell>
          <cell r="O129">
            <v>1.11</v>
          </cell>
          <cell r="P129">
            <v>1.52065718581631</v>
          </cell>
          <cell r="R129">
            <v>4.7</v>
          </cell>
        </row>
        <row r="130">
          <cell r="C130">
            <v>8.73</v>
          </cell>
          <cell r="E130">
            <v>9.89</v>
          </cell>
          <cell r="G130">
            <v>10</v>
          </cell>
          <cell r="K130">
            <v>7</v>
          </cell>
          <cell r="O130">
            <v>1.16</v>
          </cell>
          <cell r="P130">
            <v>1.52065718581631</v>
          </cell>
          <cell r="R130">
            <v>4.4</v>
          </cell>
        </row>
        <row r="131">
          <cell r="C131">
            <v>8.46</v>
          </cell>
          <cell r="E131">
            <v>9.69</v>
          </cell>
          <cell r="G131">
            <v>10</v>
          </cell>
          <cell r="K131">
            <v>7</v>
          </cell>
          <cell r="O131">
            <v>1.23</v>
          </cell>
          <cell r="P131">
            <v>1.52065718581631</v>
          </cell>
          <cell r="R131">
            <v>4.7</v>
          </cell>
        </row>
        <row r="132">
          <cell r="C132">
            <v>8.5</v>
          </cell>
          <cell r="E132">
            <v>9.66</v>
          </cell>
          <cell r="G132">
            <v>10</v>
          </cell>
          <cell r="K132">
            <v>7</v>
          </cell>
          <cell r="O132">
            <v>1.16</v>
          </cell>
          <cell r="P132">
            <v>1.52065718581631</v>
          </cell>
          <cell r="R132">
            <v>4.8</v>
          </cell>
        </row>
        <row r="133">
          <cell r="C133">
            <v>8.86</v>
          </cell>
          <cell r="E133">
            <v>9.84</v>
          </cell>
          <cell r="G133">
            <v>10</v>
          </cell>
          <cell r="K133">
            <v>7</v>
          </cell>
          <cell r="O133">
            <v>0.98</v>
          </cell>
          <cell r="P133">
            <v>1.52065718581631</v>
          </cell>
          <cell r="R133">
            <v>5.6</v>
          </cell>
        </row>
        <row r="134">
          <cell r="C134">
            <v>9.03</v>
          </cell>
          <cell r="E134">
            <v>10.01</v>
          </cell>
          <cell r="G134">
            <v>10</v>
          </cell>
          <cell r="K134">
            <v>7</v>
          </cell>
          <cell r="O134">
            <v>0.98</v>
          </cell>
          <cell r="P134">
            <v>1.52065718581631</v>
          </cell>
          <cell r="R134">
            <v>6.2</v>
          </cell>
        </row>
        <row r="135">
          <cell r="C135">
            <v>8.86</v>
          </cell>
          <cell r="E135">
            <v>9.94</v>
          </cell>
          <cell r="G135">
            <v>10</v>
          </cell>
          <cell r="K135">
            <v>7</v>
          </cell>
          <cell r="O135">
            <v>1.08</v>
          </cell>
          <cell r="P135">
            <v>1.52065718581631</v>
          </cell>
          <cell r="R135">
            <v>6.3</v>
          </cell>
        </row>
        <row r="136">
          <cell r="C136">
            <v>8.54</v>
          </cell>
          <cell r="E136">
            <v>9.76</v>
          </cell>
          <cell r="G136">
            <v>10</v>
          </cell>
          <cell r="K136">
            <v>7</v>
          </cell>
          <cell r="O136">
            <v>1.22</v>
          </cell>
          <cell r="P136">
            <v>1.52065718581631</v>
          </cell>
          <cell r="R136">
            <v>6.3</v>
          </cell>
        </row>
        <row r="137">
          <cell r="C137">
            <v>8.24</v>
          </cell>
          <cell r="E137">
            <v>9.57</v>
          </cell>
          <cell r="G137">
            <v>10</v>
          </cell>
          <cell r="K137">
            <v>6.5</v>
          </cell>
          <cell r="O137">
            <v>1.33</v>
          </cell>
          <cell r="P137">
            <v>1.52065718581631</v>
          </cell>
          <cell r="R137">
            <v>6.1</v>
          </cell>
        </row>
        <row r="138">
          <cell r="B138" t="str">
            <v>91</v>
          </cell>
          <cell r="C138">
            <v>8.27</v>
          </cell>
          <cell r="E138">
            <v>9.56</v>
          </cell>
          <cell r="G138">
            <v>9.52</v>
          </cell>
          <cell r="K138">
            <v>6.5</v>
          </cell>
          <cell r="O138">
            <v>1.29</v>
          </cell>
          <cell r="P138">
            <v>1.52065718581631</v>
          </cell>
          <cell r="R138">
            <v>5.7</v>
          </cell>
        </row>
        <row r="139">
          <cell r="C139">
            <v>8.03</v>
          </cell>
          <cell r="E139">
            <v>9.31</v>
          </cell>
          <cell r="G139">
            <v>9.05</v>
          </cell>
          <cell r="K139">
            <v>6</v>
          </cell>
          <cell r="O139">
            <v>1.28</v>
          </cell>
          <cell r="P139">
            <v>1.52065718581631</v>
          </cell>
          <cell r="R139">
            <v>5.3</v>
          </cell>
        </row>
        <row r="140">
          <cell r="C140">
            <v>8.29</v>
          </cell>
          <cell r="E140">
            <v>9.39</v>
          </cell>
          <cell r="G140">
            <v>9</v>
          </cell>
          <cell r="K140">
            <v>6</v>
          </cell>
          <cell r="O140">
            <v>1.1</v>
          </cell>
          <cell r="P140">
            <v>1.52065718581631</v>
          </cell>
          <cell r="R140">
            <v>4.9</v>
          </cell>
        </row>
        <row r="141">
          <cell r="C141">
            <v>8.21</v>
          </cell>
          <cell r="E141">
            <v>9.3</v>
          </cell>
          <cell r="G141">
            <v>9</v>
          </cell>
          <cell r="K141">
            <v>5.5</v>
          </cell>
          <cell r="O141">
            <v>1.09</v>
          </cell>
          <cell r="P141">
            <v>1.52065718581631</v>
          </cell>
          <cell r="R141">
            <v>4.9</v>
          </cell>
        </row>
        <row r="142">
          <cell r="C142">
            <v>8.27</v>
          </cell>
          <cell r="E142">
            <v>9.29</v>
          </cell>
          <cell r="G142">
            <v>8.5</v>
          </cell>
          <cell r="K142">
            <v>5.5</v>
          </cell>
          <cell r="O142">
            <v>1.02</v>
          </cell>
          <cell r="P142">
            <v>1.52065718581631</v>
          </cell>
          <cell r="R142">
            <v>5</v>
          </cell>
        </row>
        <row r="143">
          <cell r="C143">
            <v>8.47</v>
          </cell>
          <cell r="E143">
            <v>9.44</v>
          </cell>
          <cell r="G143">
            <v>8.5</v>
          </cell>
          <cell r="K143">
            <v>5.5</v>
          </cell>
          <cell r="O143">
            <v>0.969999999999999</v>
          </cell>
          <cell r="P143">
            <v>1.52065718581631</v>
          </cell>
          <cell r="R143">
            <v>4.7</v>
          </cell>
        </row>
        <row r="144">
          <cell r="C144">
            <v>8.45</v>
          </cell>
          <cell r="E144">
            <v>9.4</v>
          </cell>
          <cell r="G144">
            <v>8.5</v>
          </cell>
          <cell r="K144">
            <v>5.5</v>
          </cell>
          <cell r="O144">
            <v>0.950000000000001</v>
          </cell>
          <cell r="P144">
            <v>1.52065718581631</v>
          </cell>
          <cell r="R144">
            <v>4.4</v>
          </cell>
        </row>
        <row r="145">
          <cell r="C145">
            <v>8.14</v>
          </cell>
          <cell r="E145">
            <v>9.16</v>
          </cell>
          <cell r="G145">
            <v>8.5</v>
          </cell>
          <cell r="K145">
            <v>5.5</v>
          </cell>
          <cell r="O145">
            <v>1.02</v>
          </cell>
          <cell r="P145">
            <v>1.52065718581631</v>
          </cell>
          <cell r="R145">
            <v>3.8</v>
          </cell>
        </row>
        <row r="146">
          <cell r="C146">
            <v>7.95</v>
          </cell>
          <cell r="E146">
            <v>9.03</v>
          </cell>
          <cell r="G146">
            <v>8.2</v>
          </cell>
          <cell r="K146">
            <v>5</v>
          </cell>
          <cell r="O146">
            <v>1.08</v>
          </cell>
          <cell r="P146">
            <v>1.52065718581631</v>
          </cell>
          <cell r="R146">
            <v>3.4</v>
          </cell>
        </row>
        <row r="147">
          <cell r="C147">
            <v>7.93</v>
          </cell>
          <cell r="E147">
            <v>8.99</v>
          </cell>
          <cell r="G147">
            <v>8</v>
          </cell>
          <cell r="K147">
            <v>5</v>
          </cell>
          <cell r="O147">
            <v>1.06</v>
          </cell>
          <cell r="P147">
            <v>1.52065718581631</v>
          </cell>
          <cell r="R147">
            <v>2.9</v>
          </cell>
        </row>
        <row r="148">
          <cell r="C148">
            <v>7.92</v>
          </cell>
          <cell r="E148">
            <v>8.93</v>
          </cell>
          <cell r="G148">
            <v>7.58</v>
          </cell>
          <cell r="K148">
            <v>5</v>
          </cell>
          <cell r="O148">
            <v>1.01</v>
          </cell>
          <cell r="P148">
            <v>1.52065718581631</v>
          </cell>
          <cell r="R148">
            <v>3</v>
          </cell>
        </row>
        <row r="149">
          <cell r="C149">
            <v>7.7</v>
          </cell>
          <cell r="E149">
            <v>8.76</v>
          </cell>
          <cell r="G149">
            <v>7.21</v>
          </cell>
          <cell r="K149">
            <v>4.5</v>
          </cell>
          <cell r="O149">
            <v>1.06</v>
          </cell>
          <cell r="P149">
            <v>1.52065718581631</v>
          </cell>
          <cell r="R149">
            <v>3.1</v>
          </cell>
        </row>
        <row r="150">
          <cell r="B150" t="str">
            <v>92</v>
          </cell>
          <cell r="C150">
            <v>7.58</v>
          </cell>
          <cell r="E150">
            <v>8.67</v>
          </cell>
          <cell r="G150">
            <v>6.5</v>
          </cell>
          <cell r="K150">
            <v>3.5</v>
          </cell>
          <cell r="O150">
            <v>1.09</v>
          </cell>
          <cell r="P150">
            <v>1.52065718581631</v>
          </cell>
          <cell r="R150">
            <v>2.6</v>
          </cell>
        </row>
        <row r="151">
          <cell r="C151">
            <v>7.85</v>
          </cell>
          <cell r="E151">
            <v>8.77</v>
          </cell>
          <cell r="G151">
            <v>6.5</v>
          </cell>
          <cell r="K151">
            <v>3.5</v>
          </cell>
          <cell r="O151">
            <v>0.92</v>
          </cell>
          <cell r="P151">
            <v>1.52065718581631</v>
          </cell>
          <cell r="R151">
            <v>2.8</v>
          </cell>
        </row>
        <row r="152">
          <cell r="C152">
            <v>7.97</v>
          </cell>
          <cell r="E152">
            <v>8.84</v>
          </cell>
          <cell r="G152">
            <v>6.5</v>
          </cell>
          <cell r="K152">
            <v>3.5</v>
          </cell>
          <cell r="O152">
            <v>0.87</v>
          </cell>
          <cell r="P152">
            <v>1.52065718581631</v>
          </cell>
          <cell r="R152">
            <v>3.2</v>
          </cell>
        </row>
        <row r="153">
          <cell r="C153">
            <v>7.96</v>
          </cell>
          <cell r="E153">
            <v>8.79</v>
          </cell>
          <cell r="G153">
            <v>6.5</v>
          </cell>
          <cell r="K153">
            <v>3.5</v>
          </cell>
          <cell r="O153">
            <v>0.829999999999999</v>
          </cell>
          <cell r="P153">
            <v>1.52065718581631</v>
          </cell>
          <cell r="R153">
            <v>3.2</v>
          </cell>
        </row>
        <row r="154">
          <cell r="C154">
            <v>7.89</v>
          </cell>
          <cell r="E154">
            <v>8.72</v>
          </cell>
          <cell r="G154">
            <v>6.5</v>
          </cell>
          <cell r="K154">
            <v>3.5</v>
          </cell>
          <cell r="O154">
            <v>0.830000000000001</v>
          </cell>
          <cell r="P154">
            <v>1.52065718581631</v>
          </cell>
          <cell r="R154">
            <v>3</v>
          </cell>
        </row>
        <row r="155">
          <cell r="C155">
            <v>7.84</v>
          </cell>
          <cell r="E155">
            <v>8.64</v>
          </cell>
          <cell r="G155">
            <v>6.5</v>
          </cell>
          <cell r="K155">
            <v>3.5</v>
          </cell>
          <cell r="O155">
            <v>0.800000000000001</v>
          </cell>
          <cell r="P155">
            <v>1.52065718581631</v>
          </cell>
          <cell r="R155">
            <v>3.1</v>
          </cell>
        </row>
        <row r="156">
          <cell r="C156">
            <v>7.6</v>
          </cell>
          <cell r="E156">
            <v>8.46</v>
          </cell>
          <cell r="G156">
            <v>6.02</v>
          </cell>
          <cell r="K156">
            <v>3</v>
          </cell>
          <cell r="O156">
            <v>0.860000000000001</v>
          </cell>
          <cell r="P156">
            <v>1.52065718581631</v>
          </cell>
          <cell r="R156">
            <v>3.2</v>
          </cell>
        </row>
        <row r="157">
          <cell r="C157">
            <v>7.39</v>
          </cell>
          <cell r="E157">
            <v>8.34</v>
          </cell>
          <cell r="G157">
            <v>6</v>
          </cell>
          <cell r="K157">
            <v>3</v>
          </cell>
          <cell r="O157">
            <v>0.95</v>
          </cell>
          <cell r="P157">
            <v>1.52065718581631</v>
          </cell>
          <cell r="R157">
            <v>3.1</v>
          </cell>
        </row>
        <row r="158">
          <cell r="C158">
            <v>7.34</v>
          </cell>
          <cell r="E158">
            <v>8.32</v>
          </cell>
          <cell r="G158">
            <v>6</v>
          </cell>
          <cell r="K158">
            <v>3</v>
          </cell>
          <cell r="O158">
            <v>0.98</v>
          </cell>
          <cell r="P158">
            <v>1.52065718581631</v>
          </cell>
          <cell r="R158">
            <v>3</v>
          </cell>
        </row>
        <row r="159">
          <cell r="C159">
            <v>7.53</v>
          </cell>
          <cell r="E159">
            <v>8.44</v>
          </cell>
          <cell r="G159">
            <v>6</v>
          </cell>
          <cell r="K159">
            <v>3</v>
          </cell>
          <cell r="O159">
            <v>0.909999999999999</v>
          </cell>
          <cell r="P159">
            <v>1.52065718581631</v>
          </cell>
          <cell r="R159">
            <v>3.2</v>
          </cell>
        </row>
        <row r="160">
          <cell r="C160">
            <v>7.61</v>
          </cell>
          <cell r="E160">
            <v>8.53</v>
          </cell>
          <cell r="G160">
            <v>6</v>
          </cell>
          <cell r="K160">
            <v>3</v>
          </cell>
          <cell r="O160">
            <v>0.919999999999999</v>
          </cell>
          <cell r="P160">
            <v>1.52065718581631</v>
          </cell>
          <cell r="R160">
            <v>3</v>
          </cell>
        </row>
        <row r="161">
          <cell r="C161">
            <v>7.44</v>
          </cell>
          <cell r="E161">
            <v>8.36</v>
          </cell>
          <cell r="G161">
            <v>6</v>
          </cell>
          <cell r="K161">
            <v>3</v>
          </cell>
          <cell r="O161">
            <v>0.919999999999999</v>
          </cell>
          <cell r="P161">
            <v>1.52065718581631</v>
          </cell>
          <cell r="R161">
            <v>2.9</v>
          </cell>
        </row>
        <row r="162">
          <cell r="B162" t="str">
            <v>93</v>
          </cell>
          <cell r="C162">
            <v>7.34</v>
          </cell>
          <cell r="E162">
            <v>8.23</v>
          </cell>
          <cell r="G162">
            <v>6</v>
          </cell>
          <cell r="K162">
            <v>3</v>
          </cell>
          <cell r="O162">
            <v>0.890000000000001</v>
          </cell>
          <cell r="P162">
            <v>1.52065718581631</v>
          </cell>
          <cell r="R162">
            <v>3.3</v>
          </cell>
        </row>
        <row r="163">
          <cell r="C163">
            <v>7.09</v>
          </cell>
          <cell r="E163">
            <v>8</v>
          </cell>
          <cell r="G163">
            <v>6</v>
          </cell>
          <cell r="K163">
            <v>3</v>
          </cell>
          <cell r="O163">
            <v>0.91</v>
          </cell>
          <cell r="P163">
            <v>1.52065718581631</v>
          </cell>
          <cell r="R163">
            <v>3.2</v>
          </cell>
        </row>
        <row r="164">
          <cell r="C164">
            <v>6.82</v>
          </cell>
          <cell r="E164">
            <v>7.85</v>
          </cell>
          <cell r="G164">
            <v>6</v>
          </cell>
          <cell r="K164">
            <v>3</v>
          </cell>
          <cell r="O164">
            <v>1.03</v>
          </cell>
          <cell r="P164">
            <v>1.52065718581631</v>
          </cell>
          <cell r="R164">
            <v>3.1</v>
          </cell>
        </row>
        <row r="165">
          <cell r="C165">
            <v>6.85</v>
          </cell>
          <cell r="E165">
            <v>7.76</v>
          </cell>
          <cell r="G165">
            <v>6</v>
          </cell>
          <cell r="K165">
            <v>3</v>
          </cell>
          <cell r="O165">
            <v>0.91</v>
          </cell>
          <cell r="P165">
            <v>1.52065718581631</v>
          </cell>
          <cell r="R165">
            <v>3.2</v>
          </cell>
        </row>
        <row r="166">
          <cell r="C166">
            <v>6.92</v>
          </cell>
          <cell r="E166">
            <v>7.78</v>
          </cell>
          <cell r="G166">
            <v>6</v>
          </cell>
          <cell r="K166">
            <v>3</v>
          </cell>
          <cell r="O166">
            <v>0.86</v>
          </cell>
          <cell r="P166">
            <v>1.52065718581631</v>
          </cell>
          <cell r="R166">
            <v>3.2</v>
          </cell>
        </row>
        <row r="167">
          <cell r="C167">
            <v>6.81</v>
          </cell>
          <cell r="E167">
            <v>7.68</v>
          </cell>
          <cell r="G167">
            <v>6</v>
          </cell>
          <cell r="K167">
            <v>3</v>
          </cell>
          <cell r="O167">
            <v>0.87</v>
          </cell>
          <cell r="P167">
            <v>1.52065718581631</v>
          </cell>
          <cell r="R167">
            <v>3</v>
          </cell>
        </row>
        <row r="168">
          <cell r="C168">
            <v>6.63</v>
          </cell>
          <cell r="E168">
            <v>7.53</v>
          </cell>
          <cell r="G168">
            <v>6</v>
          </cell>
          <cell r="K168">
            <v>3</v>
          </cell>
          <cell r="O168">
            <v>0.9</v>
          </cell>
          <cell r="P168">
            <v>1.52065718581631</v>
          </cell>
          <cell r="R168">
            <v>2.8</v>
          </cell>
        </row>
        <row r="169">
          <cell r="C169">
            <v>6.32</v>
          </cell>
          <cell r="E169">
            <v>7.21</v>
          </cell>
          <cell r="G169">
            <v>6</v>
          </cell>
          <cell r="K169">
            <v>3</v>
          </cell>
          <cell r="O169">
            <v>0.89</v>
          </cell>
          <cell r="P169">
            <v>1.52065718581631</v>
          </cell>
          <cell r="R169">
            <v>2.8</v>
          </cell>
        </row>
        <row r="170">
          <cell r="C170">
            <v>6</v>
          </cell>
          <cell r="E170">
            <v>7.01</v>
          </cell>
          <cell r="G170">
            <v>6</v>
          </cell>
          <cell r="K170">
            <v>3</v>
          </cell>
          <cell r="O170">
            <v>1.01</v>
          </cell>
          <cell r="P170">
            <v>1.52065718581631</v>
          </cell>
          <cell r="R170">
            <v>2.7</v>
          </cell>
        </row>
        <row r="171">
          <cell r="C171">
            <v>5.94</v>
          </cell>
          <cell r="E171">
            <v>6.99</v>
          </cell>
          <cell r="G171">
            <v>6</v>
          </cell>
          <cell r="K171">
            <v>3</v>
          </cell>
          <cell r="O171">
            <v>1.05</v>
          </cell>
          <cell r="P171">
            <v>1.52065718581631</v>
          </cell>
          <cell r="R171">
            <v>2.8</v>
          </cell>
        </row>
        <row r="172">
          <cell r="C172">
            <v>6.21</v>
          </cell>
          <cell r="E172">
            <v>7.3</v>
          </cell>
          <cell r="G172">
            <v>6</v>
          </cell>
          <cell r="K172">
            <v>3</v>
          </cell>
          <cell r="O172">
            <v>1.09</v>
          </cell>
          <cell r="P172">
            <v>1.52065718581631</v>
          </cell>
          <cell r="R172">
            <v>2.7</v>
          </cell>
        </row>
        <row r="173">
          <cell r="C173">
            <v>6.25</v>
          </cell>
          <cell r="E173">
            <v>7.33</v>
          </cell>
          <cell r="G173">
            <v>6</v>
          </cell>
          <cell r="K173">
            <v>3</v>
          </cell>
          <cell r="O173">
            <v>1.08</v>
          </cell>
          <cell r="P173">
            <v>1.52065718581631</v>
          </cell>
          <cell r="R173">
            <v>2.7</v>
          </cell>
        </row>
        <row r="174">
          <cell r="B174" t="str">
            <v>94</v>
          </cell>
          <cell r="C174">
            <v>6.29</v>
          </cell>
          <cell r="E174">
            <v>7.31</v>
          </cell>
          <cell r="G174">
            <v>6</v>
          </cell>
          <cell r="K174">
            <v>3</v>
          </cell>
          <cell r="O174">
            <v>1.02</v>
          </cell>
          <cell r="P174">
            <v>1.52065718581631</v>
          </cell>
          <cell r="R174">
            <v>2.5</v>
          </cell>
        </row>
        <row r="175">
          <cell r="C175">
            <v>6.49</v>
          </cell>
          <cell r="E175">
            <v>7.44</v>
          </cell>
          <cell r="G175">
            <v>6</v>
          </cell>
          <cell r="K175">
            <v>3</v>
          </cell>
          <cell r="O175">
            <v>0.95</v>
          </cell>
          <cell r="P175">
            <v>1.52065718581631</v>
          </cell>
          <cell r="R175">
            <v>2.5</v>
          </cell>
        </row>
        <row r="176">
          <cell r="C176">
            <v>6.91</v>
          </cell>
          <cell r="E176">
            <v>7.83</v>
          </cell>
          <cell r="G176">
            <v>6.06</v>
          </cell>
          <cell r="K176">
            <v>3</v>
          </cell>
          <cell r="O176">
            <v>0.92</v>
          </cell>
          <cell r="P176">
            <v>1.52065718581631</v>
          </cell>
          <cell r="R176">
            <v>2.5</v>
          </cell>
        </row>
        <row r="177">
          <cell r="C177">
            <v>7.27</v>
          </cell>
          <cell r="E177">
            <v>8.2</v>
          </cell>
          <cell r="G177">
            <v>6.45</v>
          </cell>
          <cell r="K177">
            <v>3</v>
          </cell>
          <cell r="O177">
            <v>0.93</v>
          </cell>
          <cell r="P177">
            <v>1.52065718581631</v>
          </cell>
          <cell r="R177">
            <v>2.4</v>
          </cell>
        </row>
        <row r="178">
          <cell r="C178">
            <v>7.41</v>
          </cell>
          <cell r="E178">
            <v>8.32</v>
          </cell>
          <cell r="G178">
            <v>6.99</v>
          </cell>
          <cell r="K178">
            <v>3</v>
          </cell>
          <cell r="O178">
            <v>0.91</v>
          </cell>
          <cell r="P178">
            <v>1.52065718581631</v>
          </cell>
          <cell r="R178">
            <v>2.3</v>
          </cell>
        </row>
        <row r="179">
          <cell r="C179">
            <v>7.4</v>
          </cell>
          <cell r="E179">
            <v>8.31</v>
          </cell>
          <cell r="G179">
            <v>7.25</v>
          </cell>
          <cell r="K179">
            <v>3.5</v>
          </cell>
          <cell r="O179">
            <v>0.91</v>
          </cell>
          <cell r="P179">
            <v>1.52065718581631</v>
          </cell>
          <cell r="R179">
            <v>2.5</v>
          </cell>
        </row>
        <row r="180">
          <cell r="C180">
            <v>7.58</v>
          </cell>
          <cell r="E180">
            <v>8.47</v>
          </cell>
          <cell r="G180">
            <v>7.25</v>
          </cell>
          <cell r="K180">
            <v>3.5</v>
          </cell>
          <cell r="O180">
            <v>0.890000000000001</v>
          </cell>
          <cell r="P180">
            <v>1.52065718581631</v>
          </cell>
          <cell r="R180">
            <v>2.9</v>
          </cell>
        </row>
        <row r="181">
          <cell r="C181">
            <v>7.49</v>
          </cell>
          <cell r="E181">
            <v>8.41</v>
          </cell>
          <cell r="G181">
            <v>7.51</v>
          </cell>
          <cell r="K181">
            <v>3.5</v>
          </cell>
          <cell r="O181">
            <v>0.92</v>
          </cell>
          <cell r="P181">
            <v>1.52065718581631</v>
          </cell>
          <cell r="R181">
            <v>3</v>
          </cell>
        </row>
        <row r="182">
          <cell r="C182">
            <v>7.71</v>
          </cell>
          <cell r="E182">
            <v>8.65</v>
          </cell>
          <cell r="G182">
            <v>7.75</v>
          </cell>
          <cell r="K182">
            <v>4</v>
          </cell>
          <cell r="O182">
            <v>0.94</v>
          </cell>
          <cell r="P182">
            <v>1.52065718581631</v>
          </cell>
          <cell r="R182">
            <v>2.6</v>
          </cell>
        </row>
        <row r="183">
          <cell r="C183">
            <v>7.94</v>
          </cell>
          <cell r="E183">
            <v>8.88</v>
          </cell>
          <cell r="G183">
            <v>7.75</v>
          </cell>
          <cell r="K183">
            <v>4</v>
          </cell>
          <cell r="O183">
            <v>0.94</v>
          </cell>
          <cell r="P183">
            <v>1.52065718581631</v>
          </cell>
          <cell r="R183">
            <v>2.7</v>
          </cell>
        </row>
        <row r="184">
          <cell r="C184">
            <v>8.08</v>
          </cell>
          <cell r="E184">
            <v>9</v>
          </cell>
          <cell r="G184">
            <v>8.15</v>
          </cell>
          <cell r="K184">
            <v>4.75</v>
          </cell>
          <cell r="O184">
            <v>0.92</v>
          </cell>
          <cell r="P184">
            <v>1.52065718581631</v>
          </cell>
          <cell r="R184">
            <v>2.7</v>
          </cell>
        </row>
        <row r="185">
          <cell r="C185">
            <v>7.87</v>
          </cell>
          <cell r="E185">
            <v>8.79</v>
          </cell>
          <cell r="G185">
            <v>8.5</v>
          </cell>
          <cell r="K185">
            <v>4.75</v>
          </cell>
          <cell r="O185">
            <v>0.919999999999999</v>
          </cell>
          <cell r="P185">
            <v>1.52065718581631</v>
          </cell>
          <cell r="R185">
            <v>2.8</v>
          </cell>
        </row>
        <row r="186">
          <cell r="B186" t="str">
            <v>95</v>
          </cell>
          <cell r="C186">
            <v>7.85</v>
          </cell>
          <cell r="E186">
            <v>8.77</v>
          </cell>
          <cell r="G186">
            <v>8.5</v>
          </cell>
          <cell r="K186">
            <v>4.75</v>
          </cell>
          <cell r="O186">
            <v>0.92</v>
          </cell>
          <cell r="P186">
            <v>1.52065718581631</v>
          </cell>
          <cell r="R186">
            <v>2.9</v>
          </cell>
        </row>
        <row r="187">
          <cell r="C187">
            <v>7.61</v>
          </cell>
          <cell r="E187">
            <v>8.56</v>
          </cell>
          <cell r="G187">
            <v>9</v>
          </cell>
          <cell r="K187">
            <v>5.25</v>
          </cell>
          <cell r="O187">
            <v>0.95</v>
          </cell>
          <cell r="P187">
            <v>1.52065718581631</v>
          </cell>
          <cell r="R187">
            <v>2.9</v>
          </cell>
        </row>
        <row r="188">
          <cell r="C188">
            <v>7.45</v>
          </cell>
          <cell r="E188">
            <v>8.41</v>
          </cell>
          <cell r="G188">
            <v>9</v>
          </cell>
          <cell r="K188">
            <v>5.25</v>
          </cell>
          <cell r="O188">
            <v>0.96</v>
          </cell>
          <cell r="P188">
            <v>1.52065718581631</v>
          </cell>
          <cell r="R188">
            <v>3.1</v>
          </cell>
        </row>
        <row r="189">
          <cell r="C189">
            <v>7.36</v>
          </cell>
          <cell r="E189">
            <v>8.3</v>
          </cell>
          <cell r="G189">
            <v>9</v>
          </cell>
          <cell r="K189">
            <v>5.25</v>
          </cell>
          <cell r="O189">
            <v>0.94</v>
          </cell>
          <cell r="P189">
            <v>1.52065718581631</v>
          </cell>
          <cell r="R189">
            <v>2.4</v>
          </cell>
        </row>
        <row r="190">
          <cell r="C190">
            <v>6.95</v>
          </cell>
          <cell r="E190">
            <v>7.93</v>
          </cell>
          <cell r="G190">
            <v>9</v>
          </cell>
          <cell r="K190">
            <v>5.25</v>
          </cell>
          <cell r="O190">
            <v>0.98</v>
          </cell>
          <cell r="P190">
            <v>1.52065718581631</v>
          </cell>
          <cell r="R190">
            <v>3.2</v>
          </cell>
        </row>
        <row r="191">
          <cell r="C191">
            <v>6.57</v>
          </cell>
          <cell r="E191">
            <v>7.62</v>
          </cell>
          <cell r="G191">
            <v>9</v>
          </cell>
          <cell r="K191">
            <v>5.25</v>
          </cell>
          <cell r="O191">
            <v>1.05</v>
          </cell>
          <cell r="P191">
            <v>1.52065718581631</v>
          </cell>
          <cell r="R191">
            <v>3</v>
          </cell>
        </row>
        <row r="192">
          <cell r="C192">
            <v>6.72</v>
          </cell>
          <cell r="E192">
            <v>7.73</v>
          </cell>
          <cell r="G192">
            <v>8.8</v>
          </cell>
          <cell r="K192">
            <v>5.25</v>
          </cell>
          <cell r="O192">
            <v>1.01</v>
          </cell>
          <cell r="P192">
            <v>1.52065718581631</v>
          </cell>
          <cell r="R192">
            <v>2.8</v>
          </cell>
        </row>
        <row r="193">
          <cell r="C193">
            <v>6.86</v>
          </cell>
          <cell r="E193">
            <v>7.86</v>
          </cell>
          <cell r="G193">
            <v>8.75</v>
          </cell>
          <cell r="K193">
            <v>5.25</v>
          </cell>
          <cell r="O193">
            <v>1</v>
          </cell>
          <cell r="P193">
            <v>1.52065718581631</v>
          </cell>
          <cell r="R193">
            <v>2.6</v>
          </cell>
        </row>
        <row r="194">
          <cell r="C194">
            <v>6.55</v>
          </cell>
          <cell r="E194">
            <v>7.62</v>
          </cell>
          <cell r="G194">
            <v>8.75</v>
          </cell>
          <cell r="K194">
            <v>5.25</v>
          </cell>
          <cell r="O194">
            <v>1.07</v>
          </cell>
          <cell r="P194">
            <v>1.52065718581631</v>
          </cell>
          <cell r="R194">
            <v>2.5</v>
          </cell>
        </row>
        <row r="195">
          <cell r="C195">
            <v>6.37</v>
          </cell>
          <cell r="E195">
            <v>7.46</v>
          </cell>
          <cell r="G195">
            <v>8.75</v>
          </cell>
          <cell r="K195">
            <v>5.25</v>
          </cell>
          <cell r="O195">
            <v>1.09</v>
          </cell>
          <cell r="P195">
            <v>1.52065718581631</v>
          </cell>
          <cell r="R195">
            <v>2.8</v>
          </cell>
        </row>
        <row r="196">
          <cell r="C196">
            <v>6.26</v>
          </cell>
          <cell r="E196">
            <v>7.4</v>
          </cell>
          <cell r="G196">
            <v>8.75</v>
          </cell>
          <cell r="K196">
            <v>5.25</v>
          </cell>
          <cell r="O196">
            <v>1.14</v>
          </cell>
          <cell r="P196">
            <v>1.52065718581631</v>
          </cell>
          <cell r="R196">
            <v>2.6</v>
          </cell>
        </row>
        <row r="197">
          <cell r="C197">
            <v>6.06</v>
          </cell>
          <cell r="E197">
            <v>7.21</v>
          </cell>
          <cell r="G197">
            <v>8.65</v>
          </cell>
          <cell r="K197">
            <v>5.25</v>
          </cell>
          <cell r="O197">
            <v>1.15</v>
          </cell>
          <cell r="P197">
            <v>1.52065718581631</v>
          </cell>
          <cell r="R197">
            <v>2.5</v>
          </cell>
        </row>
        <row r="198">
          <cell r="B198" t="str">
            <v>96</v>
          </cell>
          <cell r="C198">
            <v>6.05</v>
          </cell>
          <cell r="E198">
            <v>7.2</v>
          </cell>
          <cell r="G198">
            <v>8.5</v>
          </cell>
          <cell r="K198">
            <v>5.25</v>
          </cell>
          <cell r="O198">
            <v>1.15</v>
          </cell>
          <cell r="P198">
            <v>1.52065718581631</v>
          </cell>
          <cell r="R198">
            <v>2.7</v>
          </cell>
        </row>
        <row r="199">
          <cell r="C199">
            <v>6.24</v>
          </cell>
          <cell r="E199">
            <v>7.37</v>
          </cell>
          <cell r="G199">
            <v>8.25</v>
          </cell>
          <cell r="K199">
            <v>5</v>
          </cell>
          <cell r="O199">
            <v>1.13</v>
          </cell>
          <cell r="P199">
            <v>1.52065718581631</v>
          </cell>
          <cell r="R199">
            <v>2.7</v>
          </cell>
        </row>
        <row r="200">
          <cell r="C200">
            <v>6.6</v>
          </cell>
          <cell r="E200">
            <v>7.72</v>
          </cell>
          <cell r="G200">
            <v>8.25</v>
          </cell>
          <cell r="K200">
            <v>5</v>
          </cell>
          <cell r="O200">
            <v>1.12</v>
          </cell>
          <cell r="P200">
            <v>1.52065718581631</v>
          </cell>
          <cell r="R200">
            <v>2.8</v>
          </cell>
        </row>
        <row r="201">
          <cell r="C201">
            <v>6.79</v>
          </cell>
          <cell r="E201">
            <v>7.88</v>
          </cell>
          <cell r="G201">
            <v>8.25</v>
          </cell>
          <cell r="K201">
            <v>5</v>
          </cell>
          <cell r="O201">
            <v>1.09</v>
          </cell>
          <cell r="P201">
            <v>1.52065718581631</v>
          </cell>
          <cell r="R201">
            <v>2.9</v>
          </cell>
        </row>
        <row r="202">
          <cell r="C202">
            <v>6.93</v>
          </cell>
          <cell r="E202">
            <v>7.99</v>
          </cell>
          <cell r="G202">
            <v>8.25</v>
          </cell>
          <cell r="K202">
            <v>5</v>
          </cell>
          <cell r="O202">
            <v>1.06</v>
          </cell>
          <cell r="P202">
            <v>1.52065718581631</v>
          </cell>
          <cell r="R202">
            <v>2.9</v>
          </cell>
        </row>
        <row r="203">
          <cell r="C203">
            <v>7.06</v>
          </cell>
          <cell r="E203">
            <v>8.07</v>
          </cell>
          <cell r="G203">
            <v>8.25</v>
          </cell>
          <cell r="K203">
            <v>5</v>
          </cell>
          <cell r="O203">
            <v>1.01</v>
          </cell>
          <cell r="P203">
            <v>1.52065718581631</v>
          </cell>
          <cell r="R203">
            <v>2.8</v>
          </cell>
        </row>
        <row r="204">
          <cell r="C204">
            <v>7.03</v>
          </cell>
          <cell r="E204">
            <v>8.02</v>
          </cell>
          <cell r="G204">
            <v>8.25</v>
          </cell>
          <cell r="K204">
            <v>5</v>
          </cell>
          <cell r="O204">
            <v>0.989999999999999</v>
          </cell>
          <cell r="P204">
            <v>1.52065718581631</v>
          </cell>
          <cell r="R204">
            <v>3</v>
          </cell>
        </row>
        <row r="205">
          <cell r="C205">
            <v>6.84</v>
          </cell>
          <cell r="E205">
            <v>7.84</v>
          </cell>
          <cell r="G205">
            <v>8.25</v>
          </cell>
          <cell r="K205">
            <v>5</v>
          </cell>
          <cell r="O205">
            <v>1</v>
          </cell>
          <cell r="P205">
            <v>1.52065718581631</v>
          </cell>
          <cell r="R205">
            <v>2.9</v>
          </cell>
        </row>
        <row r="206">
          <cell r="C206">
            <v>7.03</v>
          </cell>
          <cell r="E206">
            <v>8.01</v>
          </cell>
          <cell r="G206">
            <v>8.25</v>
          </cell>
          <cell r="K206">
            <v>5</v>
          </cell>
          <cell r="O206">
            <v>0.98</v>
          </cell>
          <cell r="P206">
            <v>1.52065718581631</v>
          </cell>
          <cell r="R206">
            <v>3</v>
          </cell>
        </row>
        <row r="207">
          <cell r="C207">
            <v>6.81</v>
          </cell>
          <cell r="E207">
            <v>7.76</v>
          </cell>
          <cell r="G207">
            <v>8.25</v>
          </cell>
          <cell r="K207">
            <v>5</v>
          </cell>
          <cell r="O207">
            <v>0.95</v>
          </cell>
          <cell r="P207">
            <v>1.52065718581631</v>
          </cell>
          <cell r="R207">
            <v>3</v>
          </cell>
        </row>
        <row r="208">
          <cell r="C208">
            <v>6.48</v>
          </cell>
          <cell r="E208">
            <v>7.48</v>
          </cell>
          <cell r="G208">
            <v>8.25</v>
          </cell>
          <cell r="K208">
            <v>5</v>
          </cell>
          <cell r="O208">
            <v>1</v>
          </cell>
          <cell r="P208">
            <v>1.52065718581631</v>
          </cell>
          <cell r="R208">
            <v>3.3</v>
          </cell>
        </row>
        <row r="209">
          <cell r="C209">
            <v>6.55</v>
          </cell>
          <cell r="E209">
            <v>7.58</v>
          </cell>
          <cell r="G209">
            <v>8.25</v>
          </cell>
          <cell r="K209">
            <v>5</v>
          </cell>
          <cell r="O209">
            <v>1.03</v>
          </cell>
          <cell r="P209">
            <v>1.52065718581631</v>
          </cell>
          <cell r="R209">
            <v>3.3</v>
          </cell>
        </row>
        <row r="210">
          <cell r="B210" t="str">
            <v>97</v>
          </cell>
          <cell r="C210">
            <v>6.83</v>
          </cell>
          <cell r="E210">
            <v>7.79</v>
          </cell>
          <cell r="G210">
            <v>8.25</v>
          </cell>
          <cell r="K210">
            <v>5</v>
          </cell>
          <cell r="O210">
            <v>0.96</v>
          </cell>
          <cell r="P210">
            <v>1.52065718581631</v>
          </cell>
          <cell r="R210">
            <v>3</v>
          </cell>
        </row>
        <row r="211">
          <cell r="C211">
            <v>6.69</v>
          </cell>
          <cell r="E211">
            <v>7.68</v>
          </cell>
          <cell r="G211">
            <v>8.25</v>
          </cell>
          <cell r="K211">
            <v>5</v>
          </cell>
          <cell r="O211">
            <v>0.989999999999999</v>
          </cell>
          <cell r="P211">
            <v>1.52065718581631</v>
          </cell>
          <cell r="R211">
            <v>3</v>
          </cell>
        </row>
        <row r="212">
          <cell r="C212">
            <v>6.93</v>
          </cell>
          <cell r="E212">
            <v>7.92</v>
          </cell>
          <cell r="G212">
            <v>8.3</v>
          </cell>
          <cell r="K212">
            <v>5</v>
          </cell>
          <cell r="O212">
            <v>0.99</v>
          </cell>
          <cell r="P212">
            <v>1.52065718581631</v>
          </cell>
          <cell r="R212">
            <v>2.8</v>
          </cell>
        </row>
        <row r="213">
          <cell r="C213">
            <v>7.09</v>
          </cell>
          <cell r="E213">
            <v>8.08</v>
          </cell>
          <cell r="G213">
            <v>8.5</v>
          </cell>
          <cell r="K213">
            <v>5</v>
          </cell>
          <cell r="O213">
            <v>0.99</v>
          </cell>
          <cell r="P213">
            <v>1.52065718581631</v>
          </cell>
          <cell r="R213">
            <v>2.5</v>
          </cell>
        </row>
        <row r="214">
          <cell r="C214">
            <v>6.94</v>
          </cell>
          <cell r="E214">
            <v>7.94</v>
          </cell>
          <cell r="G214">
            <v>8.5</v>
          </cell>
          <cell r="K214">
            <v>5</v>
          </cell>
          <cell r="O214">
            <v>1</v>
          </cell>
          <cell r="P214">
            <v>1.52065718581631</v>
          </cell>
          <cell r="R214">
            <v>2.2</v>
          </cell>
        </row>
        <row r="215">
          <cell r="C215">
            <v>6.77</v>
          </cell>
          <cell r="E215">
            <v>7.77</v>
          </cell>
          <cell r="G215">
            <v>8.5</v>
          </cell>
          <cell r="K215">
            <v>5</v>
          </cell>
          <cell r="O215">
            <v>1</v>
          </cell>
          <cell r="P215">
            <v>1.52065718581631</v>
          </cell>
          <cell r="R215">
            <v>2.3</v>
          </cell>
        </row>
        <row r="216">
          <cell r="C216">
            <v>6.51</v>
          </cell>
          <cell r="E216">
            <v>7.52</v>
          </cell>
          <cell r="G216">
            <v>8.5</v>
          </cell>
          <cell r="K216">
            <v>5</v>
          </cell>
          <cell r="O216">
            <v>1.01</v>
          </cell>
          <cell r="P216">
            <v>1.52065718581631</v>
          </cell>
          <cell r="R216">
            <v>2.2</v>
          </cell>
        </row>
        <row r="217">
          <cell r="C217">
            <v>6.58</v>
          </cell>
          <cell r="E217">
            <v>7.57</v>
          </cell>
          <cell r="G217">
            <v>8.5</v>
          </cell>
          <cell r="K217">
            <v>5</v>
          </cell>
          <cell r="O217">
            <v>0.99</v>
          </cell>
          <cell r="P217">
            <v>1.52065718581631</v>
          </cell>
          <cell r="R217">
            <v>2.2</v>
          </cell>
        </row>
        <row r="218">
          <cell r="C218">
            <v>6.5</v>
          </cell>
          <cell r="E218">
            <v>7.5</v>
          </cell>
          <cell r="G218">
            <v>8.5</v>
          </cell>
          <cell r="K218">
            <v>5</v>
          </cell>
          <cell r="O218">
            <v>1</v>
          </cell>
          <cell r="P218">
            <v>1.52065718581631</v>
          </cell>
          <cell r="R218">
            <v>2.2</v>
          </cell>
        </row>
        <row r="219">
          <cell r="C219">
            <v>6.33</v>
          </cell>
          <cell r="E219">
            <v>7.37</v>
          </cell>
          <cell r="G219">
            <v>8.5</v>
          </cell>
          <cell r="K219">
            <v>5</v>
          </cell>
          <cell r="O219">
            <v>1.04</v>
          </cell>
          <cell r="P219">
            <v>1.52065718581631</v>
          </cell>
          <cell r="R219">
            <v>2.1</v>
          </cell>
        </row>
        <row r="220">
          <cell r="C220">
            <v>6.11</v>
          </cell>
          <cell r="E220">
            <v>7.24</v>
          </cell>
          <cell r="G220">
            <v>8.5</v>
          </cell>
          <cell r="K220">
            <v>5</v>
          </cell>
          <cell r="O220">
            <v>1.13</v>
          </cell>
          <cell r="P220">
            <v>1.52065718581631</v>
          </cell>
          <cell r="R220">
            <v>1.8</v>
          </cell>
        </row>
        <row r="221">
          <cell r="C221">
            <v>5.99</v>
          </cell>
          <cell r="E221">
            <v>7.16</v>
          </cell>
          <cell r="G221">
            <v>8.5</v>
          </cell>
          <cell r="K221">
            <v>5</v>
          </cell>
          <cell r="O221">
            <v>1.17</v>
          </cell>
          <cell r="P221">
            <v>1.52065718581631</v>
          </cell>
          <cell r="R221">
            <v>1.7</v>
          </cell>
        </row>
        <row r="222">
          <cell r="B222" t="str">
            <v>98</v>
          </cell>
          <cell r="C222">
            <v>5.81</v>
          </cell>
          <cell r="E222">
            <v>7.03</v>
          </cell>
          <cell r="G222">
            <v>8.5</v>
          </cell>
          <cell r="K222">
            <v>5</v>
          </cell>
          <cell r="O222">
            <v>1.22</v>
          </cell>
          <cell r="P222">
            <v>1.52065718581631</v>
          </cell>
          <cell r="R222">
            <v>1.6</v>
          </cell>
        </row>
        <row r="223">
          <cell r="C223">
            <v>5.89</v>
          </cell>
          <cell r="E223">
            <v>7.09</v>
          </cell>
          <cell r="G223">
            <v>8.5</v>
          </cell>
          <cell r="K223">
            <v>5</v>
          </cell>
          <cell r="O223">
            <v>1.2</v>
          </cell>
          <cell r="P223">
            <v>1.52065718581631</v>
          </cell>
          <cell r="R223">
            <v>1.4</v>
          </cell>
        </row>
        <row r="224">
          <cell r="C224">
            <v>5.95</v>
          </cell>
          <cell r="E224">
            <v>7.13</v>
          </cell>
          <cell r="G224">
            <v>8.5</v>
          </cell>
          <cell r="K224">
            <v>5</v>
          </cell>
          <cell r="O224">
            <v>1.18</v>
          </cell>
          <cell r="P224">
            <v>1.52065718581631</v>
          </cell>
          <cell r="R224">
            <v>1.4</v>
          </cell>
        </row>
        <row r="225">
          <cell r="C225">
            <v>5.92</v>
          </cell>
          <cell r="E225">
            <v>7.12</v>
          </cell>
          <cell r="G225">
            <v>8.5</v>
          </cell>
          <cell r="K225">
            <v>5</v>
          </cell>
          <cell r="O225">
            <v>1.2</v>
          </cell>
          <cell r="P225">
            <v>1.52065718581631</v>
          </cell>
          <cell r="R225">
            <v>1.4</v>
          </cell>
        </row>
        <row r="226">
          <cell r="C226">
            <v>5.93</v>
          </cell>
          <cell r="E226">
            <v>7.11</v>
          </cell>
          <cell r="G226">
            <v>8.5</v>
          </cell>
          <cell r="K226">
            <v>5</v>
          </cell>
          <cell r="O226">
            <v>1.18</v>
          </cell>
          <cell r="P226">
            <v>1.52065718581631</v>
          </cell>
          <cell r="R226">
            <v>1.7</v>
          </cell>
        </row>
        <row r="227">
          <cell r="C227">
            <v>5.7</v>
          </cell>
          <cell r="E227">
            <v>6.99</v>
          </cell>
          <cell r="G227">
            <v>8.5</v>
          </cell>
          <cell r="K227">
            <v>5</v>
          </cell>
          <cell r="P227">
            <v>1.52065718581631</v>
          </cell>
          <cell r="R227">
            <v>1.7</v>
          </cell>
        </row>
        <row r="228">
          <cell r="C228">
            <v>5.68</v>
          </cell>
          <cell r="E228">
            <v>6.99</v>
          </cell>
          <cell r="G228">
            <v>8.5</v>
          </cell>
          <cell r="K228">
            <v>5</v>
          </cell>
          <cell r="P228">
            <v>1.52065718581631</v>
          </cell>
          <cell r="R228">
            <v>1.7</v>
          </cell>
        </row>
        <row r="229">
          <cell r="C229">
            <v>5.54</v>
          </cell>
          <cell r="E229">
            <v>6.96</v>
          </cell>
          <cell r="G229">
            <v>8.5</v>
          </cell>
          <cell r="P229">
            <v>1.52065718581631</v>
          </cell>
        </row>
        <row r="230">
          <cell r="C230">
            <v>5.2</v>
          </cell>
          <cell r="E230">
            <v>6.88</v>
          </cell>
        </row>
        <row r="231">
          <cell r="C231">
            <v>5.01</v>
          </cell>
          <cell r="E231">
            <v>6.88</v>
          </cell>
        </row>
        <row r="232">
          <cell r="C232">
            <v>5.25</v>
          </cell>
          <cell r="E232">
            <v>6.96</v>
          </cell>
        </row>
        <row r="233">
          <cell r="C233">
            <v>5.06</v>
          </cell>
          <cell r="E233">
            <v>6.84</v>
          </cell>
        </row>
      </sheetData>
      <sheetData sheetId="1"/>
      <sheetData sheetId="2"/>
      <sheetData sheetId="3" refreshError="1"/>
      <sheetData sheetId="4"/>
      <sheetData sheetId="5" refreshError="1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Yield_curve"/>
      <sheetName val="FRWD VS INTERP"/>
      <sheetName val="Chart X Fwd vs Spot 27 year"/>
    </sheetNames>
    <sheetDataSet>
      <sheetData sheetId="0"/>
      <sheetData sheetId="1"/>
      <sheetData sheetId="2">
        <row r="6">
          <cell r="H6" t="str">
            <v>FRWD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Gen. Info."/>
      <sheetName val="Co. Info."/>
      <sheetName val="Mngrs &amp; Offcrs"/>
      <sheetName val="Directors"/>
      <sheetName val="Long Term Debt"/>
      <sheetName val="Dividends"/>
      <sheetName val="Plant in Ser"/>
      <sheetName val="Depr."/>
      <sheetName val="Inc Stmnt"/>
      <sheetName val="Taxes Other"/>
      <sheetName val="Balance Sheet"/>
      <sheetName val="Liability Ins"/>
      <sheetName val="Miles of Line"/>
      <sheetName val="Gas Purchased &amp; Sold"/>
      <sheetName val="Dedication Res."/>
      <sheetName val="Emer. Curt. &amp; IRP"/>
      <sheetName val="Imprt Chngs"/>
      <sheetName val="Plnt Add-Ret-17a"/>
      <sheetName val="Fin Chngs (pg 17b)"/>
      <sheetName val="Oat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Schedule RAM-2"/>
      <sheetName val="Schedule RAM-3"/>
      <sheetName val="Schedule RAM-4"/>
      <sheetName val="Schedule RAM-5"/>
      <sheetName val="Schedule RAM-6"/>
      <sheetName val="Schedule RAM-7"/>
      <sheetName val="Schedule RAM-8"/>
      <sheetName val="Schedule RAM-9"/>
      <sheetName val="Schedule RAM-10"/>
      <sheetName val="Schedule RAM-11"/>
      <sheetName val="Schedule RAM-12"/>
      <sheetName val="Schedule RAM-13"/>
      <sheetName val="Schedule RAM-14"/>
      <sheetName val="Schedule RAM-15"/>
      <sheetName val="Schedule RAM-16"/>
      <sheetName val="Schedule RAM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DATA INPUT"/>
      <sheetName val="TB SUMMARY"/>
      <sheetName val="DTB INPUT"/>
      <sheetName val="BS INPUT"/>
      <sheetName val="IS INPUT"/>
      <sheetName val="STOCK DATA INPUT"/>
      <sheetName val="INDEX"/>
      <sheetName val="Sch 1"/>
      <sheetName val="Wp 1-1"/>
      <sheetName val="Sch 2"/>
      <sheetName val="Wp 2-1"/>
      <sheetName val="Sch 3"/>
      <sheetName val="Sch 4"/>
      <sheetName val="Wp 4-1"/>
      <sheetName val="Sch 5"/>
      <sheetName val="Sch 6"/>
      <sheetName val="Sch 7"/>
      <sheetName val="Sch 8"/>
      <sheetName val="WP 8-1"/>
      <sheetName val="WP 8-2"/>
      <sheetName val="WP 8-3"/>
      <sheetName val="Sch 9"/>
      <sheetName val="Wp 9-1"/>
      <sheetName val="Wp 9-2"/>
      <sheetName val="Wp 9-3"/>
      <sheetName val="Wp 9-4"/>
      <sheetName val="Wp 9-5"/>
      <sheetName val="Wp 9-6"/>
      <sheetName val="Wp 9-7"/>
      <sheetName val="WP 9-7-1"/>
      <sheetName val="WP 9-8"/>
      <sheetName val="Sch 10"/>
      <sheetName val="WP 10-1"/>
      <sheetName val="WP 10-2"/>
      <sheetName val="Wp 10-3"/>
      <sheetName val="WP 10-4 "/>
      <sheetName val="WP 10-5"/>
      <sheetName val="WP 10-6"/>
      <sheetName val="WP10-7"/>
      <sheetName val="WP 10-8"/>
      <sheetName val="WP 10-9 "/>
      <sheetName val="WP 10-10"/>
      <sheetName val="Sch 11"/>
      <sheetName val="WP 11-1"/>
      <sheetName val="WP 11-2 "/>
      <sheetName val="Sch 12"/>
      <sheetName val="ADJ 12-1"/>
      <sheetName val="ADJ 12-2"/>
      <sheetName val="ADJ 12-3"/>
      <sheetName val="ADJ 12-4"/>
      <sheetName val="ADJ 12-5"/>
      <sheetName val="ADJ 12-6"/>
      <sheetName val="ADJ 12-7"/>
      <sheetName val="ADJ 12-8"/>
      <sheetName val="ADJ 12-9"/>
      <sheetName val="ADJ 12-10"/>
      <sheetName val="ADJ 12-11"/>
      <sheetName val="ADJ 12-12"/>
      <sheetName val="ADJ 12-13"/>
      <sheetName val="ADJ 12-14"/>
      <sheetName val="ADJ 12-15"/>
      <sheetName val="ADJ 12-16"/>
      <sheetName val="Sch 13"/>
      <sheetName val="Sch 14 "/>
      <sheetName val="Sch 15"/>
      <sheetName val="WP 15-1"/>
      <sheetName val="WP 15-1-1"/>
      <sheetName val="WP 15-2"/>
      <sheetName val="WP 15-3"/>
      <sheetName val="WP 15-4"/>
      <sheetName val="Sch 16"/>
      <sheetName val="WP 16-1"/>
      <sheetName val="WP 16-2"/>
      <sheetName val="WP 16-3"/>
      <sheetName val="WP 16-4"/>
      <sheetName val="WP16-5"/>
      <sheetName val="WP 16-6"/>
      <sheetName val="WP 16-7"/>
      <sheetName val="WP 16-8"/>
      <sheetName val="Sch 17"/>
      <sheetName val="ADJ 17-1"/>
      <sheetName val="WP 17-1"/>
      <sheetName val="WP 17-1-1"/>
      <sheetName val="WP 17-1-2 "/>
      <sheetName val="WP 17-1-3"/>
      <sheetName val="ADJ 17- 2"/>
      <sheetName val="Wp 17-2"/>
      <sheetName val="WP 17-2-1"/>
      <sheetName val="Wp 17-2-2"/>
      <sheetName val="ADJ 17-3"/>
      <sheetName val="WP 17-3"/>
      <sheetName val="WP 17-3-1"/>
      <sheetName val="ADJ 17-4"/>
      <sheetName val="ADJ 17-5"/>
      <sheetName val="ADJ 17-6"/>
      <sheetName val="ADJ 17-7"/>
      <sheetName val="Wp 17-7"/>
      <sheetName val="ADJ 17-8"/>
      <sheetName val="WP 17-8"/>
      <sheetName val="ADJ 17-9"/>
      <sheetName val="ADJ 17-10"/>
      <sheetName val="ADJ 17-11"/>
      <sheetName val="ADJ 17-12"/>
      <sheetName val="WP 17-12"/>
      <sheetName val="ADJ 17-13"/>
      <sheetName val="ADJ 17-14"/>
      <sheetName val="ADJ 17-15"/>
      <sheetName val="ADJ 17-16"/>
      <sheetName val="ADJ 17-17"/>
      <sheetName val="WP 17-17-1"/>
      <sheetName val="Wp 17-17-2"/>
      <sheetName val="Wp 17-17-3"/>
      <sheetName val="Wp 17-17-4"/>
      <sheetName val="ADJ 17-18"/>
      <sheetName val="ADJ 17-19"/>
      <sheetName val="ADJ 17-20"/>
      <sheetName val="ADJ 17-21"/>
      <sheetName val="ADJ 17-22"/>
      <sheetName val="ADJ 17-23"/>
      <sheetName val="ADJ 17-24"/>
      <sheetName val="ADJ 17-25"/>
      <sheetName val="ADJ 17-26"/>
      <sheetName val="ADJ 17-27"/>
      <sheetName val="ADJ 17-28"/>
      <sheetName val="ADJ 17-29"/>
      <sheetName val="ADJ 17-30"/>
      <sheetName val="ADJ 17-31"/>
      <sheetName val="ADJ 17-32"/>
      <sheetName val="ADJ 17-33"/>
      <sheetName val="ADJ 17-34"/>
      <sheetName val="ADJ 17-35"/>
      <sheetName val="ADJ 17-36"/>
      <sheetName val="ADJ 17-37"/>
      <sheetName val="ADJ 17-38"/>
      <sheetName val="Sch 18"/>
      <sheetName val="Sch 19"/>
      <sheetName val="Sch 20"/>
      <sheetName val="Sch 21"/>
      <sheetName val="Sch 26A"/>
      <sheetName val="Sch 26B"/>
      <sheetName val="SCH 29"/>
      <sheetName val="Sch 30"/>
      <sheetName val="WP 30-1"/>
      <sheetName val=" WP 30-2 PEAK DAYS"/>
      <sheetName val=" WP 30-3 METER SIZE"/>
      <sheetName val="WP 30-4 BF BY CLASS"/>
      <sheetName val="SCH 31"/>
      <sheetName val="SCH 32"/>
      <sheetName val="WP 32-1"/>
      <sheetName val="SCH 33"/>
      <sheetName val="SCH 34"/>
      <sheetName val="SCH 34A"/>
    </sheetNames>
    <sheetDataSet>
      <sheetData sheetId="0">
        <row r="7">
          <cell r="C7" t="str">
            <v>ATMOS ENERGY CORPORATION</v>
          </cell>
        </row>
        <row r="9">
          <cell r="C9">
            <v>37894</v>
          </cell>
        </row>
        <row r="43">
          <cell r="D43">
            <v>0.218</v>
          </cell>
        </row>
        <row r="53">
          <cell r="D53">
            <v>0.0706</v>
          </cell>
        </row>
        <row r="57">
          <cell r="D57">
            <v>0.0874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Exhibit List"/>
      <sheetName val="CAP-64.1"/>
      <sheetName val="CAP-64.2"/>
      <sheetName val="CAP-64.3"/>
      <sheetName val="CAP-64.4"/>
      <sheetName val="CAP-64.5"/>
      <sheetName val="CAP-64.6"/>
      <sheetName val="CAP-64.7,8,9"/>
      <sheetName val="CAP-64.10"/>
      <sheetName val="CAP-65.1"/>
      <sheetName val="CAP-65.2"/>
      <sheetName val="CAP-65.3"/>
      <sheetName val="CAP-66.1"/>
      <sheetName val="CAP-66.2"/>
      <sheetName val="CAP-66.3"/>
      <sheetName val="CAP-66.4"/>
      <sheetName val="CAP-66.5,6"/>
      <sheetName val="CAP-66.7"/>
      <sheetName val="CAP-66.8"/>
      <sheetName val="CAP-66.9"/>
      <sheetName val="11 (4,5)"/>
      <sheetName val="1322.4-5A"/>
      <sheetName val="SDGE-EL15-11"/>
      <sheetName val="2015BBB"/>
      <sheetName val="1316.1A"/>
      <sheetName val="1316.1B"/>
      <sheetName val="1316.2A"/>
      <sheetName val="1316.2B"/>
      <sheetName val="1316.3A"/>
      <sheetName val="1316.3B"/>
      <sheetName val="1316.3C"/>
      <sheetName val="1316.3D"/>
      <sheetName val="1316.4-5 Adjusted"/>
      <sheetName val="1316.6 Adjusted"/>
      <sheetName val="WP - 1316.4-5 Original"/>
      <sheetName val="WP - 1305.1 Original"/>
      <sheetName val="WP - 1305.2"/>
      <sheetName val="WP - 1305.3"/>
      <sheetName val="WP - 1305.4-5 Original"/>
      <sheetName val="WP - 1316.6"/>
      <sheetName val="WP - 1320.3"/>
      <sheetName val="1320.4"/>
      <sheetName val="1322.2"/>
      <sheetName val="1322.6"/>
      <sheetName val="DVP-24"/>
      <sheetName val="Startrans"/>
      <sheetName val="SettlementAdj"/>
      <sheetName val="RecentYields-33"/>
      <sheetName val="RecentYields-86"/>
      <sheetName val="MonthlyYields"/>
      <sheetName val="2014TreasuryYields"/>
      <sheetName val="AEOUtilityYieldForecasts"/>
      <sheetName val="AA-BBB Sprea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7">
          <cell r="G7">
            <v>0.0608</v>
          </cell>
        </row>
        <row r="8">
          <cell r="G8">
            <v>0.0619</v>
          </cell>
        </row>
        <row r="9">
          <cell r="G9">
            <v>0.0614</v>
          </cell>
        </row>
        <row r="10">
          <cell r="G10">
            <v>0.0606</v>
          </cell>
        </row>
        <row r="11">
          <cell r="G11">
            <v>0.0611</v>
          </cell>
        </row>
        <row r="12">
          <cell r="G12">
            <v>0.0626</v>
          </cell>
        </row>
        <row r="13">
          <cell r="G13">
            <v>0.0654</v>
          </cell>
        </row>
        <row r="14">
          <cell r="G14">
            <v>0.0659</v>
          </cell>
        </row>
        <row r="15">
          <cell r="G15">
            <v>0.0661</v>
          </cell>
        </row>
        <row r="16">
          <cell r="G16">
            <v>0.0661</v>
          </cell>
        </row>
        <row r="17">
          <cell r="G17">
            <v>0.0643</v>
          </cell>
        </row>
        <row r="18">
          <cell r="G18">
            <v>0.0626</v>
          </cell>
        </row>
        <row r="19">
          <cell r="G19">
            <v>0.0624</v>
          </cell>
        </row>
        <row r="20">
          <cell r="G20">
            <v>0.0604</v>
          </cell>
        </row>
        <row r="21">
          <cell r="G21">
            <v>0.0605</v>
          </cell>
        </row>
        <row r="22">
          <cell r="G22">
            <v>0.0616</v>
          </cell>
        </row>
        <row r="23">
          <cell r="G23">
            <v>0.061</v>
          </cell>
        </row>
        <row r="24">
          <cell r="G24">
            <v>0.061</v>
          </cell>
        </row>
        <row r="25">
          <cell r="G25">
            <v>0.0624</v>
          </cell>
        </row>
        <row r="26">
          <cell r="G26">
            <v>0.0623</v>
          </cell>
        </row>
        <row r="27">
          <cell r="G27">
            <v>0.0654</v>
          </cell>
        </row>
        <row r="28">
          <cell r="G28">
            <v>0.0649</v>
          </cell>
        </row>
        <row r="29">
          <cell r="G29">
            <v>0.0651</v>
          </cell>
        </row>
        <row r="30">
          <cell r="G30">
            <v>0.0645</v>
          </cell>
        </row>
        <row r="31">
          <cell r="G31">
            <v>0.0636</v>
          </cell>
        </row>
        <row r="32">
          <cell r="G32">
            <v>0.0627</v>
          </cell>
        </row>
        <row r="33">
          <cell r="G33">
            <v>0.0651</v>
          </cell>
        </row>
        <row r="34">
          <cell r="G34">
            <v>0.0635</v>
          </cell>
        </row>
        <row r="35">
          <cell r="G35">
            <v>0.066</v>
          </cell>
        </row>
        <row r="36">
          <cell r="G36">
            <v>0.0668</v>
          </cell>
        </row>
        <row r="37">
          <cell r="G37">
            <v>0.0681</v>
          </cell>
        </row>
        <row r="38">
          <cell r="G38">
            <v>0.0679</v>
          </cell>
        </row>
        <row r="39">
          <cell r="G39">
            <v>0.0693</v>
          </cell>
        </row>
        <row r="40">
          <cell r="G40">
            <v>0.0697</v>
          </cell>
        </row>
        <row r="41">
          <cell r="G41">
            <v>0.0698</v>
          </cell>
        </row>
        <row r="42">
          <cell r="G42">
            <v>0.0715</v>
          </cell>
        </row>
        <row r="43">
          <cell r="G43">
            <v>0.0858</v>
          </cell>
        </row>
        <row r="44">
          <cell r="G44">
            <v>0.0898</v>
          </cell>
        </row>
        <row r="45">
          <cell r="G45">
            <v>0.0813</v>
          </cell>
        </row>
        <row r="46">
          <cell r="G46">
            <v>0.079</v>
          </cell>
        </row>
        <row r="47">
          <cell r="G47">
            <v>0.0774</v>
          </cell>
        </row>
        <row r="48">
          <cell r="G48">
            <v>0.08</v>
          </cell>
        </row>
        <row r="49">
          <cell r="G49">
            <v>0.0803</v>
          </cell>
        </row>
        <row r="50">
          <cell r="G50">
            <v>0.0776</v>
          </cell>
        </row>
        <row r="51">
          <cell r="G51">
            <v>0.073</v>
          </cell>
        </row>
        <row r="52">
          <cell r="G52">
            <v>0.0689</v>
          </cell>
        </row>
        <row r="53">
          <cell r="G53">
            <v>0.0636</v>
          </cell>
        </row>
        <row r="54">
          <cell r="G54">
            <v>0.0612</v>
          </cell>
        </row>
        <row r="55">
          <cell r="G55">
            <v>0.0614</v>
          </cell>
        </row>
        <row r="56">
          <cell r="G56">
            <v>0.0618</v>
          </cell>
        </row>
        <row r="57">
          <cell r="G57">
            <v>0.0626</v>
          </cell>
        </row>
        <row r="58">
          <cell r="G58">
            <v>0.0616</v>
          </cell>
        </row>
        <row r="59">
          <cell r="G59">
            <v>0.0625</v>
          </cell>
        </row>
        <row r="60">
          <cell r="G60">
            <v>0.0622</v>
          </cell>
        </row>
        <row r="61">
          <cell r="G61">
            <v>0.0619</v>
          </cell>
        </row>
        <row r="62">
          <cell r="G62">
            <v>0.0615</v>
          </cell>
        </row>
        <row r="63">
          <cell r="G63">
            <v>0.0618</v>
          </cell>
        </row>
        <row r="64">
          <cell r="G64">
            <v>0.0598</v>
          </cell>
        </row>
        <row r="65">
          <cell r="G65">
            <v>0.0555</v>
          </cell>
        </row>
        <row r="66">
          <cell r="G66">
            <v>0.0553</v>
          </cell>
        </row>
        <row r="67">
          <cell r="G67">
            <v>0.0562</v>
          </cell>
        </row>
        <row r="68">
          <cell r="G68">
            <v>0.0585</v>
          </cell>
        </row>
        <row r="69">
          <cell r="G69">
            <v>0.0604</v>
          </cell>
        </row>
        <row r="70">
          <cell r="G70">
            <v>0.0606</v>
          </cell>
        </row>
        <row r="71">
          <cell r="G71">
            <v>0.061</v>
          </cell>
        </row>
        <row r="72">
          <cell r="G72">
            <v>0.0597</v>
          </cell>
        </row>
        <row r="73">
          <cell r="G73">
            <v>0.0598</v>
          </cell>
        </row>
        <row r="74">
          <cell r="G74">
            <v>0.0574</v>
          </cell>
        </row>
        <row r="75">
          <cell r="G75">
            <v>0.0567</v>
          </cell>
        </row>
        <row r="76">
          <cell r="G76">
            <v>0.057</v>
          </cell>
        </row>
        <row r="77">
          <cell r="G77">
            <v>0.0522</v>
          </cell>
        </row>
        <row r="78">
          <cell r="G78">
            <v>0.0511</v>
          </cell>
        </row>
        <row r="79">
          <cell r="G79">
            <v>0.0524</v>
          </cell>
        </row>
        <row r="80">
          <cell r="G80">
            <v>0.0493</v>
          </cell>
        </row>
        <row r="81">
          <cell r="G81">
            <v>0.0507</v>
          </cell>
        </row>
        <row r="82">
          <cell r="G82">
            <v>0.0506</v>
          </cell>
        </row>
        <row r="83">
          <cell r="G83">
            <v>0.0502</v>
          </cell>
        </row>
        <row r="84">
          <cell r="G84">
            <v>0.0513</v>
          </cell>
        </row>
        <row r="85">
          <cell r="G85">
            <v>0.0511</v>
          </cell>
        </row>
        <row r="86">
          <cell r="G86">
            <v>0.0497</v>
          </cell>
        </row>
        <row r="87">
          <cell r="G87">
            <v>0.0491</v>
          </cell>
        </row>
        <row r="88">
          <cell r="G88">
            <v>0.0485</v>
          </cell>
        </row>
        <row r="89">
          <cell r="G89">
            <v>0.0488</v>
          </cell>
        </row>
        <row r="90">
          <cell r="G90">
            <v>0.0481</v>
          </cell>
        </row>
        <row r="91">
          <cell r="G91">
            <v>0.0454</v>
          </cell>
        </row>
        <row r="92">
          <cell r="G92">
            <v>0.0442</v>
          </cell>
        </row>
        <row r="93">
          <cell r="G93">
            <v>0.0456</v>
          </cell>
        </row>
        <row r="94">
          <cell r="G94">
            <v>0.0466</v>
          </cell>
        </row>
        <row r="95">
          <cell r="G95">
            <v>0.0474</v>
          </cell>
        </row>
        <row r="96">
          <cell r="G96">
            <v>0.0472</v>
          </cell>
        </row>
        <row r="97">
          <cell r="G97">
            <v>0.0449</v>
          </cell>
        </row>
        <row r="98">
          <cell r="G98">
            <v>0.0465</v>
          </cell>
        </row>
        <row r="99">
          <cell r="G99">
            <v>0.0508</v>
          </cell>
        </row>
        <row r="100">
          <cell r="G100">
            <v>0.0521</v>
          </cell>
        </row>
        <row r="101">
          <cell r="G101">
            <v>0.0528</v>
          </cell>
        </row>
        <row r="102">
          <cell r="G102">
            <v>0.0531</v>
          </cell>
        </row>
        <row r="103">
          <cell r="G103">
            <v>0.0517</v>
          </cell>
        </row>
        <row r="104">
          <cell r="G104">
            <v>0.0524</v>
          </cell>
        </row>
        <row r="105">
          <cell r="G105">
            <v>0.0525</v>
          </cell>
        </row>
        <row r="106">
          <cell r="G106">
            <v>0.0509</v>
          </cell>
        </row>
        <row r="107">
          <cell r="G107">
            <v>0.0501</v>
          </cell>
        </row>
        <row r="108">
          <cell r="G108">
            <v>0.05</v>
          </cell>
        </row>
        <row r="109">
          <cell r="G109">
            <v>0.0485</v>
          </cell>
        </row>
        <row r="110">
          <cell r="G110">
            <v>0.0469</v>
          </cell>
        </row>
        <row r="111">
          <cell r="G111">
            <v>0.0473</v>
          </cell>
        </row>
        <row r="112">
          <cell r="G112">
            <v>0.0466</v>
          </cell>
        </row>
        <row r="113">
          <cell r="G113">
            <v>0.0465</v>
          </cell>
        </row>
        <row r="114">
          <cell r="G114">
            <v>0.0479</v>
          </cell>
        </row>
      </sheetData>
      <sheetData sheetId="50"/>
      <sheetData sheetId="51"/>
      <sheetData sheetId="52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CAPM Summary (Sc 12 - p. 1)"/>
      <sheetName val="CAPM Backup (Sc 12 - p. 2)"/>
      <sheetName val="CAPM VL Appr Pot. (Sc 12 - WP)"/>
      <sheetName val="Sheet1"/>
      <sheetName val="Sheet2"/>
      <sheetName val="Sheet3"/>
    </sheetNames>
    <sheetDataSet>
      <sheetData sheetId="0"/>
      <sheetData sheetId="1">
        <row r="18">
          <cell r="B18" t="str">
            <v>Traditional Capital Asset Pricing Model (4)</v>
          </cell>
        </row>
        <row r="19">
          <cell r="B19" t="str">
            <v>Traditional Capital Asset Pricing Model (4)</v>
          </cell>
        </row>
        <row r="20">
          <cell r="A20" t="str">
            <v>MIEC Witness Janous' Water Proxy Group</v>
          </cell>
        </row>
        <row r="21">
          <cell r="A21" t="str">
            <v>MIEC Witness Janous' Water Proxy Group</v>
          </cell>
          <cell r="C21">
            <v>1.05</v>
          </cell>
          <cell r="E21">
            <v>7.46</v>
          </cell>
          <cell r="F21" t="str">
            <v>%</v>
          </cell>
          <cell r="I21">
            <v>12.56</v>
          </cell>
          <cell r="J21" t="str">
            <v>%</v>
          </cell>
        </row>
        <row r="22">
          <cell r="A22" t="str">
            <v>American States Water Co.</v>
          </cell>
          <cell r="C22">
            <v>1.05</v>
          </cell>
          <cell r="E22">
            <v>7.46</v>
          </cell>
          <cell r="F22" t="str">
            <v>%</v>
          </cell>
          <cell r="I22">
            <v>12.24</v>
          </cell>
          <cell r="J22" t="str">
            <v>%</v>
          </cell>
        </row>
        <row r="23">
          <cell r="A23" t="str">
            <v>Aqua America, Inc.</v>
          </cell>
          <cell r="C23">
            <v>0.95</v>
          </cell>
          <cell r="E23">
            <v>6.75</v>
          </cell>
          <cell r="I23">
            <v>11.53</v>
          </cell>
        </row>
        <row r="24">
          <cell r="A24" t="str">
            <v>California Water Service Group</v>
          </cell>
          <cell r="C24">
            <v>1.15</v>
          </cell>
          <cell r="E24">
            <v>8.17</v>
          </cell>
          <cell r="I24">
            <v>12.95</v>
          </cell>
        </row>
        <row r="25">
          <cell r="A25" t="str">
            <v>Connecticut Water Serive Corp. </v>
          </cell>
          <cell r="C25">
            <v>0.85</v>
          </cell>
          <cell r="E25">
            <v>6.04</v>
          </cell>
          <cell r="I25">
            <v>10.82</v>
          </cell>
        </row>
        <row r="26">
          <cell r="A26" t="str">
            <v>Middlesex Water Company</v>
          </cell>
          <cell r="C26">
            <v>0.9</v>
          </cell>
          <cell r="E26">
            <v>6.39</v>
          </cell>
          <cell r="I26">
            <v>11.17</v>
          </cell>
        </row>
        <row r="27">
          <cell r="A27" t="str">
            <v>SJW Corp.           </v>
          </cell>
          <cell r="C27">
            <v>1.15</v>
          </cell>
          <cell r="E27">
            <v>8.17</v>
          </cell>
          <cell r="I27">
            <v>12.95</v>
          </cell>
        </row>
        <row r="28">
          <cell r="A28" t="str">
            <v>Southwest Water Company     </v>
          </cell>
          <cell r="C28">
            <v>1.05</v>
          </cell>
          <cell r="E28">
            <v>7.46</v>
          </cell>
          <cell r="I28">
            <v>12.24</v>
          </cell>
        </row>
        <row r="29">
          <cell r="A29" t="str">
            <v>York Water Company</v>
          </cell>
          <cell r="C29">
            <v>0.5</v>
          </cell>
          <cell r="E29">
            <v>3.55</v>
          </cell>
          <cell r="I29">
            <v>8.33</v>
          </cell>
        </row>
        <row r="30">
          <cell r="A30" t="str">
            <v>Average</v>
          </cell>
          <cell r="C30">
            <v>0.95</v>
          </cell>
          <cell r="E30">
            <v>6.75</v>
          </cell>
          <cell r="F30" t="str">
            <v>%</v>
          </cell>
          <cell r="I30">
            <v>11.85</v>
          </cell>
          <cell r="J30" t="str">
            <v>%</v>
          </cell>
        </row>
        <row r="31">
          <cell r="A31" t="str">
            <v>Average</v>
          </cell>
          <cell r="C31">
            <v>0.95</v>
          </cell>
          <cell r="E31">
            <v>6.75</v>
          </cell>
          <cell r="F31" t="str">
            <v>%</v>
          </cell>
          <cell r="I31">
            <v>11.53</v>
          </cell>
          <cell r="J31" t="str">
            <v>%</v>
          </cell>
        </row>
        <row r="33">
          <cell r="A33" t="str">
            <v>MIEC Witness Janous' Gas Distribution Proxy Group</v>
          </cell>
        </row>
        <row r="34">
          <cell r="A34" t="str">
            <v>MIEC Witness Janous' Gas Distribution Proxy Group</v>
          </cell>
          <cell r="C34">
            <v>0.85</v>
          </cell>
          <cell r="E34">
            <v>6.04</v>
          </cell>
          <cell r="F34" t="str">
            <v>%</v>
          </cell>
          <cell r="I34">
            <v>11.14</v>
          </cell>
          <cell r="J34" t="str">
            <v>%</v>
          </cell>
        </row>
        <row r="35">
          <cell r="A35" t="str">
            <v>AGL Resources, Inc.</v>
          </cell>
          <cell r="C35">
            <v>0.85</v>
          </cell>
          <cell r="E35">
            <v>6.04</v>
          </cell>
          <cell r="F35" t="str">
            <v>%</v>
          </cell>
          <cell r="I35">
            <v>10.82</v>
          </cell>
          <cell r="J35" t="str">
            <v>%</v>
          </cell>
        </row>
        <row r="36">
          <cell r="A36" t="str">
            <v>Atmos Energy Corp.</v>
          </cell>
          <cell r="C36">
            <v>0.85</v>
          </cell>
          <cell r="E36">
            <v>6.04</v>
          </cell>
          <cell r="I36">
            <v>10.82</v>
          </cell>
        </row>
        <row r="37">
          <cell r="A37" t="str">
            <v>Laclede Group, Inc.</v>
          </cell>
          <cell r="C37">
            <v>0.9</v>
          </cell>
          <cell r="E37">
            <v>6.39</v>
          </cell>
          <cell r="I37">
            <v>11.17</v>
          </cell>
        </row>
        <row r="38">
          <cell r="A38" t="str">
            <v>New Jersey Resources Corp.</v>
          </cell>
          <cell r="C38">
            <v>0.85</v>
          </cell>
          <cell r="E38">
            <v>6.04</v>
          </cell>
          <cell r="I38">
            <v>10.82</v>
          </cell>
        </row>
        <row r="39">
          <cell r="A39" t="str">
            <v>NICOR Inc.</v>
          </cell>
          <cell r="C39">
            <v>0.95</v>
          </cell>
          <cell r="E39">
            <v>6.75</v>
          </cell>
          <cell r="I39">
            <v>11.53</v>
          </cell>
        </row>
        <row r="40">
          <cell r="A40" t="str">
            <v>Northwest Natural Gas Company</v>
          </cell>
          <cell r="C40">
            <v>0.8</v>
          </cell>
          <cell r="E40">
            <v>5.68</v>
          </cell>
          <cell r="I40">
            <v>10.46</v>
          </cell>
        </row>
        <row r="41">
          <cell r="A41" t="str">
            <v>Piedmont Natural Gas Co., Inc.</v>
          </cell>
          <cell r="C41">
            <v>0.85</v>
          </cell>
          <cell r="E41">
            <v>6.04</v>
          </cell>
          <cell r="I41">
            <v>10.82</v>
          </cell>
        </row>
        <row r="42">
          <cell r="A42" t="str">
            <v>South Jersey Industries, Inc.</v>
          </cell>
          <cell r="C42">
            <v>0.85</v>
          </cell>
          <cell r="E42">
            <v>6.04</v>
          </cell>
          <cell r="I42">
            <v>10.82</v>
          </cell>
        </row>
        <row r="43">
          <cell r="A43" t="str">
            <v>Southwest Gas Corporation</v>
          </cell>
          <cell r="C43">
            <v>0.9</v>
          </cell>
          <cell r="E43">
            <v>6.39</v>
          </cell>
          <cell r="I43">
            <v>11.17</v>
          </cell>
        </row>
        <row r="44">
          <cell r="A44" t="str">
            <v>WGL Holdings, Inc.   </v>
          </cell>
          <cell r="C44">
            <v>0.9</v>
          </cell>
          <cell r="E44">
            <v>6.39</v>
          </cell>
          <cell r="I44">
            <v>11.17</v>
          </cell>
        </row>
        <row r="45">
          <cell r="A45" t="str">
            <v>Average</v>
          </cell>
          <cell r="C45">
            <v>0.87</v>
          </cell>
          <cell r="E45">
            <v>6.18</v>
          </cell>
          <cell r="F45" t="str">
            <v>%</v>
          </cell>
          <cell r="I45">
            <v>11.28</v>
          </cell>
          <cell r="J45" t="str">
            <v>%</v>
          </cell>
        </row>
        <row r="46">
          <cell r="A46" t="str">
            <v>Average</v>
          </cell>
          <cell r="C46">
            <v>0.87</v>
          </cell>
          <cell r="E46">
            <v>6.18</v>
          </cell>
          <cell r="F46" t="str">
            <v>%</v>
          </cell>
          <cell r="I46">
            <v>10.96</v>
          </cell>
          <cell r="J46" t="str">
            <v>%</v>
          </cell>
        </row>
        <row r="49">
          <cell r="B49" t="str">
            <v>Empirical Capital Asset Pricing Model (5)</v>
          </cell>
        </row>
        <row r="50">
          <cell r="A50" t="str">
            <v>MIEC Witness Janous' Water Proxy Group</v>
          </cell>
          <cell r="B50" t="str">
            <v>Empirical Capital Asset Pricing Model (5)</v>
          </cell>
        </row>
        <row r="51">
          <cell r="A51" t="str">
            <v>MIEC Witness Janous' Water Proxy Group</v>
          </cell>
        </row>
        <row r="53">
          <cell r="A53" t="str">
            <v>American States Water Co.</v>
          </cell>
          <cell r="C53">
            <v>1.05</v>
          </cell>
          <cell r="E53">
            <v>7.37</v>
          </cell>
          <cell r="F53" t="str">
            <v>%</v>
          </cell>
          <cell r="I53">
            <v>12.47</v>
          </cell>
          <cell r="J53" t="str">
            <v>%</v>
          </cell>
        </row>
        <row r="54">
          <cell r="A54" t="str">
            <v>American States Water Co.</v>
          </cell>
          <cell r="C54">
            <v>1.05</v>
          </cell>
          <cell r="E54">
            <v>7.37</v>
          </cell>
          <cell r="F54" t="str">
            <v>%</v>
          </cell>
          <cell r="I54">
            <v>12.15</v>
          </cell>
          <cell r="J54" t="str">
            <v>%</v>
          </cell>
        </row>
        <row r="55">
          <cell r="A55" t="str">
            <v>Aqua America, Inc.</v>
          </cell>
          <cell r="C55">
            <v>0.95</v>
          </cell>
          <cell r="E55">
            <v>6.83</v>
          </cell>
          <cell r="I55">
            <v>11.61</v>
          </cell>
        </row>
        <row r="56">
          <cell r="A56" t="str">
            <v>California Water Service Group</v>
          </cell>
          <cell r="C56">
            <v>1.15</v>
          </cell>
          <cell r="E56">
            <v>7.9</v>
          </cell>
          <cell r="I56">
            <v>12.68</v>
          </cell>
        </row>
        <row r="57">
          <cell r="A57" t="str">
            <v>Connecticut Water Serive Corp. </v>
          </cell>
          <cell r="C57">
            <v>0.85</v>
          </cell>
          <cell r="E57">
            <v>6.3</v>
          </cell>
          <cell r="I57">
            <v>11.08</v>
          </cell>
        </row>
        <row r="58">
          <cell r="A58" t="str">
            <v>Middlesex Water Company</v>
          </cell>
          <cell r="C58">
            <v>0.9</v>
          </cell>
          <cell r="E58">
            <v>6.57</v>
          </cell>
          <cell r="I58">
            <v>11.35</v>
          </cell>
        </row>
        <row r="59">
          <cell r="A59" t="str">
            <v>SJW Corp.           </v>
          </cell>
          <cell r="C59">
            <v>1.15</v>
          </cell>
          <cell r="E59">
            <v>7.9</v>
          </cell>
          <cell r="I59">
            <v>12.68</v>
          </cell>
        </row>
        <row r="60">
          <cell r="A60" t="str">
            <v>Southwest Water Company     </v>
          </cell>
          <cell r="C60">
            <v>1.05</v>
          </cell>
          <cell r="E60">
            <v>7.37</v>
          </cell>
          <cell r="I60">
            <v>12.15</v>
          </cell>
        </row>
        <row r="61">
          <cell r="A61" t="str">
            <v>York Water Company</v>
          </cell>
          <cell r="C61">
            <v>0.5</v>
          </cell>
          <cell r="E61">
            <v>4.44</v>
          </cell>
          <cell r="I61">
            <v>9.22</v>
          </cell>
        </row>
        <row r="62">
          <cell r="A62" t="str">
            <v>Average</v>
          </cell>
          <cell r="C62">
            <v>0.95</v>
          </cell>
          <cell r="E62">
            <v>6.84</v>
          </cell>
          <cell r="F62" t="str">
            <v>%</v>
          </cell>
          <cell r="I62">
            <v>11.94</v>
          </cell>
          <cell r="J62" t="str">
            <v>%</v>
          </cell>
        </row>
        <row r="63">
          <cell r="A63" t="str">
            <v>Average</v>
          </cell>
          <cell r="C63">
            <v>0.95</v>
          </cell>
          <cell r="E63">
            <v>6.84</v>
          </cell>
          <cell r="F63" t="str">
            <v>%</v>
          </cell>
          <cell r="I63">
            <v>11.62</v>
          </cell>
          <cell r="J63" t="str">
            <v>%</v>
          </cell>
        </row>
        <row r="66">
          <cell r="A66" t="str">
            <v>MIEC Witness Janous' Gas Distribution Proxy Group</v>
          </cell>
        </row>
        <row r="67">
          <cell r="A67" t="str">
            <v>MIEC Witness Janous' Gas Distribution Proxy Group</v>
          </cell>
          <cell r="C67">
            <v>0.85</v>
          </cell>
          <cell r="E67">
            <v>6.3</v>
          </cell>
          <cell r="F67" t="str">
            <v>%</v>
          </cell>
          <cell r="I67">
            <v>11.4</v>
          </cell>
        </row>
        <row r="68">
          <cell r="A68" t="str">
            <v>AGL Resources, Inc.</v>
          </cell>
          <cell r="C68">
            <v>0.85</v>
          </cell>
          <cell r="E68">
            <v>6.3</v>
          </cell>
          <cell r="F68" t="str">
            <v>%</v>
          </cell>
          <cell r="I68">
            <v>11.08</v>
          </cell>
        </row>
        <row r="69">
          <cell r="A69" t="str">
            <v>Atmos Energy Corp.</v>
          </cell>
          <cell r="C69">
            <v>0.85</v>
          </cell>
          <cell r="E69">
            <v>6.3</v>
          </cell>
          <cell r="I69">
            <v>11.08</v>
          </cell>
        </row>
        <row r="70">
          <cell r="A70" t="str">
            <v>Laclede Group, Inc.</v>
          </cell>
          <cell r="C70">
            <v>0.9</v>
          </cell>
          <cell r="E70">
            <v>6.57</v>
          </cell>
          <cell r="I70">
            <v>11.35</v>
          </cell>
        </row>
        <row r="71">
          <cell r="A71" t="str">
            <v>New Jersey Resources Corp.</v>
          </cell>
          <cell r="C71">
            <v>0.85</v>
          </cell>
          <cell r="E71">
            <v>6.3</v>
          </cell>
          <cell r="I71">
            <v>11.08</v>
          </cell>
        </row>
        <row r="72">
          <cell r="A72" t="str">
            <v>NICOR Inc.</v>
          </cell>
          <cell r="C72">
            <v>0.95</v>
          </cell>
          <cell r="E72">
            <v>6.83</v>
          </cell>
          <cell r="I72">
            <v>11.61</v>
          </cell>
        </row>
        <row r="73">
          <cell r="A73" t="str">
            <v>Northwest Natural Gas Company</v>
          </cell>
          <cell r="C73">
            <v>0.8</v>
          </cell>
          <cell r="E73">
            <v>6.04</v>
          </cell>
          <cell r="I73">
            <v>10.82</v>
          </cell>
        </row>
        <row r="74">
          <cell r="A74" t="str">
            <v>Piedmont Natural Gas Co., Inc.</v>
          </cell>
          <cell r="C74">
            <v>0.85</v>
          </cell>
          <cell r="E74">
            <v>6.3</v>
          </cell>
          <cell r="I74">
            <v>11.08</v>
          </cell>
        </row>
        <row r="75">
          <cell r="A75" t="str">
            <v>South Jersey Industries, Inc.</v>
          </cell>
          <cell r="C75">
            <v>0.85</v>
          </cell>
          <cell r="E75">
            <v>6.3</v>
          </cell>
          <cell r="I75">
            <v>11.08</v>
          </cell>
        </row>
        <row r="76">
          <cell r="A76" t="str">
            <v>Southwest Gas Corporation</v>
          </cell>
          <cell r="C76">
            <v>0.9</v>
          </cell>
          <cell r="E76">
            <v>6.57</v>
          </cell>
          <cell r="I76">
            <v>11.35</v>
          </cell>
        </row>
        <row r="77">
          <cell r="A77" t="str">
            <v>WGL Holdings, Inc.   </v>
          </cell>
          <cell r="C77">
            <v>0.9</v>
          </cell>
          <cell r="E77">
            <v>6.57</v>
          </cell>
          <cell r="I77">
            <v>11.35</v>
          </cell>
        </row>
        <row r="78">
          <cell r="A78" t="str">
            <v>Average</v>
          </cell>
          <cell r="C78">
            <v>0.87</v>
          </cell>
          <cell r="E78">
            <v>6.41</v>
          </cell>
          <cell r="F78" t="str">
            <v>%</v>
          </cell>
          <cell r="I78">
            <v>11.51</v>
          </cell>
          <cell r="J78" t="str">
            <v>%</v>
          </cell>
        </row>
        <row r="79">
          <cell r="A79" t="str">
            <v>Average</v>
          </cell>
          <cell r="C79">
            <v>0.87</v>
          </cell>
          <cell r="E79">
            <v>6.41</v>
          </cell>
          <cell r="F79" t="str">
            <v>%</v>
          </cell>
          <cell r="I79">
            <v>11.19</v>
          </cell>
          <cell r="J79" t="str">
            <v>%</v>
          </cell>
        </row>
      </sheetData>
      <sheetData sheetId="2">
        <row r="1">
          <cell r="A1">
            <v>39708</v>
          </cell>
        </row>
        <row r="3">
          <cell r="B3" t="str">
            <v>Date of</v>
          </cell>
          <cell r="D3" t="str">
            <v>Est. Median</v>
          </cell>
          <cell r="F3" t="str">
            <v>Est. Median</v>
          </cell>
          <cell r="J3" t="str">
            <v>Est. Median</v>
          </cell>
        </row>
        <row r="4">
          <cell r="B4" t="str">
            <v>Value Line</v>
          </cell>
          <cell r="D4" t="str">
            <v>Appreciation</v>
          </cell>
          <cell r="F4" t="str">
            <v>Annual</v>
          </cell>
          <cell r="H4" t="str">
            <v>Est. Median</v>
          </cell>
          <cell r="J4" t="str">
            <v>Annual</v>
          </cell>
        </row>
        <row r="5">
          <cell r="B5" t="str">
            <v>Summary</v>
          </cell>
          <cell r="D5" t="str">
            <v>Potential</v>
          </cell>
          <cell r="F5" t="str">
            <v>Appreciation</v>
          </cell>
          <cell r="H5" t="str">
            <v>Dividend</v>
          </cell>
          <cell r="J5" t="str">
            <v>Total</v>
          </cell>
        </row>
        <row r="6">
          <cell r="B6" t="str">
            <v>&amp; Index</v>
          </cell>
          <cell r="D6" t="str">
            <v>3-5 Yrs. Hence</v>
          </cell>
          <cell r="F6" t="str">
            <v>Potential</v>
          </cell>
          <cell r="H6" t="str">
            <v>Yield</v>
          </cell>
          <cell r="J6" t="str">
            <v>Return</v>
          </cell>
        </row>
        <row r="8">
          <cell r="A8" t="str">
            <v>Spot</v>
          </cell>
          <cell r="B8">
            <v>39710</v>
          </cell>
          <cell r="D8">
            <v>0.8</v>
          </cell>
          <cell r="F8">
            <v>0.1583</v>
          </cell>
          <cell r="H8">
            <v>0.023</v>
          </cell>
          <cell r="J8">
            <v>0.1813</v>
          </cell>
        </row>
        <row r="9">
          <cell r="A9">
            <v>1</v>
          </cell>
          <cell r="B9">
            <v>39689</v>
          </cell>
          <cell r="D9">
            <v>0.75</v>
          </cell>
          <cell r="F9">
            <v>0.1502</v>
          </cell>
          <cell r="H9">
            <v>0.023</v>
          </cell>
          <cell r="J9">
            <v>0.1732</v>
          </cell>
        </row>
        <row r="10">
          <cell r="A10">
            <v>2</v>
          </cell>
          <cell r="B10">
            <v>39654</v>
          </cell>
          <cell r="D10">
            <v>0.95</v>
          </cell>
          <cell r="F10">
            <v>0.1817</v>
          </cell>
          <cell r="H10">
            <v>0.025</v>
          </cell>
          <cell r="J10">
            <v>0.2067</v>
          </cell>
        </row>
        <row r="11">
          <cell r="A11">
            <v>3</v>
          </cell>
          <cell r="B11">
            <v>39626</v>
          </cell>
          <cell r="D11">
            <v>0.7</v>
          </cell>
          <cell r="F11">
            <v>0.1419</v>
          </cell>
          <cell r="H11">
            <v>0.022</v>
          </cell>
          <cell r="J11">
            <v>0.1639</v>
          </cell>
        </row>
        <row r="16">
          <cell r="B16" t="str">
            <v>3-Mo. Avg.</v>
          </cell>
          <cell r="D16">
            <v>0.8</v>
          </cell>
          <cell r="F16">
            <v>0.1583</v>
          </cell>
          <cell r="H16">
            <v>0.0233</v>
          </cell>
          <cell r="J16">
            <v>0.1816</v>
          </cell>
        </row>
        <row r="18">
          <cell r="B18" t="str">
            <v>Spot</v>
          </cell>
          <cell r="D18">
            <v>0.8</v>
          </cell>
          <cell r="F18">
            <v>0.1583</v>
          </cell>
          <cell r="H18">
            <v>0.023</v>
          </cell>
          <cell r="J18">
            <v>0.1813</v>
          </cell>
        </row>
        <row r="20">
          <cell r="B20" t="str">
            <v>Average</v>
          </cell>
          <cell r="D20">
            <v>0.8</v>
          </cell>
          <cell r="F20">
            <v>0.1583</v>
          </cell>
          <cell r="H20">
            <v>0.0232</v>
          </cell>
          <cell r="J20">
            <v>0.1815</v>
          </cell>
        </row>
        <row r="26">
          <cell r="B26" t="str">
            <v>Blue Chip Financial Forecasts</v>
          </cell>
        </row>
        <row r="27">
          <cell r="B27" t="str">
            <v>Consensus Forecast Yield for 30-year Treasury Bonds</v>
          </cell>
        </row>
        <row r="29">
          <cell r="B29" t="str">
            <v>Third Quarter 2008</v>
          </cell>
          <cell r="F29">
            <v>4.6</v>
          </cell>
          <cell r="G29" t="str">
            <v>%</v>
          </cell>
          <cell r="H29">
            <v>13.05</v>
          </cell>
          <cell r="I29" t="str">
            <v>%</v>
          </cell>
        </row>
        <row r="30">
          <cell r="B30" t="str">
            <v>Fourth Quarter 2008</v>
          </cell>
          <cell r="F30">
            <v>4.6</v>
          </cell>
        </row>
        <row r="31">
          <cell r="B31" t="str">
            <v>First Quarter 2009</v>
          </cell>
          <cell r="F31">
            <v>4.7</v>
          </cell>
        </row>
        <row r="32">
          <cell r="B32" t="str">
            <v>Second Quarter 2009</v>
          </cell>
          <cell r="F32">
            <v>4.8</v>
          </cell>
          <cell r="H32" t="str">
            <v>Projected</v>
          </cell>
        </row>
        <row r="33">
          <cell r="B33" t="str">
            <v>Third Quarter 2009</v>
          </cell>
          <cell r="F33">
            <v>4.9</v>
          </cell>
          <cell r="H33" t="str">
            <v>Market</v>
          </cell>
          <cell r="I33" t="str">
            <v>%</v>
          </cell>
        </row>
        <row r="34">
          <cell r="B34" t="str">
            <v>Fourth Quarter 2009</v>
          </cell>
          <cell r="F34">
            <v>5.1</v>
          </cell>
          <cell r="H34" t="str">
            <v>Risk Premium</v>
          </cell>
        </row>
        <row r="35">
          <cell r="B35" t="str">
            <v>   Return 1926 - 2007</v>
          </cell>
          <cell r="H35">
            <v>5.2</v>
          </cell>
        </row>
        <row r="36">
          <cell r="F36">
            <v>4.78</v>
          </cell>
          <cell r="G36" t="str">
            <v>%</v>
          </cell>
          <cell r="H36">
            <v>13.37</v>
          </cell>
          <cell r="I36" t="str">
            <v>%</v>
          </cell>
        </row>
        <row r="37">
          <cell r="B37" t="str">
            <v>Historical Market Risk Premium</v>
          </cell>
          <cell r="H37">
            <v>7.1</v>
          </cell>
          <cell r="I37" t="str">
            <v>%</v>
          </cell>
        </row>
        <row r="39">
          <cell r="B39" t="str">
            <v>SBBI Common Stocks Total Return -</v>
          </cell>
        </row>
        <row r="40">
          <cell r="B40" t="str">
            <v>   1926 - 2007</v>
          </cell>
          <cell r="H40">
            <v>12.3</v>
          </cell>
          <cell r="I40" t="str">
            <v>%</v>
          </cell>
        </row>
        <row r="41">
          <cell r="B41" t="str">
            <v>SBBI Long-Term Gov't Bonds Income</v>
          </cell>
        </row>
        <row r="42">
          <cell r="B42" t="str">
            <v>   Return 1926 - 2007</v>
          </cell>
          <cell r="H42">
            <v>5.2</v>
          </cell>
        </row>
        <row r="44">
          <cell r="B44" t="str">
            <v>Historical Market Risk Premium</v>
          </cell>
          <cell r="C44" t="str">
            <v>Value Line Investment Survey</v>
          </cell>
          <cell r="H44">
            <v>7.1</v>
          </cell>
          <cell r="I44" t="str">
            <v>%</v>
          </cell>
        </row>
        <row r="45">
          <cell r="C45" t="str">
            <v>Blue Chip Financial Forecasts, September 1, 2008</v>
          </cell>
        </row>
        <row r="46">
          <cell r="B46" t="str">
            <v>Average of Hist'l &amp; Proj'd Market</v>
          </cell>
          <cell r="C46" t="str">
            <v>Stocks, Bonds, Bills, and Inflation - Market Results for 1926-2007 Morningstar, Inc., 2008 Chicago, IL.</v>
          </cell>
        </row>
        <row r="47">
          <cell r="B47" t="str">
            <v>   Risk Premium</v>
          </cell>
          <cell r="H47">
            <v>10.24</v>
          </cell>
          <cell r="I47" t="str">
            <v>%</v>
          </cell>
        </row>
        <row r="51">
          <cell r="B51" t="str">
            <v>Source of Information:  </v>
          </cell>
          <cell r="C51" t="str">
            <v>Value Line Investment Survey</v>
          </cell>
        </row>
      </sheetData>
      <sheetData sheetId="3"/>
      <sheetData sheetId="4"/>
      <sheetData sheetId="5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Historical BETA Download "/>
      <sheetName val="Data"/>
      <sheetName val="Historical BETA Values"/>
      <sheetName val="Help"/>
    </sheetNames>
    <sheetDataSet>
      <sheetData sheetId="0" refreshError="1"/>
      <sheetData sheetId="1">
        <row r="4">
          <cell r="J4" t="str">
            <v>EQY_BETA_OVERRIDE_START_DT</v>
          </cell>
          <cell r="K4" t="str">
            <v>20101022</v>
          </cell>
        </row>
        <row r="5">
          <cell r="J5" t="str">
            <v>EQY_BETA_OVERRIDE_END_DT</v>
          </cell>
          <cell r="K5" t="str">
            <v>20121012</v>
          </cell>
        </row>
        <row r="6">
          <cell r="J6" t="str">
            <v>EQY_BETA_OVERRIDE_REL_INDEX</v>
          </cell>
          <cell r="K6" t="str">
            <v>SPX Index</v>
          </cell>
        </row>
        <row r="7">
          <cell r="J7" t="str">
            <v>EQY_BETA_OVERRIDE_PERIOD</v>
          </cell>
          <cell r="K7" t="str">
            <v>W</v>
          </cell>
        </row>
        <row r="8"/>
      </sheetData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Historical BETA Download "/>
      <sheetName val="Data"/>
      <sheetName val="Historical BETA Values"/>
      <sheetName val="Help"/>
    </sheetNames>
    <sheetDataSet>
      <sheetData sheetId="0"/>
      <sheetData sheetId="1">
        <row r="4">
          <cell r="J4" t="str">
            <v>EQY_BETA_OVERRIDE_START_DT</v>
          </cell>
        </row>
        <row r="6">
          <cell r="B6" t="str">
            <v>Daily</v>
          </cell>
          <cell r="C6" t="str">
            <v>D</v>
          </cell>
          <cell r="F6" t="str">
            <v>Local CCY</v>
          </cell>
        </row>
        <row r="7">
          <cell r="B7" t="str">
            <v>Weekly</v>
          </cell>
          <cell r="C7" t="str">
            <v>W</v>
          </cell>
          <cell r="F7" t="str">
            <v>USD</v>
          </cell>
          <cell r="G7" t="str">
            <v>USD</v>
          </cell>
        </row>
        <row r="8">
          <cell r="B8" t="str">
            <v>Monthly</v>
          </cell>
          <cell r="C8" t="str">
            <v>M</v>
          </cell>
          <cell r="F8" t="str">
            <v>ARS</v>
          </cell>
          <cell r="G8" t="str">
            <v>ARS</v>
          </cell>
        </row>
        <row r="9">
          <cell r="B9" t="str">
            <v>Quarterly</v>
          </cell>
          <cell r="C9" t="str">
            <v>Q</v>
          </cell>
          <cell r="F9" t="str">
            <v>AUD</v>
          </cell>
          <cell r="G9" t="str">
            <v>AUD</v>
          </cell>
        </row>
        <row r="10">
          <cell r="B10" t="str">
            <v>Yearly</v>
          </cell>
          <cell r="C10" t="str">
            <v>Y</v>
          </cell>
          <cell r="F10" t="str">
            <v>ATS</v>
          </cell>
          <cell r="G10" t="str">
            <v>ATS</v>
          </cell>
        </row>
        <row r="11">
          <cell r="F11" t="str">
            <v>BEF</v>
          </cell>
          <cell r="G11" t="str">
            <v>BEF</v>
          </cell>
        </row>
        <row r="12">
          <cell r="F12" t="str">
            <v>BRL</v>
          </cell>
          <cell r="G12" t="str">
            <v>BRL</v>
          </cell>
        </row>
        <row r="13">
          <cell r="F13" t="str">
            <v>CAD</v>
          </cell>
          <cell r="G13" t="str">
            <v>CAD</v>
          </cell>
        </row>
        <row r="14">
          <cell r="F14" t="str">
            <v>CHF</v>
          </cell>
          <cell r="G14" t="str">
            <v>CHF</v>
          </cell>
        </row>
        <row r="15">
          <cell r="F15" t="str">
            <v>CNY</v>
          </cell>
          <cell r="G15" t="str">
            <v>CNY</v>
          </cell>
        </row>
        <row r="16">
          <cell r="F16" t="str">
            <v>COP</v>
          </cell>
          <cell r="G16" t="str">
            <v>COP</v>
          </cell>
        </row>
        <row r="17">
          <cell r="F17" t="str">
            <v>DEM</v>
          </cell>
          <cell r="G17" t="str">
            <v>DEM</v>
          </cell>
        </row>
        <row r="18">
          <cell r="F18" t="str">
            <v>DKK</v>
          </cell>
          <cell r="G18" t="str">
            <v>DKK</v>
          </cell>
        </row>
        <row r="19">
          <cell r="F19" t="str">
            <v>ESP</v>
          </cell>
          <cell r="G19" t="str">
            <v>ESP</v>
          </cell>
        </row>
        <row r="20">
          <cell r="F20" t="str">
            <v>EUR</v>
          </cell>
          <cell r="G20" t="str">
            <v>EUR</v>
          </cell>
        </row>
        <row r="21">
          <cell r="F21" t="str">
            <v>FIM</v>
          </cell>
          <cell r="G21" t="str">
            <v>FIM</v>
          </cell>
        </row>
        <row r="22">
          <cell r="F22" t="str">
            <v>FRF</v>
          </cell>
          <cell r="G22" t="str">
            <v>FRF</v>
          </cell>
        </row>
        <row r="23">
          <cell r="F23" t="str">
            <v>GBP</v>
          </cell>
          <cell r="G23" t="str">
            <v>GBP</v>
          </cell>
        </row>
        <row r="24">
          <cell r="F24" t="str">
            <v>GRD</v>
          </cell>
          <cell r="G24" t="str">
            <v>GRD</v>
          </cell>
        </row>
        <row r="25">
          <cell r="F25" t="str">
            <v>HKD</v>
          </cell>
          <cell r="G25" t="str">
            <v>HKD</v>
          </cell>
        </row>
        <row r="26">
          <cell r="F26" t="str">
            <v>IEP</v>
          </cell>
          <cell r="G26" t="str">
            <v>IEP</v>
          </cell>
        </row>
        <row r="27">
          <cell r="F27" t="str">
            <v>IDR</v>
          </cell>
          <cell r="G27" t="str">
            <v>IDR</v>
          </cell>
        </row>
        <row r="28">
          <cell r="F28" t="str">
            <v>INR</v>
          </cell>
          <cell r="G28" t="str">
            <v>INR</v>
          </cell>
        </row>
        <row r="29">
          <cell r="F29" t="str">
            <v>ITL</v>
          </cell>
          <cell r="G29" t="str">
            <v>ITL</v>
          </cell>
        </row>
        <row r="30">
          <cell r="F30" t="str">
            <v>JPY</v>
          </cell>
          <cell r="G30" t="str">
            <v>JPY</v>
          </cell>
        </row>
        <row r="31">
          <cell r="F31" t="str">
            <v>KRW</v>
          </cell>
          <cell r="G31" t="str">
            <v>KRW</v>
          </cell>
        </row>
        <row r="32">
          <cell r="F32" t="str">
            <v>MYR</v>
          </cell>
          <cell r="G32" t="str">
            <v>MYR</v>
          </cell>
        </row>
        <row r="33">
          <cell r="F33" t="str">
            <v>MXN</v>
          </cell>
          <cell r="G33" t="str">
            <v>MXN</v>
          </cell>
        </row>
        <row r="34">
          <cell r="F34" t="str">
            <v>MYR</v>
          </cell>
          <cell r="G34" t="str">
            <v>MYR</v>
          </cell>
        </row>
        <row r="35">
          <cell r="F35" t="str">
            <v>NOK</v>
          </cell>
          <cell r="G35" t="str">
            <v>NOK</v>
          </cell>
        </row>
        <row r="36">
          <cell r="F36" t="str">
            <v>NZD</v>
          </cell>
          <cell r="G36" t="str">
            <v>NZD</v>
          </cell>
        </row>
        <row r="37">
          <cell r="F37" t="str">
            <v>SEK</v>
          </cell>
          <cell r="G37" t="str">
            <v>SEK</v>
          </cell>
        </row>
        <row r="38">
          <cell r="F38" t="str">
            <v>SGD</v>
          </cell>
          <cell r="G38" t="str">
            <v>SGD</v>
          </cell>
        </row>
        <row r="39">
          <cell r="F39" t="str">
            <v>TRY</v>
          </cell>
          <cell r="G39" t="str">
            <v>TRY</v>
          </cell>
        </row>
        <row r="40">
          <cell r="F40" t="str">
            <v>ZAR</v>
          </cell>
          <cell r="G40" t="str">
            <v>ZAR</v>
          </cell>
        </row>
      </sheetData>
      <sheetData sheetId="2"/>
      <sheetData sheetId="3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Exposure"/>
      <sheetName val="Rate Base Deductions"/>
      <sheetName val="Input "/>
      <sheetName val="Sch 1"/>
      <sheetName val="Sch 2"/>
      <sheetName val="WP 2-1 Rev70"/>
      <sheetName val="WP 2-2 Rev71"/>
      <sheetName val="WP 2-3 Rev72"/>
      <sheetName val="WP 2-4 Rev97Pal"/>
      <sheetName val="WP 2-5 Rev97U Paducah"/>
      <sheetName val="WP 2-6 Rev97U StL"/>
      <sheetName val="WP 2-7 Rev29"/>
      <sheetName val="WP 2-8 HDDs"/>
      <sheetName val="Sch 3 Gas Cost"/>
      <sheetName val="Sch 4 O&amp;M"/>
      <sheetName val="Sch 4-1 O&amp;M Per Book"/>
      <sheetName val="WP 4-2 Labor Adj"/>
      <sheetName val="WP 4-2-1 Labor O&amp;M subaccts"/>
      <sheetName val="WP 4-2-2 MO Union Labor exp"/>
      <sheetName val="WP 4- Benefits Adj"/>
      <sheetName val="WP 4- Benefits O&amp;M subaccts"/>
      <sheetName val="WP 4-3 M&amp;I "/>
      <sheetName val="WP 4-5 realloc 922"/>
      <sheetName val="WP 4-6 Ins Prem"/>
      <sheetName val="WP 4- Postage"/>
      <sheetName val="WP 4- Bad Debt adj"/>
      <sheetName val="WP4-Outside Srvc adj"/>
      <sheetName val="Sch 5 Taxes Other"/>
      <sheetName val="WP 5-1 Other Tax subaccts"/>
      <sheetName val="WP 5-2 MO AdValorem Summary"/>
      <sheetName val="Sch 6 Deprec"/>
      <sheetName val="WP 6-1 SS"/>
      <sheetName val="WP 6-2 Div91GO"/>
      <sheetName val="WP 6-3 Div88Central"/>
      <sheetName val="WP 6-4 Div70"/>
      <sheetName val="WP 6-5 Div71"/>
      <sheetName val="WP 6-6 Div72"/>
      <sheetName val="WP 6-7 Div97"/>
      <sheetName val="WP 6-8 Div30 CoKs GO"/>
      <sheetName val="WP 6-10 Div29"/>
      <sheetName val="WP 6- Meter"/>
      <sheetName val="WP 6-11 Deprec Exp SubAccts"/>
      <sheetName val="4060 Amort Acq Adj"/>
      <sheetName val="Sch 7 RateBase"/>
      <sheetName val="WP 7-1NetPlant"/>
      <sheetName val="WP 7-2 Alloc NetPlant"/>
      <sheetName val="WP 7-3 CWIP"/>
      <sheetName val="WP 7-4 ADIT"/>
      <sheetName val="WP 7-4-1 ADIT"/>
      <sheetName val="WP 7-4-2 Def Alloc Adjusted"/>
      <sheetName val="WP 7-5 PrePaids"/>
      <sheetName val="WP 7-6"/>
      <sheetName val="WP 7-6-1CustAdv"/>
      <sheetName val="WP 7-6-2CustDep "/>
      <sheetName val="WP 7-7 M&amp;S"/>
      <sheetName val="M&amp;S new"/>
      <sheetName val="WP 7-8 StorgGas"/>
      <sheetName val="WP7- Storg Gas 1641 Repriced"/>
      <sheetName val="WP 7- ANG Rate Base Deduct"/>
      <sheetName val="Sch 8 FIT"/>
      <sheetName val="Sch 9 CapStruc"/>
      <sheetName val="WP 9-1-1 Cap Bal"/>
      <sheetName val="WP 9-1-2 Proj Bal"/>
      <sheetName val="WP 9-2-1 LTD rate"/>
      <sheetName val="WP 9-2-2 Proj LTD rate"/>
      <sheetName val="Sch 10 Int on Deposits"/>
      <sheetName val="WP 2-8"/>
      <sheetName val="WP 4-4 Int on Deposits"/>
      <sheetName val="WP 7-4 DefFIT"/>
      <sheetName val="WP 7-4-1DefFIT"/>
      <sheetName val="WP 7-5 PP"/>
      <sheetName val="PP new"/>
      <sheetName val="WP Storg Gas 1641 Repriced"/>
      <sheetName val="WP 9-1"/>
      <sheetName val="WP 9-1-1Proj"/>
      <sheetName val="WP 9-2 LTD rate"/>
      <sheetName val="WP 9-2-1 Proj LTD rate"/>
    </sheetNames>
    <sheetDataSet>
      <sheetData sheetId="0"/>
      <sheetData sheetId="1"/>
      <sheetData sheetId="2">
        <row r="8">
          <cell r="C8" t="str">
            <v>Missouri</v>
          </cell>
        </row>
        <row r="9">
          <cell r="C9" t="str">
            <v>Atmos Energy Mid-States</v>
          </cell>
        </row>
        <row r="10">
          <cell r="C10" t="str">
            <v>September 30, 2005</v>
          </cell>
        </row>
        <row r="23">
          <cell r="C23">
            <v>0.0557532434167921</v>
          </cell>
        </row>
        <row r="24">
          <cell r="C24">
            <v>0.0403123661461116</v>
          </cell>
        </row>
        <row r="25">
          <cell r="C25">
            <v>0.12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zacks data"/>
      <sheetName val="Growth Rates"/>
      <sheetName val="Prices &amp; Dividends"/>
      <sheetName val="Calculate"/>
      <sheetName val="E Dividends"/>
      <sheetName val="Cost of Equity"/>
      <sheetName val="DCF Goal Seek"/>
      <sheetName val="NCDCF Goal Seek"/>
      <sheetName val="Solver Macro"/>
      <sheetName val="Beta"/>
      <sheetName val="CAPM"/>
      <sheetName val="Rider VBA"/>
      <sheetName val="Aqua ratios"/>
      <sheetName val="water sample ratios"/>
      <sheetName val="market return"/>
    </sheetNames>
    <sheetDataSet>
      <sheetData sheetId="0" refreshError="1"/>
      <sheetData sheetId="1">
        <row r="6">
          <cell r="B6" t="str">
            <v>American States Water (AWR 029899)</v>
          </cell>
          <cell r="L6">
            <v>0.0498333333333333</v>
          </cell>
        </row>
        <row r="7">
          <cell r="L7">
            <v>0.0848333333333333</v>
          </cell>
        </row>
        <row r="8">
          <cell r="L8">
            <v>0.0644333333333333</v>
          </cell>
        </row>
        <row r="9">
          <cell r="L9">
            <v>0.0823333333333333</v>
          </cell>
        </row>
        <row r="10">
          <cell r="L10">
            <v>0.0583333333333333</v>
          </cell>
        </row>
        <row r="11">
          <cell r="L11">
            <v>0.085</v>
          </cell>
        </row>
        <row r="12">
          <cell r="L12">
            <v>0.03</v>
          </cell>
        </row>
        <row r="13">
          <cell r="L13">
            <v>0.07</v>
          </cell>
        </row>
        <row r="14"/>
        <row r="15"/>
        <row r="16"/>
        <row r="17"/>
        <row r="18"/>
        <row r="19"/>
        <row r="20"/>
        <row r="21"/>
        <row r="22"/>
        <row r="23"/>
        <row r="24"/>
        <row r="25"/>
        <row r="26"/>
        <row r="27"/>
        <row r="28"/>
        <row r="29"/>
        <row r="30"/>
      </sheetData>
      <sheetData sheetId="2">
        <row r="5">
          <cell r="D5">
            <v>0.224</v>
          </cell>
          <cell r="F5">
            <v>0.242</v>
          </cell>
          <cell r="H5">
            <v>0.242</v>
          </cell>
          <cell r="J5">
            <v>0.242</v>
          </cell>
        </row>
        <row r="6">
          <cell r="D6">
            <v>0.375</v>
          </cell>
          <cell r="F6">
            <v>0.375</v>
          </cell>
          <cell r="H6">
            <v>0.375</v>
          </cell>
          <cell r="J6">
            <v>0.415</v>
          </cell>
        </row>
        <row r="7">
          <cell r="D7">
            <v>0.1913</v>
          </cell>
          <cell r="F7">
            <v>0.1913</v>
          </cell>
          <cell r="H7">
            <v>0.1913</v>
          </cell>
          <cell r="J7">
            <v>0.1913</v>
          </cell>
        </row>
        <row r="8">
          <cell r="D8">
            <v>0.1725</v>
          </cell>
          <cell r="F8">
            <v>0.18</v>
          </cell>
          <cell r="H8">
            <v>0.18</v>
          </cell>
          <cell r="J8">
            <v>0.18</v>
          </cell>
        </row>
        <row r="9">
          <cell r="D9">
            <v>0.2825</v>
          </cell>
          <cell r="F9">
            <v>0.2825</v>
          </cell>
          <cell r="H9">
            <v>0.2825</v>
          </cell>
          <cell r="J9">
            <v>0.2975</v>
          </cell>
        </row>
        <row r="10">
          <cell r="D10">
            <v>0.19875</v>
          </cell>
          <cell r="F10">
            <v>0.21125</v>
          </cell>
          <cell r="H10">
            <v>0.21125</v>
          </cell>
          <cell r="J10">
            <v>0.21125</v>
          </cell>
        </row>
        <row r="11">
          <cell r="D11">
            <v>0.2025</v>
          </cell>
          <cell r="F11">
            <v>0.2175</v>
          </cell>
          <cell r="H11">
            <v>0.2175</v>
          </cell>
          <cell r="J11">
            <v>0.2175</v>
          </cell>
        </row>
        <row r="12">
          <cell r="D12">
            <v>0.1555</v>
          </cell>
          <cell r="F12">
            <v>0.1602</v>
          </cell>
          <cell r="H12">
            <v>0.1602</v>
          </cell>
          <cell r="J12">
            <v>0.1602</v>
          </cell>
        </row>
        <row r="13"/>
        <row r="14"/>
        <row r="15"/>
        <row r="16"/>
        <row r="17"/>
        <row r="18"/>
        <row r="19"/>
        <row r="20"/>
        <row r="21"/>
        <row r="22"/>
        <row r="23"/>
        <row r="24"/>
        <row r="25"/>
        <row r="26"/>
        <row r="27"/>
        <row r="28"/>
        <row r="29"/>
      </sheetData>
      <sheetData sheetId="3">
        <row r="6">
          <cell r="G6">
            <v>0.224</v>
          </cell>
          <cell r="H6">
            <v>0.242</v>
          </cell>
          <cell r="I6">
            <v>0.242</v>
          </cell>
          <cell r="J6">
            <v>0.242</v>
          </cell>
        </row>
        <row r="7">
          <cell r="G7">
            <v>0.255</v>
          </cell>
          <cell r="H7">
            <v>0.255</v>
          </cell>
          <cell r="I7">
            <v>0.255</v>
          </cell>
          <cell r="J7">
            <v>0.255</v>
          </cell>
        </row>
        <row r="8">
          <cell r="G8">
            <v>0.271602102988121</v>
          </cell>
          <cell r="H8">
            <v>0.267002850798399</v>
          </cell>
          <cell r="I8">
            <v>0.262481481366107</v>
          </cell>
          <cell r="J8">
            <v>0.258036675841212</v>
          </cell>
          <cell r="L8">
            <v>0.0707027541819142</v>
          </cell>
        </row>
        <row r="9"/>
        <row r="10">
          <cell r="G10">
            <v>0.375</v>
          </cell>
          <cell r="H10">
            <v>0.375</v>
          </cell>
          <cell r="I10">
            <v>0.375</v>
          </cell>
          <cell r="J10">
            <v>0.415</v>
          </cell>
        </row>
        <row r="11">
          <cell r="G11">
            <v>0.415</v>
          </cell>
          <cell r="H11">
            <v>0.415</v>
          </cell>
          <cell r="I11">
            <v>0.415</v>
          </cell>
          <cell r="J11">
            <v>0.450205833333333</v>
          </cell>
        </row>
        <row r="12">
          <cell r="G12">
            <v>0.455809970897508</v>
          </cell>
          <cell r="H12">
            <v>0.444379225220653</v>
          </cell>
          <cell r="I12">
            <v>0.433235138360128</v>
          </cell>
          <cell r="J12">
            <v>0.458201620764279</v>
          </cell>
          <cell r="L12">
            <v>0.106930349725211</v>
          </cell>
        </row>
        <row r="13"/>
        <row r="14">
          <cell r="G14">
            <v>0.1913</v>
          </cell>
          <cell r="H14">
            <v>0.1913</v>
          </cell>
          <cell r="I14">
            <v>0.1913</v>
          </cell>
          <cell r="J14">
            <v>0.1913</v>
          </cell>
        </row>
        <row r="15">
          <cell r="G15">
            <v>0.2047</v>
          </cell>
          <cell r="H15">
            <v>0.2047</v>
          </cell>
          <cell r="I15">
            <v>0.2047</v>
          </cell>
          <cell r="J15">
            <v>0.2047</v>
          </cell>
        </row>
        <row r="16">
          <cell r="G16">
            <v>0.221634843405024</v>
          </cell>
          <cell r="H16">
            <v>0.216915682638449</v>
          </cell>
          <cell r="I16">
            <v>0.212297004620879</v>
          </cell>
          <cell r="J16">
            <v>0.207776669822991</v>
          </cell>
          <cell r="L16">
            <v>0.0899042379969407</v>
          </cell>
        </row>
        <row r="17"/>
        <row r="18">
          <cell r="G18">
            <v>0.1725</v>
          </cell>
          <cell r="H18">
            <v>0.18</v>
          </cell>
          <cell r="I18">
            <v>0.18</v>
          </cell>
          <cell r="J18">
            <v>0.18</v>
          </cell>
        </row>
        <row r="19">
          <cell r="G19">
            <v>0.18</v>
          </cell>
          <cell r="H19">
            <v>0.19482</v>
          </cell>
          <cell r="I19">
            <v>0.19482</v>
          </cell>
          <cell r="J19">
            <v>0.19482</v>
          </cell>
        </row>
        <row r="20">
          <cell r="G20">
            <v>0.192977093781725</v>
          </cell>
          <cell r="H20">
            <v>0.20382435906734</v>
          </cell>
          <cell r="I20">
            <v>0.198904851018231</v>
          </cell>
          <cell r="J20">
            <v>0.194104080295495</v>
          </cell>
          <cell r="L20">
            <v>0.102663098892902</v>
          </cell>
        </row>
        <row r="21"/>
        <row r="22">
          <cell r="G22">
            <v>0.2825</v>
          </cell>
          <cell r="H22">
            <v>0.2825</v>
          </cell>
          <cell r="I22">
            <v>0.2825</v>
          </cell>
          <cell r="J22">
            <v>0.2975</v>
          </cell>
        </row>
        <row r="23">
          <cell r="G23">
            <v>0.2975</v>
          </cell>
          <cell r="H23">
            <v>0.2975</v>
          </cell>
          <cell r="I23">
            <v>0.2975</v>
          </cell>
          <cell r="J23">
            <v>0.314854166666667</v>
          </cell>
        </row>
        <row r="24">
          <cell r="G24">
            <v>0.318556716640894</v>
          </cell>
          <cell r="H24">
            <v>0.312461378255465</v>
          </cell>
          <cell r="I24">
            <v>0.306482669493874</v>
          </cell>
          <cell r="J24">
            <v>0.318154429664112</v>
          </cell>
          <cell r="L24">
            <v>0.0803430674210657</v>
          </cell>
        </row>
        <row r="25"/>
        <row r="26">
          <cell r="G26">
            <v>0.19875</v>
          </cell>
          <cell r="H26">
            <v>0.21125</v>
          </cell>
          <cell r="I26">
            <v>0.21125</v>
          </cell>
          <cell r="J26">
            <v>0.21125</v>
          </cell>
        </row>
        <row r="27">
          <cell r="G27">
            <v>0.21125</v>
          </cell>
          <cell r="H27">
            <v>0.22920625</v>
          </cell>
          <cell r="I27">
            <v>0.22920625</v>
          </cell>
          <cell r="J27">
            <v>0.22920625</v>
          </cell>
        </row>
        <row r="28">
          <cell r="G28">
            <v>0.232451109471268</v>
          </cell>
          <cell r="H28">
            <v>0.245762090338093</v>
          </cell>
          <cell r="I28">
            <v>0.239479544255761</v>
          </cell>
          <cell r="J28">
            <v>0.233357602216235</v>
          </cell>
          <cell r="L28">
            <v>0.109138746534063</v>
          </cell>
        </row>
        <row r="30">
          <cell r="G30">
            <v>0.2025</v>
          </cell>
          <cell r="H30">
            <v>0.2175</v>
          </cell>
          <cell r="I30">
            <v>0.2175</v>
          </cell>
          <cell r="J30">
            <v>0.2175</v>
          </cell>
        </row>
        <row r="31">
          <cell r="G31">
            <v>0.2175</v>
          </cell>
          <cell r="H31">
            <v>0.224025</v>
          </cell>
          <cell r="I31">
            <v>0.224025</v>
          </cell>
          <cell r="J31">
            <v>0.224025</v>
          </cell>
        </row>
        <row r="32">
          <cell r="G32">
            <v>0.224221841673113</v>
          </cell>
          <cell r="H32">
            <v>0.228355711903413</v>
          </cell>
          <cell r="I32">
            <v>0.225792035252914</v>
          </cell>
          <cell r="J32">
            <v>0.223257140181441</v>
          </cell>
        </row>
        <row r="33"/>
        <row r="34">
          <cell r="G34">
            <v>0.1555</v>
          </cell>
          <cell r="H34">
            <v>0.1602</v>
          </cell>
          <cell r="I34">
            <v>0.1602</v>
          </cell>
          <cell r="J34">
            <v>0.1602</v>
          </cell>
        </row>
        <row r="35">
          <cell r="G35">
            <v>0.1602</v>
          </cell>
          <cell r="H35">
            <v>0.171414</v>
          </cell>
          <cell r="I35">
            <v>0.171414</v>
          </cell>
          <cell r="J35">
            <v>0.171414</v>
          </cell>
        </row>
        <row r="36">
          <cell r="G36">
            <v>0.171647861230273</v>
          </cell>
          <cell r="H36">
            <v>0.179744127444735</v>
          </cell>
          <cell r="I36">
            <v>0.175908670463304</v>
          </cell>
          <cell r="J36">
            <v>0.172155056101522</v>
          </cell>
          <cell r="L36">
            <v>0.0901088257681829</v>
          </cell>
        </row>
        <row r="37"/>
        <row r="38"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/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/>
        <row r="46"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/>
        <row r="50"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4"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8"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2"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6"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/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/>
        <row r="74"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8"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2"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6"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G87">
            <v>0</v>
          </cell>
          <cell r="H87">
            <v>0</v>
          </cell>
          <cell r="I87">
            <v>0</v>
          </cell>
          <cell r="J87">
            <v>0</v>
          </cell>
        </row>
        <row r="88">
          <cell r="G88">
            <v>0</v>
          </cell>
          <cell r="H88">
            <v>0</v>
          </cell>
          <cell r="I88">
            <v>0</v>
          </cell>
          <cell r="J88">
            <v>0</v>
          </cell>
        </row>
        <row r="90"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1"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2">
          <cell r="G92">
            <v>0</v>
          </cell>
          <cell r="H92">
            <v>0</v>
          </cell>
          <cell r="I92">
            <v>0</v>
          </cell>
          <cell r="J92">
            <v>0</v>
          </cell>
        </row>
        <row r="94"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95"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96">
          <cell r="G96">
            <v>0</v>
          </cell>
          <cell r="H96">
            <v>0</v>
          </cell>
          <cell r="I96">
            <v>0</v>
          </cell>
          <cell r="J96">
            <v>0</v>
          </cell>
        </row>
        <row r="98">
          <cell r="G98">
            <v>0</v>
          </cell>
          <cell r="H98">
            <v>0</v>
          </cell>
          <cell r="I98">
            <v>0</v>
          </cell>
          <cell r="J98">
            <v>0</v>
          </cell>
        </row>
        <row r="99">
          <cell r="G99">
            <v>0</v>
          </cell>
          <cell r="H99">
            <v>0</v>
          </cell>
          <cell r="I99">
            <v>0</v>
          </cell>
          <cell r="J99">
            <v>0</v>
          </cell>
        </row>
        <row r="100">
          <cell r="G100">
            <v>0</v>
          </cell>
          <cell r="H100">
            <v>0</v>
          </cell>
          <cell r="I100">
            <v>0</v>
          </cell>
          <cell r="J100">
            <v>0</v>
          </cell>
        </row>
        <row r="102">
          <cell r="G102">
            <v>0</v>
          </cell>
          <cell r="H102">
            <v>0</v>
          </cell>
          <cell r="I102">
            <v>0</v>
          </cell>
          <cell r="J102">
            <v>0</v>
          </cell>
        </row>
        <row r="103">
          <cell r="G103">
            <v>0</v>
          </cell>
          <cell r="H103">
            <v>0</v>
          </cell>
          <cell r="I103">
            <v>0</v>
          </cell>
          <cell r="J103">
            <v>0</v>
          </cell>
        </row>
        <row r="104">
          <cell r="G104">
            <v>0</v>
          </cell>
          <cell r="H104">
            <v>0</v>
          </cell>
          <cell r="I104">
            <v>0</v>
          </cell>
          <cell r="J104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Proxy Group Ticker"/>
      <sheetName val="Exhibit List"/>
      <sheetName val="WEA-2"/>
      <sheetName val="WEA-3"/>
      <sheetName val="WEA-4 (1)"/>
      <sheetName val="WEA-4 (2)"/>
      <sheetName val="WEA-4 (3)"/>
      <sheetName val="WEA-5"/>
      <sheetName val="WEA-6"/>
      <sheetName val="WEA-7"/>
      <sheetName val="WEA-8"/>
      <sheetName val="WEA-9 (1)"/>
      <sheetName val="WEA-9 (2)"/>
      <sheetName val="WEA-10"/>
      <sheetName val="WEA-11 (1)"/>
      <sheetName val="WEA-11 (2)"/>
      <sheetName val="WEA-11 (3,4)"/>
      <sheetName val="WEA-12"/>
      <sheetName val="WEA-13"/>
      <sheetName val="WEA-14"/>
      <sheetName val="WEA-15"/>
      <sheetName val="WEA-16"/>
      <sheetName val="WEA-18"/>
      <sheetName val="Utility Proxy Group"/>
      <sheetName val="Proxy Group Risk Measures"/>
      <sheetName val="Stock Price"/>
      <sheetName val="2012 01 Market DCF"/>
      <sheetName val="Bond Yields"/>
      <sheetName val="Size Premium"/>
      <sheetName val="Ordinal Ratings"/>
      <sheetName val="Value Line Data"/>
      <sheetName val="CS Data-Operating Cos"/>
      <sheetName val="CS Data"/>
      <sheetName val="MV CS Data"/>
    </sheetNames>
    <sheetDataSet>
      <sheetData sheetId="0">
        <row r="8">
          <cell r="B8" t="str">
            <v>LNT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13">
          <cell r="B13" t="str">
            <v>ALE</v>
          </cell>
          <cell r="C13" t="str">
            <v>ALLETE</v>
          </cell>
          <cell r="E13" t="str">
            <v>BBB+</v>
          </cell>
          <cell r="F13">
            <v>8</v>
          </cell>
          <cell r="G13">
            <v>2</v>
          </cell>
          <cell r="I13" t="str">
            <v>A</v>
          </cell>
          <cell r="J13">
            <v>3</v>
          </cell>
          <cell r="L13">
            <v>0.7</v>
          </cell>
          <cell r="N13">
            <v>1367.04</v>
          </cell>
        </row>
        <row r="14">
          <cell r="B14" t="str">
            <v>LNT</v>
          </cell>
          <cell r="C14" t="str">
            <v>Alliant Energy</v>
          </cell>
          <cell r="E14" t="str">
            <v>BBB+</v>
          </cell>
          <cell r="F14">
            <v>8</v>
          </cell>
          <cell r="G14">
            <v>2</v>
          </cell>
          <cell r="I14" t="str">
            <v>A</v>
          </cell>
          <cell r="J14">
            <v>3</v>
          </cell>
          <cell r="L14">
            <v>0.7</v>
          </cell>
          <cell r="N14">
            <v>4594.61</v>
          </cell>
        </row>
        <row r="15">
          <cell r="B15" t="str">
            <v>AEE</v>
          </cell>
          <cell r="C15" t="str">
            <v>Ameren Corp.</v>
          </cell>
          <cell r="E15" t="str">
            <v>BBB-</v>
          </cell>
          <cell r="F15">
            <v>10</v>
          </cell>
          <cell r="G15">
            <v>3</v>
          </cell>
          <cell r="I15" t="str">
            <v>B++</v>
          </cell>
          <cell r="J15">
            <v>4</v>
          </cell>
          <cell r="L15">
            <v>0.8</v>
          </cell>
          <cell r="N15">
            <v>7885.82</v>
          </cell>
        </row>
        <row r="16">
          <cell r="B16" t="str">
            <v>AEP</v>
          </cell>
          <cell r="C16" t="str">
            <v>American Elec Pwr</v>
          </cell>
          <cell r="E16" t="str">
            <v>BBB</v>
          </cell>
          <cell r="F16">
            <v>9</v>
          </cell>
          <cell r="G16">
            <v>3</v>
          </cell>
          <cell r="I16" t="str">
            <v>B++</v>
          </cell>
          <cell r="J16">
            <v>4</v>
          </cell>
          <cell r="L16">
            <v>0.7</v>
          </cell>
          <cell r="N16">
            <v>18759.72</v>
          </cell>
        </row>
        <row r="17">
          <cell r="B17" t="str">
            <v>AVA</v>
          </cell>
          <cell r="C17" t="str">
            <v>Avista Corp.</v>
          </cell>
          <cell r="E17" t="str">
            <v>BBB</v>
          </cell>
          <cell r="F17">
            <v>9</v>
          </cell>
          <cell r="G17">
            <v>2</v>
          </cell>
          <cell r="I17" t="str">
            <v>B++</v>
          </cell>
          <cell r="J17">
            <v>4</v>
          </cell>
          <cell r="L17">
            <v>0.7</v>
          </cell>
          <cell r="N17">
            <v>1418.72</v>
          </cell>
        </row>
        <row r="18">
          <cell r="B18" t="str">
            <v>BKH</v>
          </cell>
          <cell r="C18" t="str">
            <v>Black Hills Corp.</v>
          </cell>
          <cell r="E18" t="str">
            <v>BBB-</v>
          </cell>
          <cell r="F18">
            <v>10</v>
          </cell>
          <cell r="G18">
            <v>3</v>
          </cell>
          <cell r="I18" t="str">
            <v>B+</v>
          </cell>
          <cell r="J18">
            <v>5</v>
          </cell>
          <cell r="L18">
            <v>0.85</v>
          </cell>
          <cell r="N18">
            <v>1290.81</v>
          </cell>
        </row>
        <row r="19">
          <cell r="B19" t="str">
            <v>CNP</v>
          </cell>
          <cell r="C19" t="str">
            <v>CenterPoint Energy</v>
          </cell>
          <cell r="E19" t="str">
            <v>BBB</v>
          </cell>
          <cell r="F19">
            <v>9</v>
          </cell>
          <cell r="G19">
            <v>3</v>
          </cell>
          <cell r="I19" t="str">
            <v>B</v>
          </cell>
          <cell r="J19">
            <v>6</v>
          </cell>
          <cell r="L19">
            <v>0.8</v>
          </cell>
          <cell r="N19">
            <v>8325.05</v>
          </cell>
        </row>
        <row r="20">
          <cell r="B20" t="str">
            <v>CV</v>
          </cell>
          <cell r="C20" t="str">
            <v>Central Vermont P S </v>
          </cell>
          <cell r="E20" t="str">
            <v>--</v>
          </cell>
          <cell r="F20" t="str">
            <v> </v>
          </cell>
          <cell r="G20">
            <v>3</v>
          </cell>
          <cell r="I20" t="str">
            <v>B</v>
          </cell>
          <cell r="J20">
            <v>6</v>
          </cell>
          <cell r="L20">
            <v>0.75</v>
          </cell>
          <cell r="N20">
            <v>472.32</v>
          </cell>
        </row>
        <row r="21">
          <cell r="B21" t="str">
            <v>CHG</v>
          </cell>
          <cell r="C21" t="str">
            <v>CH Energy Group</v>
          </cell>
          <cell r="D21" t="str">
            <v>(a)</v>
          </cell>
          <cell r="E21" t="str">
            <v>A</v>
          </cell>
          <cell r="F21">
            <v>6</v>
          </cell>
          <cell r="G21">
            <v>1</v>
          </cell>
          <cell r="I21" t="str">
            <v>A</v>
          </cell>
          <cell r="J21">
            <v>3</v>
          </cell>
          <cell r="L21">
            <v>0.65</v>
          </cell>
          <cell r="N21">
            <v>853.63</v>
          </cell>
        </row>
        <row r="22">
          <cell r="B22" t="str">
            <v>CNL</v>
          </cell>
          <cell r="C22" t="str">
            <v>Cleco Corp.</v>
          </cell>
          <cell r="E22" t="str">
            <v>BBB</v>
          </cell>
          <cell r="F22">
            <v>9</v>
          </cell>
          <cell r="G22">
            <v>2</v>
          </cell>
          <cell r="I22" t="str">
            <v>B++</v>
          </cell>
          <cell r="J22">
            <v>4</v>
          </cell>
          <cell r="L22">
            <v>0.65</v>
          </cell>
          <cell r="N22">
            <v>2179.69</v>
          </cell>
        </row>
        <row r="23">
          <cell r="B23" t="str">
            <v>CMS</v>
          </cell>
          <cell r="C23" t="str">
            <v>CMS Energy</v>
          </cell>
          <cell r="E23" t="str">
            <v>BBB-</v>
          </cell>
          <cell r="F23">
            <v>10</v>
          </cell>
          <cell r="G23">
            <v>3</v>
          </cell>
          <cell r="I23" t="str">
            <v>B+</v>
          </cell>
          <cell r="J23">
            <v>5</v>
          </cell>
          <cell r="L23">
            <v>0.75</v>
          </cell>
          <cell r="N23">
            <v>5231.52</v>
          </cell>
        </row>
        <row r="24">
          <cell r="B24" t="str">
            <v>ED</v>
          </cell>
          <cell r="C24" t="str">
            <v>Consolidated Edison</v>
          </cell>
          <cell r="E24" t="str">
            <v>A-</v>
          </cell>
          <cell r="F24">
            <v>7</v>
          </cell>
          <cell r="G24">
            <v>1</v>
          </cell>
          <cell r="I24" t="str">
            <v>A+</v>
          </cell>
          <cell r="J24">
            <v>2</v>
          </cell>
          <cell r="L24">
            <v>0.65</v>
          </cell>
          <cell r="N24">
            <v>17244.95</v>
          </cell>
        </row>
        <row r="25">
          <cell r="B25" t="str">
            <v>CEG</v>
          </cell>
          <cell r="C25" t="str">
            <v>Constellation Energy</v>
          </cell>
          <cell r="E25" t="str">
            <v>BBB-</v>
          </cell>
          <cell r="F25">
            <v>10</v>
          </cell>
          <cell r="G25">
            <v>3</v>
          </cell>
          <cell r="I25" t="str">
            <v>B+</v>
          </cell>
          <cell r="J25">
            <v>5</v>
          </cell>
          <cell r="L25">
            <v>0.8</v>
          </cell>
          <cell r="N25">
            <v>8096.83</v>
          </cell>
        </row>
        <row r="26">
          <cell r="B26" t="str">
            <v>D</v>
          </cell>
          <cell r="C26" t="str">
            <v>Dominion Resources</v>
          </cell>
          <cell r="E26" t="str">
            <v>A-</v>
          </cell>
          <cell r="F26">
            <v>7</v>
          </cell>
          <cell r="G26">
            <v>2</v>
          </cell>
          <cell r="I26" t="str">
            <v>B++</v>
          </cell>
          <cell r="J26">
            <v>4</v>
          </cell>
          <cell r="L26">
            <v>0.7</v>
          </cell>
          <cell r="N26">
            <v>29249.52</v>
          </cell>
        </row>
        <row r="27">
          <cell r="B27" t="str">
            <v>DPL</v>
          </cell>
          <cell r="C27" t="str">
            <v>DPL, Inc.</v>
          </cell>
          <cell r="E27" t="str">
            <v>A-</v>
          </cell>
          <cell r="F27">
            <v>7</v>
          </cell>
          <cell r="G27">
            <v>3</v>
          </cell>
          <cell r="I27" t="str">
            <v>B++</v>
          </cell>
          <cell r="J27">
            <v>4</v>
          </cell>
          <cell r="L27">
            <v>0.6</v>
          </cell>
          <cell r="N27">
            <v>3548.2</v>
          </cell>
        </row>
        <row r="28">
          <cell r="B28" t="str">
            <v>DTE</v>
          </cell>
          <cell r="C28" t="str">
            <v>DTE Energy Co.</v>
          </cell>
          <cell r="E28" t="str">
            <v>BBB+</v>
          </cell>
          <cell r="F28">
            <v>8</v>
          </cell>
          <cell r="G28">
            <v>3</v>
          </cell>
          <cell r="I28" t="str">
            <v>B+</v>
          </cell>
          <cell r="J28">
            <v>5</v>
          </cell>
          <cell r="L28">
            <v>0.75</v>
          </cell>
          <cell r="N28">
            <v>8666.26</v>
          </cell>
        </row>
        <row r="29">
          <cell r="B29" t="str">
            <v>DUK</v>
          </cell>
          <cell r="C29" t="str">
            <v>Duke Energy Corp.</v>
          </cell>
          <cell r="E29" t="str">
            <v>A-</v>
          </cell>
          <cell r="F29">
            <v>7</v>
          </cell>
          <cell r="G29">
            <v>2</v>
          </cell>
          <cell r="I29" t="str">
            <v>A</v>
          </cell>
          <cell r="J29">
            <v>3</v>
          </cell>
          <cell r="L29">
            <v>0.65</v>
          </cell>
          <cell r="N29">
            <v>27639</v>
          </cell>
        </row>
        <row r="30">
          <cell r="B30" t="str">
            <v>EIX</v>
          </cell>
          <cell r="C30" t="str">
            <v>Edison International</v>
          </cell>
          <cell r="E30" t="str">
            <v>BBB-</v>
          </cell>
          <cell r="F30">
            <v>10</v>
          </cell>
          <cell r="G30">
            <v>3</v>
          </cell>
          <cell r="I30" t="str">
            <v>B++</v>
          </cell>
          <cell r="J30">
            <v>4</v>
          </cell>
          <cell r="L30">
            <v>0.8</v>
          </cell>
          <cell r="N30">
            <v>13185.57</v>
          </cell>
        </row>
        <row r="31">
          <cell r="B31" t="str">
            <v>EE</v>
          </cell>
          <cell r="C31" t="str">
            <v>El Paso Electric</v>
          </cell>
          <cell r="E31" t="str">
            <v>BBB</v>
          </cell>
          <cell r="F31">
            <v>9</v>
          </cell>
          <cell r="G31">
            <v>2</v>
          </cell>
          <cell r="I31" t="str">
            <v>B++</v>
          </cell>
          <cell r="J31">
            <v>4</v>
          </cell>
          <cell r="L31">
            <v>0.75</v>
          </cell>
          <cell r="N31">
            <v>1424.01</v>
          </cell>
        </row>
        <row r="32">
          <cell r="B32" t="str">
            <v>EDE</v>
          </cell>
          <cell r="C32" t="str">
            <v>Empire District Elec</v>
          </cell>
          <cell r="E32" t="str">
            <v>BBB-</v>
          </cell>
          <cell r="F32">
            <v>10</v>
          </cell>
          <cell r="G32">
            <v>3</v>
          </cell>
          <cell r="I32" t="str">
            <v>B+</v>
          </cell>
          <cell r="J32">
            <v>5</v>
          </cell>
          <cell r="L32">
            <v>0.7</v>
          </cell>
          <cell r="N32">
            <v>842.13</v>
          </cell>
        </row>
        <row r="33">
          <cell r="B33" t="str">
            <v>ETR</v>
          </cell>
          <cell r="C33" t="str">
            <v>Entergy Corp.</v>
          </cell>
          <cell r="E33" t="str">
            <v>BBB</v>
          </cell>
          <cell r="F33">
            <v>9</v>
          </cell>
          <cell r="G33">
            <v>2</v>
          </cell>
          <cell r="I33" t="str">
            <v>A</v>
          </cell>
          <cell r="J33">
            <v>3</v>
          </cell>
          <cell r="L33">
            <v>0.7</v>
          </cell>
          <cell r="N33">
            <v>12152.7</v>
          </cell>
        </row>
        <row r="34">
          <cell r="B34" t="str">
            <v>EXC</v>
          </cell>
          <cell r="C34" t="str">
            <v>Exelon Corp.</v>
          </cell>
          <cell r="E34" t="str">
            <v>BBB</v>
          </cell>
          <cell r="F34">
            <v>9</v>
          </cell>
          <cell r="G34">
            <v>2</v>
          </cell>
          <cell r="I34" t="str">
            <v>A</v>
          </cell>
          <cell r="J34">
            <v>3</v>
          </cell>
          <cell r="L34">
            <v>0.85</v>
          </cell>
          <cell r="N34">
            <v>29444.37</v>
          </cell>
        </row>
        <row r="35">
          <cell r="B35" t="str">
            <v>FE</v>
          </cell>
          <cell r="C35" t="str">
            <v>FirstEnergy Corp.</v>
          </cell>
          <cell r="E35" t="str">
            <v>BBB-</v>
          </cell>
          <cell r="F35">
            <v>10</v>
          </cell>
          <cell r="G35">
            <v>2</v>
          </cell>
          <cell r="I35" t="str">
            <v>B++</v>
          </cell>
          <cell r="J35">
            <v>4</v>
          </cell>
          <cell r="L35">
            <v>0.8</v>
          </cell>
          <cell r="N35">
            <v>18715.17</v>
          </cell>
        </row>
        <row r="36">
          <cell r="B36" t="str">
            <v>GXP</v>
          </cell>
          <cell r="C36" t="str">
            <v>Great Plains Energy</v>
          </cell>
          <cell r="E36" t="str">
            <v>BBB</v>
          </cell>
          <cell r="F36">
            <v>9</v>
          </cell>
          <cell r="G36">
            <v>3</v>
          </cell>
          <cell r="I36" t="str">
            <v>B+</v>
          </cell>
          <cell r="J36">
            <v>5</v>
          </cell>
          <cell r="L36">
            <v>0.75</v>
          </cell>
          <cell r="N36">
            <v>2872.49</v>
          </cell>
        </row>
        <row r="37">
          <cell r="B37" t="str">
            <v>HE</v>
          </cell>
          <cell r="C37" t="str">
            <v>Hawaiian Elec.</v>
          </cell>
          <cell r="E37" t="str">
            <v>BBB-</v>
          </cell>
          <cell r="F37">
            <v>10</v>
          </cell>
          <cell r="G37">
            <v>3</v>
          </cell>
          <cell r="I37" t="str">
            <v>B+</v>
          </cell>
          <cell r="J37">
            <v>5</v>
          </cell>
          <cell r="L37">
            <v>0.7</v>
          </cell>
          <cell r="N37">
            <v>2469.17</v>
          </cell>
        </row>
        <row r="38">
          <cell r="B38" t="str">
            <v>IDA</v>
          </cell>
          <cell r="C38" t="str">
            <v>IDACORP, Inc.</v>
          </cell>
          <cell r="E38" t="str">
            <v>BBB</v>
          </cell>
          <cell r="F38">
            <v>9</v>
          </cell>
          <cell r="G38">
            <v>3</v>
          </cell>
          <cell r="I38" t="str">
            <v>B+</v>
          </cell>
          <cell r="J38">
            <v>5</v>
          </cell>
          <cell r="L38">
            <v>0.7</v>
          </cell>
          <cell r="N38">
            <v>2016.53</v>
          </cell>
        </row>
        <row r="39">
          <cell r="B39" t="str">
            <v>TEG</v>
          </cell>
          <cell r="C39" t="str">
            <v>Integrys Energy Group</v>
          </cell>
          <cell r="E39" t="str">
            <v>BBB+</v>
          </cell>
          <cell r="F39">
            <v>8</v>
          </cell>
          <cell r="G39">
            <v>2</v>
          </cell>
          <cell r="I39" t="str">
            <v>B++</v>
          </cell>
          <cell r="J39">
            <v>4</v>
          </cell>
          <cell r="L39">
            <v>0.9</v>
          </cell>
          <cell r="N39">
            <v>3996.94</v>
          </cell>
        </row>
        <row r="40">
          <cell r="B40" t="str">
            <v>ITC</v>
          </cell>
          <cell r="C40" t="str">
            <v>ITC Holdings Corp.</v>
          </cell>
          <cell r="E40" t="str">
            <v>BBB</v>
          </cell>
          <cell r="F40">
            <v>9</v>
          </cell>
          <cell r="G40">
            <v>2</v>
          </cell>
          <cell r="I40" t="str">
            <v>B++</v>
          </cell>
          <cell r="J40">
            <v>4</v>
          </cell>
          <cell r="L40">
            <v>0.8</v>
          </cell>
          <cell r="N40">
            <v>3777.3</v>
          </cell>
        </row>
        <row r="41">
          <cell r="B41" t="str">
            <v>MGEE</v>
          </cell>
          <cell r="C41" t="str">
            <v>MGE Energy</v>
          </cell>
          <cell r="E41" t="str">
            <v>AA-</v>
          </cell>
          <cell r="F41">
            <v>4</v>
          </cell>
          <cell r="G41">
            <v>1</v>
          </cell>
          <cell r="I41" t="str">
            <v>A</v>
          </cell>
          <cell r="J41">
            <v>3</v>
          </cell>
          <cell r="L41">
            <v>0.6</v>
          </cell>
          <cell r="N41">
            <v>980.03</v>
          </cell>
        </row>
        <row r="42">
          <cell r="B42" t="str">
            <v>NEE</v>
          </cell>
          <cell r="C42" t="str">
            <v>NextEra Energy, Inc.</v>
          </cell>
          <cell r="E42" t="str">
            <v>A-</v>
          </cell>
          <cell r="F42">
            <v>7</v>
          </cell>
          <cell r="G42">
            <v>2</v>
          </cell>
          <cell r="I42" t="str">
            <v>A</v>
          </cell>
          <cell r="J42">
            <v>3</v>
          </cell>
          <cell r="L42">
            <v>0.75</v>
          </cell>
          <cell r="N42">
            <v>23351.18</v>
          </cell>
        </row>
        <row r="43">
          <cell r="B43" t="str">
            <v>NU</v>
          </cell>
          <cell r="C43" t="str">
            <v>Northeast Utilities</v>
          </cell>
          <cell r="E43" t="str">
            <v>BBB+</v>
          </cell>
          <cell r="F43">
            <v>8</v>
          </cell>
          <cell r="G43">
            <v>3</v>
          </cell>
          <cell r="I43" t="str">
            <v>B+</v>
          </cell>
          <cell r="J43">
            <v>5</v>
          </cell>
          <cell r="L43">
            <v>0.7</v>
          </cell>
          <cell r="N43">
            <v>6065.86</v>
          </cell>
        </row>
        <row r="44">
          <cell r="B44" t="str">
            <v>NST</v>
          </cell>
          <cell r="C44" t="str">
            <v>NSTAR</v>
          </cell>
          <cell r="E44" t="str">
            <v>A+</v>
          </cell>
          <cell r="F44">
            <v>5</v>
          </cell>
          <cell r="G44">
            <v>1</v>
          </cell>
          <cell r="I44" t="str">
            <v>A</v>
          </cell>
          <cell r="J44">
            <v>3</v>
          </cell>
          <cell r="L44">
            <v>0.65</v>
          </cell>
          <cell r="N44">
            <v>4651.01</v>
          </cell>
        </row>
        <row r="45">
          <cell r="B45" t="str">
            <v>NVE</v>
          </cell>
          <cell r="C45" t="str">
            <v>NV Energy, Inc.</v>
          </cell>
          <cell r="E45" t="str">
            <v>BB+</v>
          </cell>
          <cell r="F45">
            <v>11</v>
          </cell>
          <cell r="G45">
            <v>3</v>
          </cell>
          <cell r="I45" t="str">
            <v>B</v>
          </cell>
          <cell r="J45">
            <v>6</v>
          </cell>
          <cell r="L45">
            <v>0.85</v>
          </cell>
          <cell r="N45">
            <v>3641.47</v>
          </cell>
        </row>
        <row r="46">
          <cell r="B46" t="str">
            <v>OGE</v>
          </cell>
          <cell r="C46" t="str">
            <v>OGE Energy Corp.</v>
          </cell>
          <cell r="E46" t="str">
            <v>BBB+</v>
          </cell>
          <cell r="F46">
            <v>8</v>
          </cell>
          <cell r="G46">
            <v>2</v>
          </cell>
          <cell r="I46" t="str">
            <v>A</v>
          </cell>
          <cell r="J46">
            <v>3</v>
          </cell>
          <cell r="L46">
            <v>0.75</v>
          </cell>
          <cell r="N46">
            <v>5060.31</v>
          </cell>
        </row>
        <row r="47">
          <cell r="B47" t="str">
            <v>OTTR</v>
          </cell>
          <cell r="C47" t="str">
            <v>Otter Tail Corp.</v>
          </cell>
          <cell r="E47" t="str">
            <v>BBB-</v>
          </cell>
          <cell r="F47">
            <v>10</v>
          </cell>
          <cell r="G47">
            <v>3</v>
          </cell>
          <cell r="I47" t="str">
            <v>B+</v>
          </cell>
          <cell r="J47">
            <v>5</v>
          </cell>
          <cell r="L47">
            <v>0.95</v>
          </cell>
          <cell r="N47">
            <v>736.01</v>
          </cell>
        </row>
        <row r="48">
          <cell r="B48" t="str">
            <v>POM</v>
          </cell>
          <cell r="C48" t="str">
            <v>Pepco Holdings</v>
          </cell>
          <cell r="E48" t="str">
            <v>BBB+</v>
          </cell>
          <cell r="F48">
            <v>8</v>
          </cell>
          <cell r="G48">
            <v>3</v>
          </cell>
          <cell r="I48" t="str">
            <v>B</v>
          </cell>
          <cell r="J48">
            <v>6</v>
          </cell>
          <cell r="L48">
            <v>0.8</v>
          </cell>
          <cell r="N48">
            <v>4390.49</v>
          </cell>
        </row>
        <row r="49">
          <cell r="B49" t="str">
            <v>PCG</v>
          </cell>
          <cell r="C49" t="str">
            <v>PG&amp;E Corp.</v>
          </cell>
          <cell r="E49" t="str">
            <v>BBB+</v>
          </cell>
          <cell r="F49">
            <v>8</v>
          </cell>
          <cell r="G49">
            <v>2</v>
          </cell>
          <cell r="I49" t="str">
            <v>B++</v>
          </cell>
          <cell r="J49">
            <v>4</v>
          </cell>
          <cell r="L49">
            <v>0.55</v>
          </cell>
          <cell r="N49">
            <v>16156.27</v>
          </cell>
        </row>
        <row r="50">
          <cell r="B50" t="str">
            <v>PNW</v>
          </cell>
          <cell r="C50" t="str">
            <v>Pinnacle West Capital</v>
          </cell>
          <cell r="E50" t="str">
            <v>BBB</v>
          </cell>
          <cell r="F50">
            <v>9</v>
          </cell>
          <cell r="G50">
            <v>2</v>
          </cell>
          <cell r="I50" t="str">
            <v>B++</v>
          </cell>
          <cell r="J50">
            <v>4</v>
          </cell>
          <cell r="L50">
            <v>0.7</v>
          </cell>
          <cell r="N50">
            <v>5016.87</v>
          </cell>
        </row>
        <row r="51">
          <cell r="B51" t="str">
            <v>PNM</v>
          </cell>
          <cell r="C51" t="str">
            <v>PNM Resources</v>
          </cell>
          <cell r="E51" t="str">
            <v>BB</v>
          </cell>
          <cell r="F51">
            <v>12</v>
          </cell>
          <cell r="G51">
            <v>3</v>
          </cell>
          <cell r="I51" t="str">
            <v>B</v>
          </cell>
          <cell r="J51">
            <v>6</v>
          </cell>
          <cell r="L51">
            <v>0.95</v>
          </cell>
          <cell r="N51">
            <v>1589.58</v>
          </cell>
        </row>
        <row r="52">
          <cell r="B52" t="str">
            <v>POR</v>
          </cell>
          <cell r="C52" t="str">
            <v>Portland General Elec.</v>
          </cell>
          <cell r="E52" t="str">
            <v>BBB</v>
          </cell>
          <cell r="F52">
            <v>9</v>
          </cell>
          <cell r="G52">
            <v>3</v>
          </cell>
          <cell r="I52" t="str">
            <v>B+</v>
          </cell>
          <cell r="J52">
            <v>5</v>
          </cell>
          <cell r="L52">
            <v>0.75</v>
          </cell>
          <cell r="N52">
            <v>1847.46</v>
          </cell>
        </row>
        <row r="53">
          <cell r="B53" t="str">
            <v>PPL</v>
          </cell>
          <cell r="C53" t="str">
            <v>PPL Corp.</v>
          </cell>
          <cell r="E53" t="str">
            <v>BBB</v>
          </cell>
          <cell r="F53">
            <v>9</v>
          </cell>
          <cell r="G53">
            <v>3</v>
          </cell>
          <cell r="I53" t="str">
            <v>B++</v>
          </cell>
          <cell r="J53">
            <v>4</v>
          </cell>
          <cell r="L53">
            <v>0.65</v>
          </cell>
          <cell r="N53">
            <v>17260.22</v>
          </cell>
        </row>
        <row r="54">
          <cell r="B54" t="str">
            <v>PGN</v>
          </cell>
          <cell r="C54" t="str">
            <v>Progress Energy</v>
          </cell>
          <cell r="E54" t="str">
            <v>BBB+</v>
          </cell>
          <cell r="F54">
            <v>8</v>
          </cell>
          <cell r="G54">
            <v>2</v>
          </cell>
          <cell r="I54" t="str">
            <v>B++</v>
          </cell>
          <cell r="J54">
            <v>4</v>
          </cell>
          <cell r="L54">
            <v>0.6</v>
          </cell>
          <cell r="N54">
            <v>15679.25</v>
          </cell>
        </row>
        <row r="55">
          <cell r="B55" t="str">
            <v>PEG</v>
          </cell>
          <cell r="C55" t="str">
            <v>Pub Sv Enterprise Grp</v>
          </cell>
          <cell r="E55" t="str">
            <v>BBB</v>
          </cell>
          <cell r="F55">
            <v>9</v>
          </cell>
          <cell r="G55">
            <v>2</v>
          </cell>
          <cell r="I55" t="str">
            <v>A</v>
          </cell>
          <cell r="J55">
            <v>3</v>
          </cell>
          <cell r="L55">
            <v>0.75</v>
          </cell>
          <cell r="N55">
            <v>17003.43</v>
          </cell>
        </row>
        <row r="56">
          <cell r="B56" t="str">
            <v>SCG</v>
          </cell>
          <cell r="C56" t="str">
            <v>SCANA Corp.</v>
          </cell>
          <cell r="E56" t="str">
            <v>BBB+</v>
          </cell>
          <cell r="F56">
            <v>8</v>
          </cell>
          <cell r="G56">
            <v>2</v>
          </cell>
          <cell r="I56" t="str">
            <v>A</v>
          </cell>
          <cell r="J56">
            <v>3</v>
          </cell>
          <cell r="L56">
            <v>0.65</v>
          </cell>
          <cell r="N56">
            <v>5455.17</v>
          </cell>
        </row>
        <row r="57">
          <cell r="B57" t="str">
            <v>SRE</v>
          </cell>
          <cell r="C57" t="str">
            <v>Sempra Energy</v>
          </cell>
          <cell r="E57" t="str">
            <v>BBB+</v>
          </cell>
          <cell r="F57">
            <v>8</v>
          </cell>
          <cell r="G57">
            <v>2</v>
          </cell>
          <cell r="I57" t="str">
            <v>A</v>
          </cell>
          <cell r="J57">
            <v>3</v>
          </cell>
          <cell r="L57">
            <v>0.8</v>
          </cell>
          <cell r="N57">
            <v>12707.86</v>
          </cell>
        </row>
        <row r="58">
          <cell r="B58" t="str">
            <v>SO</v>
          </cell>
          <cell r="C58" t="str">
            <v>Southern Company</v>
          </cell>
          <cell r="E58" t="str">
            <v>A</v>
          </cell>
          <cell r="F58">
            <v>6</v>
          </cell>
          <cell r="G58">
            <v>1</v>
          </cell>
          <cell r="I58" t="str">
            <v>A</v>
          </cell>
          <cell r="J58">
            <v>3</v>
          </cell>
          <cell r="L58">
            <v>0.55</v>
          </cell>
          <cell r="N58">
            <v>37393.67</v>
          </cell>
        </row>
        <row r="59">
          <cell r="B59" t="str">
            <v>TE</v>
          </cell>
          <cell r="C59" t="str">
            <v>TECO Energy</v>
          </cell>
          <cell r="E59" t="str">
            <v>BBB+</v>
          </cell>
          <cell r="F59">
            <v>8</v>
          </cell>
          <cell r="G59">
            <v>3</v>
          </cell>
          <cell r="I59" t="str">
            <v>B+</v>
          </cell>
          <cell r="J59">
            <v>5</v>
          </cell>
          <cell r="L59">
            <v>0.85</v>
          </cell>
          <cell r="N59">
            <v>3996.62</v>
          </cell>
        </row>
        <row r="60">
          <cell r="B60" t="str">
            <v>UIL</v>
          </cell>
          <cell r="C60" t="str">
            <v>UIL Holdings</v>
          </cell>
          <cell r="E60" t="str">
            <v>BBB</v>
          </cell>
          <cell r="F60">
            <v>9</v>
          </cell>
          <cell r="G60">
            <v>2</v>
          </cell>
          <cell r="I60" t="str">
            <v>B++</v>
          </cell>
          <cell r="J60">
            <v>4</v>
          </cell>
          <cell r="L60">
            <v>0.7</v>
          </cell>
          <cell r="N60">
            <v>1716.29</v>
          </cell>
        </row>
        <row r="61">
          <cell r="B61" t="str">
            <v>UNS</v>
          </cell>
          <cell r="C61" t="str">
            <v>Unisource Energy</v>
          </cell>
          <cell r="D61" t="str">
            <v>(b)</v>
          </cell>
          <cell r="E61" t="str">
            <v>BB+</v>
          </cell>
          <cell r="F61">
            <v>11</v>
          </cell>
          <cell r="G61">
            <v>3</v>
          </cell>
          <cell r="I61" t="str">
            <v>C++</v>
          </cell>
          <cell r="J61">
            <v>7</v>
          </cell>
          <cell r="L61">
            <v>0.75</v>
          </cell>
          <cell r="N61">
            <v>1341.33</v>
          </cell>
        </row>
        <row r="62">
          <cell r="B62" t="str">
            <v>VVC</v>
          </cell>
          <cell r="C62" t="str">
            <v>Vectren Corp.</v>
          </cell>
          <cell r="E62" t="str">
            <v>A-</v>
          </cell>
          <cell r="F62">
            <v>7</v>
          </cell>
          <cell r="G62">
            <v>2</v>
          </cell>
          <cell r="I62" t="str">
            <v>A</v>
          </cell>
          <cell r="J62">
            <v>3</v>
          </cell>
          <cell r="L62">
            <v>0.7</v>
          </cell>
          <cell r="N62">
            <v>2380.38</v>
          </cell>
        </row>
        <row r="63">
          <cell r="B63" t="str">
            <v>WR</v>
          </cell>
          <cell r="C63" t="str">
            <v>Westar Energy</v>
          </cell>
          <cell r="E63" t="str">
            <v>BBB</v>
          </cell>
          <cell r="F63">
            <v>9</v>
          </cell>
          <cell r="G63">
            <v>2</v>
          </cell>
          <cell r="I63" t="str">
            <v>B++</v>
          </cell>
          <cell r="J63">
            <v>4</v>
          </cell>
          <cell r="L63">
            <v>0.75</v>
          </cell>
          <cell r="N63">
            <v>3164.75</v>
          </cell>
        </row>
        <row r="64">
          <cell r="B64" t="str">
            <v>WEC</v>
          </cell>
          <cell r="C64" t="str">
            <v>Wisconsin Energy</v>
          </cell>
          <cell r="E64" t="str">
            <v>A-</v>
          </cell>
          <cell r="F64">
            <v>7</v>
          </cell>
          <cell r="G64">
            <v>2</v>
          </cell>
          <cell r="I64" t="str">
            <v>B++</v>
          </cell>
          <cell r="J64">
            <v>4</v>
          </cell>
          <cell r="L64">
            <v>0.65</v>
          </cell>
          <cell r="N64">
            <v>7530.05</v>
          </cell>
        </row>
        <row r="65">
          <cell r="B65" t="str">
            <v>XEL</v>
          </cell>
          <cell r="C65" t="str">
            <v>Xcel Energy, Inc.</v>
          </cell>
          <cell r="E65" t="str">
            <v>A-</v>
          </cell>
          <cell r="F65">
            <v>7</v>
          </cell>
          <cell r="G65">
            <v>2</v>
          </cell>
          <cell r="I65" t="str">
            <v>B++</v>
          </cell>
          <cell r="J65">
            <v>4</v>
          </cell>
          <cell r="L65">
            <v>0.65</v>
          </cell>
          <cell r="N65">
            <v>12603.8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3">
          <cell r="B13" t="str">
            <v>AEE</v>
          </cell>
          <cell r="C13" t="str">
            <v>Ameren Corp.</v>
          </cell>
          <cell r="E13">
            <v>1.54</v>
          </cell>
          <cell r="F13">
            <v>40</v>
          </cell>
          <cell r="G13">
            <v>30</v>
          </cell>
          <cell r="H13">
            <v>2.45</v>
          </cell>
          <cell r="I13">
            <v>2.4</v>
          </cell>
          <cell r="J13">
            <v>2.5</v>
          </cell>
          <cell r="K13">
            <v>1.56</v>
          </cell>
          <cell r="L13">
            <v>1.62</v>
          </cell>
          <cell r="M13">
            <v>1.75</v>
          </cell>
          <cell r="N13">
            <v>32.65</v>
          </cell>
          <cell r="O13">
            <v>33.4</v>
          </cell>
          <cell r="P13">
            <v>35.5</v>
          </cell>
          <cell r="Q13">
            <v>240.4</v>
          </cell>
          <cell r="R13">
            <v>255</v>
          </cell>
          <cell r="S13">
            <v>0.482</v>
          </cell>
          <cell r="T13">
            <v>0.46</v>
          </cell>
          <cell r="U13">
            <v>0.509</v>
          </cell>
          <cell r="V13">
            <v>0.53</v>
          </cell>
          <cell r="W13">
            <v>15185</v>
          </cell>
          <cell r="X13">
            <v>17000</v>
          </cell>
          <cell r="Y13">
            <v>0.086</v>
          </cell>
          <cell r="Z13">
            <v>0.075</v>
          </cell>
          <cell r="AA13">
            <v>0.07</v>
          </cell>
          <cell r="AB13">
            <v>0.07</v>
          </cell>
          <cell r="AC13">
            <v>-0.02</v>
          </cell>
        </row>
        <row r="14">
          <cell r="B14" t="str">
            <v>AEP</v>
          </cell>
          <cell r="C14" t="str">
            <v>American Elec Pwr</v>
          </cell>
          <cell r="E14">
            <v>1.84</v>
          </cell>
          <cell r="F14">
            <v>55</v>
          </cell>
          <cell r="G14">
            <v>35</v>
          </cell>
          <cell r="H14">
            <v>3.15</v>
          </cell>
          <cell r="I14">
            <v>3.25</v>
          </cell>
          <cell r="J14">
            <v>3.75</v>
          </cell>
          <cell r="K14">
            <v>1.85</v>
          </cell>
          <cell r="L14">
            <v>1.9</v>
          </cell>
          <cell r="M14">
            <v>2.1</v>
          </cell>
          <cell r="N14">
            <v>30.4</v>
          </cell>
          <cell r="O14">
            <v>31.85</v>
          </cell>
          <cell r="P14">
            <v>36.75</v>
          </cell>
          <cell r="Q14">
            <v>480.81</v>
          </cell>
          <cell r="R14">
            <v>500</v>
          </cell>
          <cell r="S14">
            <v>0.531</v>
          </cell>
          <cell r="T14">
            <v>0.49</v>
          </cell>
          <cell r="U14">
            <v>0.467</v>
          </cell>
          <cell r="V14">
            <v>0.51</v>
          </cell>
          <cell r="W14">
            <v>29184</v>
          </cell>
          <cell r="X14">
            <v>36100</v>
          </cell>
          <cell r="Y14">
            <v>0.091</v>
          </cell>
          <cell r="Z14">
            <v>0.105</v>
          </cell>
          <cell r="AA14">
            <v>0.105</v>
          </cell>
          <cell r="AB14">
            <v>0.105</v>
          </cell>
          <cell r="AC14">
            <v>0.045</v>
          </cell>
        </row>
        <row r="15">
          <cell r="B15" t="str">
            <v>ALE</v>
          </cell>
          <cell r="C15" t="str">
            <v>ALLETE</v>
          </cell>
          <cell r="E15">
            <v>1.78</v>
          </cell>
          <cell r="F15">
            <v>45</v>
          </cell>
          <cell r="G15">
            <v>35</v>
          </cell>
          <cell r="H15">
            <v>2.65</v>
          </cell>
          <cell r="I15">
            <v>2.65</v>
          </cell>
          <cell r="J15">
            <v>3.25</v>
          </cell>
          <cell r="K15">
            <v>1.78</v>
          </cell>
          <cell r="L15">
            <v>1.8</v>
          </cell>
          <cell r="M15">
            <v>1.95</v>
          </cell>
          <cell r="N15">
            <v>28.3</v>
          </cell>
          <cell r="O15">
            <v>29.45</v>
          </cell>
          <cell r="P15">
            <v>32.75</v>
          </cell>
          <cell r="Q15">
            <v>35.8</v>
          </cell>
          <cell r="R15">
            <v>40</v>
          </cell>
          <cell r="S15">
            <v>0.442</v>
          </cell>
          <cell r="T15">
            <v>0.415</v>
          </cell>
          <cell r="U15">
            <v>0.558</v>
          </cell>
          <cell r="V15">
            <v>0.585</v>
          </cell>
          <cell r="W15">
            <v>1625.3</v>
          </cell>
          <cell r="X15">
            <v>2225</v>
          </cell>
          <cell r="Y15">
            <v>0.077</v>
          </cell>
          <cell r="Z15">
            <v>0.09</v>
          </cell>
          <cell r="AA15">
            <v>0.09</v>
          </cell>
          <cell r="AB15">
            <v>0.095</v>
          </cell>
          <cell r="AC15">
            <v>0.06</v>
          </cell>
        </row>
        <row r="16">
          <cell r="B16" t="str">
            <v>AVA</v>
          </cell>
          <cell r="C16" t="str">
            <v>Avista Corp.</v>
          </cell>
          <cell r="E16">
            <v>1.1</v>
          </cell>
          <cell r="F16">
            <v>35</v>
          </cell>
          <cell r="G16">
            <v>25</v>
          </cell>
          <cell r="H16">
            <v>1.8</v>
          </cell>
          <cell r="I16">
            <v>1.8</v>
          </cell>
          <cell r="J16">
            <v>2</v>
          </cell>
          <cell r="K16">
            <v>1.1</v>
          </cell>
          <cell r="L16">
            <v>1.18</v>
          </cell>
          <cell r="M16">
            <v>1.4</v>
          </cell>
          <cell r="N16">
            <v>20.35</v>
          </cell>
          <cell r="O16">
            <v>21</v>
          </cell>
          <cell r="P16">
            <v>22.75</v>
          </cell>
          <cell r="Q16">
            <v>57.12</v>
          </cell>
          <cell r="R16">
            <v>60.5</v>
          </cell>
          <cell r="S16">
            <v>0.516</v>
          </cell>
          <cell r="T16">
            <v>0.515</v>
          </cell>
          <cell r="U16">
            <v>0.484</v>
          </cell>
          <cell r="V16">
            <v>0.485</v>
          </cell>
          <cell r="W16">
            <v>2325.3</v>
          </cell>
          <cell r="X16">
            <v>2850</v>
          </cell>
          <cell r="Y16">
            <v>0.082</v>
          </cell>
          <cell r="Z16">
            <v>0.09</v>
          </cell>
          <cell r="AA16">
            <v>0.085</v>
          </cell>
          <cell r="AB16">
            <v>0.09</v>
          </cell>
          <cell r="AC16">
            <v>0.045</v>
          </cell>
        </row>
        <row r="17">
          <cell r="B17" t="str">
            <v>BKH</v>
          </cell>
          <cell r="C17" t="str">
            <v>Black Hills Corp.</v>
          </cell>
          <cell r="E17">
            <v>1.46</v>
          </cell>
          <cell r="F17">
            <v>40</v>
          </cell>
          <cell r="G17">
            <v>25</v>
          </cell>
          <cell r="H17">
            <v>1.75</v>
          </cell>
          <cell r="I17">
            <v>1.95</v>
          </cell>
          <cell r="J17">
            <v>2.25</v>
          </cell>
          <cell r="K17">
            <v>1.46</v>
          </cell>
          <cell r="L17">
            <v>1.48</v>
          </cell>
          <cell r="M17">
            <v>1.55</v>
          </cell>
          <cell r="N17">
            <v>28.15</v>
          </cell>
          <cell r="O17">
            <v>28.6</v>
          </cell>
          <cell r="P17">
            <v>30.5</v>
          </cell>
          <cell r="Q17">
            <v>39.27</v>
          </cell>
          <cell r="R17">
            <v>45</v>
          </cell>
          <cell r="S17">
            <v>0.519</v>
          </cell>
          <cell r="T17">
            <v>0.5</v>
          </cell>
          <cell r="U17">
            <v>0.481</v>
          </cell>
          <cell r="V17">
            <v>0.5</v>
          </cell>
          <cell r="W17">
            <v>2286.3</v>
          </cell>
          <cell r="X17">
            <v>2750</v>
          </cell>
          <cell r="Y17">
            <v>0.059</v>
          </cell>
          <cell r="Z17">
            <v>0.06</v>
          </cell>
          <cell r="AA17">
            <v>0.07</v>
          </cell>
          <cell r="AB17">
            <v>0.075</v>
          </cell>
          <cell r="AC17">
            <v>0.085</v>
          </cell>
        </row>
        <row r="18">
          <cell r="B18" t="str">
            <v>CEG</v>
          </cell>
          <cell r="C18" t="str">
            <v>Constellation Energy</v>
          </cell>
          <cell r="E18">
            <v>0.96</v>
          </cell>
          <cell r="F18">
            <v>50</v>
          </cell>
          <cell r="G18">
            <v>30</v>
          </cell>
          <cell r="H18">
            <v>1.7</v>
          </cell>
          <cell r="I18">
            <v>2.3</v>
          </cell>
          <cell r="J18">
            <v>3.25</v>
          </cell>
          <cell r="K18">
            <v>0.96</v>
          </cell>
          <cell r="L18">
            <v>0.96</v>
          </cell>
          <cell r="M18">
            <v>1</v>
          </cell>
          <cell r="N18">
            <v>39.65</v>
          </cell>
          <cell r="O18">
            <v>40.9</v>
          </cell>
          <cell r="P18">
            <v>46.75</v>
          </cell>
          <cell r="Q18">
            <v>199.79</v>
          </cell>
          <cell r="R18">
            <v>206</v>
          </cell>
          <cell r="S18">
            <v>0.357</v>
          </cell>
          <cell r="T18">
            <v>0.32</v>
          </cell>
          <cell r="U18">
            <v>0.628</v>
          </cell>
          <cell r="V18">
            <v>0.665</v>
          </cell>
          <cell r="W18">
            <v>12468</v>
          </cell>
          <cell r="X18">
            <v>14500</v>
          </cell>
          <cell r="Y18">
            <v>0.041</v>
          </cell>
          <cell r="Z18">
            <v>0.045</v>
          </cell>
          <cell r="AA18">
            <v>0.055</v>
          </cell>
          <cell r="AB18">
            <v>0.07</v>
          </cell>
          <cell r="AC18">
            <v>0.165</v>
          </cell>
        </row>
        <row r="19">
          <cell r="B19" t="str">
            <v>CHG</v>
          </cell>
          <cell r="C19" t="str">
            <v>CH Energy Group</v>
          </cell>
          <cell r="E19">
            <v>2.16</v>
          </cell>
          <cell r="F19">
            <v>55</v>
          </cell>
          <cell r="G19">
            <v>45</v>
          </cell>
          <cell r="H19">
            <v>3</v>
          </cell>
          <cell r="I19">
            <v>3.1</v>
          </cell>
          <cell r="J19">
            <v>3.35</v>
          </cell>
          <cell r="K19">
            <v>2.22</v>
          </cell>
          <cell r="L19">
            <v>2.22</v>
          </cell>
          <cell r="M19">
            <v>2.24</v>
          </cell>
          <cell r="N19">
            <v>35.5</v>
          </cell>
          <cell r="O19">
            <v>35.75</v>
          </cell>
          <cell r="P19">
            <v>37.5</v>
          </cell>
          <cell r="Q19">
            <v>15.8</v>
          </cell>
          <cell r="R19">
            <v>15</v>
          </cell>
          <cell r="S19">
            <v>0.474</v>
          </cell>
          <cell r="T19">
            <v>0.48</v>
          </cell>
          <cell r="U19">
            <v>0.507</v>
          </cell>
          <cell r="V19">
            <v>0.51</v>
          </cell>
          <cell r="W19">
            <v>1061.8</v>
          </cell>
          <cell r="X19">
            <v>1180</v>
          </cell>
          <cell r="Y19">
            <v>0.086</v>
          </cell>
          <cell r="Z19">
            <v>0.085</v>
          </cell>
          <cell r="AA19">
            <v>0.085</v>
          </cell>
          <cell r="AB19">
            <v>0.09</v>
          </cell>
          <cell r="AC19">
            <v>0.04</v>
          </cell>
        </row>
        <row r="20">
          <cell r="B20" t="str">
            <v>CMS</v>
          </cell>
          <cell r="C20" t="str">
            <v>CMS Energy</v>
          </cell>
          <cell r="E20">
            <v>0.84</v>
          </cell>
          <cell r="F20">
            <v>25</v>
          </cell>
          <cell r="G20">
            <v>18</v>
          </cell>
          <cell r="H20">
            <v>1.45</v>
          </cell>
          <cell r="I20">
            <v>1.55</v>
          </cell>
          <cell r="J20">
            <v>1.75</v>
          </cell>
          <cell r="K20">
            <v>0.84</v>
          </cell>
          <cell r="L20">
            <v>0.92</v>
          </cell>
          <cell r="M20">
            <v>1.1</v>
          </cell>
          <cell r="N20">
            <v>12</v>
          </cell>
          <cell r="O20">
            <v>12.7</v>
          </cell>
          <cell r="P20">
            <v>15</v>
          </cell>
          <cell r="Q20">
            <v>249.6</v>
          </cell>
          <cell r="R20">
            <v>260</v>
          </cell>
          <cell r="S20">
            <v>0.701</v>
          </cell>
          <cell r="T20">
            <v>0.64</v>
          </cell>
          <cell r="U20">
            <v>0.295</v>
          </cell>
          <cell r="V20">
            <v>0.355</v>
          </cell>
          <cell r="W20">
            <v>9473</v>
          </cell>
          <cell r="X20">
            <v>11000</v>
          </cell>
          <cell r="Y20">
            <v>0.125</v>
          </cell>
          <cell r="Z20">
            <v>0.125</v>
          </cell>
          <cell r="AA20">
            <v>0.13</v>
          </cell>
          <cell r="AB20">
            <v>0.125</v>
          </cell>
          <cell r="AC20">
            <v>0.07</v>
          </cell>
        </row>
        <row r="21">
          <cell r="B21" t="str">
            <v>CNL</v>
          </cell>
          <cell r="C21" t="str">
            <v>Cleco Corp.</v>
          </cell>
          <cell r="E21">
            <v>1.09</v>
          </cell>
          <cell r="F21">
            <v>40</v>
          </cell>
          <cell r="G21">
            <v>30</v>
          </cell>
          <cell r="H21">
            <v>2.45</v>
          </cell>
          <cell r="I21">
            <v>2.4</v>
          </cell>
          <cell r="J21">
            <v>2.75</v>
          </cell>
          <cell r="K21">
            <v>1.12</v>
          </cell>
          <cell r="L21">
            <v>1.25</v>
          </cell>
          <cell r="M21">
            <v>1.6</v>
          </cell>
          <cell r="N21">
            <v>23.65</v>
          </cell>
          <cell r="O21">
            <v>24.8</v>
          </cell>
          <cell r="P21">
            <v>28.25</v>
          </cell>
          <cell r="Q21">
            <v>60.53</v>
          </cell>
          <cell r="R21">
            <v>60.7</v>
          </cell>
          <cell r="S21">
            <v>0.515</v>
          </cell>
          <cell r="T21">
            <v>0.42</v>
          </cell>
          <cell r="U21">
            <v>0.485</v>
          </cell>
          <cell r="V21">
            <v>0.58</v>
          </cell>
          <cell r="W21">
            <v>2717.9</v>
          </cell>
          <cell r="X21">
            <v>2975</v>
          </cell>
          <cell r="Y21">
            <v>0.106</v>
          </cell>
          <cell r="Z21">
            <v>0.105</v>
          </cell>
          <cell r="AA21">
            <v>0.095</v>
          </cell>
          <cell r="AB21">
            <v>0.095</v>
          </cell>
          <cell r="AC21">
            <v>0.06</v>
          </cell>
        </row>
        <row r="22">
          <cell r="B22" t="str">
            <v>CNP</v>
          </cell>
          <cell r="C22" t="str">
            <v>CenterPoint Energy</v>
          </cell>
          <cell r="E22">
            <v>0.79</v>
          </cell>
          <cell r="F22">
            <v>25</v>
          </cell>
          <cell r="G22">
            <v>15</v>
          </cell>
          <cell r="H22">
            <v>1.2</v>
          </cell>
          <cell r="I22">
            <v>1.2</v>
          </cell>
          <cell r="J22">
            <v>1.35</v>
          </cell>
          <cell r="K22">
            <v>0.79</v>
          </cell>
          <cell r="L22">
            <v>0.8</v>
          </cell>
          <cell r="M22">
            <v>0.9</v>
          </cell>
          <cell r="N22">
            <v>9.9</v>
          </cell>
          <cell r="O22">
            <v>10.35</v>
          </cell>
          <cell r="P22">
            <v>12</v>
          </cell>
          <cell r="Q22">
            <v>424.7</v>
          </cell>
          <cell r="R22">
            <v>430</v>
          </cell>
          <cell r="S22">
            <v>0.738</v>
          </cell>
          <cell r="T22">
            <v>0.685</v>
          </cell>
          <cell r="U22">
            <v>0.262</v>
          </cell>
          <cell r="V22">
            <v>0.315</v>
          </cell>
          <cell r="W22">
            <v>12199</v>
          </cell>
          <cell r="X22">
            <v>16200</v>
          </cell>
          <cell r="Y22">
            <v>0.138</v>
          </cell>
          <cell r="Z22">
            <v>0.12</v>
          </cell>
          <cell r="AA22">
            <v>0.12</v>
          </cell>
          <cell r="AB22">
            <v>0.115</v>
          </cell>
          <cell r="AC22">
            <v>0.03</v>
          </cell>
        </row>
        <row r="23">
          <cell r="B23" t="str">
            <v>CV</v>
          </cell>
          <cell r="C23" t="str">
            <v>Central Vermont P S </v>
          </cell>
          <cell r="E23">
            <v>0.92</v>
          </cell>
          <cell r="F23">
            <v>35</v>
          </cell>
          <cell r="G23">
            <v>25</v>
          </cell>
          <cell r="H23">
            <v>0.35</v>
          </cell>
          <cell r="I23">
            <v>1.75</v>
          </cell>
          <cell r="J23">
            <v>1.85</v>
          </cell>
          <cell r="K23">
            <v>0.92</v>
          </cell>
          <cell r="L23">
            <v>0.92</v>
          </cell>
          <cell r="M23">
            <v>1</v>
          </cell>
          <cell r="N23">
            <v>21.1</v>
          </cell>
          <cell r="O23">
            <v>22</v>
          </cell>
          <cell r="P23">
            <v>23.5</v>
          </cell>
          <cell r="Q23">
            <v>13.34</v>
          </cell>
          <cell r="R23">
            <v>13.4</v>
          </cell>
          <cell r="S23">
            <v>0.401</v>
          </cell>
          <cell r="T23">
            <v>0.37</v>
          </cell>
          <cell r="U23">
            <v>0.581</v>
          </cell>
          <cell r="V23">
            <v>0.61</v>
          </cell>
          <cell r="W23">
            <v>469.1</v>
          </cell>
          <cell r="X23">
            <v>515</v>
          </cell>
          <cell r="Y23">
            <v>0.075</v>
          </cell>
          <cell r="Z23" t="str">
            <v>NMF</v>
          </cell>
          <cell r="AA23">
            <v>0.08</v>
          </cell>
          <cell r="AB23">
            <v>0.08</v>
          </cell>
          <cell r="AC23">
            <v>0.02</v>
          </cell>
        </row>
        <row r="24">
          <cell r="B24" t="str">
            <v>D</v>
          </cell>
          <cell r="C24" t="str">
            <v>Dominion Resources</v>
          </cell>
          <cell r="E24">
            <v>1.97</v>
          </cell>
          <cell r="F24">
            <v>60</v>
          </cell>
          <cell r="G24">
            <v>45</v>
          </cell>
          <cell r="H24">
            <v>2.8</v>
          </cell>
          <cell r="I24">
            <v>3.25</v>
          </cell>
          <cell r="J24">
            <v>3.75</v>
          </cell>
          <cell r="K24">
            <v>1.97</v>
          </cell>
          <cell r="L24">
            <v>2.11</v>
          </cell>
          <cell r="M24">
            <v>2.45</v>
          </cell>
          <cell r="N24">
            <v>20.9</v>
          </cell>
          <cell r="O24">
            <v>22.05</v>
          </cell>
          <cell r="P24">
            <v>26.5</v>
          </cell>
          <cell r="Q24">
            <v>581</v>
          </cell>
          <cell r="R24">
            <v>585</v>
          </cell>
          <cell r="S24">
            <v>0.563</v>
          </cell>
          <cell r="T24">
            <v>0.575</v>
          </cell>
          <cell r="U24">
            <v>0.428</v>
          </cell>
          <cell r="V24">
            <v>0.42</v>
          </cell>
          <cell r="W24">
            <v>28012</v>
          </cell>
          <cell r="X24">
            <v>37200</v>
          </cell>
          <cell r="Y24">
            <v>0.142</v>
          </cell>
          <cell r="Z24">
            <v>0.135</v>
          </cell>
          <cell r="AA24">
            <v>0.15</v>
          </cell>
          <cell r="AB24">
            <v>0.14</v>
          </cell>
          <cell r="AC24">
            <v>0.045</v>
          </cell>
        </row>
        <row r="25">
          <cell r="B25" t="str">
            <v>DTE</v>
          </cell>
          <cell r="C25" t="str">
            <v>DTE Energy Co.</v>
          </cell>
          <cell r="E25">
            <v>2.32</v>
          </cell>
          <cell r="F25">
            <v>70</v>
          </cell>
          <cell r="G25">
            <v>45</v>
          </cell>
          <cell r="H25">
            <v>3.6</v>
          </cell>
          <cell r="I25">
            <v>3.75</v>
          </cell>
          <cell r="J25">
            <v>4.25</v>
          </cell>
          <cell r="K25">
            <v>2.32</v>
          </cell>
          <cell r="L25">
            <v>2.42</v>
          </cell>
          <cell r="M25">
            <v>2.7</v>
          </cell>
          <cell r="N25">
            <v>40.95</v>
          </cell>
          <cell r="O25">
            <v>42.4</v>
          </cell>
          <cell r="P25">
            <v>46.75</v>
          </cell>
          <cell r="Q25">
            <v>169.43</v>
          </cell>
          <cell r="R25">
            <v>176</v>
          </cell>
          <cell r="S25">
            <v>0.513</v>
          </cell>
          <cell r="T25">
            <v>0.52</v>
          </cell>
          <cell r="U25">
            <v>0.487</v>
          </cell>
          <cell r="V25">
            <v>0.48</v>
          </cell>
          <cell r="W25">
            <v>13811</v>
          </cell>
          <cell r="X25">
            <v>17100</v>
          </cell>
          <cell r="Y25">
            <v>0.094</v>
          </cell>
          <cell r="Z25">
            <v>0.095</v>
          </cell>
          <cell r="AA25">
            <v>0.09</v>
          </cell>
          <cell r="AB25">
            <v>0.09</v>
          </cell>
          <cell r="AC25">
            <v>0.045</v>
          </cell>
        </row>
        <row r="26">
          <cell r="B26" t="str">
            <v>DUK</v>
          </cell>
          <cell r="C26" t="str">
            <v>Duke Energy Corp.</v>
          </cell>
          <cell r="E26">
            <v>0.99</v>
          </cell>
          <cell r="F26">
            <v>25</v>
          </cell>
          <cell r="G26">
            <v>17</v>
          </cell>
          <cell r="H26">
            <v>1.4</v>
          </cell>
          <cell r="I26">
            <v>1.45</v>
          </cell>
          <cell r="J26">
            <v>1.65</v>
          </cell>
          <cell r="K26">
            <v>0.99</v>
          </cell>
          <cell r="L26">
            <v>1.01</v>
          </cell>
          <cell r="M26">
            <v>1.07</v>
          </cell>
          <cell r="N26">
            <v>17.25</v>
          </cell>
          <cell r="O26">
            <v>17.7</v>
          </cell>
          <cell r="P26">
            <v>19.25</v>
          </cell>
          <cell r="Q26">
            <v>1329</v>
          </cell>
          <cell r="R26">
            <v>1339</v>
          </cell>
          <cell r="S26">
            <v>0.443</v>
          </cell>
          <cell r="T26">
            <v>0.505</v>
          </cell>
          <cell r="U26">
            <v>0.557</v>
          </cell>
          <cell r="V26">
            <v>0.495</v>
          </cell>
          <cell r="W26">
            <v>40457</v>
          </cell>
          <cell r="X26">
            <v>52100</v>
          </cell>
          <cell r="Y26">
            <v>0.078</v>
          </cell>
          <cell r="Z26">
            <v>0.08</v>
          </cell>
          <cell r="AA26">
            <v>0.085</v>
          </cell>
          <cell r="AB26">
            <v>0.085</v>
          </cell>
          <cell r="AC26">
            <v>0.06</v>
          </cell>
        </row>
        <row r="27">
          <cell r="B27" t="str">
            <v>ED</v>
          </cell>
          <cell r="C27" t="str">
            <v>Consolidated Edison</v>
          </cell>
          <cell r="E27">
            <v>2.4</v>
          </cell>
          <cell r="F27">
            <v>60</v>
          </cell>
          <cell r="G27">
            <v>50</v>
          </cell>
          <cell r="H27">
            <v>3.55</v>
          </cell>
          <cell r="I27">
            <v>3.65</v>
          </cell>
          <cell r="J27">
            <v>3.95</v>
          </cell>
          <cell r="K27">
            <v>2.4</v>
          </cell>
          <cell r="L27">
            <v>2.42</v>
          </cell>
          <cell r="M27">
            <v>2.48</v>
          </cell>
          <cell r="N27">
            <v>38.45</v>
          </cell>
          <cell r="O27">
            <v>40.95</v>
          </cell>
          <cell r="P27">
            <v>42.6</v>
          </cell>
          <cell r="Q27">
            <v>291.62</v>
          </cell>
          <cell r="R27">
            <v>310</v>
          </cell>
          <cell r="S27">
            <v>0.491</v>
          </cell>
          <cell r="T27">
            <v>0.495</v>
          </cell>
          <cell r="U27">
            <v>0.509</v>
          </cell>
          <cell r="V27">
            <v>0.505</v>
          </cell>
          <cell r="W27">
            <v>21732</v>
          </cell>
          <cell r="X27">
            <v>26200</v>
          </cell>
          <cell r="Y27">
            <v>0.09</v>
          </cell>
          <cell r="Z27">
            <v>0.095</v>
          </cell>
          <cell r="AA27">
            <v>0.09</v>
          </cell>
          <cell r="AB27">
            <v>0.095</v>
          </cell>
          <cell r="AC27">
            <v>0.03</v>
          </cell>
        </row>
        <row r="28">
          <cell r="B28" t="str">
            <v>EDE</v>
          </cell>
          <cell r="C28" t="str">
            <v>Empire District Elec</v>
          </cell>
          <cell r="E28">
            <v>0.64</v>
          </cell>
          <cell r="F28">
            <v>25</v>
          </cell>
          <cell r="G28">
            <v>17</v>
          </cell>
          <cell r="H28">
            <v>1.3</v>
          </cell>
          <cell r="I28">
            <v>1.25</v>
          </cell>
          <cell r="J28">
            <v>1.75</v>
          </cell>
          <cell r="K28">
            <v>0.64</v>
          </cell>
          <cell r="L28">
            <v>1</v>
          </cell>
          <cell r="M28">
            <v>1.2</v>
          </cell>
          <cell r="N28">
            <v>16.45</v>
          </cell>
          <cell r="O28">
            <v>16.7</v>
          </cell>
          <cell r="P28">
            <v>18.25</v>
          </cell>
          <cell r="Q28">
            <v>41.58</v>
          </cell>
          <cell r="R28">
            <v>43</v>
          </cell>
          <cell r="S28">
            <v>0.513</v>
          </cell>
          <cell r="T28">
            <v>0.465</v>
          </cell>
          <cell r="U28">
            <v>0.487</v>
          </cell>
          <cell r="V28">
            <v>0.535</v>
          </cell>
          <cell r="W28">
            <v>1350.7</v>
          </cell>
          <cell r="X28">
            <v>1475</v>
          </cell>
          <cell r="Y28">
            <v>0.072</v>
          </cell>
          <cell r="Z28">
            <v>0.08</v>
          </cell>
          <cell r="AA28">
            <v>0.075</v>
          </cell>
          <cell r="AB28">
            <v>0.1</v>
          </cell>
          <cell r="AC28">
            <v>0.07</v>
          </cell>
        </row>
        <row r="29">
          <cell r="B29" t="str">
            <v>EE</v>
          </cell>
          <cell r="C29" t="str">
            <v>El Paso Electric</v>
          </cell>
          <cell r="E29">
            <v>0.66</v>
          </cell>
          <cell r="F29">
            <v>40</v>
          </cell>
          <cell r="G29">
            <v>30</v>
          </cell>
          <cell r="H29">
            <v>2.5</v>
          </cell>
          <cell r="I29">
            <v>2.4</v>
          </cell>
          <cell r="J29">
            <v>2.75</v>
          </cell>
          <cell r="K29">
            <v>0.66</v>
          </cell>
          <cell r="L29">
            <v>0.96</v>
          </cell>
          <cell r="M29">
            <v>1.2</v>
          </cell>
          <cell r="N29">
            <v>20.45</v>
          </cell>
          <cell r="O29">
            <v>21.65</v>
          </cell>
          <cell r="P29">
            <v>25.5</v>
          </cell>
          <cell r="Q29">
            <v>42.57</v>
          </cell>
          <cell r="R29">
            <v>39</v>
          </cell>
          <cell r="S29">
            <v>0.512</v>
          </cell>
          <cell r="T29">
            <v>0.52</v>
          </cell>
          <cell r="U29">
            <v>0.488</v>
          </cell>
          <cell r="V29">
            <v>0.48</v>
          </cell>
          <cell r="W29">
            <v>1660.1</v>
          </cell>
          <cell r="X29">
            <v>2050</v>
          </cell>
          <cell r="Y29">
            <v>0.111</v>
          </cell>
          <cell r="Z29">
            <v>0.125</v>
          </cell>
          <cell r="AA29">
            <v>0.115</v>
          </cell>
          <cell r="AB29">
            <v>0.115</v>
          </cell>
          <cell r="AC29">
            <v>0.075</v>
          </cell>
        </row>
        <row r="30">
          <cell r="B30" t="str">
            <v>EIX</v>
          </cell>
          <cell r="C30" t="str">
            <v>Edison International</v>
          </cell>
          <cell r="E30">
            <v>1.29</v>
          </cell>
          <cell r="F30">
            <v>50</v>
          </cell>
          <cell r="G30">
            <v>30</v>
          </cell>
          <cell r="H30">
            <v>2.75</v>
          </cell>
          <cell r="I30">
            <v>2.8</v>
          </cell>
          <cell r="J30">
            <v>3.25</v>
          </cell>
          <cell r="K30">
            <v>1.29</v>
          </cell>
          <cell r="L30">
            <v>1.31</v>
          </cell>
          <cell r="M30">
            <v>1.4</v>
          </cell>
          <cell r="N30">
            <v>33.85</v>
          </cell>
          <cell r="O30">
            <v>35.3</v>
          </cell>
          <cell r="P30">
            <v>40.25</v>
          </cell>
          <cell r="Q30">
            <v>325.81</v>
          </cell>
          <cell r="R30">
            <v>325.81</v>
          </cell>
          <cell r="S30">
            <v>0.518</v>
          </cell>
          <cell r="T30">
            <v>0.535</v>
          </cell>
          <cell r="U30">
            <v>0.443</v>
          </cell>
          <cell r="V30">
            <v>0.43</v>
          </cell>
          <cell r="W30">
            <v>23861</v>
          </cell>
          <cell r="X30">
            <v>30400</v>
          </cell>
          <cell r="Y30">
            <v>0.104</v>
          </cell>
          <cell r="Z30">
            <v>0.08</v>
          </cell>
          <cell r="AA30">
            <v>0.085</v>
          </cell>
          <cell r="AB30">
            <v>0.08</v>
          </cell>
          <cell r="AC30">
            <v>-0.01</v>
          </cell>
        </row>
        <row r="31">
          <cell r="B31" t="str">
            <v>ETR</v>
          </cell>
          <cell r="C31" t="str">
            <v>Entergy Corp.</v>
          </cell>
          <cell r="E31">
            <v>3.32</v>
          </cell>
          <cell r="F31">
            <v>95</v>
          </cell>
          <cell r="G31">
            <v>70</v>
          </cell>
          <cell r="H31">
            <v>7.4</v>
          </cell>
          <cell r="I31">
            <v>6</v>
          </cell>
          <cell r="J31">
            <v>6.5</v>
          </cell>
          <cell r="K31">
            <v>3.32</v>
          </cell>
          <cell r="L31">
            <v>3.32</v>
          </cell>
          <cell r="M31">
            <v>3.5</v>
          </cell>
          <cell r="N31">
            <v>51.05</v>
          </cell>
          <cell r="O31">
            <v>53.75</v>
          </cell>
          <cell r="P31">
            <v>62</v>
          </cell>
          <cell r="Q31">
            <v>178.75</v>
          </cell>
          <cell r="R31">
            <v>171</v>
          </cell>
          <cell r="S31">
            <v>0.56</v>
          </cell>
          <cell r="T31">
            <v>0.56</v>
          </cell>
          <cell r="U31">
            <v>0.421</v>
          </cell>
          <cell r="V31">
            <v>0.41</v>
          </cell>
          <cell r="W31">
            <v>20166</v>
          </cell>
          <cell r="X31">
            <v>25800</v>
          </cell>
          <cell r="Y31">
            <v>0.147</v>
          </cell>
          <cell r="Z31">
            <v>0.145</v>
          </cell>
          <cell r="AA31">
            <v>0.11</v>
          </cell>
          <cell r="AB31">
            <v>0.105</v>
          </cell>
          <cell r="AC31">
            <v>0.5</v>
          </cell>
        </row>
        <row r="32">
          <cell r="B32" t="str">
            <v>EXC</v>
          </cell>
          <cell r="C32" t="str">
            <v>Exelon Corp.</v>
          </cell>
          <cell r="E32">
            <v>2.1</v>
          </cell>
          <cell r="F32">
            <v>60</v>
          </cell>
          <cell r="G32">
            <v>45</v>
          </cell>
          <cell r="H32">
            <v>3.5</v>
          </cell>
          <cell r="I32">
            <v>2.9</v>
          </cell>
          <cell r="J32">
            <v>3.75</v>
          </cell>
          <cell r="K32">
            <v>2.1</v>
          </cell>
          <cell r="L32">
            <v>2.1</v>
          </cell>
          <cell r="M32">
            <v>2.1</v>
          </cell>
          <cell r="N32">
            <v>22.1</v>
          </cell>
          <cell r="O32">
            <v>22.9</v>
          </cell>
          <cell r="P32">
            <v>25.75</v>
          </cell>
          <cell r="Q32">
            <v>662</v>
          </cell>
          <cell r="R32">
            <v>630</v>
          </cell>
          <cell r="S32">
            <v>0.468</v>
          </cell>
          <cell r="T32">
            <v>0.475</v>
          </cell>
          <cell r="U32">
            <v>0.529</v>
          </cell>
          <cell r="V32">
            <v>0.52</v>
          </cell>
          <cell r="W32">
            <v>25651</v>
          </cell>
          <cell r="X32">
            <v>31100</v>
          </cell>
          <cell r="Y32">
            <v>0.189</v>
          </cell>
          <cell r="Z32">
            <v>0.165</v>
          </cell>
          <cell r="AA32">
            <v>0.125</v>
          </cell>
          <cell r="AB32">
            <v>0.15</v>
          </cell>
          <cell r="AC32">
            <v>-0.015</v>
          </cell>
        </row>
        <row r="33">
          <cell r="B33" t="str">
            <v>FE</v>
          </cell>
          <cell r="C33" t="str">
            <v>FirstEnergy Corp.</v>
          </cell>
          <cell r="E33">
            <v>2.2</v>
          </cell>
          <cell r="F33">
            <v>55</v>
          </cell>
          <cell r="G33">
            <v>40</v>
          </cell>
          <cell r="H33">
            <v>2.5</v>
          </cell>
          <cell r="I33">
            <v>3.4</v>
          </cell>
          <cell r="J33">
            <v>3.75</v>
          </cell>
          <cell r="K33">
            <v>2.2</v>
          </cell>
          <cell r="L33">
            <v>2.2</v>
          </cell>
          <cell r="M33">
            <v>2.3</v>
          </cell>
          <cell r="N33">
            <v>32.05</v>
          </cell>
          <cell r="O33">
            <v>33.3</v>
          </cell>
          <cell r="P33">
            <v>37.25</v>
          </cell>
          <cell r="Q33">
            <v>304.84</v>
          </cell>
          <cell r="R33">
            <v>418.22</v>
          </cell>
          <cell r="S33">
            <v>0.595</v>
          </cell>
          <cell r="T33">
            <v>0.535</v>
          </cell>
          <cell r="U33">
            <v>0.405</v>
          </cell>
          <cell r="V33">
            <v>0.465</v>
          </cell>
          <cell r="W33">
            <v>21124</v>
          </cell>
          <cell r="X33">
            <v>33600</v>
          </cell>
          <cell r="Y33">
            <v>0.116</v>
          </cell>
          <cell r="Z33">
            <v>0.075</v>
          </cell>
          <cell r="AA33">
            <v>0.105</v>
          </cell>
          <cell r="AB33">
            <v>0.1</v>
          </cell>
          <cell r="AC33">
            <v>0.005</v>
          </cell>
        </row>
        <row r="34">
          <cell r="B34" t="str">
            <v>GXP</v>
          </cell>
          <cell r="C34" t="str">
            <v>Great Plains Energy</v>
          </cell>
          <cell r="E34">
            <v>0.83</v>
          </cell>
          <cell r="F34">
            <v>25</v>
          </cell>
          <cell r="G34">
            <v>16</v>
          </cell>
          <cell r="H34">
            <v>1.3</v>
          </cell>
          <cell r="I34">
            <v>1.45</v>
          </cell>
          <cell r="J34">
            <v>1.75</v>
          </cell>
          <cell r="K34">
            <v>8.4</v>
          </cell>
          <cell r="L34">
            <v>8.6</v>
          </cell>
          <cell r="M34">
            <v>1.1</v>
          </cell>
          <cell r="N34">
            <v>21.75</v>
          </cell>
          <cell r="O34">
            <v>21.6</v>
          </cell>
          <cell r="P34">
            <v>23.75</v>
          </cell>
          <cell r="Q34">
            <v>135.71</v>
          </cell>
          <cell r="R34">
            <v>155</v>
          </cell>
          <cell r="S34">
            <v>0.502</v>
          </cell>
          <cell r="T34">
            <v>0.505</v>
          </cell>
          <cell r="U34">
            <v>0.492</v>
          </cell>
          <cell r="V34">
            <v>0.485</v>
          </cell>
          <cell r="W34">
            <v>5867.6</v>
          </cell>
          <cell r="X34">
            <v>7525</v>
          </cell>
          <cell r="Y34">
            <v>0.073</v>
          </cell>
          <cell r="Z34">
            <v>0.06</v>
          </cell>
          <cell r="AA34">
            <v>0.065</v>
          </cell>
          <cell r="AB34">
            <v>0.08</v>
          </cell>
          <cell r="AC34">
            <v>0.06</v>
          </cell>
        </row>
        <row r="35">
          <cell r="B35" t="str">
            <v>HE</v>
          </cell>
          <cell r="C35" t="str">
            <v>Hawaiian Elec.</v>
          </cell>
          <cell r="E35">
            <v>1.24</v>
          </cell>
          <cell r="F35">
            <v>30</v>
          </cell>
          <cell r="G35">
            <v>19</v>
          </cell>
          <cell r="H35">
            <v>1.3</v>
          </cell>
          <cell r="I35">
            <v>1.45</v>
          </cell>
          <cell r="J35">
            <v>2</v>
          </cell>
          <cell r="K35">
            <v>1.24</v>
          </cell>
          <cell r="L35">
            <v>1.24</v>
          </cell>
          <cell r="M35">
            <v>1.3</v>
          </cell>
          <cell r="N35">
            <v>16</v>
          </cell>
          <cell r="O35">
            <v>16.05</v>
          </cell>
          <cell r="P35">
            <v>18</v>
          </cell>
          <cell r="Q35">
            <v>94.69</v>
          </cell>
          <cell r="R35">
            <v>108</v>
          </cell>
          <cell r="S35">
            <v>0.445</v>
          </cell>
          <cell r="T35">
            <v>0.46</v>
          </cell>
          <cell r="U35">
            <v>0.543</v>
          </cell>
          <cell r="V35">
            <v>0.53</v>
          </cell>
          <cell r="W35">
            <v>2732.9</v>
          </cell>
          <cell r="X35">
            <v>3700</v>
          </cell>
          <cell r="Y35">
            <v>0.077</v>
          </cell>
          <cell r="Z35">
            <v>0.08</v>
          </cell>
          <cell r="AA35">
            <v>0.09</v>
          </cell>
          <cell r="AB35">
            <v>0.105</v>
          </cell>
          <cell r="AC35">
            <v>0.11</v>
          </cell>
        </row>
        <row r="36">
          <cell r="B36" t="str">
            <v>IDA</v>
          </cell>
          <cell r="C36" t="str">
            <v>IDACORP, Inc.</v>
          </cell>
          <cell r="E36">
            <v>1.2</v>
          </cell>
          <cell r="F36">
            <v>50</v>
          </cell>
          <cell r="G36">
            <v>35</v>
          </cell>
          <cell r="H36">
            <v>3.1</v>
          </cell>
          <cell r="I36">
            <v>3.05</v>
          </cell>
          <cell r="J36">
            <v>3.3</v>
          </cell>
          <cell r="K36">
            <v>1.2</v>
          </cell>
          <cell r="L36">
            <v>1.2</v>
          </cell>
          <cell r="M36">
            <v>1.5</v>
          </cell>
          <cell r="N36">
            <v>32.5</v>
          </cell>
          <cell r="O36">
            <v>33.65</v>
          </cell>
          <cell r="P36">
            <v>39.2</v>
          </cell>
          <cell r="Q36">
            <v>49.41</v>
          </cell>
          <cell r="R36">
            <v>51</v>
          </cell>
          <cell r="S36">
            <v>0.493</v>
          </cell>
          <cell r="T36">
            <v>0.49</v>
          </cell>
          <cell r="U36">
            <v>0.507</v>
          </cell>
          <cell r="V36">
            <v>0.51</v>
          </cell>
          <cell r="W36">
            <v>3020.4</v>
          </cell>
          <cell r="X36">
            <v>3900</v>
          </cell>
          <cell r="Y36">
            <v>0.093</v>
          </cell>
          <cell r="Z36">
            <v>0.095</v>
          </cell>
          <cell r="AA36">
            <v>0.09</v>
          </cell>
          <cell r="AB36">
            <v>0.085</v>
          </cell>
          <cell r="AC36">
            <v>0.04</v>
          </cell>
        </row>
        <row r="37">
          <cell r="B37" t="str">
            <v>ITC</v>
          </cell>
          <cell r="C37" t="str">
            <v>ITC Holdings Corp.</v>
          </cell>
          <cell r="E37">
            <v>1.38</v>
          </cell>
          <cell r="F37">
            <v>110</v>
          </cell>
          <cell r="G37">
            <v>80</v>
          </cell>
          <cell r="H37">
            <v>3.3</v>
          </cell>
          <cell r="I37">
            <v>3.9</v>
          </cell>
          <cell r="J37">
            <v>5.75</v>
          </cell>
          <cell r="K37">
            <v>1.38</v>
          </cell>
          <cell r="L37">
            <v>1.45</v>
          </cell>
          <cell r="M37">
            <v>1.7</v>
          </cell>
          <cell r="N37">
            <v>24.25</v>
          </cell>
          <cell r="O37">
            <v>26.7</v>
          </cell>
          <cell r="P37">
            <v>37.25</v>
          </cell>
          <cell r="Q37">
            <v>50.72</v>
          </cell>
          <cell r="R37">
            <v>54.5</v>
          </cell>
          <cell r="S37">
            <v>0.691</v>
          </cell>
          <cell r="T37">
            <v>0.64</v>
          </cell>
          <cell r="U37">
            <v>0.309</v>
          </cell>
          <cell r="V37">
            <v>0.36</v>
          </cell>
          <cell r="W37">
            <v>3614.3</v>
          </cell>
          <cell r="X37">
            <v>5650</v>
          </cell>
          <cell r="Y37">
            <v>0.13</v>
          </cell>
          <cell r="Z37">
            <v>0.14</v>
          </cell>
          <cell r="AA37">
            <v>0.145</v>
          </cell>
          <cell r="AB37">
            <v>0.155</v>
          </cell>
          <cell r="AC37">
            <v>0.14</v>
          </cell>
        </row>
        <row r="38">
          <cell r="B38" t="str">
            <v>LNT</v>
          </cell>
          <cell r="C38" t="str">
            <v>Alliant Energy</v>
          </cell>
          <cell r="E38">
            <v>1.7</v>
          </cell>
          <cell r="F38">
            <v>55</v>
          </cell>
          <cell r="G38">
            <v>40</v>
          </cell>
          <cell r="H38">
            <v>2.9</v>
          </cell>
          <cell r="I38">
            <v>3</v>
          </cell>
          <cell r="J38">
            <v>3.6</v>
          </cell>
          <cell r="K38">
            <v>1.7</v>
          </cell>
          <cell r="L38">
            <v>1.8</v>
          </cell>
          <cell r="M38">
            <v>2.1</v>
          </cell>
          <cell r="N38">
            <v>26.45</v>
          </cell>
          <cell r="O38">
            <v>27</v>
          </cell>
          <cell r="P38">
            <v>30.15</v>
          </cell>
          <cell r="Q38">
            <v>110.89</v>
          </cell>
          <cell r="R38">
            <v>116</v>
          </cell>
          <cell r="S38">
            <v>0.463</v>
          </cell>
          <cell r="T38">
            <v>0.455</v>
          </cell>
          <cell r="U38">
            <v>0.495</v>
          </cell>
          <cell r="V38">
            <v>0.515</v>
          </cell>
          <cell r="W38">
            <v>5841</v>
          </cell>
          <cell r="X38">
            <v>6805</v>
          </cell>
          <cell r="Y38">
            <v>0.105</v>
          </cell>
          <cell r="Z38">
            <v>0.11</v>
          </cell>
          <cell r="AA38">
            <v>0.11</v>
          </cell>
          <cell r="AB38">
            <v>0.12</v>
          </cell>
          <cell r="AC38">
            <v>0.07</v>
          </cell>
        </row>
        <row r="39">
          <cell r="B39" t="str">
            <v>MGEE</v>
          </cell>
          <cell r="C39" t="str">
            <v>MGE Energy</v>
          </cell>
          <cell r="E39">
            <v>1.52</v>
          </cell>
          <cell r="F39">
            <v>50</v>
          </cell>
          <cell r="G39">
            <v>40</v>
          </cell>
          <cell r="H39">
            <v>2.8</v>
          </cell>
          <cell r="I39">
            <v>2.65</v>
          </cell>
          <cell r="J39">
            <v>3</v>
          </cell>
          <cell r="K39">
            <v>1.52</v>
          </cell>
          <cell r="L39">
            <v>1.55</v>
          </cell>
          <cell r="M39">
            <v>1.64</v>
          </cell>
          <cell r="N39">
            <v>25.1</v>
          </cell>
          <cell r="O39">
            <v>27.65</v>
          </cell>
          <cell r="P39">
            <v>26.3</v>
          </cell>
          <cell r="Q39">
            <v>23.11</v>
          </cell>
          <cell r="R39">
            <v>23.5</v>
          </cell>
          <cell r="S39">
            <v>0.389</v>
          </cell>
          <cell r="T39">
            <v>0.38</v>
          </cell>
          <cell r="U39">
            <v>0.611</v>
          </cell>
          <cell r="V39">
            <v>0.62</v>
          </cell>
          <cell r="W39">
            <v>859.4</v>
          </cell>
          <cell r="X39">
            <v>950</v>
          </cell>
          <cell r="Y39">
            <v>0.11</v>
          </cell>
          <cell r="Z39">
            <v>0.105</v>
          </cell>
          <cell r="AA39">
            <v>0.095</v>
          </cell>
          <cell r="AB39">
            <v>0.12</v>
          </cell>
          <cell r="AC39">
            <v>0.04</v>
          </cell>
        </row>
        <row r="40">
          <cell r="B40" t="str">
            <v>NEE</v>
          </cell>
          <cell r="C40" t="str">
            <v>NextEra Energy, Inc.</v>
          </cell>
          <cell r="E40">
            <v>2.2</v>
          </cell>
          <cell r="F40">
            <v>85</v>
          </cell>
          <cell r="G40">
            <v>65</v>
          </cell>
          <cell r="H40">
            <v>4.15</v>
          </cell>
          <cell r="I40">
            <v>4.5</v>
          </cell>
          <cell r="J40">
            <v>5.5</v>
          </cell>
          <cell r="K40">
            <v>2.2</v>
          </cell>
          <cell r="L40">
            <v>2.3</v>
          </cell>
          <cell r="M40">
            <v>2.6</v>
          </cell>
          <cell r="N40">
            <v>36.3</v>
          </cell>
          <cell r="O40">
            <v>38.45</v>
          </cell>
          <cell r="P40">
            <v>46.25</v>
          </cell>
          <cell r="Q40">
            <v>420.86</v>
          </cell>
          <cell r="R40">
            <v>420</v>
          </cell>
          <cell r="S40">
            <v>0.555</v>
          </cell>
          <cell r="T40">
            <v>0.545</v>
          </cell>
          <cell r="U40">
            <v>0.445</v>
          </cell>
          <cell r="V40">
            <v>0.455</v>
          </cell>
          <cell r="W40">
            <v>32474</v>
          </cell>
          <cell r="X40">
            <v>42700</v>
          </cell>
          <cell r="Y40">
            <v>0.135</v>
          </cell>
          <cell r="Z40">
            <v>0.115</v>
          </cell>
          <cell r="AA40">
            <v>0.12</v>
          </cell>
          <cell r="AB40">
            <v>0.12</v>
          </cell>
          <cell r="AC40">
            <v>0.045</v>
          </cell>
        </row>
        <row r="41">
          <cell r="B41" t="str">
            <v>NST</v>
          </cell>
          <cell r="C41" t="str">
            <v>NSTAR</v>
          </cell>
          <cell r="E41">
            <v>1.73</v>
          </cell>
          <cell r="F41">
            <v>50</v>
          </cell>
          <cell r="G41">
            <v>45</v>
          </cell>
          <cell r="H41">
            <v>2.55</v>
          </cell>
          <cell r="I41">
            <v>2.75</v>
          </cell>
          <cell r="J41">
            <v>3.5</v>
          </cell>
          <cell r="K41">
            <v>1.73</v>
          </cell>
          <cell r="L41">
            <v>1.83</v>
          </cell>
          <cell r="M41">
            <v>2.15</v>
          </cell>
          <cell r="N41">
            <v>19.5</v>
          </cell>
          <cell r="O41">
            <v>20.2</v>
          </cell>
          <cell r="P41">
            <v>24.25</v>
          </cell>
          <cell r="Q41">
            <v>103.59</v>
          </cell>
          <cell r="R41">
            <v>101</v>
          </cell>
          <cell r="S41">
            <v>0.538</v>
          </cell>
          <cell r="T41">
            <v>0.48</v>
          </cell>
          <cell r="U41">
            <v>0.452</v>
          </cell>
          <cell r="V41">
            <v>0.515</v>
          </cell>
          <cell r="W41">
            <v>4278.8</v>
          </cell>
          <cell r="X41">
            <v>4750</v>
          </cell>
          <cell r="Y41">
            <v>0.133</v>
          </cell>
          <cell r="Z41">
            <v>0.13</v>
          </cell>
          <cell r="AA41">
            <v>0.14</v>
          </cell>
          <cell r="AB41">
            <v>0.15</v>
          </cell>
          <cell r="AC41">
            <v>0.07</v>
          </cell>
        </row>
        <row r="42">
          <cell r="B42" t="str">
            <v>NU</v>
          </cell>
          <cell r="C42" t="str">
            <v>Northeast Utilities</v>
          </cell>
          <cell r="E42">
            <v>1.1</v>
          </cell>
          <cell r="F42">
            <v>45</v>
          </cell>
          <cell r="G42">
            <v>30</v>
          </cell>
          <cell r="H42">
            <v>2.15</v>
          </cell>
          <cell r="I42">
            <v>2.5</v>
          </cell>
          <cell r="J42">
            <v>3</v>
          </cell>
          <cell r="K42">
            <v>1.1</v>
          </cell>
          <cell r="L42">
            <v>1.18</v>
          </cell>
          <cell r="M42">
            <v>1.4</v>
          </cell>
          <cell r="N42">
            <v>22.65</v>
          </cell>
          <cell r="O42">
            <v>23.95</v>
          </cell>
          <cell r="P42">
            <v>28.75</v>
          </cell>
          <cell r="Q42">
            <v>176.45</v>
          </cell>
          <cell r="R42">
            <v>183</v>
          </cell>
          <cell r="S42">
            <v>0.551</v>
          </cell>
          <cell r="T42">
            <v>0.545</v>
          </cell>
          <cell r="U42">
            <v>0.436</v>
          </cell>
          <cell r="V42">
            <v>0.445</v>
          </cell>
          <cell r="W42">
            <v>8741.8</v>
          </cell>
          <cell r="X42">
            <v>11825</v>
          </cell>
          <cell r="Y42">
            <v>0.098</v>
          </cell>
          <cell r="Z42">
            <v>0.095</v>
          </cell>
          <cell r="AA42">
            <v>0.105</v>
          </cell>
          <cell r="AB42">
            <v>0.105</v>
          </cell>
          <cell r="AC42">
            <v>0.075</v>
          </cell>
        </row>
        <row r="43">
          <cell r="B43" t="str">
            <v>NVE</v>
          </cell>
          <cell r="C43" t="str">
            <v>NV Energy, Inc.</v>
          </cell>
          <cell r="E43">
            <v>0.48</v>
          </cell>
          <cell r="F43">
            <v>20</v>
          </cell>
          <cell r="G43">
            <v>14</v>
          </cell>
          <cell r="H43">
            <v>0.75</v>
          </cell>
          <cell r="I43">
            <v>1.1</v>
          </cell>
          <cell r="J43">
            <v>1.5</v>
          </cell>
          <cell r="K43">
            <v>0.48</v>
          </cell>
          <cell r="L43">
            <v>0.54</v>
          </cell>
          <cell r="M43">
            <v>0.75</v>
          </cell>
          <cell r="N43">
            <v>14.5</v>
          </cell>
          <cell r="O43">
            <v>15.1</v>
          </cell>
          <cell r="P43">
            <v>17.25</v>
          </cell>
          <cell r="Q43">
            <v>235.32</v>
          </cell>
          <cell r="R43">
            <v>250</v>
          </cell>
          <cell r="S43">
            <v>0.595</v>
          </cell>
          <cell r="T43">
            <v>0.54</v>
          </cell>
          <cell r="U43">
            <v>0.405</v>
          </cell>
          <cell r="V43">
            <v>0.46</v>
          </cell>
          <cell r="W43">
            <v>8274.9</v>
          </cell>
          <cell r="X43">
            <v>9375</v>
          </cell>
          <cell r="Y43">
            <v>0.068</v>
          </cell>
          <cell r="Z43">
            <v>0.055</v>
          </cell>
          <cell r="AA43">
            <v>0.07</v>
          </cell>
          <cell r="AB43">
            <v>0.09</v>
          </cell>
          <cell r="AC43">
            <v>0.095</v>
          </cell>
        </row>
        <row r="44">
          <cell r="B44" t="str">
            <v>OGE</v>
          </cell>
          <cell r="C44" t="str">
            <v>OGE Energy Corp.</v>
          </cell>
          <cell r="E44">
            <v>1.52</v>
          </cell>
          <cell r="F44">
            <v>60</v>
          </cell>
          <cell r="G44">
            <v>45</v>
          </cell>
          <cell r="H44">
            <v>3.4</v>
          </cell>
          <cell r="I44">
            <v>3.45</v>
          </cell>
          <cell r="J44">
            <v>4</v>
          </cell>
          <cell r="K44">
            <v>1.52</v>
          </cell>
          <cell r="L44">
            <v>1.59</v>
          </cell>
          <cell r="M44">
            <v>1.8</v>
          </cell>
          <cell r="N44">
            <v>25.45</v>
          </cell>
          <cell r="O44">
            <v>27.35</v>
          </cell>
          <cell r="P44">
            <v>33.75</v>
          </cell>
          <cell r="Q44">
            <v>97.6</v>
          </cell>
          <cell r="R44">
            <v>100</v>
          </cell>
          <cell r="S44">
            <v>0.508</v>
          </cell>
          <cell r="T44">
            <v>0.505</v>
          </cell>
          <cell r="U44">
            <v>0.492</v>
          </cell>
          <cell r="V44">
            <v>0.495</v>
          </cell>
          <cell r="W44">
            <v>4652.5</v>
          </cell>
          <cell r="X44">
            <v>6775</v>
          </cell>
          <cell r="Y44">
            <v>0.129</v>
          </cell>
          <cell r="Z44">
            <v>0.135</v>
          </cell>
          <cell r="AA44">
            <v>0.13</v>
          </cell>
          <cell r="AB44">
            <v>0.12</v>
          </cell>
          <cell r="AC44">
            <v>0.065</v>
          </cell>
        </row>
        <row r="45">
          <cell r="B45" t="str">
            <v>OTTR</v>
          </cell>
          <cell r="C45" t="str">
            <v>Otter Tail Corp.</v>
          </cell>
          <cell r="E45">
            <v>1.19</v>
          </cell>
          <cell r="F45">
            <v>25</v>
          </cell>
          <cell r="G45">
            <v>18</v>
          </cell>
          <cell r="H45">
            <v>0.68</v>
          </cell>
          <cell r="I45">
            <v>1</v>
          </cell>
          <cell r="J45">
            <v>1.5</v>
          </cell>
          <cell r="K45">
            <v>1.19</v>
          </cell>
          <cell r="L45">
            <v>1.19</v>
          </cell>
          <cell r="M45">
            <v>1.3</v>
          </cell>
          <cell r="N45">
            <v>17.55</v>
          </cell>
          <cell r="O45">
            <v>18.15</v>
          </cell>
          <cell r="P45">
            <v>20.25</v>
          </cell>
          <cell r="Q45">
            <v>36</v>
          </cell>
          <cell r="R45">
            <v>42</v>
          </cell>
          <cell r="S45">
            <v>0.408</v>
          </cell>
          <cell r="T45">
            <v>0.4</v>
          </cell>
          <cell r="U45">
            <v>0.592</v>
          </cell>
          <cell r="V45">
            <v>0.59</v>
          </cell>
          <cell r="W45">
            <v>1067.3</v>
          </cell>
          <cell r="X45">
            <v>1440</v>
          </cell>
          <cell r="Y45">
            <v>0.022</v>
          </cell>
          <cell r="Z45">
            <v>0.04</v>
          </cell>
          <cell r="AA45">
            <v>0.05</v>
          </cell>
          <cell r="AB45">
            <v>0.07</v>
          </cell>
          <cell r="AC45">
            <v>0.13</v>
          </cell>
        </row>
        <row r="46">
          <cell r="B46" t="str">
            <v>PCG</v>
          </cell>
          <cell r="C46" t="str">
            <v>PG&amp;E Corp.</v>
          </cell>
          <cell r="E46">
            <v>1.82</v>
          </cell>
          <cell r="F46">
            <v>55</v>
          </cell>
          <cell r="G46">
            <v>40</v>
          </cell>
          <cell r="H46">
            <v>2.75</v>
          </cell>
          <cell r="I46">
            <v>3.55</v>
          </cell>
          <cell r="J46">
            <v>4.25</v>
          </cell>
          <cell r="K46">
            <v>1.82</v>
          </cell>
          <cell r="L46">
            <v>1.82</v>
          </cell>
          <cell r="M46">
            <v>2.2</v>
          </cell>
          <cell r="N46">
            <v>29.8</v>
          </cell>
          <cell r="O46">
            <v>32</v>
          </cell>
          <cell r="P46">
            <v>38</v>
          </cell>
          <cell r="Q46">
            <v>395.23</v>
          </cell>
          <cell r="R46">
            <v>425</v>
          </cell>
          <cell r="S46">
            <v>0.496</v>
          </cell>
          <cell r="T46">
            <v>0.455</v>
          </cell>
          <cell r="U46">
            <v>0.493</v>
          </cell>
          <cell r="V46">
            <v>0.535</v>
          </cell>
          <cell r="W46">
            <v>22863</v>
          </cell>
          <cell r="X46">
            <v>30200</v>
          </cell>
          <cell r="Y46">
            <v>0.097</v>
          </cell>
          <cell r="Z46">
            <v>0.09</v>
          </cell>
          <cell r="AA46">
            <v>0.11</v>
          </cell>
          <cell r="AB46">
            <v>0.115</v>
          </cell>
          <cell r="AC46">
            <v>0.06</v>
          </cell>
        </row>
        <row r="47">
          <cell r="B47" t="str">
            <v>PEG</v>
          </cell>
          <cell r="C47" t="str">
            <v>Pub Sv Enterprise Grp</v>
          </cell>
          <cell r="E47">
            <v>1.37</v>
          </cell>
          <cell r="F47">
            <v>45</v>
          </cell>
          <cell r="G47">
            <v>35</v>
          </cell>
          <cell r="H47">
            <v>2.75</v>
          </cell>
          <cell r="I47">
            <v>2.55</v>
          </cell>
          <cell r="J47">
            <v>3.25</v>
          </cell>
          <cell r="K47">
            <v>1.37</v>
          </cell>
          <cell r="L47">
            <v>1.37</v>
          </cell>
          <cell r="M47">
            <v>1.45</v>
          </cell>
          <cell r="N47">
            <v>20.25</v>
          </cell>
          <cell r="O47">
            <v>21.45</v>
          </cell>
          <cell r="P47">
            <v>26</v>
          </cell>
          <cell r="Q47">
            <v>505.97</v>
          </cell>
          <cell r="R47">
            <v>505.9</v>
          </cell>
          <cell r="S47">
            <v>0.448</v>
          </cell>
          <cell r="T47">
            <v>0.45</v>
          </cell>
          <cell r="U47">
            <v>0.552</v>
          </cell>
          <cell r="V47">
            <v>0.55</v>
          </cell>
          <cell r="W47">
            <v>17452</v>
          </cell>
          <cell r="X47">
            <v>24000</v>
          </cell>
          <cell r="Y47">
            <v>0.162</v>
          </cell>
          <cell r="Z47">
            <v>0.135</v>
          </cell>
          <cell r="AA47">
            <v>0.12</v>
          </cell>
          <cell r="AB47">
            <v>0.125</v>
          </cell>
          <cell r="AC47">
            <v>0.01</v>
          </cell>
        </row>
        <row r="48">
          <cell r="B48" t="str">
            <v>PGN</v>
          </cell>
          <cell r="C48" t="str">
            <v>Progress Energy</v>
          </cell>
          <cell r="E48">
            <v>2.48</v>
          </cell>
          <cell r="F48">
            <v>50</v>
          </cell>
          <cell r="G48">
            <v>35</v>
          </cell>
          <cell r="H48">
            <v>3.1</v>
          </cell>
          <cell r="I48">
            <v>3.15</v>
          </cell>
          <cell r="J48">
            <v>3.6</v>
          </cell>
          <cell r="K48">
            <v>2.48</v>
          </cell>
          <cell r="L48">
            <v>2.52</v>
          </cell>
          <cell r="M48">
            <v>2.6</v>
          </cell>
          <cell r="N48">
            <v>36.15</v>
          </cell>
          <cell r="O48">
            <v>36.9</v>
          </cell>
          <cell r="P48">
            <v>40.5</v>
          </cell>
          <cell r="Q48">
            <v>293</v>
          </cell>
          <cell r="R48">
            <v>300</v>
          </cell>
          <cell r="S48">
            <v>0.55</v>
          </cell>
          <cell r="T48">
            <v>0.53</v>
          </cell>
          <cell r="U48">
            <v>0.446</v>
          </cell>
          <cell r="V48">
            <v>0.47</v>
          </cell>
          <cell r="W48">
            <v>22253</v>
          </cell>
          <cell r="X48">
            <v>26000</v>
          </cell>
          <cell r="Y48">
            <v>0.086</v>
          </cell>
          <cell r="Z48">
            <v>0.085</v>
          </cell>
          <cell r="AA48">
            <v>0.085</v>
          </cell>
          <cell r="AB48">
            <v>0.09</v>
          </cell>
          <cell r="AC48">
            <v>0.035</v>
          </cell>
        </row>
        <row r="49">
          <cell r="B49" t="str">
            <v>PNM</v>
          </cell>
          <cell r="C49" t="str">
            <v>PNM Resources</v>
          </cell>
          <cell r="E49">
            <v>0.5</v>
          </cell>
          <cell r="F49">
            <v>20</v>
          </cell>
          <cell r="G49">
            <v>14</v>
          </cell>
          <cell r="H49">
            <v>1</v>
          </cell>
          <cell r="I49">
            <v>1.2</v>
          </cell>
          <cell r="J49">
            <v>1.5</v>
          </cell>
          <cell r="K49">
            <v>0.5</v>
          </cell>
          <cell r="L49">
            <v>0.6</v>
          </cell>
          <cell r="M49">
            <v>0.8</v>
          </cell>
          <cell r="N49">
            <v>17.8</v>
          </cell>
          <cell r="O49">
            <v>18.7</v>
          </cell>
          <cell r="P49">
            <v>22.3</v>
          </cell>
          <cell r="Q49">
            <v>86.67</v>
          </cell>
          <cell r="R49">
            <v>87</v>
          </cell>
          <cell r="S49">
            <v>0.504</v>
          </cell>
          <cell r="T49">
            <v>0.475</v>
          </cell>
          <cell r="U49">
            <v>0.492</v>
          </cell>
          <cell r="V49">
            <v>0.525</v>
          </cell>
          <cell r="W49">
            <v>3100.3</v>
          </cell>
          <cell r="X49">
            <v>3700</v>
          </cell>
          <cell r="Y49">
            <v>0.043</v>
          </cell>
          <cell r="Z49">
            <v>0.055</v>
          </cell>
          <cell r="AA49">
            <v>0.065</v>
          </cell>
          <cell r="AB49">
            <v>0.065</v>
          </cell>
          <cell r="AC49">
            <v>0.195</v>
          </cell>
        </row>
        <row r="50">
          <cell r="B50" t="str">
            <v>PNW</v>
          </cell>
          <cell r="C50" t="str">
            <v>Pinnacle West Capital</v>
          </cell>
          <cell r="E50">
            <v>2.1</v>
          </cell>
          <cell r="F50">
            <v>50</v>
          </cell>
          <cell r="G50">
            <v>35</v>
          </cell>
          <cell r="H50">
            <v>2.75</v>
          </cell>
          <cell r="I50">
            <v>3.25</v>
          </cell>
          <cell r="J50">
            <v>3.5</v>
          </cell>
          <cell r="K50">
            <v>2.1</v>
          </cell>
          <cell r="L50">
            <v>2.1</v>
          </cell>
          <cell r="M50">
            <v>2.3</v>
          </cell>
          <cell r="N50">
            <v>34.5</v>
          </cell>
          <cell r="O50">
            <v>35.6</v>
          </cell>
          <cell r="P50">
            <v>39.25</v>
          </cell>
          <cell r="Q50">
            <v>108.77</v>
          </cell>
          <cell r="R50">
            <v>123</v>
          </cell>
          <cell r="S50">
            <v>0.453</v>
          </cell>
          <cell r="T50">
            <v>0.46</v>
          </cell>
          <cell r="U50">
            <v>0.547</v>
          </cell>
          <cell r="V50">
            <v>0.54</v>
          </cell>
          <cell r="W50">
            <v>6729.1</v>
          </cell>
          <cell r="X50">
            <v>8950</v>
          </cell>
          <cell r="Y50">
            <v>0.09</v>
          </cell>
          <cell r="Z50">
            <v>0.08</v>
          </cell>
          <cell r="AA50">
            <v>0.09</v>
          </cell>
          <cell r="AB50">
            <v>0.09</v>
          </cell>
          <cell r="AC50">
            <v>0.06</v>
          </cell>
        </row>
        <row r="51">
          <cell r="B51" t="str">
            <v>POM</v>
          </cell>
          <cell r="C51" t="str">
            <v>Pepco Holdings</v>
          </cell>
          <cell r="E51">
            <v>1.08</v>
          </cell>
          <cell r="F51">
            <v>30</v>
          </cell>
          <cell r="G51">
            <v>18</v>
          </cell>
          <cell r="H51">
            <v>1.25</v>
          </cell>
          <cell r="I51">
            <v>1.2</v>
          </cell>
          <cell r="J51">
            <v>1.65</v>
          </cell>
          <cell r="K51">
            <v>1.08</v>
          </cell>
          <cell r="L51">
            <v>1.08</v>
          </cell>
          <cell r="M51">
            <v>1.16</v>
          </cell>
          <cell r="N51">
            <v>19</v>
          </cell>
          <cell r="O51">
            <v>20</v>
          </cell>
          <cell r="P51">
            <v>21.2</v>
          </cell>
          <cell r="Q51">
            <v>225.08</v>
          </cell>
          <cell r="R51">
            <v>250</v>
          </cell>
          <cell r="S51">
            <v>0.49</v>
          </cell>
          <cell r="T51">
            <v>0.48</v>
          </cell>
          <cell r="U51">
            <v>0.51</v>
          </cell>
          <cell r="V51">
            <v>0.52</v>
          </cell>
          <cell r="W51">
            <v>8292</v>
          </cell>
          <cell r="X51">
            <v>10200</v>
          </cell>
          <cell r="Y51">
            <v>0.065</v>
          </cell>
          <cell r="Z51">
            <v>0.065</v>
          </cell>
          <cell r="AA51">
            <v>0.06</v>
          </cell>
          <cell r="AB51">
            <v>0.075</v>
          </cell>
          <cell r="AC51">
            <v>0.025</v>
          </cell>
        </row>
        <row r="52">
          <cell r="B52" t="str">
            <v>POR</v>
          </cell>
          <cell r="C52" t="str">
            <v>Portland General Elec.</v>
          </cell>
          <cell r="E52">
            <v>1.06</v>
          </cell>
          <cell r="F52">
            <v>30</v>
          </cell>
          <cell r="G52">
            <v>20</v>
          </cell>
          <cell r="H52">
            <v>2</v>
          </cell>
          <cell r="I52">
            <v>2.05</v>
          </cell>
          <cell r="J52">
            <v>2.25</v>
          </cell>
          <cell r="K52">
            <v>1.06</v>
          </cell>
          <cell r="L52">
            <v>1.08</v>
          </cell>
          <cell r="M52">
            <v>1.2</v>
          </cell>
          <cell r="N52">
            <v>22.05</v>
          </cell>
          <cell r="O52">
            <v>22.95</v>
          </cell>
          <cell r="P52">
            <v>25.75</v>
          </cell>
          <cell r="Q52">
            <v>75.32</v>
          </cell>
          <cell r="R52">
            <v>76.5</v>
          </cell>
          <cell r="S52">
            <v>0.53</v>
          </cell>
          <cell r="T52">
            <v>0.52</v>
          </cell>
          <cell r="U52">
            <v>0.47</v>
          </cell>
          <cell r="V52">
            <v>0.48</v>
          </cell>
          <cell r="W52">
            <v>3390</v>
          </cell>
          <cell r="X52">
            <v>4100</v>
          </cell>
          <cell r="Y52">
            <v>0.079</v>
          </cell>
          <cell r="Z52">
            <v>0.09</v>
          </cell>
          <cell r="AA52">
            <v>0.09</v>
          </cell>
          <cell r="AB52">
            <v>0.09</v>
          </cell>
          <cell r="AC52">
            <v>0.075</v>
          </cell>
        </row>
        <row r="53">
          <cell r="B53" t="str">
            <v>PPL</v>
          </cell>
          <cell r="C53" t="str">
            <v>PPL Corp.</v>
          </cell>
          <cell r="E53">
            <v>1.4</v>
          </cell>
          <cell r="F53">
            <v>45</v>
          </cell>
          <cell r="G53">
            <v>30</v>
          </cell>
          <cell r="H53">
            <v>2.55</v>
          </cell>
          <cell r="I53">
            <v>2.7</v>
          </cell>
          <cell r="J53">
            <v>3</v>
          </cell>
          <cell r="K53">
            <v>1.4</v>
          </cell>
          <cell r="L53">
            <v>1.4</v>
          </cell>
          <cell r="M53">
            <v>1.7</v>
          </cell>
          <cell r="N53">
            <v>19.35</v>
          </cell>
          <cell r="O53">
            <v>20.7</v>
          </cell>
          <cell r="P53">
            <v>26</v>
          </cell>
          <cell r="Q53">
            <v>483.39</v>
          </cell>
          <cell r="R53">
            <v>680</v>
          </cell>
          <cell r="S53">
            <v>0.59</v>
          </cell>
          <cell r="T53">
            <v>0.5</v>
          </cell>
          <cell r="U53">
            <v>0.398</v>
          </cell>
          <cell r="V53">
            <v>0.495</v>
          </cell>
          <cell r="W53">
            <v>20621</v>
          </cell>
          <cell r="X53">
            <v>36000</v>
          </cell>
          <cell r="Y53">
            <v>0.12</v>
          </cell>
          <cell r="Z53">
            <v>0.125</v>
          </cell>
          <cell r="AA53">
            <v>0.13</v>
          </cell>
          <cell r="AB53">
            <v>0.12</v>
          </cell>
          <cell r="AC53">
            <v>0.07</v>
          </cell>
        </row>
        <row r="54">
          <cell r="B54" t="str">
            <v>SCG</v>
          </cell>
          <cell r="C54" t="str">
            <v>SCANA Corp.</v>
          </cell>
          <cell r="E54">
            <v>1.94</v>
          </cell>
          <cell r="F54">
            <v>55</v>
          </cell>
          <cell r="G54">
            <v>40</v>
          </cell>
          <cell r="H54">
            <v>3.05</v>
          </cell>
          <cell r="I54">
            <v>3.15</v>
          </cell>
          <cell r="J54">
            <v>3.5</v>
          </cell>
          <cell r="K54">
            <v>1.94</v>
          </cell>
          <cell r="L54">
            <v>1.98</v>
          </cell>
          <cell r="M54">
            <v>2.1</v>
          </cell>
          <cell r="N54">
            <v>30.4</v>
          </cell>
          <cell r="O54">
            <v>32.05</v>
          </cell>
          <cell r="P54">
            <v>37.25</v>
          </cell>
          <cell r="Q54">
            <v>127</v>
          </cell>
          <cell r="R54">
            <v>155</v>
          </cell>
          <cell r="S54">
            <v>0.529</v>
          </cell>
          <cell r="T54">
            <v>0.505</v>
          </cell>
          <cell r="U54">
            <v>0.471</v>
          </cell>
          <cell r="V54">
            <v>0.495</v>
          </cell>
          <cell r="W54">
            <v>7854</v>
          </cell>
          <cell r="X54">
            <v>11650</v>
          </cell>
          <cell r="Y54">
            <v>0.102</v>
          </cell>
          <cell r="Z54">
            <v>0.1</v>
          </cell>
          <cell r="AA54">
            <v>0.095</v>
          </cell>
          <cell r="AB54">
            <v>0.09</v>
          </cell>
          <cell r="AC54">
            <v>0.03</v>
          </cell>
        </row>
        <row r="55">
          <cell r="B55" t="str">
            <v>SO</v>
          </cell>
          <cell r="C55" t="str">
            <v>Southern Company</v>
          </cell>
          <cell r="E55">
            <v>1.87</v>
          </cell>
          <cell r="F55">
            <v>50</v>
          </cell>
          <cell r="G55">
            <v>40</v>
          </cell>
          <cell r="H55">
            <v>2.55</v>
          </cell>
          <cell r="I55">
            <v>2.7</v>
          </cell>
          <cell r="J55">
            <v>3.25</v>
          </cell>
          <cell r="K55">
            <v>1.87</v>
          </cell>
          <cell r="L55">
            <v>1.94</v>
          </cell>
          <cell r="M55">
            <v>2.2</v>
          </cell>
          <cell r="N55">
            <v>20.15</v>
          </cell>
          <cell r="O55">
            <v>21.25</v>
          </cell>
          <cell r="P55">
            <v>25</v>
          </cell>
          <cell r="Q55">
            <v>843.34</v>
          </cell>
          <cell r="R55">
            <v>910</v>
          </cell>
          <cell r="S55">
            <v>0.512</v>
          </cell>
          <cell r="T55">
            <v>0.525</v>
          </cell>
          <cell r="U55">
            <v>0.457</v>
          </cell>
          <cell r="V55">
            <v>0.455</v>
          </cell>
          <cell r="W55">
            <v>35438</v>
          </cell>
          <cell r="X55">
            <v>49800</v>
          </cell>
          <cell r="Y55">
            <v>0.122</v>
          </cell>
          <cell r="Z55">
            <v>0.125</v>
          </cell>
          <cell r="AA55">
            <v>0.125</v>
          </cell>
          <cell r="AB55">
            <v>0.13</v>
          </cell>
          <cell r="AC55">
            <v>0.06</v>
          </cell>
        </row>
        <row r="56">
          <cell r="B56" t="str">
            <v>SRE</v>
          </cell>
          <cell r="C56" t="str">
            <v>Sempra Energy</v>
          </cell>
          <cell r="E56">
            <v>1.92</v>
          </cell>
          <cell r="F56">
            <v>80</v>
          </cell>
          <cell r="G56">
            <v>60</v>
          </cell>
          <cell r="H56">
            <v>4.2</v>
          </cell>
          <cell r="I56">
            <v>4.5</v>
          </cell>
          <cell r="J56">
            <v>5.5</v>
          </cell>
          <cell r="K56">
            <v>1.92</v>
          </cell>
          <cell r="L56">
            <v>2.08</v>
          </cell>
          <cell r="M56">
            <v>2.5</v>
          </cell>
          <cell r="N56">
            <v>41.05</v>
          </cell>
          <cell r="O56">
            <v>43.5</v>
          </cell>
          <cell r="P56">
            <v>52.25</v>
          </cell>
          <cell r="Q56">
            <v>240.45</v>
          </cell>
          <cell r="R56">
            <v>246</v>
          </cell>
          <cell r="S56">
            <v>0.494</v>
          </cell>
          <cell r="T56">
            <v>0.49</v>
          </cell>
          <cell r="U56">
            <v>0.496</v>
          </cell>
          <cell r="V56">
            <v>0.51</v>
          </cell>
          <cell r="W56">
            <v>18186</v>
          </cell>
          <cell r="X56">
            <v>25200</v>
          </cell>
          <cell r="Y56">
            <v>0.111</v>
          </cell>
          <cell r="Z56">
            <v>0.105</v>
          </cell>
          <cell r="AA56">
            <v>0.105</v>
          </cell>
          <cell r="AB56">
            <v>0.105</v>
          </cell>
          <cell r="AC56">
            <v>0.035</v>
          </cell>
        </row>
        <row r="57">
          <cell r="B57" t="str">
            <v>TE</v>
          </cell>
          <cell r="C57" t="str">
            <v>TECO Energy</v>
          </cell>
          <cell r="E57">
            <v>0.85</v>
          </cell>
          <cell r="F57">
            <v>25</v>
          </cell>
          <cell r="G57">
            <v>18</v>
          </cell>
          <cell r="H57">
            <v>1.3</v>
          </cell>
          <cell r="I57">
            <v>1.45</v>
          </cell>
          <cell r="J57">
            <v>1.75</v>
          </cell>
          <cell r="K57">
            <v>0.85</v>
          </cell>
          <cell r="L57">
            <v>0.89</v>
          </cell>
          <cell r="M57">
            <v>1.05</v>
          </cell>
          <cell r="N57">
            <v>10.55</v>
          </cell>
          <cell r="O57">
            <v>11.1</v>
          </cell>
          <cell r="P57">
            <v>13.25</v>
          </cell>
          <cell r="Q57">
            <v>214.9</v>
          </cell>
          <cell r="R57">
            <v>220</v>
          </cell>
          <cell r="S57">
            <v>0.592</v>
          </cell>
          <cell r="T57">
            <v>0.525</v>
          </cell>
          <cell r="U57">
            <v>0.408</v>
          </cell>
          <cell r="V57">
            <v>0.475</v>
          </cell>
          <cell r="W57">
            <v>5317.8</v>
          </cell>
          <cell r="X57">
            <v>6125</v>
          </cell>
          <cell r="Y57">
            <v>0.112</v>
          </cell>
          <cell r="Z57">
            <v>0.125</v>
          </cell>
          <cell r="AA57">
            <v>0.13</v>
          </cell>
          <cell r="AB57">
            <v>0.14</v>
          </cell>
          <cell r="AC57">
            <v>0.105</v>
          </cell>
        </row>
        <row r="58">
          <cell r="B58" t="str">
            <v>TEG</v>
          </cell>
          <cell r="C58" t="str">
            <v>Integrys Energy Group</v>
          </cell>
          <cell r="E58">
            <v>2.72</v>
          </cell>
          <cell r="F58">
            <v>55</v>
          </cell>
          <cell r="G58">
            <v>40</v>
          </cell>
          <cell r="H58">
            <v>3.3</v>
          </cell>
          <cell r="I58">
            <v>3.5</v>
          </cell>
          <cell r="J58">
            <v>4</v>
          </cell>
          <cell r="K58">
            <v>2.72</v>
          </cell>
          <cell r="L58">
            <v>2.72</v>
          </cell>
          <cell r="M58">
            <v>2.72</v>
          </cell>
          <cell r="N58">
            <v>37.8</v>
          </cell>
          <cell r="O58">
            <v>38.65</v>
          </cell>
          <cell r="P58">
            <v>41.75</v>
          </cell>
          <cell r="Q58">
            <v>77.35</v>
          </cell>
          <cell r="R58">
            <v>78.3</v>
          </cell>
          <cell r="S58">
            <v>0.422</v>
          </cell>
          <cell r="T58">
            <v>0.45</v>
          </cell>
          <cell r="U58">
            <v>0.568</v>
          </cell>
          <cell r="V58">
            <v>0.545</v>
          </cell>
          <cell r="W58">
            <v>5118.5</v>
          </cell>
          <cell r="X58">
            <v>6025</v>
          </cell>
          <cell r="Y58">
            <v>0.087</v>
          </cell>
          <cell r="Z58">
            <v>0.09</v>
          </cell>
          <cell r="AA58">
            <v>0.09</v>
          </cell>
          <cell r="AB58">
            <v>0.095</v>
          </cell>
          <cell r="AC58">
            <v>0.09</v>
          </cell>
        </row>
        <row r="59">
          <cell r="B59" t="str">
            <v>UIL</v>
          </cell>
          <cell r="C59" t="str">
            <v>UIL Holdings</v>
          </cell>
          <cell r="E59">
            <v>1.73</v>
          </cell>
          <cell r="F59">
            <v>45</v>
          </cell>
          <cell r="G59">
            <v>30</v>
          </cell>
          <cell r="H59">
            <v>1.95</v>
          </cell>
          <cell r="I59">
            <v>2.2</v>
          </cell>
          <cell r="J59">
            <v>2.35</v>
          </cell>
          <cell r="K59">
            <v>1.73</v>
          </cell>
          <cell r="L59">
            <v>1.73</v>
          </cell>
          <cell r="M59">
            <v>1.73</v>
          </cell>
          <cell r="N59">
            <v>24</v>
          </cell>
          <cell r="O59">
            <v>24.6</v>
          </cell>
          <cell r="P59">
            <v>27</v>
          </cell>
          <cell r="Q59">
            <v>50.51</v>
          </cell>
          <cell r="R59">
            <v>50</v>
          </cell>
          <cell r="S59">
            <v>0.584</v>
          </cell>
          <cell r="T59">
            <v>0.585</v>
          </cell>
          <cell r="U59">
            <v>0.416</v>
          </cell>
          <cell r="V59">
            <v>0.415</v>
          </cell>
          <cell r="W59">
            <v>2587.9</v>
          </cell>
          <cell r="X59">
            <v>3250</v>
          </cell>
          <cell r="Y59">
            <v>0.065</v>
          </cell>
          <cell r="Z59">
            <v>0.085</v>
          </cell>
          <cell r="AA59">
            <v>0.09</v>
          </cell>
          <cell r="AB59">
            <v>0.09</v>
          </cell>
          <cell r="AC59">
            <v>0.03</v>
          </cell>
        </row>
        <row r="60">
          <cell r="B60" t="str">
            <v>UNS</v>
          </cell>
          <cell r="C60" t="str">
            <v>Unisource Energy</v>
          </cell>
          <cell r="E60">
            <v>1.68</v>
          </cell>
          <cell r="F60">
            <v>75</v>
          </cell>
          <cell r="G60">
            <v>50</v>
          </cell>
          <cell r="H60">
            <v>2.75</v>
          </cell>
          <cell r="I60">
            <v>2.7</v>
          </cell>
          <cell r="J60">
            <v>3.4</v>
          </cell>
          <cell r="K60">
            <v>1.68</v>
          </cell>
          <cell r="L60">
            <v>1.76</v>
          </cell>
          <cell r="M60">
            <v>2.08</v>
          </cell>
          <cell r="N60">
            <v>23.25</v>
          </cell>
          <cell r="O60">
            <v>24.45</v>
          </cell>
          <cell r="P60">
            <v>27.65</v>
          </cell>
          <cell r="Q60">
            <v>36.54</v>
          </cell>
          <cell r="R60">
            <v>38</v>
          </cell>
          <cell r="S60">
            <v>0.685</v>
          </cell>
          <cell r="T60">
            <v>0.62</v>
          </cell>
          <cell r="U60">
            <v>0.315</v>
          </cell>
          <cell r="V60">
            <v>0.38</v>
          </cell>
          <cell r="W60">
            <v>2602.8</v>
          </cell>
          <cell r="X60">
            <v>2750</v>
          </cell>
          <cell r="Y60">
            <v>0.136</v>
          </cell>
          <cell r="Z60">
            <v>0.115</v>
          </cell>
          <cell r="AA60">
            <v>0.115</v>
          </cell>
          <cell r="AB60">
            <v>0.125</v>
          </cell>
          <cell r="AC60">
            <v>0.095</v>
          </cell>
        </row>
        <row r="61">
          <cell r="B61" t="str">
            <v>VVC</v>
          </cell>
          <cell r="C61" t="str">
            <v>Vectren Corp.</v>
          </cell>
          <cell r="E61">
            <v>1.39</v>
          </cell>
          <cell r="F61">
            <v>40</v>
          </cell>
          <cell r="G61">
            <v>30</v>
          </cell>
          <cell r="H61">
            <v>1.8</v>
          </cell>
          <cell r="I61">
            <v>1.9</v>
          </cell>
          <cell r="J61">
            <v>2.3</v>
          </cell>
          <cell r="K61">
            <v>1.39</v>
          </cell>
          <cell r="L61">
            <v>1.41</v>
          </cell>
          <cell r="M61">
            <v>1.6</v>
          </cell>
          <cell r="N61">
            <v>18</v>
          </cell>
          <cell r="O61">
            <v>18.65</v>
          </cell>
          <cell r="P61">
            <v>21.2</v>
          </cell>
          <cell r="Q61">
            <v>81.7</v>
          </cell>
          <cell r="R61">
            <v>85</v>
          </cell>
          <cell r="S61">
            <v>0.499</v>
          </cell>
          <cell r="T61">
            <v>0.5</v>
          </cell>
          <cell r="U61">
            <v>0.501</v>
          </cell>
          <cell r="V61">
            <v>0.5</v>
          </cell>
          <cell r="W61">
            <v>2874</v>
          </cell>
          <cell r="X61">
            <v>3600</v>
          </cell>
          <cell r="Y61">
            <v>0.093</v>
          </cell>
          <cell r="Z61">
            <v>0.1</v>
          </cell>
          <cell r="AA61">
            <v>0.105</v>
          </cell>
          <cell r="AB61">
            <v>0.11</v>
          </cell>
          <cell r="AC61">
            <v>0.055</v>
          </cell>
        </row>
        <row r="62">
          <cell r="B62" t="str">
            <v>WEC</v>
          </cell>
          <cell r="C62" t="str">
            <v>Wisconsin Energy</v>
          </cell>
          <cell r="E62">
            <v>1.04</v>
          </cell>
          <cell r="F62">
            <v>45</v>
          </cell>
          <cell r="G62">
            <v>35</v>
          </cell>
          <cell r="H62">
            <v>2.15</v>
          </cell>
          <cell r="I62">
            <v>2.25</v>
          </cell>
          <cell r="J62">
            <v>2.75</v>
          </cell>
          <cell r="K62">
            <v>1.04</v>
          </cell>
          <cell r="L62">
            <v>1.2</v>
          </cell>
          <cell r="M62">
            <v>1.65</v>
          </cell>
          <cell r="N62">
            <v>17.15</v>
          </cell>
          <cell r="O62">
            <v>17.65</v>
          </cell>
          <cell r="P62">
            <v>19.5</v>
          </cell>
          <cell r="Q62">
            <v>233.77</v>
          </cell>
          <cell r="R62">
            <v>223</v>
          </cell>
          <cell r="S62">
            <v>0.506</v>
          </cell>
          <cell r="T62">
            <v>0.535</v>
          </cell>
          <cell r="U62">
            <v>0.49</v>
          </cell>
          <cell r="V62">
            <v>0.46</v>
          </cell>
          <cell r="W62">
            <v>7764.5</v>
          </cell>
          <cell r="X62">
            <v>9450</v>
          </cell>
          <cell r="Y62">
            <v>0.12</v>
          </cell>
          <cell r="Z62">
            <v>0.13</v>
          </cell>
          <cell r="AA62">
            <v>0.13</v>
          </cell>
          <cell r="AB62">
            <v>0.14</v>
          </cell>
          <cell r="AC62">
            <v>0.085</v>
          </cell>
        </row>
        <row r="63">
          <cell r="B63" t="str">
            <v>WR</v>
          </cell>
          <cell r="C63" t="str">
            <v>Westar Energy</v>
          </cell>
          <cell r="E63">
            <v>1.28</v>
          </cell>
          <cell r="F63">
            <v>35</v>
          </cell>
          <cell r="G63">
            <v>25</v>
          </cell>
          <cell r="H63">
            <v>1.75</v>
          </cell>
          <cell r="I63">
            <v>1.9</v>
          </cell>
          <cell r="J63">
            <v>2.4</v>
          </cell>
          <cell r="K63">
            <v>1.28</v>
          </cell>
          <cell r="L63">
            <v>1.32</v>
          </cell>
          <cell r="M63">
            <v>1.44</v>
          </cell>
          <cell r="N63">
            <v>22.2</v>
          </cell>
          <cell r="O63">
            <v>22.9</v>
          </cell>
          <cell r="P63">
            <v>24.2</v>
          </cell>
          <cell r="Q63">
            <v>112.13</v>
          </cell>
          <cell r="R63">
            <v>128</v>
          </cell>
          <cell r="S63">
            <v>0.536</v>
          </cell>
          <cell r="T63">
            <v>0.53</v>
          </cell>
          <cell r="U63">
            <v>0.464</v>
          </cell>
          <cell r="V63">
            <v>0.47</v>
          </cell>
          <cell r="W63">
            <v>5180.8</v>
          </cell>
          <cell r="X63">
            <v>6600</v>
          </cell>
          <cell r="Y63">
            <v>0.082</v>
          </cell>
          <cell r="Z63">
            <v>0.08</v>
          </cell>
          <cell r="AA63">
            <v>0.08</v>
          </cell>
          <cell r="AB63">
            <v>0.1</v>
          </cell>
          <cell r="AC63">
            <v>0.085</v>
          </cell>
        </row>
        <row r="64">
          <cell r="B64" t="str">
            <v>XEL</v>
          </cell>
          <cell r="C64" t="str">
            <v>Xcel Energy, Inc.</v>
          </cell>
          <cell r="E64">
            <v>1.03</v>
          </cell>
          <cell r="F64">
            <v>30</v>
          </cell>
          <cell r="G64">
            <v>20</v>
          </cell>
          <cell r="H64">
            <v>1.75</v>
          </cell>
          <cell r="I64">
            <v>1.85</v>
          </cell>
          <cell r="J64">
            <v>2</v>
          </cell>
          <cell r="K64">
            <v>1.03</v>
          </cell>
          <cell r="L64">
            <v>1.06</v>
          </cell>
          <cell r="M64">
            <v>1.15</v>
          </cell>
          <cell r="N64">
            <v>17.5</v>
          </cell>
          <cell r="O64">
            <v>18.3</v>
          </cell>
          <cell r="P64">
            <v>21</v>
          </cell>
          <cell r="Q64">
            <v>482.33</v>
          </cell>
          <cell r="R64">
            <v>498</v>
          </cell>
          <cell r="S64">
            <v>0.531</v>
          </cell>
          <cell r="T64">
            <v>0.515</v>
          </cell>
          <cell r="U64">
            <v>0.463</v>
          </cell>
          <cell r="V64">
            <v>0.485</v>
          </cell>
          <cell r="W64">
            <v>17452</v>
          </cell>
          <cell r="X64">
            <v>21500</v>
          </cell>
          <cell r="Y64">
            <v>0.089</v>
          </cell>
          <cell r="Z64">
            <v>0.1</v>
          </cell>
          <cell r="AA64">
            <v>0.1</v>
          </cell>
          <cell r="AB64">
            <v>0.1</v>
          </cell>
          <cell r="AC64">
            <v>0.05</v>
          </cell>
        </row>
      </sheetData>
      <sheetData sheetId="31" refreshError="1"/>
      <sheetData sheetId="32">
        <row r="16">
          <cell r="B16" t="str">
            <v>AEE</v>
          </cell>
          <cell r="C16" t="str">
            <v>Ameren Corp.</v>
          </cell>
          <cell r="D16">
            <v>269</v>
          </cell>
          <cell r="E16">
            <v>155</v>
          </cell>
          <cell r="F16">
            <v>6853</v>
          </cell>
          <cell r="G16">
            <v>0</v>
          </cell>
          <cell r="H16">
            <v>154</v>
          </cell>
          <cell r="I16">
            <v>7730</v>
          </cell>
          <cell r="J16">
            <v>15161</v>
          </cell>
        </row>
        <row r="17">
          <cell r="B17" t="str">
            <v>AEP</v>
          </cell>
          <cell r="C17" t="str">
            <v>American Elec Pwr</v>
          </cell>
          <cell r="D17">
            <v>1346</v>
          </cell>
          <cell r="E17">
            <v>1309</v>
          </cell>
          <cell r="F17">
            <v>15502</v>
          </cell>
          <cell r="G17">
            <v>60</v>
          </cell>
          <cell r="H17">
            <v>0</v>
          </cell>
          <cell r="I17">
            <v>13622</v>
          </cell>
          <cell r="J17">
            <v>31839</v>
          </cell>
        </row>
        <row r="18">
          <cell r="B18" t="str">
            <v>ALE</v>
          </cell>
          <cell r="C18" t="str">
            <v>ALLETE</v>
          </cell>
          <cell r="D18">
            <v>1</v>
          </cell>
          <cell r="E18">
            <v>13.4</v>
          </cell>
          <cell r="F18">
            <v>771.6</v>
          </cell>
          <cell r="G18">
            <v>0</v>
          </cell>
          <cell r="H18">
            <v>9</v>
          </cell>
          <cell r="I18">
            <v>976</v>
          </cell>
          <cell r="J18">
            <v>1771</v>
          </cell>
        </row>
        <row r="19">
          <cell r="B19" t="str">
            <v>AVA</v>
          </cell>
          <cell r="C19" t="str">
            <v>Avista Corp.</v>
          </cell>
          <cell r="D19">
            <v>110</v>
          </cell>
          <cell r="E19">
            <v>0.358</v>
          </cell>
          <cell r="F19">
            <v>1101.499</v>
          </cell>
          <cell r="G19">
            <v>51.547</v>
          </cell>
          <cell r="H19">
            <v>46.122</v>
          </cell>
          <cell r="I19">
            <v>1125.784</v>
          </cell>
          <cell r="J19">
            <v>2435.31</v>
          </cell>
        </row>
        <row r="20">
          <cell r="B20" t="str">
            <v>AYE</v>
          </cell>
          <cell r="C20" t="str">
            <v>Allegheny Energy</v>
          </cell>
          <cell r="J20">
            <v>0</v>
          </cell>
        </row>
        <row r="21">
          <cell r="B21" t="str">
            <v>BKH</v>
          </cell>
          <cell r="C21" t="str">
            <v>Black Hills Corp.</v>
          </cell>
          <cell r="D21">
            <v>249</v>
          </cell>
          <cell r="E21">
            <v>5.181</v>
          </cell>
          <cell r="F21">
            <v>1186.05</v>
          </cell>
          <cell r="G21">
            <v>0</v>
          </cell>
          <cell r="H21">
            <v>0</v>
          </cell>
          <cell r="I21">
            <v>1100.27</v>
          </cell>
          <cell r="J21">
            <v>2540.501</v>
          </cell>
        </row>
        <row r="22">
          <cell r="B22" t="str">
            <v>CEG</v>
          </cell>
          <cell r="C22" t="str">
            <v>Constellation Energy</v>
          </cell>
          <cell r="D22">
            <v>32.4</v>
          </cell>
          <cell r="E22">
            <v>245.6</v>
          </cell>
          <cell r="F22">
            <v>4054.2</v>
          </cell>
          <cell r="G22">
            <v>190</v>
          </cell>
          <cell r="H22">
            <v>88.8</v>
          </cell>
          <cell r="I22">
            <v>7829.2</v>
          </cell>
          <cell r="J22">
            <v>12440.2</v>
          </cell>
        </row>
        <row r="23">
          <cell r="B23" t="str">
            <v>CHG</v>
          </cell>
          <cell r="C23" t="str">
            <v>CH Energy Group</v>
          </cell>
          <cell r="J23">
            <v>0</v>
          </cell>
        </row>
        <row r="24">
          <cell r="B24" t="str">
            <v>CMS</v>
          </cell>
          <cell r="C24" t="str">
            <v>CMS Energy</v>
          </cell>
          <cell r="D24">
            <v>0</v>
          </cell>
          <cell r="E24">
            <v>750</v>
          </cell>
          <cell r="F24">
            <v>6448</v>
          </cell>
          <cell r="G24">
            <v>0</v>
          </cell>
          <cell r="H24">
            <v>44</v>
          </cell>
          <cell r="I24">
            <v>2793</v>
          </cell>
          <cell r="J24">
            <v>10035</v>
          </cell>
        </row>
        <row r="25">
          <cell r="B25" t="str">
            <v>CNL</v>
          </cell>
          <cell r="C25" t="str">
            <v>Cleco Corp.</v>
          </cell>
          <cell r="D25">
            <v>150</v>
          </cell>
          <cell r="E25">
            <v>12.269</v>
          </cell>
          <cell r="F25">
            <v>1399.709</v>
          </cell>
          <cell r="G25">
            <v>1.029</v>
          </cell>
          <cell r="H25">
            <v>0</v>
          </cell>
          <cell r="I25">
            <v>1317.178</v>
          </cell>
          <cell r="J25">
            <v>2880.185</v>
          </cell>
        </row>
        <row r="26">
          <cell r="B26" t="str">
            <v>CNP</v>
          </cell>
          <cell r="C26" t="str">
            <v>CenterPoint Energy</v>
          </cell>
          <cell r="D26">
            <v>53</v>
          </cell>
          <cell r="E26">
            <v>428</v>
          </cell>
          <cell r="F26">
            <v>9001</v>
          </cell>
          <cell r="G26">
            <v>0</v>
          </cell>
          <cell r="H26">
            <v>0</v>
          </cell>
          <cell r="I26">
            <v>3198</v>
          </cell>
          <cell r="J26">
            <v>12680</v>
          </cell>
        </row>
        <row r="27">
          <cell r="B27" t="str">
            <v>CV</v>
          </cell>
          <cell r="C27" t="str">
            <v>Central Vermont P S </v>
          </cell>
          <cell r="J27">
            <v>0</v>
          </cell>
        </row>
        <row r="28">
          <cell r="B28" t="str">
            <v>D</v>
          </cell>
          <cell r="C28" t="str">
            <v>Dominion Resources</v>
          </cell>
          <cell r="D28">
            <v>1386</v>
          </cell>
          <cell r="E28">
            <v>497</v>
          </cell>
          <cell r="F28">
            <v>15758</v>
          </cell>
          <cell r="G28">
            <v>257</v>
          </cell>
          <cell r="H28">
            <v>0</v>
          </cell>
          <cell r="I28">
            <v>11997</v>
          </cell>
          <cell r="J28">
            <v>29895</v>
          </cell>
        </row>
        <row r="29">
          <cell r="B29" t="str">
            <v>DPL</v>
          </cell>
          <cell r="C29" t="str">
            <v>DPL, Inc.</v>
          </cell>
          <cell r="D29">
            <v>0</v>
          </cell>
          <cell r="E29">
            <v>297.5</v>
          </cell>
          <cell r="F29">
            <v>1026.6</v>
          </cell>
          <cell r="G29">
            <v>22.9</v>
          </cell>
          <cell r="H29">
            <v>0</v>
          </cell>
          <cell r="I29">
            <v>1218.5</v>
          </cell>
          <cell r="J29">
            <v>2565.5</v>
          </cell>
        </row>
        <row r="30">
          <cell r="B30" t="str">
            <v>DTE</v>
          </cell>
          <cell r="C30" t="str">
            <v>DTE Energy Co.</v>
          </cell>
          <cell r="D30">
            <v>150</v>
          </cell>
          <cell r="E30">
            <v>925</v>
          </cell>
          <cell r="F30">
            <v>6114</v>
          </cell>
          <cell r="G30">
            <v>289</v>
          </cell>
          <cell r="H30">
            <v>45</v>
          </cell>
          <cell r="I30">
            <v>6722</v>
          </cell>
          <cell r="J30">
            <v>14245</v>
          </cell>
        </row>
        <row r="31">
          <cell r="B31" t="str">
            <v>DUK</v>
          </cell>
          <cell r="C31" t="str">
            <v>Duke Energy Corp.</v>
          </cell>
          <cell r="J31">
            <v>0</v>
          </cell>
        </row>
        <row r="32">
          <cell r="B32" t="str">
            <v>ED</v>
          </cell>
          <cell r="C32" t="str">
            <v>Consolidated Edison</v>
          </cell>
          <cell r="D32">
            <v>0</v>
          </cell>
          <cell r="E32">
            <v>5</v>
          </cell>
          <cell r="F32">
            <v>10671</v>
          </cell>
          <cell r="G32">
            <v>213</v>
          </cell>
          <cell r="H32">
            <v>0</v>
          </cell>
          <cell r="I32">
            <v>11061</v>
          </cell>
          <cell r="J32">
            <v>21950</v>
          </cell>
        </row>
        <row r="33">
          <cell r="B33" t="str">
            <v>EDE</v>
          </cell>
          <cell r="C33" t="str">
            <v>Empire District Elec</v>
          </cell>
          <cell r="D33">
            <v>24</v>
          </cell>
          <cell r="E33">
            <v>0.881</v>
          </cell>
          <cell r="F33">
            <v>693.072</v>
          </cell>
          <cell r="G33">
            <v>0</v>
          </cell>
          <cell r="H33">
            <v>0</v>
          </cell>
          <cell r="I33">
            <v>657.624</v>
          </cell>
          <cell r="J33">
            <v>1375.577</v>
          </cell>
        </row>
        <row r="34">
          <cell r="B34" t="str">
            <v>EE</v>
          </cell>
          <cell r="C34" t="str">
            <v>El Paso Electric</v>
          </cell>
          <cell r="J34">
            <v>0</v>
          </cell>
        </row>
        <row r="35">
          <cell r="B35" t="str">
            <v>EIX</v>
          </cell>
          <cell r="C35" t="str">
            <v>Edison International</v>
          </cell>
          <cell r="D35">
            <v>115</v>
          </cell>
          <cell r="E35">
            <v>48</v>
          </cell>
          <cell r="F35">
            <v>12371</v>
          </cell>
          <cell r="G35">
            <v>907</v>
          </cell>
          <cell r="H35">
            <v>4</v>
          </cell>
          <cell r="I35">
            <v>10583</v>
          </cell>
          <cell r="J35">
            <v>24028</v>
          </cell>
        </row>
        <row r="36">
          <cell r="B36" t="str">
            <v>ETR</v>
          </cell>
          <cell r="C36" t="str">
            <v>Entergy Corp.</v>
          </cell>
          <cell r="D36">
            <v>154.135</v>
          </cell>
          <cell r="E36">
            <v>299.548</v>
          </cell>
          <cell r="F36">
            <v>10386.026</v>
          </cell>
          <cell r="G36">
            <v>310.738</v>
          </cell>
          <cell r="H36">
            <v>0</v>
          </cell>
          <cell r="I36">
            <v>8496.4</v>
          </cell>
          <cell r="J36">
            <v>19646.847</v>
          </cell>
        </row>
        <row r="37">
          <cell r="B37" t="str">
            <v>EXC</v>
          </cell>
          <cell r="C37" t="str">
            <v>Exelon Corp.</v>
          </cell>
          <cell r="D37">
            <v>225</v>
          </cell>
          <cell r="E37">
            <v>599</v>
          </cell>
          <cell r="F37">
            <v>11614</v>
          </cell>
          <cell r="G37">
            <v>87</v>
          </cell>
          <cell r="H37">
            <v>3</v>
          </cell>
          <cell r="I37">
            <v>13560</v>
          </cell>
          <cell r="J37">
            <v>26088</v>
          </cell>
        </row>
        <row r="38">
          <cell r="B38" t="str">
            <v>FE</v>
          </cell>
          <cell r="C38" t="str">
            <v>FirstEnergy Corp.</v>
          </cell>
          <cell r="D38">
            <v>700</v>
          </cell>
          <cell r="E38">
            <v>1486</v>
          </cell>
          <cell r="F38">
            <v>12579</v>
          </cell>
          <cell r="G38">
            <v>0</v>
          </cell>
          <cell r="H38">
            <v>-32</v>
          </cell>
          <cell r="I38">
            <v>8545</v>
          </cell>
          <cell r="J38">
            <v>23278</v>
          </cell>
        </row>
        <row r="39">
          <cell r="B39" t="str">
            <v>GXP</v>
          </cell>
          <cell r="C39" t="str">
            <v>Great Plains Energy</v>
          </cell>
          <cell r="D39">
            <v>368</v>
          </cell>
          <cell r="E39">
            <v>485.7</v>
          </cell>
          <cell r="F39">
            <v>2942.7</v>
          </cell>
          <cell r="G39">
            <v>39</v>
          </cell>
          <cell r="H39">
            <v>1.2</v>
          </cell>
          <cell r="I39">
            <v>2885.9</v>
          </cell>
          <cell r="J39">
            <v>6722.5</v>
          </cell>
        </row>
        <row r="40">
          <cell r="B40" t="str">
            <v>HE</v>
          </cell>
          <cell r="C40" t="str">
            <v>Hawaiian Elec.</v>
          </cell>
          <cell r="D40">
            <v>24.923</v>
          </cell>
          <cell r="E40">
            <v>0</v>
          </cell>
          <cell r="F40">
            <v>1364.942</v>
          </cell>
          <cell r="G40">
            <v>34.293</v>
          </cell>
          <cell r="H40">
            <v>0</v>
          </cell>
          <cell r="I40">
            <v>1483.637</v>
          </cell>
          <cell r="J40">
            <v>2907.795</v>
          </cell>
        </row>
        <row r="41">
          <cell r="B41" t="str">
            <v>IDA</v>
          </cell>
          <cell r="C41" t="str">
            <v>IDACORP, Inc.</v>
          </cell>
          <cell r="D41">
            <v>66.9</v>
          </cell>
          <cell r="E41">
            <v>122.572</v>
          </cell>
          <cell r="F41">
            <v>1488.287</v>
          </cell>
          <cell r="G41">
            <v>0</v>
          </cell>
          <cell r="H41">
            <v>3.871</v>
          </cell>
          <cell r="I41">
            <v>1532.113</v>
          </cell>
          <cell r="J41">
            <v>3213.743</v>
          </cell>
        </row>
        <row r="42">
          <cell r="B42" t="str">
            <v>ITC</v>
          </cell>
          <cell r="C42" t="str">
            <v>ITC Holdings Corp.</v>
          </cell>
          <cell r="D42">
            <v>0</v>
          </cell>
          <cell r="E42">
            <v>0</v>
          </cell>
          <cell r="F42">
            <v>2496.896</v>
          </cell>
          <cell r="G42">
            <v>0</v>
          </cell>
          <cell r="H42">
            <v>0</v>
          </cell>
          <cell r="I42">
            <v>1117.433</v>
          </cell>
          <cell r="J42">
            <v>3614.329</v>
          </cell>
        </row>
        <row r="43">
          <cell r="B43" t="str">
            <v>LNT</v>
          </cell>
          <cell r="C43" t="str">
            <v>Alliant Energy</v>
          </cell>
          <cell r="D43">
            <v>47.4</v>
          </cell>
          <cell r="E43">
            <v>1.3</v>
          </cell>
          <cell r="F43">
            <v>2703.4</v>
          </cell>
          <cell r="G43">
            <v>243.8</v>
          </cell>
          <cell r="H43">
            <v>2</v>
          </cell>
          <cell r="I43">
            <v>2893.6</v>
          </cell>
          <cell r="J43">
            <v>5891.5</v>
          </cell>
        </row>
        <row r="44">
          <cell r="B44" t="str">
            <v>MGEE</v>
          </cell>
          <cell r="C44" t="str">
            <v>MGE Energy</v>
          </cell>
          <cell r="J44">
            <v>0</v>
          </cell>
        </row>
        <row r="45">
          <cell r="B45" t="str">
            <v>NEE</v>
          </cell>
          <cell r="C45" t="str">
            <v>NextEra Energy</v>
          </cell>
          <cell r="D45">
            <v>889</v>
          </cell>
          <cell r="E45">
            <v>1920</v>
          </cell>
          <cell r="F45">
            <v>18013</v>
          </cell>
          <cell r="G45">
            <v>0</v>
          </cell>
          <cell r="H45">
            <v>0</v>
          </cell>
          <cell r="I45">
            <v>14461</v>
          </cell>
          <cell r="J45">
            <v>35283</v>
          </cell>
        </row>
        <row r="46">
          <cell r="B46" t="str">
            <v>NST</v>
          </cell>
          <cell r="C46" t="str">
            <v>NSTAR</v>
          </cell>
          <cell r="J46">
            <v>0</v>
          </cell>
        </row>
        <row r="47">
          <cell r="B47" t="str">
            <v>NU</v>
          </cell>
          <cell r="C47" t="str">
            <v>Northeast Utilities</v>
          </cell>
          <cell r="J47">
            <v>0</v>
          </cell>
        </row>
        <row r="48">
          <cell r="B48" t="str">
            <v>NVE</v>
          </cell>
          <cell r="C48" t="str">
            <v>NV Energy, Inc.</v>
          </cell>
          <cell r="J48">
            <v>0</v>
          </cell>
        </row>
        <row r="49">
          <cell r="B49" t="str">
            <v>OGE</v>
          </cell>
          <cell r="C49" t="str">
            <v>OGE Energy Corp.</v>
          </cell>
          <cell r="D49">
            <v>145</v>
          </cell>
          <cell r="E49">
            <v>0</v>
          </cell>
          <cell r="F49">
            <v>2362.9</v>
          </cell>
          <cell r="G49">
            <v>0</v>
          </cell>
          <cell r="H49">
            <v>110.4</v>
          </cell>
          <cell r="I49">
            <v>2289.6</v>
          </cell>
          <cell r="J49">
            <v>4907.9</v>
          </cell>
        </row>
        <row r="50">
          <cell r="B50" t="str">
            <v>OTTR</v>
          </cell>
          <cell r="C50" t="str">
            <v>Otter Tail Corp.</v>
          </cell>
          <cell r="D50">
            <v>79.49</v>
          </cell>
          <cell r="E50">
            <v>0.604</v>
          </cell>
          <cell r="F50">
            <v>435.446</v>
          </cell>
          <cell r="G50">
            <v>15.5</v>
          </cell>
          <cell r="H50">
            <v>0</v>
          </cell>
          <cell r="I50">
            <v>631.863</v>
          </cell>
          <cell r="J50">
            <v>1162.903</v>
          </cell>
        </row>
        <row r="51">
          <cell r="B51" t="str">
            <v>PCG</v>
          </cell>
          <cell r="C51" t="str">
            <v>PG&amp;E Corp.</v>
          </cell>
          <cell r="D51">
            <v>853</v>
          </cell>
          <cell r="E51">
            <v>809</v>
          </cell>
          <cell r="F51">
            <v>10906</v>
          </cell>
          <cell r="G51">
            <v>252</v>
          </cell>
          <cell r="H51">
            <v>0</v>
          </cell>
          <cell r="I51">
            <v>11282</v>
          </cell>
          <cell r="J51">
            <v>24102</v>
          </cell>
        </row>
        <row r="52">
          <cell r="B52" t="str">
            <v>PEG</v>
          </cell>
          <cell r="C52" t="str">
            <v>P S Enterprise Group</v>
          </cell>
          <cell r="D52">
            <v>64</v>
          </cell>
          <cell r="E52">
            <v>1121</v>
          </cell>
          <cell r="F52">
            <v>7819</v>
          </cell>
          <cell r="G52">
            <v>0</v>
          </cell>
          <cell r="H52">
            <v>8</v>
          </cell>
          <cell r="I52">
            <v>9633</v>
          </cell>
          <cell r="J52">
            <v>18645</v>
          </cell>
        </row>
        <row r="53">
          <cell r="B53" t="str">
            <v>PGN</v>
          </cell>
          <cell r="C53" t="str">
            <v>Progress Energy</v>
          </cell>
          <cell r="J53">
            <v>0</v>
          </cell>
        </row>
        <row r="54">
          <cell r="B54" t="str">
            <v>PNM</v>
          </cell>
          <cell r="C54" t="str">
            <v>PNM Resources</v>
          </cell>
          <cell r="D54">
            <v>222</v>
          </cell>
          <cell r="E54">
            <v>2.252</v>
          </cell>
          <cell r="F54">
            <v>1563.595</v>
          </cell>
          <cell r="G54">
            <v>11.529</v>
          </cell>
          <cell r="H54">
            <v>85.177</v>
          </cell>
          <cell r="I54">
            <v>1536.742</v>
          </cell>
          <cell r="J54">
            <v>3421.295</v>
          </cell>
        </row>
        <row r="55">
          <cell r="B55" t="str">
            <v>PNW</v>
          </cell>
          <cell r="C55" t="str">
            <v>Pinnacle West Capital</v>
          </cell>
          <cell r="D55">
            <v>16.6</v>
          </cell>
          <cell r="E55">
            <v>631.879</v>
          </cell>
          <cell r="F55">
            <v>3045.794</v>
          </cell>
          <cell r="G55">
            <v>0</v>
          </cell>
          <cell r="H55">
            <v>91.899</v>
          </cell>
          <cell r="I55">
            <v>3683.327</v>
          </cell>
          <cell r="J55">
            <v>7469.499</v>
          </cell>
        </row>
        <row r="56">
          <cell r="B56" t="str">
            <v>POM</v>
          </cell>
          <cell r="C56" t="str">
            <v>Pepco Holdings</v>
          </cell>
          <cell r="D56">
            <v>534</v>
          </cell>
          <cell r="E56">
            <v>75</v>
          </cell>
          <cell r="F56">
            <v>3629</v>
          </cell>
          <cell r="G56">
            <v>0</v>
          </cell>
          <cell r="H56">
            <v>6</v>
          </cell>
          <cell r="I56">
            <v>4230</v>
          </cell>
          <cell r="J56">
            <v>8474</v>
          </cell>
        </row>
        <row r="57">
          <cell r="B57" t="str">
            <v>POR</v>
          </cell>
          <cell r="C57" t="str">
            <v>Portland General Elec.</v>
          </cell>
          <cell r="D57">
            <v>19</v>
          </cell>
          <cell r="E57">
            <v>10</v>
          </cell>
          <cell r="F57">
            <v>1798</v>
          </cell>
          <cell r="G57">
            <v>0</v>
          </cell>
          <cell r="H57">
            <v>7</v>
          </cell>
          <cell r="I57">
            <v>1592</v>
          </cell>
          <cell r="J57">
            <v>3426</v>
          </cell>
        </row>
        <row r="58">
          <cell r="B58" t="str">
            <v>PPL</v>
          </cell>
          <cell r="C58" t="str">
            <v>PPL Corp.</v>
          </cell>
          <cell r="D58">
            <v>694</v>
          </cell>
          <cell r="E58">
            <v>502</v>
          </cell>
          <cell r="F58">
            <v>12161</v>
          </cell>
          <cell r="G58">
            <v>0</v>
          </cell>
          <cell r="H58">
            <v>268</v>
          </cell>
          <cell r="I58">
            <v>8210</v>
          </cell>
          <cell r="J58">
            <v>21835</v>
          </cell>
        </row>
        <row r="59">
          <cell r="B59" t="str">
            <v>SCG</v>
          </cell>
          <cell r="C59" t="str">
            <v>SCANA Corp.</v>
          </cell>
          <cell r="D59">
            <v>420</v>
          </cell>
          <cell r="E59">
            <v>337</v>
          </cell>
          <cell r="F59">
            <v>4152</v>
          </cell>
          <cell r="G59">
            <v>0</v>
          </cell>
          <cell r="H59">
            <v>0</v>
          </cell>
          <cell r="I59">
            <v>3702</v>
          </cell>
          <cell r="J59">
            <v>8611</v>
          </cell>
        </row>
        <row r="60">
          <cell r="B60" t="str">
            <v>SO</v>
          </cell>
          <cell r="C60" t="str">
            <v>Southern Company</v>
          </cell>
          <cell r="D60">
            <v>1297</v>
          </cell>
          <cell r="E60">
            <v>1301</v>
          </cell>
          <cell r="F60">
            <v>18154</v>
          </cell>
          <cell r="G60">
            <v>1082</v>
          </cell>
          <cell r="H60">
            <v>0</v>
          </cell>
          <cell r="I60">
            <v>16202</v>
          </cell>
          <cell r="J60">
            <v>38036</v>
          </cell>
        </row>
        <row r="61">
          <cell r="B61" t="str">
            <v>SRE</v>
          </cell>
          <cell r="C61" t="str">
            <v>Sempra Energy</v>
          </cell>
          <cell r="D61">
            <v>158</v>
          </cell>
          <cell r="E61">
            <v>349</v>
          </cell>
          <cell r="F61">
            <v>8980</v>
          </cell>
          <cell r="G61">
            <v>100</v>
          </cell>
          <cell r="H61">
            <v>111</v>
          </cell>
          <cell r="I61">
            <v>9027</v>
          </cell>
          <cell r="J61">
            <v>18725</v>
          </cell>
        </row>
        <row r="62">
          <cell r="B62" t="str">
            <v>TE</v>
          </cell>
          <cell r="C62" t="str">
            <v>TECO Energy</v>
          </cell>
          <cell r="D62">
            <v>12</v>
          </cell>
          <cell r="E62">
            <v>67.1</v>
          </cell>
          <cell r="F62">
            <v>3114.6</v>
          </cell>
          <cell r="G62">
            <v>0</v>
          </cell>
          <cell r="H62">
            <v>0.9</v>
          </cell>
          <cell r="I62">
            <v>2169.7</v>
          </cell>
          <cell r="J62">
            <v>5364.3</v>
          </cell>
        </row>
        <row r="63">
          <cell r="B63" t="str">
            <v>TEG</v>
          </cell>
          <cell r="C63" t="str">
            <v>Integrys Energy Group</v>
          </cell>
          <cell r="D63">
            <v>10</v>
          </cell>
          <cell r="E63">
            <v>476.9</v>
          </cell>
          <cell r="F63">
            <v>2161.6</v>
          </cell>
          <cell r="G63">
            <v>0</v>
          </cell>
          <cell r="H63">
            <v>0</v>
          </cell>
          <cell r="I63">
            <v>2905.8</v>
          </cell>
          <cell r="J63">
            <v>5554.3</v>
          </cell>
        </row>
        <row r="64">
          <cell r="B64" t="str">
            <v>UIL</v>
          </cell>
          <cell r="C64" t="str">
            <v>UIL Holdings</v>
          </cell>
          <cell r="D64">
            <v>7</v>
          </cell>
          <cell r="E64">
            <v>154.114</v>
          </cell>
          <cell r="F64">
            <v>1511.768</v>
          </cell>
          <cell r="G64">
            <v>0.828</v>
          </cell>
          <cell r="H64">
            <v>0</v>
          </cell>
          <cell r="I64">
            <v>1076.142</v>
          </cell>
          <cell r="J64">
            <v>2749.852</v>
          </cell>
        </row>
        <row r="65">
          <cell r="B65" t="str">
            <v>UNS</v>
          </cell>
          <cell r="C65" t="str">
            <v>Unisource Energy</v>
          </cell>
          <cell r="J65">
            <v>0</v>
          </cell>
        </row>
        <row r="66">
          <cell r="B66" t="str">
            <v>VVC</v>
          </cell>
          <cell r="C66" t="str">
            <v>Vectren Corp.</v>
          </cell>
          <cell r="D66">
            <v>118.3</v>
          </cell>
          <cell r="E66">
            <v>250.7</v>
          </cell>
          <cell r="F66">
            <v>1435.2</v>
          </cell>
          <cell r="G66">
            <v>0</v>
          </cell>
          <cell r="H66">
            <v>0</v>
          </cell>
          <cell r="I66">
            <v>1438.9</v>
          </cell>
          <cell r="J66">
            <v>3243.1</v>
          </cell>
        </row>
        <row r="67">
          <cell r="B67" t="str">
            <v>WEC</v>
          </cell>
          <cell r="C67" t="str">
            <v>Wisconsin Energy</v>
          </cell>
          <cell r="D67">
            <v>657.9</v>
          </cell>
          <cell r="E67">
            <v>473.4</v>
          </cell>
          <cell r="F67">
            <v>3932</v>
          </cell>
          <cell r="G67">
            <v>30.4</v>
          </cell>
          <cell r="H67">
            <v>0</v>
          </cell>
          <cell r="I67">
            <v>3802.1</v>
          </cell>
          <cell r="J67">
            <v>8895.8</v>
          </cell>
        </row>
        <row r="68">
          <cell r="B68" t="str">
            <v>WR</v>
          </cell>
          <cell r="C68" t="str">
            <v>Westar Energy</v>
          </cell>
          <cell r="D68">
            <v>226.7</v>
          </cell>
          <cell r="E68">
            <v>91.155</v>
          </cell>
          <cell r="F68">
            <v>2769.033</v>
          </cell>
          <cell r="G68">
            <v>21.436</v>
          </cell>
          <cell r="H68">
            <v>6.07</v>
          </cell>
          <cell r="I68">
            <v>2382.867</v>
          </cell>
          <cell r="J68">
            <v>5497.261</v>
          </cell>
        </row>
        <row r="69">
          <cell r="B69" t="str">
            <v>XEL</v>
          </cell>
          <cell r="C69" t="str">
            <v>Xcel Energy, Inc.</v>
          </cell>
          <cell r="D69">
            <v>466.4</v>
          </cell>
          <cell r="E69">
            <v>55.415</v>
          </cell>
          <cell r="F69">
            <v>9263.144</v>
          </cell>
          <cell r="G69">
            <v>104.98</v>
          </cell>
          <cell r="H69">
            <v>0</v>
          </cell>
          <cell r="I69">
            <v>8083.519</v>
          </cell>
          <cell r="J69">
            <v>17973.458</v>
          </cell>
        </row>
      </sheetData>
      <sheetData sheetId="33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Company Groups"/>
      <sheetName val="Company Data Inputs"/>
      <sheetName val="Schedule 2"/>
      <sheetName val=" Schedule 2"/>
      <sheetName val="  Schedule 2"/>
      <sheetName val="Schedule 3"/>
      <sheetName val="Schedule 4"/>
      <sheetName val="Schedule 5"/>
      <sheetName val=" Schedule 5"/>
      <sheetName val="  Schedule 5"/>
      <sheetName val="Schedule 6"/>
      <sheetName val="Schedule 7"/>
      <sheetName val="Schedule 8"/>
      <sheetName val=" Schedule 8"/>
      <sheetName val="  Schedule 8"/>
      <sheetName val="   Schedule 8"/>
      <sheetName val="Schedule 9"/>
      <sheetName val="Schedule 10"/>
      <sheetName val="Schedule 11"/>
      <sheetName val=" Schedule 11"/>
      <sheetName val="Schedule 12"/>
      <sheetName val="Schedule 13"/>
      <sheetName val="Schedule 14"/>
      <sheetName val="Schedule 15"/>
      <sheetName val="Schedule 16"/>
      <sheetName val="W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Power_NaturalGas_Coal_cos"/>
    </sheetNames>
    <sheetDataSet>
      <sheetData sheetId="0"/>
      <sheetData sheetId="1">
        <row r="8">
          <cell r="C8" t="str">
            <v>Access Midstream Partners, L.P.</v>
          </cell>
        </row>
        <row r="9">
          <cell r="C9" t="str">
            <v>Adams Resources &amp; Energy, Inc.</v>
          </cell>
        </row>
        <row r="10">
          <cell r="C10" t="str">
            <v>AEP Generating Company</v>
          </cell>
        </row>
        <row r="11">
          <cell r="C11" t="str">
            <v>AEP Texas Central Company</v>
          </cell>
        </row>
        <row r="12">
          <cell r="C12" t="str">
            <v>AEP Texas North Company</v>
          </cell>
        </row>
        <row r="13">
          <cell r="C13" t="str">
            <v>AES Corporation</v>
          </cell>
        </row>
        <row r="14">
          <cell r="C14" t="str">
            <v>AGL Resources Inc.</v>
          </cell>
        </row>
        <row r="15">
          <cell r="C15" t="str">
            <v>Alabama Gas Corporation</v>
          </cell>
        </row>
        <row r="16">
          <cell r="C16" t="str">
            <v>Alabama Power Company</v>
          </cell>
        </row>
        <row r="17">
          <cell r="C17" t="str">
            <v>Algonquin Power &amp; Utilities Corp.</v>
          </cell>
        </row>
        <row r="18">
          <cell r="C18" t="str">
            <v>Allegheny Energy Supply Company, LLC</v>
          </cell>
        </row>
        <row r="19">
          <cell r="C19" t="str">
            <v>Allegheny Generating Company</v>
          </cell>
        </row>
        <row r="20">
          <cell r="C20" t="str">
            <v>ALLETE, Inc.</v>
          </cell>
        </row>
        <row r="21">
          <cell r="C21" t="str">
            <v>Alliance Holdings GP, L.P.</v>
          </cell>
        </row>
        <row r="22">
          <cell r="C22" t="str">
            <v>Alliance Pipeline Limited Partnership</v>
          </cell>
        </row>
        <row r="23">
          <cell r="C23" t="str">
            <v>Alliance Resource Partners, L.P.</v>
          </cell>
        </row>
        <row r="24">
          <cell r="C24" t="str">
            <v>Alliant Energy Corporation</v>
          </cell>
        </row>
        <row r="25">
          <cell r="C25" t="str">
            <v>Alpha Natural Resources, Inc.</v>
          </cell>
        </row>
        <row r="26">
          <cell r="C26" t="str">
            <v>AltaGas Ltd.</v>
          </cell>
        </row>
        <row r="27">
          <cell r="C27" t="str">
            <v>AltaLink, L.P.</v>
          </cell>
        </row>
        <row r="28">
          <cell r="C28" t="str">
            <v>Ameren Corporation</v>
          </cell>
        </row>
        <row r="29">
          <cell r="C29" t="str">
            <v>Ameren Energy Generating Company</v>
          </cell>
        </row>
        <row r="30">
          <cell r="C30" t="str">
            <v>Ameren Illinois Company</v>
          </cell>
        </row>
        <row r="31">
          <cell r="C31" t="str">
            <v>American Electric Power Company, Inc.</v>
          </cell>
        </row>
        <row r="32">
          <cell r="C32" t="str">
            <v>American Midstream Partners, LP</v>
          </cell>
        </row>
        <row r="33">
          <cell r="C33" t="str">
            <v>American Transmission Systems, Incorporated</v>
          </cell>
        </row>
        <row r="34">
          <cell r="C34" t="str">
            <v>AmeriGas Partners, L.P.</v>
          </cell>
        </row>
        <row r="35">
          <cell r="C35" t="str">
            <v>Appalachian Power Company</v>
          </cell>
        </row>
        <row r="36">
          <cell r="C36" t="str">
            <v>Arch Coal, Inc.</v>
          </cell>
        </row>
        <row r="37">
          <cell r="C37" t="str">
            <v>Arch Western Resources, LLC</v>
          </cell>
        </row>
        <row r="38">
          <cell r="C38" t="str">
            <v>Arizona Public Service Company</v>
          </cell>
        </row>
        <row r="39">
          <cell r="C39" t="str">
            <v>ATCO Limited</v>
          </cell>
        </row>
        <row r="40">
          <cell r="C40" t="str">
            <v>Atlantic City Electric Company</v>
          </cell>
        </row>
        <row r="41">
          <cell r="C41" t="str">
            <v>Atlantic Power Corporation</v>
          </cell>
        </row>
        <row r="42">
          <cell r="C42" t="str">
            <v>Atlas Energy, L.P.</v>
          </cell>
        </row>
        <row r="43">
          <cell r="C43" t="str">
            <v>Atlas Pipeline Partners, L.P.</v>
          </cell>
        </row>
        <row r="44">
          <cell r="C44" t="str">
            <v>Atmos Energy Corporation</v>
          </cell>
        </row>
        <row r="45">
          <cell r="C45" t="str">
            <v>Avista Corporation</v>
          </cell>
        </row>
        <row r="46">
          <cell r="C46" t="str">
            <v>Baltimore Gas and Electric Company</v>
          </cell>
        </row>
        <row r="47">
          <cell r="C47" t="str">
            <v>BC Hydro and Power Authority</v>
          </cell>
        </row>
        <row r="48">
          <cell r="C48" t="str">
            <v>Berkshire Gas Company</v>
          </cell>
        </row>
        <row r="49">
          <cell r="C49" t="str">
            <v>Black Hills Corporation</v>
          </cell>
        </row>
        <row r="50">
          <cell r="C50" t="str">
            <v>Black Hills Power, Inc.</v>
          </cell>
        </row>
        <row r="51">
          <cell r="C51" t="str">
            <v>Blueknight Energy Partners, L.P.</v>
          </cell>
        </row>
        <row r="52">
          <cell r="C52" t="str">
            <v>Boardwalk Pipeline Partners, LP</v>
          </cell>
        </row>
        <row r="53">
          <cell r="C53" t="str">
            <v>Bonneville Power Administration</v>
          </cell>
        </row>
        <row r="54">
          <cell r="C54" t="str">
            <v>Boralex Inc.</v>
          </cell>
        </row>
        <row r="55">
          <cell r="C55" t="str">
            <v>BreitBurn Energy Partners L.P.</v>
          </cell>
        </row>
        <row r="56">
          <cell r="C56" t="str">
            <v>Brookfield Renewable Energy Partners L.P.</v>
          </cell>
        </row>
        <row r="57">
          <cell r="C57" t="str">
            <v>Brookfield Renewable Power Inc.</v>
          </cell>
        </row>
        <row r="58">
          <cell r="C58" t="str">
            <v>Buckeye Partners, L.P.</v>
          </cell>
        </row>
        <row r="59">
          <cell r="C59" t="str">
            <v>Calpine Corporation</v>
          </cell>
        </row>
        <row r="60">
          <cell r="C60" t="str">
            <v>Calumet Specialty Products Partners, L.P.</v>
          </cell>
        </row>
        <row r="61">
          <cell r="C61" t="str">
            <v>Canadian Utilities Limited</v>
          </cell>
        </row>
        <row r="62">
          <cell r="C62" t="str">
            <v>Capital Power Corporation</v>
          </cell>
        </row>
        <row r="63">
          <cell r="C63" t="str">
            <v>Capital Power L.P.</v>
          </cell>
        </row>
        <row r="64">
          <cell r="C64" t="str">
            <v>Capstone Infrastructure Corporation</v>
          </cell>
        </row>
        <row r="65">
          <cell r="C65" t="str">
            <v>Caribbean Utilities Company, Ltd.</v>
          </cell>
        </row>
        <row r="66">
          <cell r="C66" t="str">
            <v>Carolina Power &amp; Light Company</v>
          </cell>
        </row>
        <row r="67">
          <cell r="C67" t="str">
            <v>CE Generation, LLC</v>
          </cell>
        </row>
        <row r="68">
          <cell r="C68" t="str">
            <v>CenterPoint Energy Houston Electric, LLC</v>
          </cell>
        </row>
        <row r="69">
          <cell r="C69" t="str">
            <v>CenterPoint Energy Resources Corp.</v>
          </cell>
        </row>
        <row r="70">
          <cell r="C70" t="str">
            <v>CenterPoint Energy, Inc.</v>
          </cell>
        </row>
        <row r="71">
          <cell r="C71" t="str">
            <v>Central Energy Partners LP</v>
          </cell>
        </row>
        <row r="72">
          <cell r="C72" t="str">
            <v>Central Hudson Gas &amp; Electric Corporation</v>
          </cell>
        </row>
        <row r="73">
          <cell r="C73" t="str">
            <v>Central Maine Power Company</v>
          </cell>
        </row>
        <row r="74">
          <cell r="C74" t="str">
            <v>CH Energy Group, Inc.</v>
          </cell>
        </row>
        <row r="75">
          <cell r="C75" t="str">
            <v>Chelan County Public Utility District No. 1</v>
          </cell>
        </row>
        <row r="76">
          <cell r="C76" t="str">
            <v>Cheniere Energy Partners, L.P.</v>
          </cell>
        </row>
        <row r="77">
          <cell r="C77" t="str">
            <v>Cheniere Energy, Inc.</v>
          </cell>
        </row>
        <row r="78">
          <cell r="C78" t="str">
            <v>Chesapeake Utilities Corporation</v>
          </cell>
        </row>
        <row r="79">
          <cell r="C79" t="str">
            <v>Chugach Electric Association, Inc.</v>
          </cell>
        </row>
        <row r="80">
          <cell r="C80" t="str">
            <v>Clark Public Utilities</v>
          </cell>
        </row>
        <row r="81">
          <cell r="C81" t="str">
            <v>Cleco Corporation</v>
          </cell>
        </row>
        <row r="82">
          <cell r="C82" t="str">
            <v>Cleco Power LLC</v>
          </cell>
        </row>
        <row r="83">
          <cell r="C83" t="str">
            <v>Cleveland Electric Illuminating Company</v>
          </cell>
        </row>
        <row r="84">
          <cell r="C84" t="str">
            <v>Cloud Peak Energy Inc.</v>
          </cell>
        </row>
        <row r="85">
          <cell r="C85" t="str">
            <v>CMS Energy Corporation</v>
          </cell>
        </row>
        <row r="86">
          <cell r="C86" t="str">
            <v>Colorado Interstate Gas Company, L.L.C.</v>
          </cell>
        </row>
        <row r="87">
          <cell r="C87" t="str">
            <v>Colorado Springs Utilities</v>
          </cell>
        </row>
        <row r="88">
          <cell r="C88" t="str">
            <v>Commonwealth Edison Company</v>
          </cell>
        </row>
        <row r="89">
          <cell r="C89" t="str">
            <v>Connecticut Light and Power Company</v>
          </cell>
        </row>
        <row r="90">
          <cell r="C90" t="str">
            <v>Connecticut Natural Gas Corporation</v>
          </cell>
        </row>
        <row r="91">
          <cell r="C91" t="str">
            <v>CONSOL Energy Inc.</v>
          </cell>
        </row>
        <row r="92">
          <cell r="C92" t="str">
            <v>Consolidated Edison Company of New York, Inc.</v>
          </cell>
        </row>
        <row r="93">
          <cell r="C93" t="str">
            <v>Consolidated Edison, Inc.</v>
          </cell>
        </row>
        <row r="94">
          <cell r="C94" t="str">
            <v>Constellation Energy Partners LLC</v>
          </cell>
        </row>
        <row r="95">
          <cell r="C95" t="str">
            <v>Consumers Energy Company</v>
          </cell>
        </row>
        <row r="96">
          <cell r="C96" t="str">
            <v>Copano Energy, L.L.C.</v>
          </cell>
        </row>
        <row r="97">
          <cell r="C97" t="str">
            <v>Corning Natural Gas Corporation</v>
          </cell>
        </row>
        <row r="98">
          <cell r="C98" t="str">
            <v>Covanta Holding Corporation</v>
          </cell>
        </row>
        <row r="99">
          <cell r="C99" t="str">
            <v>CPS Energy</v>
          </cell>
        </row>
        <row r="100">
          <cell r="C100" t="str">
            <v>Crestwood Midstream Partners LP</v>
          </cell>
        </row>
        <row r="101">
          <cell r="C101" t="str">
            <v>Crosstex Energy, Inc.</v>
          </cell>
        </row>
        <row r="102">
          <cell r="C102" t="str">
            <v>Crosstex Energy, L.P.</v>
          </cell>
        </row>
        <row r="103">
          <cell r="C103" t="str">
            <v>Dayton Power and Light Company</v>
          </cell>
        </row>
        <row r="104">
          <cell r="C104" t="str">
            <v>DCP Midstream Partners, LP</v>
          </cell>
        </row>
        <row r="105">
          <cell r="C105" t="str">
            <v>Delmarva Power &amp; Light Company</v>
          </cell>
        </row>
        <row r="106">
          <cell r="C106" t="str">
            <v>Delta Natural Gas Company, Inc.</v>
          </cell>
        </row>
        <row r="107">
          <cell r="C107" t="str">
            <v>Dominion Resources, Inc.</v>
          </cell>
        </row>
        <row r="108">
          <cell r="C108" t="str">
            <v>Dorchester Minerals, L.P.</v>
          </cell>
        </row>
        <row r="109">
          <cell r="C109" t="str">
            <v>DPL Inc.</v>
          </cell>
        </row>
        <row r="110">
          <cell r="C110" t="str">
            <v>DTE Electric Company</v>
          </cell>
        </row>
        <row r="111">
          <cell r="C111" t="str">
            <v>DTE Energy Company</v>
          </cell>
        </row>
        <row r="112">
          <cell r="C112" t="str">
            <v>DTE Gas Company</v>
          </cell>
        </row>
        <row r="113">
          <cell r="C113" t="str">
            <v>Duke Energy Carolinas, LLC</v>
          </cell>
        </row>
        <row r="114">
          <cell r="C114" t="str">
            <v>Duke Energy Corporation</v>
          </cell>
        </row>
        <row r="115">
          <cell r="C115" t="str">
            <v>Duke Energy Indiana, Inc.</v>
          </cell>
        </row>
        <row r="116">
          <cell r="C116" t="str">
            <v>Duke Energy Kentucky, Inc.</v>
          </cell>
        </row>
        <row r="117">
          <cell r="C117" t="str">
            <v>Duke Energy Ohio, Inc.</v>
          </cell>
        </row>
        <row r="118">
          <cell r="C118" t="str">
            <v>Dynegy Inc.</v>
          </cell>
        </row>
        <row r="119">
          <cell r="C119" t="str">
            <v>Eagle Rock Energy Partners, L.P.</v>
          </cell>
        </row>
        <row r="120">
          <cell r="C120" t="str">
            <v>Edison International</v>
          </cell>
        </row>
        <row r="121">
          <cell r="C121" t="str">
            <v>Edison Mission Energy</v>
          </cell>
        </row>
        <row r="122">
          <cell r="C122" t="str">
            <v>El Paso Electric Company</v>
          </cell>
        </row>
        <row r="123">
          <cell r="C123" t="str">
            <v>El Paso Natural Gas Company, L.L.C.</v>
          </cell>
        </row>
        <row r="124">
          <cell r="C124" t="str">
            <v>El Paso Pipeline Partners, L.P.</v>
          </cell>
        </row>
        <row r="125">
          <cell r="C125" t="str">
            <v>EME Homer City Generation L.P.</v>
          </cell>
        </row>
        <row r="126">
          <cell r="C126" t="str">
            <v>Emera Incorporated</v>
          </cell>
        </row>
        <row r="127">
          <cell r="C127" t="str">
            <v>Empire District Electric Company</v>
          </cell>
        </row>
        <row r="128">
          <cell r="C128" t="str">
            <v>Enbridge Energy Management, L.L.C.</v>
          </cell>
        </row>
        <row r="129">
          <cell r="C129" t="str">
            <v>Enbridge Energy Partners, L.P.</v>
          </cell>
        </row>
        <row r="130">
          <cell r="C130" t="str">
            <v>Enbridge Gas Distribution Inc.</v>
          </cell>
        </row>
        <row r="131">
          <cell r="C131" t="str">
            <v>Enbridge Inc.</v>
          </cell>
        </row>
        <row r="132">
          <cell r="C132" t="str">
            <v>Enbridge Income Fund</v>
          </cell>
        </row>
        <row r="133">
          <cell r="C133" t="str">
            <v>Enbridge Income Fund Holdings Inc.</v>
          </cell>
        </row>
        <row r="134">
          <cell r="C134" t="str">
            <v>Enbridge Pipelines Inc.</v>
          </cell>
        </row>
        <row r="135">
          <cell r="C135" t="str">
            <v>Energen Corporation</v>
          </cell>
        </row>
        <row r="136">
          <cell r="C136" t="str">
            <v>Energy Future Competitive Holdings Company</v>
          </cell>
        </row>
        <row r="137">
          <cell r="C137" t="str">
            <v>Energy Future Holdings Corp.</v>
          </cell>
        </row>
        <row r="138">
          <cell r="C138" t="str">
            <v>Energy Transfer Equity, L.P.</v>
          </cell>
        </row>
        <row r="139">
          <cell r="C139" t="str">
            <v>Energy Transfer Partners, L.P.</v>
          </cell>
        </row>
        <row r="140">
          <cell r="C140" t="str">
            <v>Enersource Corporation</v>
          </cell>
        </row>
        <row r="141">
          <cell r="C141" t="str">
            <v>ENMAX Corporation</v>
          </cell>
        </row>
        <row r="142">
          <cell r="C142" t="str">
            <v>Entergy Arkansas, Inc.</v>
          </cell>
        </row>
        <row r="143">
          <cell r="C143" t="str">
            <v>Entergy Corporation</v>
          </cell>
        </row>
        <row r="144">
          <cell r="C144" t="str">
            <v>Entergy Gulf States Louisiana, L.L.C.</v>
          </cell>
        </row>
        <row r="145">
          <cell r="C145" t="str">
            <v>Entergy Louisiana, LLC</v>
          </cell>
        </row>
        <row r="146">
          <cell r="C146" t="str">
            <v>Entergy Mississippi, Inc.</v>
          </cell>
        </row>
        <row r="147">
          <cell r="C147" t="str">
            <v>Entergy New Orleans, Inc.</v>
          </cell>
        </row>
        <row r="148">
          <cell r="C148" t="str">
            <v>Entergy Texas, Inc.</v>
          </cell>
        </row>
        <row r="149">
          <cell r="C149" t="str">
            <v>Enterprise Products Partners L.P.</v>
          </cell>
        </row>
        <row r="150">
          <cell r="C150" t="str">
            <v>EPCOR Utilities Inc.</v>
          </cell>
        </row>
        <row r="151">
          <cell r="C151" t="str">
            <v>EQT Corporation</v>
          </cell>
        </row>
        <row r="152">
          <cell r="C152" t="str">
            <v>EQT Midstream Partners, LP</v>
          </cell>
        </row>
        <row r="153">
          <cell r="C153" t="str">
            <v>EV Energy Partners, L.P.</v>
          </cell>
        </row>
        <row r="154">
          <cell r="C154" t="str">
            <v>Exelon Corporation</v>
          </cell>
        </row>
        <row r="155">
          <cell r="C155" t="str">
            <v>Exelon Generation Company, LLC</v>
          </cell>
        </row>
        <row r="156">
          <cell r="C156" t="str">
            <v>Exterran Holdings, Inc.</v>
          </cell>
        </row>
        <row r="157">
          <cell r="C157" t="str">
            <v>Exterran Partners, L.P.</v>
          </cell>
        </row>
        <row r="158">
          <cell r="C158" t="str">
            <v>Ferrellgas Partners, L.P.</v>
          </cell>
        </row>
        <row r="159">
          <cell r="C159" t="str">
            <v>Ferrellgas, L.P.</v>
          </cell>
        </row>
        <row r="160">
          <cell r="C160" t="str">
            <v>FirstEnergy Corp.</v>
          </cell>
        </row>
        <row r="161">
          <cell r="C161" t="str">
            <v>FirstEnergy Solutions Corporation</v>
          </cell>
        </row>
        <row r="162">
          <cell r="C162" t="str">
            <v>FirstEnergy Transmission, LLC</v>
          </cell>
        </row>
        <row r="163">
          <cell r="C163" t="str">
            <v>Florida Power &amp; Light Company</v>
          </cell>
        </row>
        <row r="164">
          <cell r="C164" t="str">
            <v>Florida Power Corporation</v>
          </cell>
        </row>
        <row r="165">
          <cell r="C165" t="str">
            <v>Foresight Energy Partners LP</v>
          </cell>
        </row>
        <row r="166">
          <cell r="C166" t="str">
            <v>Fortis Inc.</v>
          </cell>
        </row>
        <row r="167">
          <cell r="C167" t="str">
            <v>FortisAlberta Inc.</v>
          </cell>
        </row>
        <row r="168">
          <cell r="C168" t="str">
            <v>FortisBC Energy Inc.</v>
          </cell>
        </row>
        <row r="169">
          <cell r="C169" t="str">
            <v>FortisBC Inc.</v>
          </cell>
        </row>
        <row r="170">
          <cell r="C170" t="str">
            <v>Gas Natural Inc.</v>
          </cell>
        </row>
        <row r="171">
          <cell r="C171" t="str">
            <v>Gateway Energy Corporation</v>
          </cell>
        </row>
        <row r="172">
          <cell r="C172" t="str">
            <v>Gaz Métro Limited Partnership</v>
          </cell>
        </row>
        <row r="173">
          <cell r="C173" t="str">
            <v>Genesis Energy, L.P.</v>
          </cell>
        </row>
        <row r="174">
          <cell r="C174" t="str">
            <v>GenOn Americas Generation, LLC</v>
          </cell>
        </row>
        <row r="175">
          <cell r="C175" t="str">
            <v>GenOn Energy, Inc.</v>
          </cell>
        </row>
        <row r="176">
          <cell r="C176" t="str">
            <v>GenOn Mid-Atlantic, LLC</v>
          </cell>
        </row>
        <row r="177">
          <cell r="C177" t="str">
            <v>GenOn REMA, LLC</v>
          </cell>
        </row>
        <row r="178">
          <cell r="C178" t="str">
            <v>Georgia Power Company</v>
          </cell>
        </row>
        <row r="179">
          <cell r="C179" t="str">
            <v>Global Partners LP</v>
          </cell>
        </row>
        <row r="180">
          <cell r="C180" t="str">
            <v>Grande Cache Coal Corporation</v>
          </cell>
        </row>
        <row r="181">
          <cell r="C181" t="str">
            <v>Great Plains Energy Inc.</v>
          </cell>
        </row>
        <row r="182">
          <cell r="C182" t="str">
            <v>Gulf Power Company</v>
          </cell>
        </row>
        <row r="183">
          <cell r="C183" t="str">
            <v>Hallador Energy Company</v>
          </cell>
        </row>
        <row r="184">
          <cell r="C184" t="str">
            <v>Hamilton Utilities Corporation</v>
          </cell>
        </row>
        <row r="185">
          <cell r="C185" t="str">
            <v>Hawaiian Electric Company, Inc.</v>
          </cell>
        </row>
        <row r="186">
          <cell r="C186" t="str">
            <v>Hawaiian Electric Industries, Inc.</v>
          </cell>
        </row>
        <row r="187">
          <cell r="C187" t="str">
            <v>Holly Energy Partners, L.P.</v>
          </cell>
        </row>
        <row r="188">
          <cell r="C188" t="str">
            <v>Hydro One Inc.</v>
          </cell>
        </row>
        <row r="189">
          <cell r="C189" t="str">
            <v>Hydro Ottawa Holding Inc.</v>
          </cell>
        </row>
        <row r="190">
          <cell r="C190" t="str">
            <v>Hydro-Québec</v>
          </cell>
        </row>
        <row r="191">
          <cell r="C191" t="str">
            <v>Iberdrola USA, Inc.</v>
          </cell>
        </row>
        <row r="192">
          <cell r="C192" t="str">
            <v>IDACORP, Inc.</v>
          </cell>
        </row>
        <row r="193">
          <cell r="C193" t="str">
            <v>Idaho Power Co.</v>
          </cell>
        </row>
        <row r="194">
          <cell r="C194" t="str">
            <v>Indiana Gas Company, Inc.</v>
          </cell>
        </row>
        <row r="195">
          <cell r="C195" t="str">
            <v>Indiana Michigan Power Company</v>
          </cell>
        </row>
        <row r="196">
          <cell r="C196" t="str">
            <v>Indianapolis Power &amp; Light Company</v>
          </cell>
        </row>
        <row r="197">
          <cell r="C197" t="str">
            <v>Inergy Midstream, L.P.</v>
          </cell>
        </row>
        <row r="198">
          <cell r="C198" t="str">
            <v>Inergy, L.P.</v>
          </cell>
        </row>
        <row r="199">
          <cell r="C199" t="str">
            <v>Innergex Renewable Energy Inc.</v>
          </cell>
        </row>
        <row r="200">
          <cell r="C200" t="str">
            <v>Integrys Energy Group, Inc.</v>
          </cell>
        </row>
        <row r="201">
          <cell r="C201" t="str">
            <v>Inter Pipeline Fund</v>
          </cell>
        </row>
        <row r="202">
          <cell r="C202" t="str">
            <v>Interstate Power and Light Company</v>
          </cell>
        </row>
        <row r="203">
          <cell r="C203" t="str">
            <v>IPALCO Enterprises, Inc.</v>
          </cell>
        </row>
        <row r="204">
          <cell r="C204" t="str">
            <v>ITC Holdings Corp.</v>
          </cell>
        </row>
        <row r="205">
          <cell r="C205" t="str">
            <v>James River Coal Company</v>
          </cell>
        </row>
        <row r="206">
          <cell r="C206" t="str">
            <v>JEA</v>
          </cell>
        </row>
        <row r="207">
          <cell r="C207" t="str">
            <v>Jersey Central Power &amp; Light Company</v>
          </cell>
        </row>
        <row r="208">
          <cell r="C208" t="str">
            <v>Kansas City Power &amp; Light Company</v>
          </cell>
        </row>
        <row r="209">
          <cell r="C209" t="str">
            <v>Kentucky Power Company</v>
          </cell>
        </row>
        <row r="210">
          <cell r="C210" t="str">
            <v>Kentucky Utilities Company</v>
          </cell>
        </row>
        <row r="211">
          <cell r="C211" t="str">
            <v>Keyera Corp.</v>
          </cell>
        </row>
        <row r="212">
          <cell r="C212" t="str">
            <v>Kinder Morgan Energy Partners, L.P.</v>
          </cell>
        </row>
        <row r="213">
          <cell r="C213" t="str">
            <v>Kinder Morgan Inc.</v>
          </cell>
        </row>
        <row r="214">
          <cell r="C214" t="str">
            <v>Kinder Morgan Management, LLC</v>
          </cell>
        </row>
        <row r="215">
          <cell r="C215" t="str">
            <v>Laclede Gas Company</v>
          </cell>
        </row>
        <row r="216">
          <cell r="C216" t="str">
            <v>Laclede Group, Inc. (The)</v>
          </cell>
        </row>
        <row r="217">
          <cell r="C217" t="str">
            <v>Legacy Reserves LP</v>
          </cell>
        </row>
        <row r="218">
          <cell r="C218" t="str">
            <v>LG&amp;E and KU Energy LLC</v>
          </cell>
        </row>
        <row r="219">
          <cell r="C219" t="str">
            <v>Linn Energy, LLC</v>
          </cell>
        </row>
        <row r="220">
          <cell r="C220" t="str">
            <v>Long Island Power Authority</v>
          </cell>
        </row>
        <row r="221">
          <cell r="C221" t="str">
            <v>Los Angeles Department of Water and Power</v>
          </cell>
        </row>
        <row r="222">
          <cell r="C222" t="str">
            <v>Louisville Gas and Electric Company</v>
          </cell>
        </row>
        <row r="223">
          <cell r="C223" t="str">
            <v>Lower Colorado River Authority</v>
          </cell>
        </row>
        <row r="224">
          <cell r="C224" t="str">
            <v>Madison Gas and Electric Company</v>
          </cell>
        </row>
        <row r="225">
          <cell r="C225" t="str">
            <v>Magellan Midstream Partners, L.P.</v>
          </cell>
        </row>
        <row r="226">
          <cell r="C226" t="str">
            <v>Manitoba Hydro</v>
          </cell>
        </row>
        <row r="227">
          <cell r="C227" t="str">
            <v>MarkWest Energy Partners, L.P.</v>
          </cell>
        </row>
        <row r="228">
          <cell r="C228" t="str">
            <v>Martin Midstream Partners L.P.</v>
          </cell>
        </row>
        <row r="229">
          <cell r="C229" t="str">
            <v>Maxim Power Corporation</v>
          </cell>
        </row>
        <row r="230">
          <cell r="C230" t="str">
            <v>MDU Resources Group, Inc.</v>
          </cell>
        </row>
        <row r="231">
          <cell r="C231" t="str">
            <v>Memphis Light, Gas and Water Division</v>
          </cell>
        </row>
        <row r="232">
          <cell r="C232" t="str">
            <v>Metropolitan Edison Company</v>
          </cell>
        </row>
        <row r="233">
          <cell r="C233" t="str">
            <v>MGE Energy, Inc.</v>
          </cell>
        </row>
        <row r="234">
          <cell r="C234" t="str">
            <v>MidAmerican Energy Company</v>
          </cell>
        </row>
        <row r="235">
          <cell r="C235" t="str">
            <v>MidAmerican Energy Holdings Company</v>
          </cell>
        </row>
        <row r="236">
          <cell r="C236" t="str">
            <v>MidAmerican Funding, LLC</v>
          </cell>
        </row>
        <row r="237">
          <cell r="C237" t="str">
            <v>Midwest Generation, LLC</v>
          </cell>
        </row>
        <row r="238">
          <cell r="C238" t="str">
            <v>Mississippi Power Company</v>
          </cell>
        </row>
        <row r="239">
          <cell r="C239" t="str">
            <v>Monongahela Power Company</v>
          </cell>
        </row>
        <row r="240">
          <cell r="C240" t="str">
            <v>MPLX LP</v>
          </cell>
        </row>
        <row r="241">
          <cell r="C241" t="str">
            <v>Municipal Electric Authority of Georgia</v>
          </cell>
        </row>
        <row r="242">
          <cell r="C242" t="str">
            <v>National Fuel Gas Company</v>
          </cell>
        </row>
        <row r="243">
          <cell r="C243" t="str">
            <v>Natural Resource Partners L.P.</v>
          </cell>
        </row>
        <row r="244">
          <cell r="C244" t="str">
            <v>Nebraska Public Power District</v>
          </cell>
        </row>
        <row r="245">
          <cell r="C245" t="str">
            <v>Nevada Power Company</v>
          </cell>
        </row>
        <row r="246">
          <cell r="C246" t="str">
            <v>New Brunswick Power Holding Corporation</v>
          </cell>
        </row>
        <row r="247">
          <cell r="C247" t="str">
            <v>New Jersey Natural Gas Company</v>
          </cell>
        </row>
        <row r="248">
          <cell r="C248" t="str">
            <v>New Jersey Resources Corporation</v>
          </cell>
        </row>
        <row r="249">
          <cell r="C249" t="str">
            <v>New Source Energy Partners L.P.</v>
          </cell>
        </row>
        <row r="250">
          <cell r="C250" t="str">
            <v>New York Power Authority</v>
          </cell>
        </row>
        <row r="251">
          <cell r="C251" t="str">
            <v>New York State Electric &amp; Gas Corporation</v>
          </cell>
        </row>
        <row r="252">
          <cell r="C252" t="str">
            <v>Newfoundland and Labrador Hydro</v>
          </cell>
        </row>
        <row r="253">
          <cell r="C253" t="str">
            <v>Newfoundland Power Inc.</v>
          </cell>
        </row>
        <row r="254">
          <cell r="C254" t="str">
            <v>NextEra Energy Resources LLC</v>
          </cell>
        </row>
        <row r="255">
          <cell r="C255" t="str">
            <v>NextEra Energy, Inc.</v>
          </cell>
        </row>
        <row r="256">
          <cell r="C256" t="str">
            <v>NGL Energy Partners LP</v>
          </cell>
        </row>
        <row r="257">
          <cell r="C257" t="str">
            <v>Niska Gas Storage Partners LLC</v>
          </cell>
        </row>
        <row r="258">
          <cell r="C258" t="str">
            <v>NiSource Inc.</v>
          </cell>
        </row>
        <row r="259">
          <cell r="C259" t="str">
            <v>North Shore Gas Company</v>
          </cell>
        </row>
        <row r="260">
          <cell r="C260" t="str">
            <v>Northeast Utilities</v>
          </cell>
        </row>
        <row r="261">
          <cell r="C261" t="str">
            <v>Northern Border Pipeline Company</v>
          </cell>
        </row>
        <row r="262">
          <cell r="C262" t="str">
            <v>Northern Illinois Gas Company</v>
          </cell>
        </row>
        <row r="263">
          <cell r="C263" t="str">
            <v>Northern States Power Company - MN</v>
          </cell>
        </row>
        <row r="264">
          <cell r="C264" t="str">
            <v>Northern States Power Company - WI</v>
          </cell>
        </row>
        <row r="265">
          <cell r="C265" t="str">
            <v>Northwest Natural Gas Company</v>
          </cell>
        </row>
        <row r="266">
          <cell r="C266" t="str">
            <v>Northwest Pipeline GP</v>
          </cell>
        </row>
        <row r="267">
          <cell r="C267" t="str">
            <v>Northwest Territories Power Corporation</v>
          </cell>
        </row>
        <row r="268">
          <cell r="C268" t="str">
            <v>NorthWestern Corporation</v>
          </cell>
        </row>
        <row r="269">
          <cell r="C269" t="str">
            <v>NOVA Gas Transmission Ltd.</v>
          </cell>
        </row>
        <row r="270">
          <cell r="C270" t="str">
            <v>Nova Scotia Power Incorporated</v>
          </cell>
        </row>
        <row r="271">
          <cell r="C271" t="str">
            <v>NRG Energy, Inc.</v>
          </cell>
        </row>
        <row r="272">
          <cell r="C272" t="str">
            <v>NSTAR Electric Company</v>
          </cell>
        </row>
        <row r="273">
          <cell r="C273" t="str">
            <v>NuStar Energy L.P.</v>
          </cell>
        </row>
        <row r="274">
          <cell r="C274" t="str">
            <v>NuStar GP Holdings, LLC</v>
          </cell>
        </row>
        <row r="275">
          <cell r="C275" t="str">
            <v>NV Energy, Inc.</v>
          </cell>
        </row>
        <row r="276">
          <cell r="C276" t="str">
            <v>Oakville Hydro Corporation</v>
          </cell>
        </row>
        <row r="277">
          <cell r="C277" t="str">
            <v>OGE Energy Corp.</v>
          </cell>
        </row>
        <row r="278">
          <cell r="C278" t="str">
            <v>Oglethorpe Power Corporation</v>
          </cell>
        </row>
        <row r="279">
          <cell r="C279" t="str">
            <v>Ohio Edison Company</v>
          </cell>
        </row>
        <row r="280">
          <cell r="C280" t="str">
            <v>Ohio Power Company</v>
          </cell>
        </row>
        <row r="281">
          <cell r="C281" t="str">
            <v>Oiltanking Partners, L.P.</v>
          </cell>
        </row>
        <row r="282">
          <cell r="C282" t="str">
            <v>Oklahoma Gas and Electric Company</v>
          </cell>
        </row>
        <row r="283">
          <cell r="C283" t="str">
            <v>Old Dominion Electric Cooperative</v>
          </cell>
        </row>
        <row r="284">
          <cell r="C284" t="str">
            <v>Omaha Public Power District</v>
          </cell>
        </row>
        <row r="285">
          <cell r="C285" t="str">
            <v>Oncor Electric Delivery Company LLC</v>
          </cell>
        </row>
        <row r="286">
          <cell r="C286" t="str">
            <v>ONEOK Partners, L.P.</v>
          </cell>
        </row>
        <row r="287">
          <cell r="C287" t="str">
            <v>ONEOK, Inc.</v>
          </cell>
        </row>
        <row r="288">
          <cell r="C288" t="str">
            <v>Ontario Power Generation, Inc.</v>
          </cell>
        </row>
        <row r="289">
          <cell r="C289" t="str">
            <v>Orange and Rockland Utilities, Inc.</v>
          </cell>
        </row>
        <row r="290">
          <cell r="C290" t="str">
            <v>Orlando Utilities Commission</v>
          </cell>
        </row>
        <row r="291">
          <cell r="C291" t="str">
            <v>Ormat Technologies, Inc.</v>
          </cell>
        </row>
        <row r="292">
          <cell r="C292" t="str">
            <v>Otter Tail Corporation</v>
          </cell>
        </row>
        <row r="293">
          <cell r="C293" t="str">
            <v>Oxford Resource Partners, LP</v>
          </cell>
        </row>
        <row r="294">
          <cell r="C294" t="str">
            <v>PAA Natural Gas Storage, L.P.</v>
          </cell>
        </row>
        <row r="295">
          <cell r="C295" t="str">
            <v>Pacific Gas and Electric Company</v>
          </cell>
        </row>
        <row r="296">
          <cell r="C296" t="str">
            <v>Pacific Northern Gas Ltd.</v>
          </cell>
        </row>
        <row r="297">
          <cell r="C297" t="str">
            <v>PacifiCorp</v>
          </cell>
        </row>
        <row r="298">
          <cell r="C298" t="str">
            <v>Panhandle Eastern Pipe Line Company, LP</v>
          </cell>
        </row>
        <row r="299">
          <cell r="C299" t="str">
            <v>Patriot Coal Corporation</v>
          </cell>
        </row>
        <row r="300">
          <cell r="C300" t="str">
            <v>Peabody Energy Corporation</v>
          </cell>
        </row>
        <row r="301">
          <cell r="C301" t="str">
            <v>PECO Energy Company</v>
          </cell>
        </row>
        <row r="302">
          <cell r="C302" t="str">
            <v>Pembina Pipeline Corporation</v>
          </cell>
        </row>
        <row r="303">
          <cell r="C303" t="str">
            <v>Pennsylvania Electric Company</v>
          </cell>
        </row>
        <row r="304">
          <cell r="C304" t="str">
            <v>Pennsylvania Power Company</v>
          </cell>
        </row>
        <row r="305">
          <cell r="C305" t="str">
            <v>Pepco Holdings, Inc.</v>
          </cell>
        </row>
        <row r="306">
          <cell r="C306" t="str">
            <v>PG&amp;E Corporation</v>
          </cell>
        </row>
        <row r="307">
          <cell r="C307" t="str">
            <v>Piedmont Natural Gas Company, Inc.</v>
          </cell>
        </row>
        <row r="308">
          <cell r="C308" t="str">
            <v>Pinnacle West Capital Corporation</v>
          </cell>
        </row>
        <row r="309">
          <cell r="C309" t="str">
            <v>Plains All American Pipeline, L.P.</v>
          </cell>
        </row>
        <row r="310">
          <cell r="C310" t="str">
            <v>Platte River Power Authority</v>
          </cell>
        </row>
        <row r="311">
          <cell r="C311" t="str">
            <v>PNM Resources, Inc.</v>
          </cell>
        </row>
        <row r="312">
          <cell r="C312" t="str">
            <v>Portland General Electric Company</v>
          </cell>
        </row>
        <row r="313">
          <cell r="C313" t="str">
            <v>PostRock Energy Corporation</v>
          </cell>
        </row>
        <row r="314">
          <cell r="C314" t="str">
            <v>Potomac Edison Company</v>
          </cell>
        </row>
        <row r="315">
          <cell r="C315" t="str">
            <v>Potomac Electric Power Company</v>
          </cell>
        </row>
        <row r="316">
          <cell r="C316" t="str">
            <v>PPL Corporation</v>
          </cell>
        </row>
        <row r="317">
          <cell r="C317" t="str">
            <v>PPL Electric Utilities Corporation</v>
          </cell>
        </row>
        <row r="318">
          <cell r="C318" t="str">
            <v>PPL Energy Supply, LLC</v>
          </cell>
        </row>
        <row r="319">
          <cell r="C319" t="str">
            <v>Progress Energy, Inc.</v>
          </cell>
        </row>
        <row r="320">
          <cell r="C320" t="str">
            <v>PSEG Power LLC</v>
          </cell>
        </row>
        <row r="321">
          <cell r="C321" t="str">
            <v>Public Service Company of Colorado</v>
          </cell>
        </row>
        <row r="322">
          <cell r="C322" t="str">
            <v>Public Service Company of New Hampshire</v>
          </cell>
        </row>
        <row r="323">
          <cell r="C323" t="str">
            <v>Public Service Company of New Mexico</v>
          </cell>
        </row>
        <row r="324">
          <cell r="C324" t="str">
            <v>Public Service Company of North Carolina, Incorporated</v>
          </cell>
        </row>
        <row r="325">
          <cell r="C325" t="str">
            <v>Public Service Company of Oklahoma</v>
          </cell>
        </row>
        <row r="326">
          <cell r="C326" t="str">
            <v>Public Service Electric and Gas Company</v>
          </cell>
        </row>
        <row r="327">
          <cell r="C327" t="str">
            <v>Public Service Enterprise Group Incorporated</v>
          </cell>
        </row>
        <row r="328">
          <cell r="C328" t="str">
            <v>Puget Energy, Inc.</v>
          </cell>
        </row>
        <row r="329">
          <cell r="C329" t="str">
            <v>Puget Sound Energy, Inc.</v>
          </cell>
        </row>
        <row r="330">
          <cell r="C330" t="str">
            <v>PVR Partners, L.P.</v>
          </cell>
        </row>
        <row r="331">
          <cell r="C331" t="str">
            <v>QEP Resources, Inc.</v>
          </cell>
        </row>
        <row r="332">
          <cell r="C332" t="str">
            <v>QR Energy, LP</v>
          </cell>
        </row>
        <row r="333">
          <cell r="C333" t="str">
            <v>Questar Corporation</v>
          </cell>
        </row>
        <row r="334">
          <cell r="C334" t="str">
            <v>Questar Gas Company</v>
          </cell>
        </row>
        <row r="335">
          <cell r="C335" t="str">
            <v>Questar Pipeline Company</v>
          </cell>
        </row>
        <row r="336">
          <cell r="C336" t="str">
            <v>Regency Energy Partners LP</v>
          </cell>
        </row>
        <row r="337">
          <cell r="C337" t="str">
            <v>RGC Resources, Inc.</v>
          </cell>
        </row>
        <row r="338">
          <cell r="C338" t="str">
            <v>Rhino Resource Partners LP</v>
          </cell>
        </row>
        <row r="339">
          <cell r="C339" t="str">
            <v>Rochester Gas and Electric Corporation</v>
          </cell>
        </row>
        <row r="340">
          <cell r="C340" t="str">
            <v>Rose Rock Midstream, L.P.</v>
          </cell>
        </row>
        <row r="341">
          <cell r="C341" t="str">
            <v>Sacramento Municipal Utility District</v>
          </cell>
        </row>
        <row r="342">
          <cell r="C342" t="str">
            <v>Salt River Project</v>
          </cell>
        </row>
        <row r="343">
          <cell r="C343" t="str">
            <v>San Diego Gas &amp; Electric Co.</v>
          </cell>
        </row>
        <row r="344">
          <cell r="C344" t="str">
            <v>Saskatchewan Power Corporation</v>
          </cell>
        </row>
        <row r="345">
          <cell r="C345" t="str">
            <v>SCANA Corporation</v>
          </cell>
        </row>
        <row r="346">
          <cell r="C346" t="str">
            <v>Seattle City Light</v>
          </cell>
        </row>
        <row r="347">
          <cell r="C347" t="str">
            <v>SemGroup Corporation</v>
          </cell>
        </row>
        <row r="348">
          <cell r="C348" t="str">
            <v>Sempra Energy</v>
          </cell>
        </row>
        <row r="349">
          <cell r="C349" t="str">
            <v>Sherritt International Corp.</v>
          </cell>
        </row>
        <row r="350">
          <cell r="C350" t="str">
            <v>Sierra Pacific Power Company</v>
          </cell>
        </row>
        <row r="351">
          <cell r="C351" t="str">
            <v>Snohomish County Public Utility District No. 1</v>
          </cell>
        </row>
        <row r="352">
          <cell r="C352" t="str">
            <v>South Carolina Electric &amp; Gas Co.</v>
          </cell>
        </row>
        <row r="353">
          <cell r="C353" t="str">
            <v>South Carolina Public Service Authority</v>
          </cell>
        </row>
        <row r="354">
          <cell r="C354" t="str">
            <v>South Jersey Gas Company</v>
          </cell>
        </row>
        <row r="355">
          <cell r="C355" t="str">
            <v>South Jersey Industries, Inc.</v>
          </cell>
        </row>
        <row r="356">
          <cell r="C356" t="str">
            <v>Southcross Energy Partners, L.P.</v>
          </cell>
        </row>
        <row r="357">
          <cell r="C357" t="str">
            <v>Southern California Edison Co.</v>
          </cell>
        </row>
        <row r="358">
          <cell r="C358" t="str">
            <v>Southern California Gas Company</v>
          </cell>
        </row>
        <row r="359">
          <cell r="C359" t="str">
            <v>Southern Company</v>
          </cell>
        </row>
        <row r="360">
          <cell r="C360" t="str">
            <v>Southern Connecticut Gas Company</v>
          </cell>
        </row>
        <row r="361">
          <cell r="C361" t="str">
            <v>Southern Indiana Gas and Electric Company, Inc.</v>
          </cell>
        </row>
        <row r="362">
          <cell r="C362" t="str">
            <v>Southern Natural Gas Company, L.L.C.</v>
          </cell>
        </row>
        <row r="363">
          <cell r="C363" t="str">
            <v>Southern Power Company</v>
          </cell>
        </row>
        <row r="364">
          <cell r="C364" t="str">
            <v>Southern Star Central Corp.</v>
          </cell>
        </row>
        <row r="365">
          <cell r="C365" t="str">
            <v>Southern Union Company</v>
          </cell>
        </row>
        <row r="366">
          <cell r="C366" t="str">
            <v>Southwest Gas Corporation</v>
          </cell>
        </row>
        <row r="367">
          <cell r="C367" t="str">
            <v>Southwestern Electric Power Company</v>
          </cell>
        </row>
        <row r="368">
          <cell r="C368" t="str">
            <v>Southwestern Energy Company</v>
          </cell>
        </row>
        <row r="369">
          <cell r="C369" t="str">
            <v>Southwestern Public Service Company</v>
          </cell>
        </row>
        <row r="370">
          <cell r="C370" t="str">
            <v>Spectra Energy Corp</v>
          </cell>
        </row>
        <row r="371">
          <cell r="C371" t="str">
            <v>Spectra Energy Partners, LP</v>
          </cell>
        </row>
        <row r="372">
          <cell r="C372" t="str">
            <v>Star Gas Partners, L.P.</v>
          </cell>
        </row>
        <row r="373">
          <cell r="C373" t="str">
            <v>Suburban Propane Partners, L.P.</v>
          </cell>
        </row>
        <row r="374">
          <cell r="C374" t="str">
            <v>Summit Midstream Partners, LP</v>
          </cell>
        </row>
        <row r="375">
          <cell r="C375" t="str">
            <v>Sunoco Logistics Partners L.P.</v>
          </cell>
        </row>
        <row r="376">
          <cell r="C376" t="str">
            <v>System Energy Resources, Inc.</v>
          </cell>
        </row>
        <row r="377">
          <cell r="C377" t="str">
            <v>Tacoma Public Utilities</v>
          </cell>
        </row>
        <row r="378">
          <cell r="C378" t="str">
            <v>Tampa Electric Company</v>
          </cell>
        </row>
        <row r="379">
          <cell r="C379" t="str">
            <v>Targa Resources Corp.</v>
          </cell>
        </row>
        <row r="380">
          <cell r="C380" t="str">
            <v>Targa Resources Partners LP</v>
          </cell>
        </row>
        <row r="381">
          <cell r="C381" t="str">
            <v>TC Pipelines, LP</v>
          </cell>
        </row>
        <row r="382">
          <cell r="C382" t="str">
            <v>Teck Resources Limited</v>
          </cell>
        </row>
        <row r="383">
          <cell r="C383" t="str">
            <v>TECO Energy, Inc.</v>
          </cell>
        </row>
        <row r="384">
          <cell r="C384" t="str">
            <v>Tennessee Gas Pipeline Company, L.L.C.</v>
          </cell>
        </row>
        <row r="385">
          <cell r="C385" t="str">
            <v>Tennessee Valley Authority</v>
          </cell>
        </row>
        <row r="386">
          <cell r="C386" t="str">
            <v>Tesoro Logistics, L.P.</v>
          </cell>
        </row>
        <row r="387">
          <cell r="C387" t="str">
            <v>Texas Competitive Electric Holdings Company LLC</v>
          </cell>
        </row>
        <row r="388">
          <cell r="C388" t="str">
            <v>Texas Eastern Transmission, LP</v>
          </cell>
        </row>
        <row r="389">
          <cell r="C389" t="str">
            <v>Texas-New Mexico Power Company</v>
          </cell>
        </row>
        <row r="390">
          <cell r="C390" t="str">
            <v>Toledo Edison Company</v>
          </cell>
        </row>
        <row r="391">
          <cell r="C391" t="str">
            <v>Toronto Hydro Corporation</v>
          </cell>
        </row>
        <row r="392">
          <cell r="C392" t="str">
            <v>Trans Québec &amp; Maritimes Pipeline Inc.</v>
          </cell>
        </row>
        <row r="393">
          <cell r="C393" t="str">
            <v>Trans-Allegheny Interstate Line Company</v>
          </cell>
        </row>
        <row r="394">
          <cell r="C394" t="str">
            <v>TransAlta Corporation</v>
          </cell>
        </row>
        <row r="395">
          <cell r="C395" t="str">
            <v>TransCanada Corporation</v>
          </cell>
        </row>
        <row r="396">
          <cell r="C396" t="str">
            <v>TransCanada PipeLines Limited</v>
          </cell>
        </row>
        <row r="397">
          <cell r="C397" t="str">
            <v>Transcontinental Gas Pipe Line Company, LLC</v>
          </cell>
        </row>
        <row r="398">
          <cell r="C398" t="str">
            <v>TransMontaigne Partners L.P.</v>
          </cell>
        </row>
        <row r="399">
          <cell r="C399" t="str">
            <v>TRI Resources, Inc.</v>
          </cell>
        </row>
        <row r="400">
          <cell r="C400" t="str">
            <v>Tucson Electric Power Company</v>
          </cell>
        </row>
        <row r="401">
          <cell r="C401" t="str">
            <v>UGI Corporation</v>
          </cell>
        </row>
        <row r="402">
          <cell r="C402" t="str">
            <v>UGI Utilities, Inc.</v>
          </cell>
        </row>
        <row r="403">
          <cell r="C403" t="str">
            <v>UIL Holdings Corporation</v>
          </cell>
        </row>
        <row r="404">
          <cell r="C404" t="str">
            <v>Union Electric Company</v>
          </cell>
        </row>
        <row r="405">
          <cell r="C405" t="str">
            <v>Union Gas Limited</v>
          </cell>
        </row>
        <row r="406">
          <cell r="C406" t="str">
            <v>United Illuminating Company</v>
          </cell>
        </row>
        <row r="407">
          <cell r="C407" t="str">
            <v>Unitil Corporation</v>
          </cell>
        </row>
        <row r="408">
          <cell r="C408" t="str">
            <v>UNS Energy Corporation</v>
          </cell>
        </row>
        <row r="409">
          <cell r="C409" t="str">
            <v>Valener Inc.</v>
          </cell>
        </row>
        <row r="410">
          <cell r="C410" t="str">
            <v>Vanguard Natural Resources, LLC</v>
          </cell>
        </row>
        <row r="411">
          <cell r="C411" t="str">
            <v>Vectren Corporation</v>
          </cell>
        </row>
        <row r="412">
          <cell r="C412" t="str">
            <v>Vectren Utility Holdings, Inc.</v>
          </cell>
        </row>
        <row r="413">
          <cell r="C413" t="str">
            <v>Veresen Inc.</v>
          </cell>
        </row>
        <row r="414">
          <cell r="C414" t="str">
            <v>Virginia Electric and Power Company</v>
          </cell>
        </row>
        <row r="415">
          <cell r="C415" t="str">
            <v>Walter Energy, Inc.</v>
          </cell>
        </row>
        <row r="416">
          <cell r="C416" t="str">
            <v>Washington Gas Light Company</v>
          </cell>
        </row>
        <row r="417">
          <cell r="C417" t="str">
            <v>West Penn Power Company</v>
          </cell>
        </row>
        <row r="418">
          <cell r="C418" t="str">
            <v>Westar Energy, Inc.</v>
          </cell>
        </row>
        <row r="419">
          <cell r="C419" t="str">
            <v>Westcoast Energy Inc.</v>
          </cell>
        </row>
        <row r="420">
          <cell r="C420" t="str">
            <v>Western Gas Equity Partners, LP</v>
          </cell>
        </row>
        <row r="421">
          <cell r="C421" t="str">
            <v>Western Gas Partners, LP</v>
          </cell>
        </row>
        <row r="422">
          <cell r="C422" t="str">
            <v>Western Massachusetts Electric Company</v>
          </cell>
        </row>
        <row r="423">
          <cell r="C423" t="str">
            <v>Westmoreland Coal Company</v>
          </cell>
        </row>
        <row r="424">
          <cell r="C424" t="str">
            <v>WGL Holdings, Inc.</v>
          </cell>
        </row>
        <row r="425">
          <cell r="C425" t="str">
            <v>Williams Companies, Inc.</v>
          </cell>
        </row>
        <row r="426">
          <cell r="C426" t="str">
            <v>Williams Partners L.P.</v>
          </cell>
        </row>
        <row r="427">
          <cell r="C427" t="str">
            <v>Wisconsin Electric Power Company</v>
          </cell>
        </row>
        <row r="428">
          <cell r="C428" t="str">
            <v>Wisconsin Energy Corporation</v>
          </cell>
        </row>
        <row r="429">
          <cell r="C429" t="str">
            <v>Wisconsin Power and Light Company</v>
          </cell>
        </row>
        <row r="430">
          <cell r="C430" t="str">
            <v>Wisconsin Public Service Corporation</v>
          </cell>
        </row>
        <row r="431">
          <cell r="C431" t="str">
            <v>WPPI Energy</v>
          </cell>
        </row>
        <row r="432">
          <cell r="C432" t="str">
            <v>Xcel Energy Inc.</v>
          </cell>
        </row>
        <row r="433">
          <cell r="C433" t="str">
            <v>Yukon Energy Corporation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Settlement Exh A"/>
      <sheetName val="Reconc Factors"/>
      <sheetName val="Inputs"/>
      <sheetName val="Index"/>
      <sheetName val="Return"/>
      <sheetName val="RB"/>
      <sheetName val="Plant"/>
      <sheetName val="PTY Add"/>
      <sheetName val="Future Pay"/>
      <sheetName val="Vehicle Alloc"/>
      <sheetName val="Cap Legal"/>
      <sheetName val="Acc Depr"/>
      <sheetName val="CIAC"/>
      <sheetName val="CIAC Neuse Colony"/>
      <sheetName val="Acq Adj"/>
      <sheetName val="AIA"/>
      <sheetName val="Advances"/>
      <sheetName val="Excess Cap"/>
      <sheetName val="Ex Cap Net Plant"/>
      <sheetName val="CWC"/>
      <sheetName val="NOI"/>
      <sheetName val="NOI Notes"/>
      <sheetName val="Misc Rev"/>
      <sheetName val="Gain"/>
      <sheetName val="Transp"/>
      <sheetName val="Legal"/>
      <sheetName val="Contract Svc Other"/>
      <sheetName val="Insurance"/>
      <sheetName val="Ins Costs"/>
      <sheetName val="Ins Factors"/>
      <sheetName val="Ins Claims"/>
      <sheetName val="Factors for Ins-do not print"/>
      <sheetName val="Rate Case"/>
      <sheetName val="Annual &amp; Cons"/>
      <sheetName val="Ann &amp; Cons Factors"/>
      <sheetName val="Annual Sewer"/>
      <sheetName val="Depr"/>
      <sheetName val="Prop Tax"/>
      <sheetName val="Reg Fee"/>
      <sheetName val="Taxes"/>
      <sheetName val="Factors"/>
      <sheetName val="Recon WP"/>
      <sheetName val="Rev Rqmt"/>
      <sheetName val="Rev Recon"/>
      <sheetName val="PS Adj WP"/>
    </sheetNames>
    <sheetDataSet>
      <sheetData sheetId="0"/>
      <sheetData sheetId="1"/>
      <sheetData sheetId="2">
        <row r="2">
          <cell r="K2" t="str">
            <v>Cooper Exhibit I</v>
          </cell>
        </row>
        <row r="3">
          <cell r="K3" t="str">
            <v>Docket No. W-218, Sub 497</v>
          </cell>
        </row>
        <row r="5">
          <cell r="K5" t="str">
            <v>Public Staff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Selection-LDC"/>
      <sheetName val="___snlqueryparms"/>
      <sheetName val="Selection"/>
      <sheetName val="Credit Ratings-DO Not"/>
      <sheetName val="Regulation"/>
    </sheetNames>
    <sheetDataSet>
      <sheetData sheetId="0" refreshError="1"/>
      <sheetData sheetId="1" refreshError="1"/>
      <sheetData sheetId="2" refreshError="1"/>
      <sheetData sheetId="3">
        <row r="5">
          <cell r="E5" t="str">
            <v>A1</v>
          </cell>
          <cell r="F5">
            <v>15</v>
          </cell>
        </row>
        <row r="6">
          <cell r="E6" t="str">
            <v>A2</v>
          </cell>
          <cell r="F6">
            <v>14</v>
          </cell>
        </row>
        <row r="7">
          <cell r="E7" t="str">
            <v>A3</v>
          </cell>
          <cell r="F7">
            <v>13</v>
          </cell>
        </row>
        <row r="8">
          <cell r="E8" t="str">
            <v>Aa1</v>
          </cell>
          <cell r="F8">
            <v>18</v>
          </cell>
        </row>
        <row r="9">
          <cell r="E9" t="str">
            <v>Aa2</v>
          </cell>
          <cell r="F9">
            <v>17</v>
          </cell>
        </row>
        <row r="10">
          <cell r="E10" t="str">
            <v>Aa3</v>
          </cell>
          <cell r="F10">
            <v>16</v>
          </cell>
        </row>
        <row r="11">
          <cell r="E11" t="str">
            <v>Aaa</v>
          </cell>
          <cell r="F11">
            <v>19</v>
          </cell>
        </row>
        <row r="12">
          <cell r="E12" t="str">
            <v>B1</v>
          </cell>
          <cell r="F12">
            <v>6</v>
          </cell>
        </row>
        <row r="13">
          <cell r="E13" t="str">
            <v>B2</v>
          </cell>
          <cell r="F13">
            <v>5</v>
          </cell>
        </row>
        <row r="14">
          <cell r="E14" t="str">
            <v>B3</v>
          </cell>
          <cell r="F14">
            <v>4</v>
          </cell>
        </row>
        <row r="15">
          <cell r="E15" t="str">
            <v>Ba1</v>
          </cell>
          <cell r="F15">
            <v>9</v>
          </cell>
        </row>
        <row r="16">
          <cell r="E16" t="str">
            <v>Ba2</v>
          </cell>
          <cell r="F16">
            <v>8</v>
          </cell>
        </row>
        <row r="17">
          <cell r="E17" t="str">
            <v>Ba3</v>
          </cell>
          <cell r="F17">
            <v>7</v>
          </cell>
        </row>
        <row r="18">
          <cell r="E18" t="str">
            <v>Baa1</v>
          </cell>
          <cell r="F18">
            <v>12</v>
          </cell>
        </row>
        <row r="19">
          <cell r="E19" t="str">
            <v>Baa2</v>
          </cell>
          <cell r="F19">
            <v>11</v>
          </cell>
        </row>
        <row r="20">
          <cell r="E20" t="str">
            <v>Baa3</v>
          </cell>
          <cell r="F20">
            <v>10</v>
          </cell>
        </row>
        <row r="21">
          <cell r="E21" t="str">
            <v>C</v>
          </cell>
          <cell r="F21">
            <v>1</v>
          </cell>
        </row>
        <row r="22">
          <cell r="E22" t="str">
            <v>Ca</v>
          </cell>
          <cell r="F22">
            <v>2</v>
          </cell>
        </row>
        <row r="23">
          <cell r="E23" t="str">
            <v>Caa</v>
          </cell>
          <cell r="F23">
            <v>3</v>
          </cell>
        </row>
      </sheetData>
      <sheetData sheetId="4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Sample List"/>
      <sheetName val="Inputs"/>
      <sheetName val="CapStruct Raw"/>
      <sheetName val="CapStruct"/>
      <sheetName val="EOY Raw"/>
      <sheetName val="EOY"/>
      <sheetName val="CapWksht Template"/>
      <sheetName val="IBES Prices Raw"/>
      <sheetName val="IBES"/>
      <sheetName val="Dividends Raw"/>
      <sheetName val="Dividends"/>
      <sheetName val="Bond Ratings Data"/>
      <sheetName val="IBES Data Raw"/>
      <sheetName val="VLine Data Raw"/>
      <sheetName val="lnt"/>
      <sheetName val="aee"/>
      <sheetName val="cnl"/>
      <sheetName val="ede"/>
      <sheetName val="gxp"/>
      <sheetName val="he"/>
      <sheetName val="pgn"/>
      <sheetName val="psd"/>
      <sheetName val="ALK2"/>
      <sheetName val="WP1 ALK2"/>
      <sheetName val="ALK3"/>
      <sheetName val="ALK4"/>
      <sheetName val="ALK5"/>
      <sheetName val="WP1 ALK5"/>
      <sheetName val="WP2 ALK5"/>
      <sheetName val="WP3 ALK5"/>
      <sheetName val="ALK6"/>
      <sheetName val="WP1 ALK6"/>
      <sheetName val="WP2 ALK6"/>
      <sheetName val="WP3 ALK6"/>
      <sheetName val="ALK7"/>
      <sheetName val="WP1 ALK7"/>
      <sheetName val="ALK8"/>
    </sheetNames>
    <sheetDataSet>
      <sheetData sheetId="0">
        <row r="16">
          <cell r="D16" t="str">
            <v>2002 Electric Sample</v>
          </cell>
        </row>
      </sheetData>
      <sheetData sheetId="1">
        <row r="6">
          <cell r="G6">
            <v>0.0766</v>
          </cell>
        </row>
      </sheetData>
      <sheetData sheetId="2" refreshError="1"/>
      <sheetData sheetId="3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Growth Rates"/>
      <sheetName val="Prices &amp; Dividends"/>
      <sheetName val="Calculate"/>
      <sheetName val="E(Dividends)"/>
      <sheetName val="Cost of Equity"/>
      <sheetName val="Sample COE"/>
      <sheetName val="NCDCF Calculate"/>
      <sheetName val="NCDCF Cost of Equity"/>
      <sheetName val="DCF Goal Seek"/>
      <sheetName val="NCDCF Goal Seek"/>
    </sheetNames>
    <sheetDataSet>
      <sheetData sheetId="0" refreshError="1"/>
      <sheetData sheetId="1" refreshError="1"/>
      <sheetData sheetId="2" refreshError="1">
        <row r="15">
          <cell r="A15">
            <v>0.25</v>
          </cell>
          <cell r="B15">
            <v>0.26</v>
          </cell>
          <cell r="C15">
            <v>0.277078432161406</v>
          </cell>
          <cell r="E15">
            <v>0.135</v>
          </cell>
          <cell r="F15">
            <v>0.145</v>
          </cell>
          <cell r="G15">
            <v>0.159792870649596</v>
          </cell>
        </row>
        <row r="16">
          <cell r="A16">
            <v>0.25</v>
          </cell>
          <cell r="B16">
            <v>0.26</v>
          </cell>
          <cell r="C16">
            <v>0.272261267801705</v>
          </cell>
          <cell r="E16">
            <v>0.135</v>
          </cell>
          <cell r="F16">
            <v>0.145</v>
          </cell>
          <cell r="G16">
            <v>0.155570281007877</v>
          </cell>
        </row>
        <row r="17">
          <cell r="A17">
            <v>0.25</v>
          </cell>
          <cell r="B17">
            <v>0.26</v>
          </cell>
          <cell r="C17">
            <v>0.267527852553356</v>
          </cell>
          <cell r="E17">
            <v>0.135</v>
          </cell>
          <cell r="F17">
            <v>0.145</v>
          </cell>
          <cell r="G17">
            <v>0.151459274963161</v>
          </cell>
        </row>
        <row r="18">
          <cell r="A18">
            <v>0.26</v>
          </cell>
          <cell r="B18" t="e">
            <v>#REF!</v>
          </cell>
          <cell r="C18" t="e">
            <v>#REF!</v>
          </cell>
          <cell r="E18">
            <v>0.145</v>
          </cell>
          <cell r="F18" t="e">
            <v>#REF!</v>
          </cell>
          <cell r="G18" t="e">
            <v>#REF!</v>
          </cell>
        </row>
        <row r="22">
          <cell r="B22" t="str">
            <v>Artesian Resources</v>
          </cell>
          <cell r="F22" t="str">
            <v>California Water Service</v>
          </cell>
        </row>
        <row r="24">
          <cell r="B24">
            <v>17.23</v>
          </cell>
          <cell r="F24">
            <v>36.22</v>
          </cell>
        </row>
        <row r="25">
          <cell r="B25" t="e">
            <v>#REF!</v>
          </cell>
          <cell r="F25" t="e">
            <v>#REF!</v>
          </cell>
        </row>
        <row r="26">
          <cell r="B26">
            <v>40228</v>
          </cell>
          <cell r="F26">
            <v>40228</v>
          </cell>
        </row>
        <row r="27">
          <cell r="B27" t="e">
            <v>#REF!</v>
          </cell>
          <cell r="F27" t="e">
            <v>#REF!</v>
          </cell>
        </row>
        <row r="31">
          <cell r="B31" t="str">
            <v>divid1</v>
          </cell>
          <cell r="F31" t="str">
            <v>divid1</v>
          </cell>
        </row>
        <row r="33">
          <cell r="A33">
            <v>0.1784</v>
          </cell>
          <cell r="B33">
            <v>0.1873</v>
          </cell>
          <cell r="C33">
            <v>0.205908029452866</v>
          </cell>
          <cell r="E33">
            <v>0.295</v>
          </cell>
          <cell r="F33">
            <v>0.2978</v>
          </cell>
          <cell r="G33">
            <v>0.325927800673531</v>
          </cell>
        </row>
        <row r="34">
          <cell r="A34">
            <v>0.1784</v>
          </cell>
          <cell r="B34">
            <v>0.1873</v>
          </cell>
          <cell r="C34">
            <v>0.200754650376647</v>
          </cell>
          <cell r="E34">
            <v>0.295</v>
          </cell>
          <cell r="F34">
            <v>0.2978</v>
          </cell>
          <cell r="G34">
            <v>0.318150455737317</v>
          </cell>
        </row>
        <row r="35">
          <cell r="A35">
            <v>0.1784</v>
          </cell>
          <cell r="B35">
            <v>0.1873</v>
          </cell>
          <cell r="C35">
            <v>0.195730247892423</v>
          </cell>
          <cell r="E35">
            <v>0.295</v>
          </cell>
          <cell r="F35">
            <v>0.2978</v>
          </cell>
          <cell r="G35">
            <v>0.310558695136443</v>
          </cell>
        </row>
        <row r="36">
          <cell r="A36">
            <v>0.1873</v>
          </cell>
          <cell r="B36" t="e">
            <v>#REF!</v>
          </cell>
          <cell r="C36" t="e">
            <v>#REF!</v>
          </cell>
          <cell r="E36">
            <v>0.295</v>
          </cell>
          <cell r="F36">
            <v>0.2978</v>
          </cell>
          <cell r="G36">
            <v>0.303148090425752</v>
          </cell>
        </row>
        <row r="40">
          <cell r="B40" t="str">
            <v>Conecticut Water Service</v>
          </cell>
          <cell r="F40" t="str">
            <v>Middlesex Water Co.</v>
          </cell>
        </row>
        <row r="42">
          <cell r="B42">
            <v>22.24</v>
          </cell>
          <cell r="F42">
            <v>17.11</v>
          </cell>
        </row>
        <row r="43">
          <cell r="B43" t="e">
            <v>#REF!</v>
          </cell>
          <cell r="F43" t="e">
            <v>#REF!</v>
          </cell>
        </row>
        <row r="44">
          <cell r="B44">
            <v>40252</v>
          </cell>
          <cell r="F44">
            <v>40238</v>
          </cell>
        </row>
        <row r="45">
          <cell r="B45" t="e">
            <v>#REF!</v>
          </cell>
          <cell r="F45" t="e">
            <v>#REF!</v>
          </cell>
        </row>
        <row r="49">
          <cell r="B49" t="str">
            <v>divid1</v>
          </cell>
          <cell r="F49" t="str">
            <v>divid1</v>
          </cell>
        </row>
        <row r="51">
          <cell r="A51">
            <v>0.2225</v>
          </cell>
          <cell r="B51">
            <v>0.2275</v>
          </cell>
          <cell r="C51">
            <v>0.254043688375075</v>
          </cell>
          <cell r="E51">
            <v>0.1775</v>
          </cell>
          <cell r="F51">
            <v>0.18</v>
          </cell>
          <cell r="G51">
            <v>0.202070183783331</v>
          </cell>
        </row>
        <row r="52">
          <cell r="A52">
            <v>0.2225</v>
          </cell>
          <cell r="B52">
            <v>0.2275</v>
          </cell>
          <cell r="C52">
            <v>0.246100437493331</v>
          </cell>
          <cell r="E52">
            <v>0.1775</v>
          </cell>
          <cell r="F52">
            <v>0.18</v>
          </cell>
          <cell r="G52">
            <v>0.195728882374165</v>
          </cell>
        </row>
        <row r="53">
          <cell r="A53">
            <v>0.2275</v>
          </cell>
          <cell r="B53" t="e">
            <v>#REF!</v>
          </cell>
          <cell r="C53" t="e">
            <v>#REF!</v>
          </cell>
          <cell r="E53">
            <v>0.1775</v>
          </cell>
          <cell r="F53">
            <v>0.18</v>
          </cell>
          <cell r="G53">
            <v>0.189586581642927</v>
          </cell>
        </row>
        <row r="54">
          <cell r="A54">
            <v>0.2275</v>
          </cell>
          <cell r="B54" t="e">
            <v>#REF!</v>
          </cell>
          <cell r="C54" t="e">
            <v>#REF!</v>
          </cell>
          <cell r="E54">
            <v>0.18</v>
          </cell>
          <cell r="F54" t="e">
            <v>#REF!</v>
          </cell>
          <cell r="G54" t="e">
            <v>#REF!</v>
          </cell>
        </row>
        <row r="58">
          <cell r="B58" t="str">
            <v>York Water Co.</v>
          </cell>
          <cell r="F58">
            <v>0</v>
          </cell>
        </row>
        <row r="60">
          <cell r="B60">
            <v>13.22</v>
          </cell>
          <cell r="F60">
            <v>0</v>
          </cell>
        </row>
        <row r="61">
          <cell r="B61" t="e">
            <v>#REF!</v>
          </cell>
          <cell r="F61" t="e">
            <v>#REF!</v>
          </cell>
        </row>
        <row r="62">
          <cell r="B62">
            <v>40283</v>
          </cell>
          <cell r="F62">
            <v>0</v>
          </cell>
        </row>
        <row r="63">
          <cell r="B63" t="e">
            <v>#REF!</v>
          </cell>
          <cell r="F63" t="e">
            <v>#REF!</v>
          </cell>
        </row>
        <row r="67">
          <cell r="B67" t="str">
            <v>divid1</v>
          </cell>
          <cell r="F67" t="str">
            <v>divid1</v>
          </cell>
        </row>
        <row r="69">
          <cell r="A69">
            <v>0.126</v>
          </cell>
          <cell r="B69" t="e">
            <v>#REF!</v>
          </cell>
          <cell r="C69" t="e">
            <v>#REF!</v>
          </cell>
          <cell r="E69">
            <v>0</v>
          </cell>
          <cell r="F69" t="e">
            <v>#REF!</v>
          </cell>
          <cell r="G69" t="e">
            <v>#REF!</v>
          </cell>
        </row>
        <row r="70">
          <cell r="A70">
            <v>0.126</v>
          </cell>
          <cell r="B70" t="e">
            <v>#REF!</v>
          </cell>
          <cell r="C70" t="e">
            <v>#REF!</v>
          </cell>
          <cell r="E70">
            <v>0</v>
          </cell>
          <cell r="F70" t="e">
            <v>#REF!</v>
          </cell>
          <cell r="G70" t="e">
            <v>#REF!</v>
          </cell>
        </row>
        <row r="71">
          <cell r="A71">
            <v>0.126</v>
          </cell>
          <cell r="B71" t="e">
            <v>#REF!</v>
          </cell>
          <cell r="C71" t="e">
            <v>#REF!</v>
          </cell>
          <cell r="E71">
            <v>0</v>
          </cell>
          <cell r="F71" t="e">
            <v>#REF!</v>
          </cell>
          <cell r="G71" t="e">
            <v>#REF!</v>
          </cell>
        </row>
        <row r="72">
          <cell r="A72">
            <v>0.126</v>
          </cell>
          <cell r="B72" t="e">
            <v>#REF!</v>
          </cell>
          <cell r="C72" t="e">
            <v>#REF!</v>
          </cell>
          <cell r="E72">
            <v>0</v>
          </cell>
          <cell r="F72" t="e">
            <v>#REF!</v>
          </cell>
          <cell r="G72" t="e">
            <v>#REF!</v>
          </cell>
        </row>
        <row r="76">
          <cell r="B76">
            <v>0</v>
          </cell>
          <cell r="F76">
            <v>0</v>
          </cell>
        </row>
        <row r="78">
          <cell r="B78">
            <v>0</v>
          </cell>
          <cell r="F78">
            <v>0</v>
          </cell>
        </row>
        <row r="79">
          <cell r="B79" t="e">
            <v>#REF!</v>
          </cell>
          <cell r="F79" t="e">
            <v>#REF!</v>
          </cell>
        </row>
        <row r="80">
          <cell r="B80">
            <v>0</v>
          </cell>
          <cell r="F80">
            <v>0</v>
          </cell>
        </row>
        <row r="81">
          <cell r="B81" t="e">
            <v>#REF!</v>
          </cell>
          <cell r="F81" t="e">
            <v>#REF!</v>
          </cell>
        </row>
        <row r="85">
          <cell r="B85" t="str">
            <v>divid1</v>
          </cell>
          <cell r="F85" t="str">
            <v>divid1</v>
          </cell>
        </row>
        <row r="87">
          <cell r="B87" t="e">
            <v>#REF!</v>
          </cell>
          <cell r="F87" t="e">
            <v>#REF!</v>
          </cell>
        </row>
        <row r="88">
          <cell r="B88" t="e">
            <v>#REF!</v>
          </cell>
          <cell r="F88" t="e">
            <v>#REF!</v>
          </cell>
        </row>
        <row r="89">
          <cell r="B89" t="e">
            <v>#REF!</v>
          </cell>
          <cell r="F89" t="e">
            <v>#REF!</v>
          </cell>
        </row>
        <row r="90">
          <cell r="B90" t="e">
            <v>#REF!</v>
          </cell>
          <cell r="F90" t="e">
            <v>#REF!</v>
          </cell>
        </row>
        <row r="94">
          <cell r="B94">
            <v>0</v>
          </cell>
          <cell r="F94">
            <v>0</v>
          </cell>
        </row>
        <row r="96">
          <cell r="B96">
            <v>0</v>
          </cell>
          <cell r="F96">
            <v>0</v>
          </cell>
        </row>
        <row r="97">
          <cell r="B97" t="e">
            <v>#REF!</v>
          </cell>
          <cell r="F97" t="e">
            <v>#REF!</v>
          </cell>
        </row>
        <row r="98">
          <cell r="B98">
            <v>0</v>
          </cell>
          <cell r="F98">
            <v>0</v>
          </cell>
        </row>
        <row r="99">
          <cell r="B99" t="e">
            <v>#REF!</v>
          </cell>
          <cell r="F99">
            <v>0</v>
          </cell>
        </row>
        <row r="103">
          <cell r="B103" t="str">
            <v>divid1</v>
          </cell>
          <cell r="F103" t="str">
            <v>divid1</v>
          </cell>
        </row>
        <row r="105">
          <cell r="B105" t="e">
            <v>#REF!</v>
          </cell>
          <cell r="F105">
            <v>0</v>
          </cell>
        </row>
        <row r="106">
          <cell r="B106" t="e">
            <v>#REF!</v>
          </cell>
          <cell r="F106">
            <v>0</v>
          </cell>
        </row>
        <row r="107">
          <cell r="B107" t="e">
            <v>#REF!</v>
          </cell>
          <cell r="F107">
            <v>0</v>
          </cell>
        </row>
        <row r="108">
          <cell r="B108" t="e">
            <v>#REF!</v>
          </cell>
          <cell r="F108">
            <v>0</v>
          </cell>
        </row>
        <row r="112">
          <cell r="B112">
            <v>0</v>
          </cell>
          <cell r="F112">
            <v>0</v>
          </cell>
        </row>
        <row r="114">
          <cell r="B114">
            <v>0</v>
          </cell>
          <cell r="F114">
            <v>0</v>
          </cell>
        </row>
        <row r="115">
          <cell r="B115" t="e">
            <v>#REF!</v>
          </cell>
          <cell r="F115" t="e">
            <v>#REF!</v>
          </cell>
        </row>
        <row r="116">
          <cell r="B116">
            <v>0</v>
          </cell>
          <cell r="F116">
            <v>0</v>
          </cell>
        </row>
        <row r="117">
          <cell r="B117" t="e">
            <v>#REF!</v>
          </cell>
          <cell r="F117" t="e">
            <v>#REF!</v>
          </cell>
        </row>
        <row r="121">
          <cell r="B121" t="str">
            <v>divid1</v>
          </cell>
          <cell r="F121" t="str">
            <v>divid1</v>
          </cell>
        </row>
        <row r="123">
          <cell r="B123" t="e">
            <v>#REF!</v>
          </cell>
          <cell r="F123" t="e">
            <v>#REF!</v>
          </cell>
        </row>
        <row r="124">
          <cell r="B124" t="e">
            <v>#REF!</v>
          </cell>
          <cell r="F124" t="e">
            <v>#REF!</v>
          </cell>
        </row>
        <row r="125">
          <cell r="B125" t="e">
            <v>#REF!</v>
          </cell>
          <cell r="F125" t="e">
            <v>#REF!</v>
          </cell>
        </row>
        <row r="126">
          <cell r="B126" t="e">
            <v>#REF!</v>
          </cell>
          <cell r="F126" t="e">
            <v>#REF!</v>
          </cell>
        </row>
        <row r="130">
          <cell r="B130">
            <v>0</v>
          </cell>
          <cell r="F130">
            <v>0</v>
          </cell>
        </row>
        <row r="132">
          <cell r="B132">
            <v>0</v>
          </cell>
          <cell r="F132">
            <v>0</v>
          </cell>
        </row>
        <row r="133">
          <cell r="B133" t="e">
            <v>#REF!</v>
          </cell>
          <cell r="F133" t="e">
            <v>#REF!</v>
          </cell>
        </row>
        <row r="134">
          <cell r="B134">
            <v>0</v>
          </cell>
          <cell r="F134">
            <v>0</v>
          </cell>
        </row>
        <row r="135">
          <cell r="B135" t="e">
            <v>#REF!</v>
          </cell>
          <cell r="F135" t="e">
            <v>#REF!</v>
          </cell>
        </row>
        <row r="139">
          <cell r="B139" t="str">
            <v>divid1</v>
          </cell>
          <cell r="F139" t="str">
            <v>divid1</v>
          </cell>
        </row>
        <row r="141">
          <cell r="B141" t="e">
            <v>#REF!</v>
          </cell>
          <cell r="F141" t="e">
            <v>#REF!</v>
          </cell>
        </row>
        <row r="142">
          <cell r="B142" t="e">
            <v>#REF!</v>
          </cell>
          <cell r="F142" t="e">
            <v>#REF!</v>
          </cell>
        </row>
        <row r="143">
          <cell r="B143" t="e">
            <v>#REF!</v>
          </cell>
          <cell r="F143" t="e">
            <v>#REF!</v>
          </cell>
        </row>
        <row r="144">
          <cell r="B144" t="e">
            <v>#REF!</v>
          </cell>
          <cell r="F144" t="e">
            <v>#REF!</v>
          </cell>
        </row>
        <row r="148">
          <cell r="B148">
            <v>0</v>
          </cell>
          <cell r="F148">
            <v>0</v>
          </cell>
        </row>
        <row r="150">
          <cell r="B150">
            <v>0</v>
          </cell>
          <cell r="F150">
            <v>0</v>
          </cell>
        </row>
        <row r="151">
          <cell r="B151" t="e">
            <v>#REF!</v>
          </cell>
          <cell r="F151" t="e">
            <v>#REF!</v>
          </cell>
        </row>
        <row r="152">
          <cell r="B152">
            <v>0</v>
          </cell>
          <cell r="F152">
            <v>0</v>
          </cell>
        </row>
        <row r="153">
          <cell r="B153" t="e">
            <v>#REF!</v>
          </cell>
          <cell r="F153" t="e">
            <v>#REF!</v>
          </cell>
        </row>
        <row r="157">
          <cell r="B157" t="str">
            <v>divid1</v>
          </cell>
          <cell r="F157" t="str">
            <v>divid1</v>
          </cell>
        </row>
        <row r="159">
          <cell r="B159" t="e">
            <v>#REF!</v>
          </cell>
          <cell r="F159" t="e">
            <v>#REF!</v>
          </cell>
        </row>
        <row r="160">
          <cell r="B160" t="e">
            <v>#REF!</v>
          </cell>
          <cell r="F160" t="e">
            <v>#REF!</v>
          </cell>
        </row>
        <row r="161">
          <cell r="B161" t="e">
            <v>#REF!</v>
          </cell>
          <cell r="F161" t="e">
            <v>#REF!</v>
          </cell>
        </row>
        <row r="162">
          <cell r="B162" t="e">
            <v>#REF!</v>
          </cell>
          <cell r="F162" t="e">
            <v>#REF!</v>
          </cell>
        </row>
        <row r="166">
          <cell r="B166">
            <v>0</v>
          </cell>
          <cell r="F166">
            <v>0</v>
          </cell>
        </row>
        <row r="168">
          <cell r="B168">
            <v>0</v>
          </cell>
          <cell r="F168">
            <v>0</v>
          </cell>
        </row>
        <row r="169">
          <cell r="B169" t="e">
            <v>#REF!</v>
          </cell>
          <cell r="F169" t="e">
            <v>#REF!</v>
          </cell>
        </row>
        <row r="170">
          <cell r="B170">
            <v>0</v>
          </cell>
          <cell r="F170">
            <v>0</v>
          </cell>
        </row>
        <row r="171">
          <cell r="B171" t="e">
            <v>#REF!</v>
          </cell>
          <cell r="F171" t="e">
            <v>#REF!</v>
          </cell>
        </row>
        <row r="175">
          <cell r="B175" t="str">
            <v>divid1</v>
          </cell>
          <cell r="F175" t="str">
            <v>divid1</v>
          </cell>
        </row>
        <row r="177">
          <cell r="B177" t="e">
            <v>#REF!</v>
          </cell>
          <cell r="F177" t="e">
            <v>#REF!</v>
          </cell>
        </row>
        <row r="178">
          <cell r="B178" t="e">
            <v>#REF!</v>
          </cell>
          <cell r="F178" t="e">
            <v>#REF!</v>
          </cell>
        </row>
        <row r="179">
          <cell r="B179" t="e">
            <v>#REF!</v>
          </cell>
          <cell r="F179" t="e">
            <v>#REF!</v>
          </cell>
        </row>
        <row r="180">
          <cell r="B180" t="e">
            <v>#REF!</v>
          </cell>
          <cell r="F180" t="e">
            <v>#REF!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Inputs"/>
      <sheetName val="Comp Group Scenarios"/>
      <sheetName val="Schd 1_DCF Results"/>
      <sheetName val="Screening"/>
      <sheetName val="All Value Line"/>
      <sheetName val="Growth Rate"/>
      <sheetName val="Prices"/>
      <sheetName val="Dividends"/>
      <sheetName val="Business Segment"/>
      <sheetName val="Checklist"/>
      <sheetName val="Other"/>
      <sheetName val="Schd 2_CAPM Results"/>
    </sheetNames>
    <sheetDataSet>
      <sheetData sheetId="0">
        <row r="2">
          <cell r="B2">
            <v>1</v>
          </cell>
        </row>
      </sheetData>
      <sheetData sheetId="1">
        <row r="70">
          <cell r="A70" t="str">
            <v>y</v>
          </cell>
        </row>
      </sheetData>
      <sheetData sheetId="2"/>
      <sheetData sheetId="3"/>
      <sheetData sheetId="4"/>
      <sheetData sheetId="5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  <cell r="N1">
            <v>13</v>
          </cell>
          <cell r="O1">
            <v>14</v>
          </cell>
          <cell r="P1">
            <v>15</v>
          </cell>
          <cell r="Q1">
            <v>16</v>
          </cell>
          <cell r="R1">
            <v>17</v>
          </cell>
          <cell r="S1">
            <v>18</v>
          </cell>
          <cell r="T1">
            <v>19</v>
          </cell>
          <cell r="U1">
            <v>20</v>
          </cell>
          <cell r="V1">
            <v>21</v>
          </cell>
          <cell r="W1">
            <v>22</v>
          </cell>
          <cell r="X1">
            <v>23</v>
          </cell>
          <cell r="Y1">
            <v>24</v>
          </cell>
          <cell r="Z1">
            <v>25</v>
          </cell>
          <cell r="AA1">
            <v>26</v>
          </cell>
          <cell r="AB1">
            <v>27</v>
          </cell>
          <cell r="AC1">
            <v>28</v>
          </cell>
          <cell r="AD1">
            <v>29</v>
          </cell>
          <cell r="AE1">
            <v>30</v>
          </cell>
          <cell r="AF1">
            <v>31</v>
          </cell>
          <cell r="AG1">
            <v>32</v>
          </cell>
          <cell r="AH1">
            <v>33</v>
          </cell>
          <cell r="AI1">
            <v>34</v>
          </cell>
        </row>
        <row r="3">
          <cell r="B3" t="str">
            <v>Updated:</v>
          </cell>
          <cell r="C3" t="str">
            <v>11.30.2011</v>
          </cell>
          <cell r="D3" t="str">
            <v>11.18.2011</v>
          </cell>
          <cell r="E3" t="str">
            <v>11.18.2011</v>
          </cell>
          <cell r="F3" t="str">
            <v>11.18.2011</v>
          </cell>
          <cell r="G3" t="str">
            <v>11.30.2011</v>
          </cell>
          <cell r="I3" t="str">
            <v>11.18.2011</v>
          </cell>
          <cell r="J3" t="str">
            <v>11.18.2011</v>
          </cell>
          <cell r="K3" t="str">
            <v>11.18.2011</v>
          </cell>
          <cell r="M3" t="str">
            <v>11.18.2011</v>
          </cell>
          <cell r="N3" t="str">
            <v>11.18.2011</v>
          </cell>
          <cell r="O3" t="str">
            <v>11.18.2011</v>
          </cell>
          <cell r="R3" t="str">
            <v>11.18.2011</v>
          </cell>
          <cell r="S3" t="str">
            <v>11.18.2011</v>
          </cell>
          <cell r="U3" t="str">
            <v>11.18.2011</v>
          </cell>
          <cell r="V3" t="str">
            <v>11.18.2011</v>
          </cell>
          <cell r="X3" t="str">
            <v>11.18.2011</v>
          </cell>
          <cell r="AD3" t="str">
            <v>11.18.2011</v>
          </cell>
          <cell r="AE3" t="str">
            <v>11.18.2011</v>
          </cell>
          <cell r="AF3" t="str">
            <v>11.18.2011</v>
          </cell>
        </row>
        <row r="4">
          <cell r="B4" t="str">
            <v>Ticker</v>
          </cell>
          <cell r="C4" t="str">
            <v>Zacks </v>
          </cell>
          <cell r="D4" t="str">
            <v>Value Line Book Value Growth</v>
          </cell>
          <cell r="E4" t="str">
            <v>Value Line EPS Growth</v>
          </cell>
          <cell r="F4" t="str">
            <v>Valueline Dividend Growth rate</v>
          </cell>
          <cell r="G4" t="str">
            <v>Yahoo/ First Call</v>
          </cell>
          <cell r="I4" t="str">
            <v>Payout Ratio1 ("All Div'ds to Net Prof" Projection Year 1)</v>
          </cell>
          <cell r="J4" t="str">
            <v>Payout Ratio2 ("All Div'ds to Net Prof" Projection Year 2)</v>
          </cell>
          <cell r="K4" t="str">
            <v>Payout Ratio3 ("All Div'ds to Net Prof" Projection Years 3-5)</v>
          </cell>
          <cell r="L4" t="str">
            <v>Average Retention Ratio</v>
          </cell>
          <cell r="M4" t="str">
            <v>Value Line Return on Book Value 1 ("Return on Com Eq" Projection Year 1)</v>
          </cell>
          <cell r="N4" t="str">
            <v>Value Line Return on Book Value 2 ("Return on Com Eq" Projection Year 2)</v>
          </cell>
          <cell r="O4" t="str">
            <v>Value Line Return on Book Value 3 ("Return on Com Eq" Projection Years 3-5)</v>
          </cell>
          <cell r="P4" t="str">
            <v>Average Return on Book Value</v>
          </cell>
          <cell r="Q4" t="str">
            <v>B*R</v>
          </cell>
          <cell r="R4" t="str">
            <v>Common Shares O/S Projection Year 2</v>
          </cell>
          <cell r="S4" t="str">
            <v>Common Shares O/S Projection Years 3-5</v>
          </cell>
          <cell r="T4" t="str">
            <v>Common Shares Growth Rate</v>
          </cell>
          <cell r="U4" t="str">
            <v>Est. Projection Year 1 High</v>
          </cell>
          <cell r="V4" t="str">
            <v>Est. Projection Year 1 Low</v>
          </cell>
          <cell r="W4" t="str">
            <v>Est. 2007 Mid</v>
          </cell>
          <cell r="X4" t="str">
            <v>Projection Year 2 Book Value per sh</v>
          </cell>
          <cell r="Y4" t="str">
            <v>Market/   Book Ratio</v>
          </cell>
          <cell r="Z4" t="str">
            <v>"S"</v>
          </cell>
          <cell r="AA4" t="str">
            <v>"V"</v>
          </cell>
          <cell r="AB4" t="str">
            <v>S x V</v>
          </cell>
          <cell r="AC4" t="str">
            <v>BR + SV</v>
          </cell>
          <cell r="AD4" t="str">
            <v>Earnings per share 13-15</v>
          </cell>
          <cell r="AE4" t="str">
            <v>Div'd Dec'd per share 13-15</v>
          </cell>
          <cell r="AF4" t="str">
            <v>Book value per share 13-15</v>
          </cell>
          <cell r="AG4" t="str">
            <v>"Hadaway" B</v>
          </cell>
          <cell r="AH4" t="str">
            <v>"Hadaway" R</v>
          </cell>
          <cell r="AI4" t="str">
            <v>"Hadaway" BxR</v>
          </cell>
        </row>
        <row r="6">
          <cell r="B6" t="str">
            <v>ALE</v>
          </cell>
          <cell r="C6">
            <v>0.05</v>
          </cell>
          <cell r="D6">
            <v>0.03</v>
          </cell>
          <cell r="E6">
            <v>0.045</v>
          </cell>
          <cell r="F6">
            <v>0.02</v>
          </cell>
          <cell r="G6">
            <v>0.065</v>
          </cell>
          <cell r="I6">
            <v>0.67</v>
          </cell>
          <cell r="J6">
            <v>0.68</v>
          </cell>
          <cell r="K6">
            <v>0.62</v>
          </cell>
          <cell r="L6">
            <v>0.343333333333333</v>
          </cell>
          <cell r="M6">
            <v>0.09</v>
          </cell>
          <cell r="N6">
            <v>0.09</v>
          </cell>
          <cell r="O6">
            <v>0.095</v>
          </cell>
          <cell r="P6">
            <v>0.0916666666666667</v>
          </cell>
          <cell r="Q6">
            <v>0.0314722222222222</v>
          </cell>
          <cell r="R6">
            <v>38.2</v>
          </cell>
          <cell r="S6">
            <v>40</v>
          </cell>
          <cell r="T6">
            <v>0.00925131903951182</v>
          </cell>
          <cell r="U6">
            <v>42.1</v>
          </cell>
          <cell r="V6">
            <v>35.5</v>
          </cell>
          <cell r="W6">
            <v>38.8</v>
          </cell>
          <cell r="X6">
            <v>29.55</v>
          </cell>
          <cell r="Y6">
            <v>1.31302876480541</v>
          </cell>
          <cell r="Z6">
            <v>0.012147248011271</v>
          </cell>
          <cell r="AA6">
            <v>0.23840206185567</v>
          </cell>
          <cell r="AB6">
            <v>0.0028959289717592</v>
          </cell>
          <cell r="AC6">
            <v>0.0343681511939814</v>
          </cell>
          <cell r="AD6">
            <v>3.25</v>
          </cell>
          <cell r="AE6">
            <v>1.95</v>
          </cell>
          <cell r="AF6">
            <v>32.75</v>
          </cell>
          <cell r="AG6">
            <v>0.4</v>
          </cell>
          <cell r="AH6">
            <v>0.099236641221374</v>
          </cell>
          <cell r="AI6">
            <v>0.0396946564885496</v>
          </cell>
        </row>
        <row r="7">
          <cell r="B7" t="str">
            <v>LNT</v>
          </cell>
          <cell r="C7">
            <v>0.06</v>
          </cell>
          <cell r="D7">
            <v>0.03</v>
          </cell>
          <cell r="E7">
            <v>0.07</v>
          </cell>
          <cell r="F7">
            <v>0.06</v>
          </cell>
          <cell r="G7">
            <v>0.049</v>
          </cell>
          <cell r="I7">
            <v>0.63</v>
          </cell>
          <cell r="J7">
            <v>0.64</v>
          </cell>
          <cell r="K7">
            <v>0.61</v>
          </cell>
          <cell r="L7">
            <v>0.373333333333333</v>
          </cell>
          <cell r="M7">
            <v>0.11</v>
          </cell>
          <cell r="N7">
            <v>0.11</v>
          </cell>
          <cell r="O7">
            <v>0.12</v>
          </cell>
          <cell r="P7">
            <v>0.113333333333333</v>
          </cell>
          <cell r="Q7">
            <v>0.0423111111111111</v>
          </cell>
          <cell r="R7">
            <v>113</v>
          </cell>
          <cell r="S7">
            <v>116</v>
          </cell>
          <cell r="T7">
            <v>0.00525422978279599</v>
          </cell>
          <cell r="U7">
            <v>42.1</v>
          </cell>
          <cell r="V7">
            <v>33.9</v>
          </cell>
          <cell r="W7">
            <v>38</v>
          </cell>
          <cell r="X7">
            <v>27</v>
          </cell>
          <cell r="Y7">
            <v>1.40740740740741</v>
          </cell>
          <cell r="Z7">
            <v>0.0073948419165277</v>
          </cell>
          <cell r="AA7">
            <v>0.289473684210526</v>
          </cell>
          <cell r="AB7">
            <v>0.0021406121337317</v>
          </cell>
          <cell r="AC7">
            <v>0.0444517232448428</v>
          </cell>
          <cell r="AD7">
            <v>3.6</v>
          </cell>
          <cell r="AE7">
            <v>2.1</v>
          </cell>
          <cell r="AF7">
            <v>30.15</v>
          </cell>
          <cell r="AG7">
            <v>0.416666666666667</v>
          </cell>
          <cell r="AH7">
            <v>0.119402985074627</v>
          </cell>
          <cell r="AI7">
            <v>0.0497512437810945</v>
          </cell>
        </row>
        <row r="8">
          <cell r="B8" t="str">
            <v>AEE</v>
          </cell>
          <cell r="C8">
            <v>0.04</v>
          </cell>
          <cell r="D8">
            <v>0.015</v>
          </cell>
          <cell r="E8" t="str">
            <v>NA</v>
          </cell>
          <cell r="F8" t="str">
            <v>NA</v>
          </cell>
          <cell r="G8" t="str">
            <v>NA</v>
          </cell>
          <cell r="I8">
            <v>0.64</v>
          </cell>
          <cell r="J8">
            <v>0.65</v>
          </cell>
          <cell r="K8">
            <v>0.61</v>
          </cell>
          <cell r="L8">
            <v>0.366666666666667</v>
          </cell>
          <cell r="M8">
            <v>0.07</v>
          </cell>
          <cell r="N8">
            <v>0.07</v>
          </cell>
          <cell r="O8">
            <v>0.07</v>
          </cell>
          <cell r="P8">
            <v>0.07</v>
          </cell>
          <cell r="Q8">
            <v>0.0256666666666667</v>
          </cell>
          <cell r="R8">
            <v>247</v>
          </cell>
          <cell r="S8">
            <v>256</v>
          </cell>
          <cell r="T8">
            <v>0.00718350000579071</v>
          </cell>
          <cell r="U8">
            <v>30.5</v>
          </cell>
          <cell r="V8">
            <v>25.5</v>
          </cell>
          <cell r="W8">
            <v>28</v>
          </cell>
          <cell r="X8">
            <v>33.45</v>
          </cell>
          <cell r="Y8">
            <v>0.837070254110613</v>
          </cell>
          <cell r="Z8">
            <v>0.00601309417525082</v>
          </cell>
          <cell r="AA8">
            <v>-0.194642857142857</v>
          </cell>
          <cell r="AB8">
            <v>-0.00117040583053989</v>
          </cell>
          <cell r="AC8">
            <v>0.0244962608361268</v>
          </cell>
          <cell r="AD8">
            <v>2.5</v>
          </cell>
          <cell r="AE8">
            <v>1.54</v>
          </cell>
          <cell r="AF8">
            <v>36</v>
          </cell>
          <cell r="AG8">
            <v>0.384</v>
          </cell>
          <cell r="AH8">
            <v>0.0694444444444444</v>
          </cell>
          <cell r="AI8">
            <v>0.0266666666666667</v>
          </cell>
        </row>
        <row r="9">
          <cell r="B9" t="str">
            <v>AEP</v>
          </cell>
          <cell r="C9">
            <v>0.04</v>
          </cell>
          <cell r="D9">
            <v>0.045</v>
          </cell>
          <cell r="E9">
            <v>0.045</v>
          </cell>
          <cell r="F9">
            <v>0.04</v>
          </cell>
          <cell r="G9">
            <v>0.0336</v>
          </cell>
          <cell r="I9">
            <v>0.59</v>
          </cell>
          <cell r="J9">
            <v>0.58</v>
          </cell>
          <cell r="K9">
            <v>0.55</v>
          </cell>
          <cell r="L9">
            <v>0.426666666666667</v>
          </cell>
          <cell r="M9">
            <v>0.105</v>
          </cell>
          <cell r="N9">
            <v>0.105</v>
          </cell>
          <cell r="O9">
            <v>0.105</v>
          </cell>
          <cell r="P9">
            <v>0.105</v>
          </cell>
          <cell r="Q9">
            <v>0.0448</v>
          </cell>
          <cell r="R9">
            <v>489</v>
          </cell>
          <cell r="S9">
            <v>500</v>
          </cell>
          <cell r="T9">
            <v>0.00445903382631396</v>
          </cell>
          <cell r="U9">
            <v>39</v>
          </cell>
          <cell r="V9">
            <v>33.1</v>
          </cell>
          <cell r="W9">
            <v>36.05</v>
          </cell>
          <cell r="X9">
            <v>31.05</v>
          </cell>
          <cell r="Y9">
            <v>1.1610305958132</v>
          </cell>
          <cell r="Z9">
            <v>0.00517707470011653</v>
          </cell>
          <cell r="AA9">
            <v>0.138696255201109</v>
          </cell>
          <cell r="AB9">
            <v>0.00071804087380257</v>
          </cell>
          <cell r="AC9">
            <v>0.0455180408738026</v>
          </cell>
          <cell r="AD9">
            <v>3.75</v>
          </cell>
          <cell r="AE9">
            <v>2.1</v>
          </cell>
          <cell r="AF9">
            <v>36</v>
          </cell>
          <cell r="AG9">
            <v>0.44</v>
          </cell>
          <cell r="AH9">
            <v>0.104166666666667</v>
          </cell>
          <cell r="AI9">
            <v>0.0458333333333333</v>
          </cell>
        </row>
        <row r="10">
          <cell r="B10" t="str">
            <v>AVA</v>
          </cell>
          <cell r="C10">
            <v>0.047</v>
          </cell>
          <cell r="D10">
            <v>0.03</v>
          </cell>
          <cell r="E10">
            <v>0.045</v>
          </cell>
          <cell r="F10">
            <v>0.09</v>
          </cell>
          <cell r="G10">
            <v>0.045</v>
          </cell>
          <cell r="I10">
            <v>0.6</v>
          </cell>
          <cell r="J10">
            <v>0.64</v>
          </cell>
          <cell r="K10">
            <v>0.68</v>
          </cell>
          <cell r="L10">
            <v>0.36</v>
          </cell>
          <cell r="M10">
            <v>0.09</v>
          </cell>
          <cell r="N10">
            <v>0.085</v>
          </cell>
          <cell r="O10">
            <v>0.09</v>
          </cell>
          <cell r="P10">
            <v>0.0883333333333333</v>
          </cell>
          <cell r="Q10">
            <v>0.0318</v>
          </cell>
          <cell r="R10">
            <v>59</v>
          </cell>
          <cell r="S10">
            <v>60.5</v>
          </cell>
          <cell r="T10">
            <v>0.00503381149750415</v>
          </cell>
          <cell r="U10">
            <v>26.5</v>
          </cell>
          <cell r="V10">
            <v>21.1</v>
          </cell>
          <cell r="W10">
            <v>23.8</v>
          </cell>
          <cell r="X10">
            <v>21</v>
          </cell>
          <cell r="Y10">
            <v>1.13333333333333</v>
          </cell>
          <cell r="Z10">
            <v>0.00570498636383803</v>
          </cell>
          <cell r="AA10">
            <v>0.117647058823529</v>
          </cell>
          <cell r="AB10">
            <v>0.000671174866333887</v>
          </cell>
          <cell r="AC10">
            <v>0.0324711748663339</v>
          </cell>
          <cell r="AD10">
            <v>2</v>
          </cell>
          <cell r="AE10">
            <v>1.4</v>
          </cell>
          <cell r="AF10">
            <v>22.75</v>
          </cell>
          <cell r="AG10">
            <v>0.3</v>
          </cell>
          <cell r="AH10">
            <v>0.0879120879120879</v>
          </cell>
          <cell r="AI10">
            <v>0.0263736263736264</v>
          </cell>
        </row>
        <row r="11">
          <cell r="B11" t="str">
            <v>BKH</v>
          </cell>
          <cell r="C11">
            <v>0.05</v>
          </cell>
          <cell r="D11">
            <v>0.015</v>
          </cell>
          <cell r="E11">
            <v>0.085</v>
          </cell>
          <cell r="F11">
            <v>0.015</v>
          </cell>
          <cell r="G11">
            <v>0.04</v>
          </cell>
          <cell r="I11">
            <v>0.82</v>
          </cell>
          <cell r="J11">
            <v>0.74</v>
          </cell>
          <cell r="K11">
            <v>0.7</v>
          </cell>
          <cell r="L11">
            <v>0.246666666666667</v>
          </cell>
          <cell r="M11">
            <v>0.06</v>
          </cell>
          <cell r="N11">
            <v>0.07</v>
          </cell>
          <cell r="O11">
            <v>0.075</v>
          </cell>
          <cell r="P11">
            <v>0.0683333333333333</v>
          </cell>
          <cell r="Q11">
            <v>0.0168555555555556</v>
          </cell>
          <cell r="R11">
            <v>44.25</v>
          </cell>
          <cell r="S11">
            <v>45</v>
          </cell>
          <cell r="T11">
            <v>0.00336707958333715</v>
          </cell>
          <cell r="U11">
            <v>34.8</v>
          </cell>
          <cell r="V11">
            <v>25.8</v>
          </cell>
          <cell r="W11">
            <v>30.3</v>
          </cell>
          <cell r="X11">
            <v>28.6</v>
          </cell>
          <cell r="Y11">
            <v>1.05944055944056</v>
          </cell>
          <cell r="Z11">
            <v>0.0035672206774516</v>
          </cell>
          <cell r="AA11">
            <v>0.056105610561056</v>
          </cell>
          <cell r="AB11">
            <v>0.000200141094114446</v>
          </cell>
          <cell r="AC11">
            <v>0.01705569664967</v>
          </cell>
          <cell r="AD11">
            <v>2.25</v>
          </cell>
          <cell r="AE11">
            <v>1.55</v>
          </cell>
          <cell r="AF11">
            <v>30.5</v>
          </cell>
          <cell r="AG11">
            <v>0.311111111111111</v>
          </cell>
          <cell r="AH11">
            <v>0.0737704918032787</v>
          </cell>
          <cell r="AI11">
            <v>0.0229508196721311</v>
          </cell>
        </row>
        <row r="12">
          <cell r="B12" t="str">
            <v>CNP</v>
          </cell>
          <cell r="C12">
            <v>0.059</v>
          </cell>
          <cell r="D12">
            <v>0.1</v>
          </cell>
          <cell r="E12">
            <v>0.03</v>
          </cell>
          <cell r="F12">
            <v>0.03</v>
          </cell>
          <cell r="G12">
            <v>0.0619</v>
          </cell>
          <cell r="I12">
            <v>0.66</v>
          </cell>
          <cell r="J12">
            <v>0.66</v>
          </cell>
          <cell r="K12">
            <v>0.65</v>
          </cell>
          <cell r="L12">
            <v>0.343333333333333</v>
          </cell>
          <cell r="M12">
            <v>0.12</v>
          </cell>
          <cell r="N12">
            <v>0.12</v>
          </cell>
          <cell r="O12">
            <v>0.115</v>
          </cell>
          <cell r="P12">
            <v>0.118333333333333</v>
          </cell>
          <cell r="Q12">
            <v>0.0406277777777778</v>
          </cell>
          <cell r="R12">
            <v>427</v>
          </cell>
          <cell r="S12">
            <v>430</v>
          </cell>
          <cell r="T12">
            <v>0.00140121988428166</v>
          </cell>
          <cell r="U12">
            <v>20.4</v>
          </cell>
          <cell r="V12">
            <v>15.1</v>
          </cell>
          <cell r="W12">
            <v>17.75</v>
          </cell>
          <cell r="X12">
            <v>10.35</v>
          </cell>
          <cell r="Y12">
            <v>1.71497584541063</v>
          </cell>
          <cell r="Z12">
            <v>0.00240305825565212</v>
          </cell>
          <cell r="AA12">
            <v>0.416901408450704</v>
          </cell>
          <cell r="AB12">
            <v>0.00100183837137046</v>
          </cell>
          <cell r="AC12">
            <v>0.0416296161491482</v>
          </cell>
          <cell r="AD12">
            <v>1.35</v>
          </cell>
          <cell r="AE12">
            <v>0.9</v>
          </cell>
          <cell r="AF12">
            <v>12</v>
          </cell>
          <cell r="AG12">
            <v>0.333333333333333</v>
          </cell>
          <cell r="AH12">
            <v>0.1125</v>
          </cell>
          <cell r="AI12">
            <v>0.0375</v>
          </cell>
        </row>
        <row r="13">
          <cell r="B13" t="str">
            <v>CV</v>
          </cell>
          <cell r="C13" t="str">
            <v>NA</v>
          </cell>
          <cell r="D13">
            <v>0.03</v>
          </cell>
          <cell r="E13">
            <v>0.02</v>
          </cell>
          <cell r="F13">
            <v>0.015</v>
          </cell>
          <cell r="G13">
            <v>0.089</v>
          </cell>
          <cell r="I13" t="str">
            <v>NMF</v>
          </cell>
          <cell r="J13">
            <v>0.52</v>
          </cell>
          <cell r="K13">
            <v>0.54</v>
          </cell>
          <cell r="L13">
            <v>0.47</v>
          </cell>
          <cell r="M13" t="str">
            <v>NMF</v>
          </cell>
          <cell r="N13">
            <v>0.08</v>
          </cell>
          <cell r="O13">
            <v>0.08</v>
          </cell>
          <cell r="P13">
            <v>0.08</v>
          </cell>
          <cell r="Q13">
            <v>0.0376</v>
          </cell>
          <cell r="R13">
            <v>13.4</v>
          </cell>
          <cell r="S13">
            <v>13.4</v>
          </cell>
          <cell r="T13">
            <v>0</v>
          </cell>
          <cell r="U13">
            <v>36.4</v>
          </cell>
          <cell r="V13">
            <v>21</v>
          </cell>
          <cell r="W13">
            <v>28.7</v>
          </cell>
          <cell r="X13">
            <v>22</v>
          </cell>
          <cell r="Y13">
            <v>1.30454545454545</v>
          </cell>
          <cell r="Z13">
            <v>0</v>
          </cell>
          <cell r="AA13">
            <v>0.233449477351916</v>
          </cell>
          <cell r="AB13">
            <v>0</v>
          </cell>
          <cell r="AC13">
            <v>0.0376</v>
          </cell>
          <cell r="AD13">
            <v>1.85</v>
          </cell>
          <cell r="AE13">
            <v>1</v>
          </cell>
          <cell r="AF13">
            <v>23.5</v>
          </cell>
          <cell r="AG13">
            <v>0.45945945945946</v>
          </cell>
          <cell r="AH13">
            <v>0.0787234042553192</v>
          </cell>
          <cell r="AI13">
            <v>0.0361702127659575</v>
          </cell>
        </row>
        <row r="14">
          <cell r="B14" t="str">
            <v>CHG</v>
          </cell>
          <cell r="C14">
            <v>0.04</v>
          </cell>
          <cell r="D14">
            <v>0.02</v>
          </cell>
          <cell r="E14">
            <v>0.04</v>
          </cell>
          <cell r="F14">
            <v>0.01</v>
          </cell>
          <cell r="G14" t="str">
            <v>N/A</v>
          </cell>
          <cell r="I14">
            <v>0.74</v>
          </cell>
          <cell r="J14">
            <v>0.72</v>
          </cell>
          <cell r="K14">
            <v>0.67</v>
          </cell>
          <cell r="L14">
            <v>0.29</v>
          </cell>
          <cell r="M14">
            <v>0.085</v>
          </cell>
          <cell r="N14">
            <v>0.085</v>
          </cell>
          <cell r="O14">
            <v>0.09</v>
          </cell>
          <cell r="P14">
            <v>0.0866666666666667</v>
          </cell>
          <cell r="Q14">
            <v>0.0251333333333333</v>
          </cell>
          <cell r="R14">
            <v>15</v>
          </cell>
          <cell r="S14">
            <v>15</v>
          </cell>
          <cell r="T14">
            <v>0</v>
          </cell>
          <cell r="U14">
            <v>57.1</v>
          </cell>
          <cell r="V14">
            <v>47.4</v>
          </cell>
          <cell r="W14">
            <v>52.25</v>
          </cell>
          <cell r="X14">
            <v>35.75</v>
          </cell>
          <cell r="Y14">
            <v>1.46153846153846</v>
          </cell>
          <cell r="Z14">
            <v>0</v>
          </cell>
          <cell r="AA14">
            <v>0.315789473684211</v>
          </cell>
          <cell r="AB14">
            <v>0</v>
          </cell>
          <cell r="AC14">
            <v>0.0251333333333333</v>
          </cell>
          <cell r="AD14">
            <v>3.35</v>
          </cell>
          <cell r="AE14">
            <v>2.24</v>
          </cell>
          <cell r="AF14">
            <v>37.5</v>
          </cell>
          <cell r="AG14">
            <v>0.33134328358209</v>
          </cell>
          <cell r="AH14">
            <v>0.0893333333333333</v>
          </cell>
          <cell r="AI14">
            <v>0.0296</v>
          </cell>
        </row>
        <row r="15">
          <cell r="B15" t="str">
            <v>CNL</v>
          </cell>
          <cell r="C15">
            <v>0.07</v>
          </cell>
          <cell r="D15">
            <v>0.065</v>
          </cell>
          <cell r="E15">
            <v>0.06</v>
          </cell>
          <cell r="F15">
            <v>0.095</v>
          </cell>
          <cell r="G15">
            <v>0.03</v>
          </cell>
          <cell r="I15">
            <v>0.45</v>
          </cell>
          <cell r="J15">
            <v>0.5</v>
          </cell>
          <cell r="K15">
            <v>0.58</v>
          </cell>
          <cell r="L15">
            <v>0.49</v>
          </cell>
          <cell r="M15">
            <v>0.1</v>
          </cell>
          <cell r="N15">
            <v>0.1</v>
          </cell>
          <cell r="O15">
            <v>0.095</v>
          </cell>
          <cell r="P15">
            <v>0.0983333333333333</v>
          </cell>
          <cell r="Q15">
            <v>0.0481833333333333</v>
          </cell>
          <cell r="R15">
            <v>60.7</v>
          </cell>
          <cell r="S15">
            <v>60.7</v>
          </cell>
          <cell r="T15">
            <v>0</v>
          </cell>
          <cell r="U15">
            <v>36.1</v>
          </cell>
          <cell r="V15">
            <v>30.1</v>
          </cell>
          <cell r="W15">
            <v>33.1</v>
          </cell>
          <cell r="X15">
            <v>24.9</v>
          </cell>
          <cell r="Y15">
            <v>1.32931726907631</v>
          </cell>
          <cell r="Z15">
            <v>0</v>
          </cell>
          <cell r="AA15">
            <v>0.24773413897281</v>
          </cell>
          <cell r="AB15">
            <v>0</v>
          </cell>
          <cell r="AC15">
            <v>0.0481833333333333</v>
          </cell>
          <cell r="AD15">
            <v>2.75</v>
          </cell>
          <cell r="AE15">
            <v>1.6</v>
          </cell>
          <cell r="AF15">
            <v>28.5</v>
          </cell>
          <cell r="AG15">
            <v>0.418181818181818</v>
          </cell>
          <cell r="AH15">
            <v>0.0964912280701754</v>
          </cell>
          <cell r="AI15">
            <v>0.0403508771929824</v>
          </cell>
        </row>
        <row r="16">
          <cell r="B16" t="str">
            <v>CMS</v>
          </cell>
          <cell r="C16">
            <v>0.055</v>
          </cell>
          <cell r="D16">
            <v>0.05</v>
          </cell>
          <cell r="E16">
            <v>0.07</v>
          </cell>
          <cell r="F16">
            <v>0.14</v>
          </cell>
          <cell r="G16">
            <v>0.0593</v>
          </cell>
          <cell r="I16">
            <v>0.56</v>
          </cell>
          <cell r="J16">
            <v>0.57</v>
          </cell>
          <cell r="K16">
            <v>0.59</v>
          </cell>
          <cell r="L16">
            <v>0.426666666666667</v>
          </cell>
          <cell r="M16">
            <v>0.125</v>
          </cell>
          <cell r="N16">
            <v>0.125</v>
          </cell>
          <cell r="O16">
            <v>0.125</v>
          </cell>
          <cell r="P16">
            <v>0.125</v>
          </cell>
          <cell r="Q16">
            <v>0.0533333333333333</v>
          </cell>
          <cell r="R16">
            <v>254</v>
          </cell>
          <cell r="S16">
            <v>260</v>
          </cell>
          <cell r="T16">
            <v>0.00468039177618351</v>
          </cell>
          <cell r="U16">
            <v>20.5</v>
          </cell>
          <cell r="V16">
            <v>17</v>
          </cell>
          <cell r="W16">
            <v>18.75</v>
          </cell>
          <cell r="X16">
            <v>12.7</v>
          </cell>
          <cell r="Y16">
            <v>1.47637795275591</v>
          </cell>
          <cell r="Z16">
            <v>0.00691002722861739</v>
          </cell>
          <cell r="AA16">
            <v>0.322666666666667</v>
          </cell>
          <cell r="AB16">
            <v>0.00222963545243388</v>
          </cell>
          <cell r="AC16">
            <v>0.0555629687857672</v>
          </cell>
          <cell r="AD16">
            <v>1.75</v>
          </cell>
          <cell r="AE16">
            <v>1.1</v>
          </cell>
          <cell r="AF16">
            <v>15</v>
          </cell>
          <cell r="AG16">
            <v>0.371428571428571</v>
          </cell>
          <cell r="AH16">
            <v>0.116666666666667</v>
          </cell>
          <cell r="AI16">
            <v>0.0433333333333333</v>
          </cell>
        </row>
        <row r="17">
          <cell r="B17" t="str">
            <v>ED</v>
          </cell>
          <cell r="C17">
            <v>0.033</v>
          </cell>
          <cell r="D17">
            <v>0.025</v>
          </cell>
          <cell r="E17">
            <v>0.03</v>
          </cell>
          <cell r="F17">
            <v>0.01</v>
          </cell>
          <cell r="G17">
            <v>0.0369</v>
          </cell>
          <cell r="I17">
            <v>0.68</v>
          </cell>
          <cell r="J17">
            <v>0.66</v>
          </cell>
          <cell r="K17">
            <v>0.63</v>
          </cell>
          <cell r="L17">
            <v>0.343333333333333</v>
          </cell>
          <cell r="M17">
            <v>0.095</v>
          </cell>
          <cell r="N17">
            <v>0.09</v>
          </cell>
          <cell r="O17">
            <v>0.095</v>
          </cell>
          <cell r="P17">
            <v>0.0933333333333333</v>
          </cell>
          <cell r="Q17">
            <v>0.0320444444444444</v>
          </cell>
          <cell r="R17">
            <v>298</v>
          </cell>
          <cell r="S17">
            <v>310</v>
          </cell>
          <cell r="T17">
            <v>0.0079270159282725</v>
          </cell>
          <cell r="U17">
            <v>59.9</v>
          </cell>
          <cell r="V17">
            <v>48.6</v>
          </cell>
          <cell r="W17">
            <v>54.25</v>
          </cell>
          <cell r="X17">
            <v>40.95</v>
          </cell>
          <cell r="Y17">
            <v>1.32478632478632</v>
          </cell>
          <cell r="Z17">
            <v>0.0105016022981388</v>
          </cell>
          <cell r="AA17">
            <v>0.245161290322581</v>
          </cell>
          <cell r="AB17">
            <v>0.00257458636986628</v>
          </cell>
          <cell r="AC17">
            <v>0.0346190308143107</v>
          </cell>
          <cell r="AD17">
            <v>3.95</v>
          </cell>
          <cell r="AE17">
            <v>2.48</v>
          </cell>
          <cell r="AF17">
            <v>42.6</v>
          </cell>
          <cell r="AG17">
            <v>0.372151898734177</v>
          </cell>
          <cell r="AH17">
            <v>0.0927230046948357</v>
          </cell>
          <cell r="AI17">
            <v>0.0345070422535211</v>
          </cell>
        </row>
        <row r="18">
          <cell r="B18" t="str">
            <v>CEG</v>
          </cell>
          <cell r="C18">
            <v>0.037</v>
          </cell>
          <cell r="D18">
            <v>0.065</v>
          </cell>
          <cell r="E18">
            <v>0.18</v>
          </cell>
          <cell r="F18" t="str">
            <v>NA</v>
          </cell>
          <cell r="G18">
            <v>0.0377</v>
          </cell>
          <cell r="I18">
            <v>0.43</v>
          </cell>
          <cell r="J18">
            <v>0.43</v>
          </cell>
          <cell r="K18">
            <v>0.29</v>
          </cell>
          <cell r="L18">
            <v>0.616666666666667</v>
          </cell>
          <cell r="M18">
            <v>0.06</v>
          </cell>
          <cell r="N18">
            <v>0.055</v>
          </cell>
          <cell r="O18">
            <v>0.075</v>
          </cell>
          <cell r="P18">
            <v>0.0633333333333333</v>
          </cell>
          <cell r="Q18">
            <v>0.0390555555555556</v>
          </cell>
          <cell r="R18">
            <v>202</v>
          </cell>
          <cell r="S18">
            <v>205</v>
          </cell>
          <cell r="T18">
            <v>0.00295280732002379</v>
          </cell>
          <cell r="U18">
            <v>40.2</v>
          </cell>
          <cell r="V18">
            <v>29.7</v>
          </cell>
          <cell r="W18">
            <v>34.95</v>
          </cell>
          <cell r="X18">
            <v>41.65</v>
          </cell>
          <cell r="Y18">
            <v>0.839135654261705</v>
          </cell>
          <cell r="Z18">
            <v>0.00247780590239691</v>
          </cell>
          <cell r="AA18">
            <v>-0.19170243204578</v>
          </cell>
          <cell r="AB18">
            <v>-0.000475001417626876</v>
          </cell>
          <cell r="AC18">
            <v>0.0385805541379287</v>
          </cell>
          <cell r="AD18">
            <v>3.5</v>
          </cell>
          <cell r="AE18">
            <v>1</v>
          </cell>
          <cell r="AF18">
            <v>48</v>
          </cell>
          <cell r="AG18">
            <v>0.714285714285714</v>
          </cell>
          <cell r="AH18">
            <v>0.0729166666666667</v>
          </cell>
          <cell r="AI18">
            <v>0.0520833333333333</v>
          </cell>
        </row>
        <row r="19">
          <cell r="B19" t="str">
            <v>D</v>
          </cell>
          <cell r="C19">
            <v>0.05</v>
          </cell>
          <cell r="D19">
            <v>0.06</v>
          </cell>
          <cell r="E19">
            <v>0.045</v>
          </cell>
          <cell r="F19">
            <v>0.06</v>
          </cell>
          <cell r="G19">
            <v>0.032</v>
          </cell>
          <cell r="I19">
            <v>0.71</v>
          </cell>
          <cell r="J19">
            <v>0.65</v>
          </cell>
          <cell r="K19">
            <v>0.65</v>
          </cell>
          <cell r="L19">
            <v>0.33</v>
          </cell>
          <cell r="M19">
            <v>0.135</v>
          </cell>
          <cell r="N19">
            <v>0.15</v>
          </cell>
          <cell r="O19">
            <v>0.14</v>
          </cell>
          <cell r="P19">
            <v>0.141666666666667</v>
          </cell>
          <cell r="Q19">
            <v>0.04675</v>
          </cell>
          <cell r="R19">
            <v>570</v>
          </cell>
          <cell r="S19">
            <v>585</v>
          </cell>
          <cell r="T19">
            <v>0.00520861519735605</v>
          </cell>
          <cell r="U19">
            <v>52.7</v>
          </cell>
          <cell r="V19">
            <v>42.1</v>
          </cell>
          <cell r="W19">
            <v>47.4</v>
          </cell>
          <cell r="X19">
            <v>22.05</v>
          </cell>
          <cell r="Y19">
            <v>2.14965986394558</v>
          </cell>
          <cell r="Z19">
            <v>0.0111967510364933</v>
          </cell>
          <cell r="AA19">
            <v>0.534810126582278</v>
          </cell>
          <cell r="AB19">
            <v>0.00598813583913722</v>
          </cell>
          <cell r="AC19">
            <v>0.0527381358391372</v>
          </cell>
          <cell r="AD19">
            <v>3.75</v>
          </cell>
          <cell r="AE19">
            <v>2.45</v>
          </cell>
          <cell r="AF19">
            <v>26.5</v>
          </cell>
          <cell r="AG19">
            <v>0.346666666666667</v>
          </cell>
          <cell r="AH19">
            <v>0.141509433962264</v>
          </cell>
          <cell r="AI19">
            <v>0.0490566037735849</v>
          </cell>
        </row>
        <row r="20">
          <cell r="B20" t="str">
            <v>DPL</v>
          </cell>
          <cell r="C20" t="str">
            <v>NA</v>
          </cell>
          <cell r="D20">
            <v>0.07</v>
          </cell>
          <cell r="E20">
            <v>0.055</v>
          </cell>
          <cell r="F20">
            <v>0.055</v>
          </cell>
          <cell r="G20">
            <v>0.07</v>
          </cell>
          <cell r="I20">
            <v>0.58</v>
          </cell>
          <cell r="J20">
            <v>0.58</v>
          </cell>
          <cell r="K20">
            <v>0.53</v>
          </cell>
          <cell r="L20">
            <v>0.436666666666667</v>
          </cell>
          <cell r="M20">
            <v>0.21</v>
          </cell>
          <cell r="N20">
            <v>0.21</v>
          </cell>
          <cell r="O20">
            <v>0.22</v>
          </cell>
          <cell r="P20">
            <v>0.213333333333333</v>
          </cell>
          <cell r="Q20">
            <v>0.0931555555555556</v>
          </cell>
          <cell r="R20">
            <v>115</v>
          </cell>
          <cell r="S20">
            <v>110</v>
          </cell>
          <cell r="T20">
            <v>-0.00885095018358018</v>
          </cell>
          <cell r="U20">
            <v>30.5</v>
          </cell>
          <cell r="V20">
            <v>25.4</v>
          </cell>
          <cell r="W20">
            <v>27.95</v>
          </cell>
          <cell r="X20">
            <v>11.5</v>
          </cell>
          <cell r="Y20">
            <v>2.4304347826087</v>
          </cell>
          <cell r="Z20">
            <v>-0.0215116571853101</v>
          </cell>
          <cell r="AA20">
            <v>0.588550983899821</v>
          </cell>
          <cell r="AB20">
            <v>-0.0126607070017299</v>
          </cell>
          <cell r="AC20">
            <v>0.0804948485538257</v>
          </cell>
          <cell r="AD20">
            <v>3.05</v>
          </cell>
          <cell r="AE20">
            <v>1.6</v>
          </cell>
          <cell r="AF20">
            <v>14.1</v>
          </cell>
          <cell r="AG20">
            <v>0.475409836065574</v>
          </cell>
          <cell r="AH20">
            <v>0.216312056737589</v>
          </cell>
          <cell r="AI20">
            <v>0.102836879432624</v>
          </cell>
        </row>
        <row r="21">
          <cell r="B21" t="str">
            <v>DTE</v>
          </cell>
          <cell r="C21">
            <v>0.042</v>
          </cell>
          <cell r="D21">
            <v>0.035</v>
          </cell>
          <cell r="E21">
            <v>0.045</v>
          </cell>
          <cell r="F21">
            <v>0.04</v>
          </cell>
          <cell r="G21">
            <v>0.0344</v>
          </cell>
          <cell r="I21">
            <v>0.63</v>
          </cell>
          <cell r="J21">
            <v>0.63</v>
          </cell>
          <cell r="K21">
            <v>0.63</v>
          </cell>
          <cell r="L21">
            <v>0.37</v>
          </cell>
          <cell r="M21">
            <v>0.09</v>
          </cell>
          <cell r="N21">
            <v>0.09</v>
          </cell>
          <cell r="O21">
            <v>0.09</v>
          </cell>
          <cell r="P21">
            <v>0.09</v>
          </cell>
          <cell r="Q21">
            <v>0.0333</v>
          </cell>
          <cell r="R21">
            <v>170</v>
          </cell>
          <cell r="S21">
            <v>174</v>
          </cell>
          <cell r="T21">
            <v>0.00466220685740937</v>
          </cell>
          <cell r="U21">
            <v>52.8</v>
          </cell>
          <cell r="V21">
            <v>43.2</v>
          </cell>
          <cell r="W21">
            <v>48</v>
          </cell>
          <cell r="X21">
            <v>42.3</v>
          </cell>
          <cell r="Y21">
            <v>1.13475177304965</v>
          </cell>
          <cell r="Z21">
            <v>0.0052904474977695</v>
          </cell>
          <cell r="AA21">
            <v>0.11875</v>
          </cell>
          <cell r="AB21">
            <v>0.000628240640360128</v>
          </cell>
          <cell r="AC21">
            <v>0.0339282406403601</v>
          </cell>
          <cell r="AD21">
            <v>4.25</v>
          </cell>
          <cell r="AE21">
            <v>2.7</v>
          </cell>
          <cell r="AF21">
            <v>46.5</v>
          </cell>
          <cell r="AG21">
            <v>0.364705882352941</v>
          </cell>
          <cell r="AH21">
            <v>0.0913978494623656</v>
          </cell>
          <cell r="AI21">
            <v>0.0333333333333333</v>
          </cell>
        </row>
        <row r="22">
          <cell r="B22" t="str">
            <v>DUK</v>
          </cell>
          <cell r="C22">
            <v>0.045</v>
          </cell>
          <cell r="D22">
            <v>0.025</v>
          </cell>
          <cell r="E22">
            <v>0.06</v>
          </cell>
          <cell r="F22">
            <v>0.02</v>
          </cell>
          <cell r="G22">
            <v>0.0405</v>
          </cell>
          <cell r="I22">
            <v>0.7</v>
          </cell>
          <cell r="J22">
            <v>0.69</v>
          </cell>
          <cell r="K22">
            <v>0.65</v>
          </cell>
          <cell r="L22">
            <v>0.32</v>
          </cell>
          <cell r="M22">
            <v>0.08</v>
          </cell>
          <cell r="N22">
            <v>0.085</v>
          </cell>
          <cell r="O22">
            <v>0.085</v>
          </cell>
          <cell r="P22">
            <v>0.0833333333333333</v>
          </cell>
          <cell r="Q22">
            <v>0.0266666666666667</v>
          </cell>
          <cell r="R22">
            <v>1336</v>
          </cell>
          <cell r="S22">
            <v>1339</v>
          </cell>
          <cell r="T22">
            <v>0.000448698954189863</v>
          </cell>
          <cell r="U22">
            <v>21</v>
          </cell>
          <cell r="V22">
            <v>16.9</v>
          </cell>
          <cell r="W22">
            <v>18.95</v>
          </cell>
          <cell r="X22">
            <v>17.7</v>
          </cell>
          <cell r="Y22">
            <v>1.07062146892655</v>
          </cell>
          <cell r="Z22">
            <v>0.00048038673344056</v>
          </cell>
          <cell r="AA22">
            <v>0.0659630606860158</v>
          </cell>
          <cell r="AB22">
            <v>3.16877792506965E-05</v>
          </cell>
          <cell r="AC22">
            <v>0.0266983544459174</v>
          </cell>
          <cell r="AD22">
            <v>1.65</v>
          </cell>
          <cell r="AE22">
            <v>1.07</v>
          </cell>
          <cell r="AF22">
            <v>19.25</v>
          </cell>
          <cell r="AG22">
            <v>0.351515151515151</v>
          </cell>
          <cell r="AH22">
            <v>0.0857142857142857</v>
          </cell>
          <cell r="AI22">
            <v>0.0301298701298701</v>
          </cell>
        </row>
        <row r="23">
          <cell r="B23" t="str">
            <v>EIX</v>
          </cell>
          <cell r="C23">
            <v>0.05</v>
          </cell>
          <cell r="D23">
            <v>0.045</v>
          </cell>
          <cell r="E23" t="str">
            <v>NA</v>
          </cell>
          <cell r="F23">
            <v>0.02</v>
          </cell>
          <cell r="G23">
            <v>0.029</v>
          </cell>
          <cell r="I23">
            <v>0.5</v>
          </cell>
          <cell r="J23">
            <v>0.49</v>
          </cell>
          <cell r="K23">
            <v>0.46</v>
          </cell>
          <cell r="L23">
            <v>0.516666666666667</v>
          </cell>
          <cell r="M23">
            <v>0.08</v>
          </cell>
          <cell r="N23">
            <v>0.085</v>
          </cell>
          <cell r="O23">
            <v>0.08</v>
          </cell>
          <cell r="P23">
            <v>0.0816666666666667</v>
          </cell>
          <cell r="Q23">
            <v>0.0421944444444444</v>
          </cell>
          <cell r="R23">
            <v>325.81</v>
          </cell>
          <cell r="S23">
            <v>325.81</v>
          </cell>
          <cell r="T23">
            <v>0</v>
          </cell>
          <cell r="U23">
            <v>40.2</v>
          </cell>
          <cell r="V23">
            <v>32.6</v>
          </cell>
          <cell r="W23">
            <v>36.4</v>
          </cell>
          <cell r="X23">
            <v>35.3</v>
          </cell>
          <cell r="Y23">
            <v>1.03116147308782</v>
          </cell>
          <cell r="Z23">
            <v>0</v>
          </cell>
          <cell r="AA23">
            <v>0.0302197802197804</v>
          </cell>
          <cell r="AB23">
            <v>0</v>
          </cell>
          <cell r="AC23">
            <v>0.0421944444444444</v>
          </cell>
          <cell r="AD23">
            <v>3.25</v>
          </cell>
          <cell r="AE23">
            <v>1.4</v>
          </cell>
          <cell r="AF23">
            <v>40.25</v>
          </cell>
          <cell r="AG23">
            <v>0.569230769230769</v>
          </cell>
          <cell r="AH23">
            <v>0.0807453416149068</v>
          </cell>
          <cell r="AI23">
            <v>0.0459627329192547</v>
          </cell>
        </row>
        <row r="24">
          <cell r="B24" t="str">
            <v>EE</v>
          </cell>
          <cell r="C24" t="str">
            <v>NA</v>
          </cell>
          <cell r="D24">
            <v>0.07</v>
          </cell>
          <cell r="E24">
            <v>0.075</v>
          </cell>
          <cell r="F24" t="str">
            <v>NMF</v>
          </cell>
          <cell r="G24">
            <v>0.037</v>
          </cell>
          <cell r="I24">
            <v>0.26</v>
          </cell>
          <cell r="J24">
            <v>0.39</v>
          </cell>
          <cell r="K24">
            <v>0.42</v>
          </cell>
          <cell r="L24">
            <v>0.643333333333333</v>
          </cell>
          <cell r="M24">
            <v>0.125</v>
          </cell>
          <cell r="N24">
            <v>0.115</v>
          </cell>
          <cell r="O24">
            <v>0.115</v>
          </cell>
          <cell r="P24">
            <v>0.118333333333333</v>
          </cell>
          <cell r="Q24">
            <v>0.0761277777777778</v>
          </cell>
          <cell r="R24">
            <v>40.5</v>
          </cell>
          <cell r="S24">
            <v>39</v>
          </cell>
          <cell r="T24">
            <v>-0.00751965048742709</v>
          </cell>
          <cell r="U24">
            <v>35.7</v>
          </cell>
          <cell r="V24">
            <v>26.7</v>
          </cell>
          <cell r="W24">
            <v>31.2</v>
          </cell>
          <cell r="X24">
            <v>25.5</v>
          </cell>
          <cell r="Y24">
            <v>1.22352941176471</v>
          </cell>
          <cell r="Z24">
            <v>-0.00920051353755785</v>
          </cell>
          <cell r="AA24">
            <v>0.182692307692308</v>
          </cell>
          <cell r="AB24">
            <v>-0.00168086305013076</v>
          </cell>
          <cell r="AC24">
            <v>0.074446914727647</v>
          </cell>
          <cell r="AD24">
            <v>2.75</v>
          </cell>
          <cell r="AE24">
            <v>1.2</v>
          </cell>
          <cell r="AF24">
            <v>25.5</v>
          </cell>
          <cell r="AG24">
            <v>0.563636363636364</v>
          </cell>
          <cell r="AH24">
            <v>0.107843137254902</v>
          </cell>
          <cell r="AI24">
            <v>0.0607843137254902</v>
          </cell>
        </row>
        <row r="25">
          <cell r="B25" t="str">
            <v>EDE</v>
          </cell>
          <cell r="C25">
            <v>0.089</v>
          </cell>
          <cell r="D25">
            <v>0.02</v>
          </cell>
          <cell r="E25">
            <v>0.07</v>
          </cell>
          <cell r="F25" t="str">
            <v>NA</v>
          </cell>
          <cell r="G25">
            <v>0.102</v>
          </cell>
          <cell r="I25">
            <v>0.51</v>
          </cell>
          <cell r="J25">
            <v>0.87</v>
          </cell>
          <cell r="K25">
            <v>0.7</v>
          </cell>
          <cell r="L25">
            <v>0.306666666666667</v>
          </cell>
          <cell r="M25">
            <v>0.075</v>
          </cell>
          <cell r="N25">
            <v>0.07</v>
          </cell>
          <cell r="O25">
            <v>0.095</v>
          </cell>
          <cell r="P25">
            <v>0.08</v>
          </cell>
          <cell r="Q25">
            <v>0.0245333333333333</v>
          </cell>
          <cell r="R25">
            <v>42.25</v>
          </cell>
          <cell r="S25">
            <v>43</v>
          </cell>
          <cell r="T25">
            <v>0.00352535186498582</v>
          </cell>
          <cell r="U25">
            <v>23.3</v>
          </cell>
          <cell r="V25">
            <v>18</v>
          </cell>
          <cell r="W25">
            <v>20.65</v>
          </cell>
          <cell r="X25">
            <v>16.55</v>
          </cell>
          <cell r="Y25">
            <v>1.24773413897281</v>
          </cell>
          <cell r="Z25">
            <v>0.00439870187383426</v>
          </cell>
          <cell r="AA25">
            <v>0.198547215496368</v>
          </cell>
          <cell r="AB25">
            <v>0.000873350008848449</v>
          </cell>
          <cell r="AC25">
            <v>0.0254066833421818</v>
          </cell>
          <cell r="AD25">
            <v>1.75</v>
          </cell>
          <cell r="AE25">
            <v>1.2</v>
          </cell>
          <cell r="AF25">
            <v>17.75</v>
          </cell>
          <cell r="AG25">
            <v>0.314285714285714</v>
          </cell>
          <cell r="AH25">
            <v>0.0985915492957746</v>
          </cell>
          <cell r="AI25">
            <v>0.0309859154929577</v>
          </cell>
        </row>
        <row r="26">
          <cell r="B26" t="str">
            <v>ETR</v>
          </cell>
          <cell r="C26" t="str">
            <v>NA</v>
          </cell>
          <cell r="D26">
            <v>0.065</v>
          </cell>
          <cell r="E26">
            <v>0.015</v>
          </cell>
          <cell r="F26">
            <v>0.025</v>
          </cell>
          <cell r="G26" t="str">
            <v>NA</v>
          </cell>
          <cell r="I26">
            <v>0.5</v>
          </cell>
          <cell r="J26">
            <v>0.49</v>
          </cell>
          <cell r="K26">
            <v>0.5</v>
          </cell>
          <cell r="L26">
            <v>0.503333333333333</v>
          </cell>
          <cell r="M26">
            <v>0.135</v>
          </cell>
          <cell r="N26">
            <v>0.13</v>
          </cell>
          <cell r="O26">
            <v>0.115</v>
          </cell>
          <cell r="P26">
            <v>0.126666666666667</v>
          </cell>
          <cell r="Q26">
            <v>0.0637555555555556</v>
          </cell>
          <cell r="R26">
            <v>172</v>
          </cell>
          <cell r="S26">
            <v>172</v>
          </cell>
          <cell r="T26">
            <v>0</v>
          </cell>
          <cell r="U26">
            <v>74.5</v>
          </cell>
          <cell r="V26">
            <v>57.6</v>
          </cell>
          <cell r="W26">
            <v>66.05</v>
          </cell>
          <cell r="X26">
            <v>53.8</v>
          </cell>
          <cell r="Y26">
            <v>1.22769516728625</v>
          </cell>
          <cell r="Z26">
            <v>0</v>
          </cell>
          <cell r="AA26">
            <v>0.185465556396669</v>
          </cell>
          <cell r="AB26">
            <v>0</v>
          </cell>
          <cell r="AC26">
            <v>0.0637555555555556</v>
          </cell>
          <cell r="AD26">
            <v>7</v>
          </cell>
          <cell r="AE26">
            <v>3.6</v>
          </cell>
          <cell r="AF26">
            <v>65</v>
          </cell>
          <cell r="AG26">
            <v>0.485714285714286</v>
          </cell>
          <cell r="AH26">
            <v>0.107692307692308</v>
          </cell>
          <cell r="AI26">
            <v>0.0523076923076923</v>
          </cell>
        </row>
        <row r="27">
          <cell r="B27" t="str">
            <v>EXC</v>
          </cell>
          <cell r="C27" t="str">
            <v>NA</v>
          </cell>
          <cell r="D27">
            <v>0.055</v>
          </cell>
          <cell r="E27" t="str">
            <v>NA</v>
          </cell>
          <cell r="F27" t="str">
            <v>Nil</v>
          </cell>
          <cell r="G27" t="str">
            <v>NA</v>
          </cell>
          <cell r="I27">
            <v>0.57</v>
          </cell>
          <cell r="J27">
            <v>0.72</v>
          </cell>
          <cell r="K27">
            <v>0.55</v>
          </cell>
          <cell r="L27">
            <v>0.386666666666667</v>
          </cell>
          <cell r="M27">
            <v>0.165</v>
          </cell>
          <cell r="N27">
            <v>0.125</v>
          </cell>
          <cell r="O27">
            <v>0.15</v>
          </cell>
          <cell r="P27">
            <v>0.146666666666667</v>
          </cell>
          <cell r="Q27">
            <v>0.0567111111111111</v>
          </cell>
          <cell r="R27">
            <v>664</v>
          </cell>
          <cell r="S27">
            <v>630</v>
          </cell>
          <cell r="T27">
            <v>-0.0104574031649826</v>
          </cell>
          <cell r="U27">
            <v>45.4</v>
          </cell>
          <cell r="V27">
            <v>39.1</v>
          </cell>
          <cell r="W27">
            <v>42.25</v>
          </cell>
          <cell r="X27">
            <v>22.9</v>
          </cell>
          <cell r="Y27">
            <v>1.84497816593886</v>
          </cell>
          <cell r="Z27">
            <v>-0.0192936805118128</v>
          </cell>
          <cell r="AA27">
            <v>0.457988165680473</v>
          </cell>
          <cell r="AB27">
            <v>-0.00883627734683024</v>
          </cell>
          <cell r="AC27">
            <v>0.0478748337642809</v>
          </cell>
          <cell r="AD27">
            <v>3.75</v>
          </cell>
          <cell r="AE27">
            <v>2.1</v>
          </cell>
          <cell r="AF27">
            <v>25.75</v>
          </cell>
          <cell r="AG27">
            <v>0.44</v>
          </cell>
          <cell r="AH27">
            <v>0.145631067961165</v>
          </cell>
          <cell r="AI27">
            <v>0.0640776699029126</v>
          </cell>
        </row>
        <row r="28">
          <cell r="B28" t="str">
            <v>FE</v>
          </cell>
          <cell r="C28">
            <v>0.01</v>
          </cell>
          <cell r="D28">
            <v>0.05</v>
          </cell>
          <cell r="E28">
            <v>0.005</v>
          </cell>
          <cell r="F28">
            <v>0.005</v>
          </cell>
          <cell r="G28">
            <v>0.0133</v>
          </cell>
          <cell r="I28">
            <v>0.9</v>
          </cell>
          <cell r="J28">
            <v>0.65</v>
          </cell>
          <cell r="K28">
            <v>0.63</v>
          </cell>
          <cell r="L28">
            <v>0.273333333333333</v>
          </cell>
          <cell r="M28">
            <v>0.075</v>
          </cell>
          <cell r="N28">
            <v>0.105</v>
          </cell>
          <cell r="O28">
            <v>0.1</v>
          </cell>
          <cell r="P28">
            <v>0.0933333333333333</v>
          </cell>
          <cell r="Q28">
            <v>0.0255111111111111</v>
          </cell>
          <cell r="R28">
            <v>418.22</v>
          </cell>
          <cell r="S28">
            <v>418.22</v>
          </cell>
          <cell r="T28">
            <v>0</v>
          </cell>
          <cell r="U28">
            <v>46.5</v>
          </cell>
          <cell r="V28">
            <v>36.1</v>
          </cell>
          <cell r="W28">
            <v>41.3</v>
          </cell>
          <cell r="X28">
            <v>33.3</v>
          </cell>
          <cell r="Y28">
            <v>1.24024024024024</v>
          </cell>
          <cell r="Z28">
            <v>0</v>
          </cell>
          <cell r="AA28">
            <v>0.193704600484261</v>
          </cell>
          <cell r="AB28">
            <v>0</v>
          </cell>
          <cell r="AC28">
            <v>0.0255111111111111</v>
          </cell>
          <cell r="AD28">
            <v>3.75</v>
          </cell>
          <cell r="AE28">
            <v>2.3</v>
          </cell>
          <cell r="AF28">
            <v>37.25</v>
          </cell>
          <cell r="AG28">
            <v>0.386666666666667</v>
          </cell>
          <cell r="AH28">
            <v>0.100671140939597</v>
          </cell>
          <cell r="AI28">
            <v>0.0389261744966443</v>
          </cell>
        </row>
        <row r="29">
          <cell r="B29" t="str">
            <v>GXP</v>
          </cell>
          <cell r="C29">
            <v>0.065</v>
          </cell>
          <cell r="D29">
            <v>0.02</v>
          </cell>
          <cell r="E29">
            <v>0.06</v>
          </cell>
          <cell r="F29" t="str">
            <v>Nil</v>
          </cell>
          <cell r="G29">
            <v>0.041</v>
          </cell>
          <cell r="I29">
            <v>0.68</v>
          </cell>
          <cell r="J29">
            <v>0.57</v>
          </cell>
          <cell r="K29">
            <v>0.62</v>
          </cell>
          <cell r="L29">
            <v>0.376666666666667</v>
          </cell>
          <cell r="M29">
            <v>0.055</v>
          </cell>
          <cell r="N29">
            <v>0.065</v>
          </cell>
          <cell r="O29">
            <v>0.075</v>
          </cell>
          <cell r="P29">
            <v>0.065</v>
          </cell>
          <cell r="Q29">
            <v>0.0244833333333333</v>
          </cell>
          <cell r="R29">
            <v>155</v>
          </cell>
          <cell r="S29">
            <v>155</v>
          </cell>
          <cell r="T29">
            <v>0</v>
          </cell>
          <cell r="U29">
            <v>21.3</v>
          </cell>
          <cell r="V29">
            <v>16.3</v>
          </cell>
          <cell r="W29">
            <v>18.8</v>
          </cell>
          <cell r="X29">
            <v>21.5</v>
          </cell>
          <cell r="Y29">
            <v>0.874418604651163</v>
          </cell>
          <cell r="Z29">
            <v>0</v>
          </cell>
          <cell r="AA29">
            <v>-0.143617021276596</v>
          </cell>
          <cell r="AB29">
            <v>0</v>
          </cell>
          <cell r="AC29">
            <v>0.0244833333333333</v>
          </cell>
          <cell r="AD29">
            <v>1.75</v>
          </cell>
          <cell r="AE29">
            <v>1.1</v>
          </cell>
          <cell r="AF29">
            <v>23.5</v>
          </cell>
          <cell r="AG29">
            <v>0.371428571428571</v>
          </cell>
          <cell r="AH29">
            <v>0.074468085106383</v>
          </cell>
          <cell r="AI29">
            <v>0.0276595744680851</v>
          </cell>
        </row>
        <row r="30">
          <cell r="B30" t="str">
            <v>HE</v>
          </cell>
          <cell r="C30">
            <v>0.086</v>
          </cell>
          <cell r="D30">
            <v>0.025</v>
          </cell>
          <cell r="E30">
            <v>0.11</v>
          </cell>
          <cell r="F30">
            <v>0.01</v>
          </cell>
          <cell r="G30">
            <v>0.1347</v>
          </cell>
          <cell r="I30">
            <v>0.95</v>
          </cell>
          <cell r="J30">
            <v>0.86</v>
          </cell>
          <cell r="K30">
            <v>0.67</v>
          </cell>
          <cell r="L30">
            <v>0.173333333333333</v>
          </cell>
          <cell r="M30">
            <v>0.08</v>
          </cell>
          <cell r="N30">
            <v>0.09</v>
          </cell>
          <cell r="O30">
            <v>0.105</v>
          </cell>
          <cell r="P30">
            <v>0.0916666666666667</v>
          </cell>
          <cell r="Q30">
            <v>0.0158888888888889</v>
          </cell>
          <cell r="R30">
            <v>96</v>
          </cell>
          <cell r="S30">
            <v>108</v>
          </cell>
          <cell r="T30">
            <v>0.0238362555396097</v>
          </cell>
          <cell r="U30">
            <v>26.4</v>
          </cell>
          <cell r="V30">
            <v>20.6</v>
          </cell>
          <cell r="W30">
            <v>23.5</v>
          </cell>
          <cell r="X30">
            <v>16.05</v>
          </cell>
          <cell r="Y30">
            <v>1.46417445482866</v>
          </cell>
          <cell r="Z30">
            <v>0.0349004364598646</v>
          </cell>
          <cell r="AA30">
            <v>0.317021276595745</v>
          </cell>
          <cell r="AB30">
            <v>0.011064180920255</v>
          </cell>
          <cell r="AC30">
            <v>0.0269530698091438</v>
          </cell>
          <cell r="AD30">
            <v>2</v>
          </cell>
          <cell r="AE30">
            <v>1.3</v>
          </cell>
          <cell r="AF30">
            <v>18</v>
          </cell>
          <cell r="AG30">
            <v>0.35</v>
          </cell>
          <cell r="AH30">
            <v>0.111111111111111</v>
          </cell>
          <cell r="AI30">
            <v>0.0388888888888889</v>
          </cell>
        </row>
        <row r="31">
          <cell r="B31" t="str">
            <v>IDA</v>
          </cell>
          <cell r="C31">
            <v>0.047</v>
          </cell>
          <cell r="D31">
            <v>0.05</v>
          </cell>
          <cell r="E31">
            <v>0.04</v>
          </cell>
          <cell r="F31">
            <v>0.04</v>
          </cell>
          <cell r="G31">
            <v>0.045</v>
          </cell>
          <cell r="I31">
            <v>0.39</v>
          </cell>
          <cell r="J31">
            <v>0.39</v>
          </cell>
          <cell r="K31">
            <v>0.45</v>
          </cell>
          <cell r="L31">
            <v>0.59</v>
          </cell>
          <cell r="M31">
            <v>0.095</v>
          </cell>
          <cell r="N31">
            <v>0.09</v>
          </cell>
          <cell r="O31">
            <v>0.085</v>
          </cell>
          <cell r="P31">
            <v>0.09</v>
          </cell>
          <cell r="Q31">
            <v>0.0531</v>
          </cell>
          <cell r="R31">
            <v>50.5</v>
          </cell>
          <cell r="S31">
            <v>51</v>
          </cell>
          <cell r="T31">
            <v>0.00197240191925507</v>
          </cell>
          <cell r="U31">
            <v>40.7</v>
          </cell>
          <cell r="V31">
            <v>33.9</v>
          </cell>
          <cell r="W31">
            <v>37.3</v>
          </cell>
          <cell r="X31">
            <v>33.65</v>
          </cell>
          <cell r="Y31">
            <v>1.10846953937593</v>
          </cell>
          <cell r="Z31">
            <v>0.00218634744690087</v>
          </cell>
          <cell r="AA31">
            <v>0.0978552278820376</v>
          </cell>
          <cell r="AB31">
            <v>0.000213945527645796</v>
          </cell>
          <cell r="AC31">
            <v>0.0533139455276458</v>
          </cell>
          <cell r="AD31">
            <v>3.3</v>
          </cell>
          <cell r="AE31">
            <v>1.5</v>
          </cell>
          <cell r="AF31">
            <v>39.2</v>
          </cell>
          <cell r="AG31">
            <v>0.545454545454545</v>
          </cell>
          <cell r="AH31">
            <v>0.0841836734693877</v>
          </cell>
          <cell r="AI31">
            <v>0.0459183673469388</v>
          </cell>
        </row>
        <row r="32">
          <cell r="B32" t="str">
            <v>TEG</v>
          </cell>
          <cell r="C32">
            <v>0.045</v>
          </cell>
          <cell r="D32">
            <v>0.015</v>
          </cell>
          <cell r="E32">
            <v>0.09</v>
          </cell>
          <cell r="F32" t="str">
            <v>Nil</v>
          </cell>
          <cell r="G32">
            <v>0.094</v>
          </cell>
          <cell r="I32">
            <v>0.81</v>
          </cell>
          <cell r="J32">
            <v>0.77</v>
          </cell>
          <cell r="K32">
            <v>0.69</v>
          </cell>
          <cell r="L32">
            <v>0.243333333333333</v>
          </cell>
          <cell r="M32">
            <v>0.09</v>
          </cell>
          <cell r="N32">
            <v>0.09</v>
          </cell>
          <cell r="O32">
            <v>0.095</v>
          </cell>
          <cell r="P32">
            <v>0.0916666666666667</v>
          </cell>
          <cell r="Q32">
            <v>0.0223055555555556</v>
          </cell>
          <cell r="R32">
            <v>78.3</v>
          </cell>
          <cell r="S32">
            <v>78.3</v>
          </cell>
          <cell r="T32">
            <v>0</v>
          </cell>
          <cell r="U32">
            <v>54</v>
          </cell>
          <cell r="V32">
            <v>42.8</v>
          </cell>
          <cell r="W32">
            <v>48.4</v>
          </cell>
          <cell r="X32">
            <v>38.65</v>
          </cell>
          <cell r="Y32">
            <v>1.2522639068564</v>
          </cell>
          <cell r="Z32">
            <v>0</v>
          </cell>
          <cell r="AA32">
            <v>0.201446280991736</v>
          </cell>
          <cell r="AB32">
            <v>0</v>
          </cell>
          <cell r="AC32">
            <v>0.0223055555555556</v>
          </cell>
          <cell r="AD32">
            <v>4</v>
          </cell>
          <cell r="AE32">
            <v>2.72</v>
          </cell>
          <cell r="AF32">
            <v>41.75</v>
          </cell>
          <cell r="AG32">
            <v>0.32</v>
          </cell>
          <cell r="AH32">
            <v>0.0958083832335329</v>
          </cell>
          <cell r="AI32">
            <v>0.0306586826347305</v>
          </cell>
        </row>
        <row r="33">
          <cell r="B33" t="str">
            <v>ITC</v>
          </cell>
          <cell r="C33">
            <v>0.165</v>
          </cell>
          <cell r="D33">
            <v>0.105</v>
          </cell>
          <cell r="E33">
            <v>0.14</v>
          </cell>
          <cell r="F33">
            <v>0.055</v>
          </cell>
          <cell r="G33">
            <v>0.1876</v>
          </cell>
          <cell r="I33">
            <v>0.41</v>
          </cell>
          <cell r="J33">
            <v>0.37</v>
          </cell>
          <cell r="K33">
            <v>0.3</v>
          </cell>
          <cell r="L33">
            <v>0.64</v>
          </cell>
          <cell r="M33">
            <v>0.135</v>
          </cell>
          <cell r="N33">
            <v>0.145</v>
          </cell>
          <cell r="O33">
            <v>0.155</v>
          </cell>
          <cell r="P33">
            <v>0.145</v>
          </cell>
          <cell r="Q33">
            <v>0.0928</v>
          </cell>
          <cell r="R33">
            <v>52.75</v>
          </cell>
          <cell r="S33">
            <v>55</v>
          </cell>
          <cell r="T33">
            <v>0.00838887362146079</v>
          </cell>
          <cell r="U33">
            <v>77.3</v>
          </cell>
          <cell r="V33">
            <v>61.8</v>
          </cell>
          <cell r="W33">
            <v>69.55</v>
          </cell>
          <cell r="X33">
            <v>26.4</v>
          </cell>
          <cell r="Y33">
            <v>2.6344696969697</v>
          </cell>
          <cell r="Z33">
            <v>0.0221002333474469</v>
          </cell>
          <cell r="AA33">
            <v>0.620416966211359</v>
          </cell>
          <cell r="AB33">
            <v>0.0137113597259861</v>
          </cell>
          <cell r="AC33">
            <v>0.106511359725986</v>
          </cell>
          <cell r="AD33">
            <v>5.5</v>
          </cell>
          <cell r="AE33">
            <v>1.7</v>
          </cell>
          <cell r="AF33">
            <v>35.75</v>
          </cell>
          <cell r="AG33">
            <v>0.690909090909091</v>
          </cell>
          <cell r="AH33">
            <v>0.153846153846154</v>
          </cell>
          <cell r="AI33">
            <v>0.106293706293706</v>
          </cell>
        </row>
        <row r="34">
          <cell r="B34" t="str">
            <v>MGEE</v>
          </cell>
          <cell r="C34">
            <v>0.03</v>
          </cell>
          <cell r="D34">
            <v>0.04</v>
          </cell>
          <cell r="E34">
            <v>0.04</v>
          </cell>
          <cell r="F34">
            <v>0.02</v>
          </cell>
          <cell r="G34">
            <v>0.04</v>
          </cell>
          <cell r="I34">
            <v>0.61</v>
          </cell>
          <cell r="J34">
            <v>0.6</v>
          </cell>
          <cell r="K34">
            <v>0.55</v>
          </cell>
          <cell r="L34">
            <v>0.413333333333333</v>
          </cell>
          <cell r="M34">
            <v>0.105</v>
          </cell>
          <cell r="N34">
            <v>0.095</v>
          </cell>
          <cell r="O34">
            <v>0.12</v>
          </cell>
          <cell r="P34">
            <v>0.106666666666667</v>
          </cell>
          <cell r="Q34">
            <v>0.0440888888888889</v>
          </cell>
          <cell r="R34">
            <v>23.2</v>
          </cell>
          <cell r="S34">
            <v>23.5</v>
          </cell>
          <cell r="T34">
            <v>0.00257293282056215</v>
          </cell>
          <cell r="U34">
            <v>43.5</v>
          </cell>
          <cell r="V34">
            <v>37.1</v>
          </cell>
          <cell r="W34">
            <v>40.3</v>
          </cell>
          <cell r="X34">
            <v>27.65</v>
          </cell>
          <cell r="Y34">
            <v>1.45750452079566</v>
          </cell>
          <cell r="Z34">
            <v>0.00375006121767286</v>
          </cell>
          <cell r="AA34">
            <v>0.313895781637717</v>
          </cell>
          <cell r="AB34">
            <v>0.00117712839711071</v>
          </cell>
          <cell r="AC34">
            <v>0.0452660172859996</v>
          </cell>
          <cell r="AD34">
            <v>3</v>
          </cell>
          <cell r="AE34">
            <v>1.64</v>
          </cell>
          <cell r="AF34">
            <v>26.3</v>
          </cell>
          <cell r="AG34">
            <v>0.453333333333333</v>
          </cell>
          <cell r="AH34">
            <v>0.114068441064639</v>
          </cell>
          <cell r="AI34">
            <v>0.0517110266159696</v>
          </cell>
        </row>
        <row r="35">
          <cell r="B35" t="str">
            <v>NEE</v>
          </cell>
          <cell r="C35">
            <v>0.064</v>
          </cell>
          <cell r="D35">
            <v>0.065</v>
          </cell>
          <cell r="E35">
            <v>0.045</v>
          </cell>
          <cell r="F35">
            <v>0.055</v>
          </cell>
          <cell r="G35">
            <v>0.0579</v>
          </cell>
          <cell r="I35">
            <v>0.53</v>
          </cell>
          <cell r="J35">
            <v>0.51</v>
          </cell>
          <cell r="K35">
            <v>0.47</v>
          </cell>
          <cell r="L35">
            <v>0.496666666666667</v>
          </cell>
          <cell r="M35">
            <v>0.115</v>
          </cell>
          <cell r="N35">
            <v>0.12</v>
          </cell>
          <cell r="O35">
            <v>0.12</v>
          </cell>
          <cell r="P35">
            <v>0.118333333333333</v>
          </cell>
          <cell r="Q35">
            <v>0.0587722222222222</v>
          </cell>
          <cell r="R35">
            <v>425</v>
          </cell>
          <cell r="S35">
            <v>420</v>
          </cell>
          <cell r="T35">
            <v>-0.00236409265029447</v>
          </cell>
          <cell r="U35">
            <v>59</v>
          </cell>
          <cell r="V35">
            <v>49</v>
          </cell>
          <cell r="W35">
            <v>54</v>
          </cell>
          <cell r="X35">
            <v>38.45</v>
          </cell>
          <cell r="Y35">
            <v>1.40442132639792</v>
          </cell>
          <cell r="Z35">
            <v>-0.00332018213565413</v>
          </cell>
          <cell r="AA35">
            <v>0.287962962962963</v>
          </cell>
          <cell r="AB35">
            <v>-0.000956089485359661</v>
          </cell>
          <cell r="AC35">
            <v>0.0578161327368626</v>
          </cell>
          <cell r="AD35">
            <v>5.5</v>
          </cell>
          <cell r="AE35">
            <v>2.6</v>
          </cell>
          <cell r="AF35">
            <v>46.25</v>
          </cell>
          <cell r="AG35">
            <v>0.527272727272727</v>
          </cell>
          <cell r="AH35">
            <v>0.118918918918919</v>
          </cell>
          <cell r="AI35">
            <v>0.0627027027027027</v>
          </cell>
        </row>
        <row r="36">
          <cell r="B36" t="str">
            <v>NU</v>
          </cell>
          <cell r="C36">
            <v>0.075</v>
          </cell>
          <cell r="D36">
            <v>0.06</v>
          </cell>
          <cell r="E36">
            <v>0.075</v>
          </cell>
          <cell r="F36">
            <v>0.07</v>
          </cell>
          <cell r="G36">
            <v>0.0743</v>
          </cell>
          <cell r="I36">
            <v>0.51</v>
          </cell>
          <cell r="J36">
            <v>0.48</v>
          </cell>
          <cell r="K36">
            <v>0.47</v>
          </cell>
          <cell r="L36">
            <v>0.513333333333333</v>
          </cell>
          <cell r="M36">
            <v>0.095</v>
          </cell>
          <cell r="N36">
            <v>0.105</v>
          </cell>
          <cell r="O36">
            <v>0.105</v>
          </cell>
          <cell r="P36">
            <v>0.101666666666667</v>
          </cell>
          <cell r="Q36">
            <v>0.0521888888888889</v>
          </cell>
          <cell r="R36">
            <v>177</v>
          </cell>
          <cell r="S36">
            <v>183</v>
          </cell>
          <cell r="T36">
            <v>0.0066895598707255</v>
          </cell>
          <cell r="U36">
            <v>36.5</v>
          </cell>
          <cell r="V36">
            <v>30</v>
          </cell>
          <cell r="W36">
            <v>33.25</v>
          </cell>
          <cell r="X36">
            <v>23.95</v>
          </cell>
          <cell r="Y36">
            <v>1.38830897703549</v>
          </cell>
          <cell r="Z36">
            <v>0.00928717602094459</v>
          </cell>
          <cell r="AA36">
            <v>0.279699248120301</v>
          </cell>
          <cell r="AB36">
            <v>0.00259761615021909</v>
          </cell>
          <cell r="AC36">
            <v>0.054786505039108</v>
          </cell>
          <cell r="AD36">
            <v>3</v>
          </cell>
          <cell r="AE36">
            <v>1.4</v>
          </cell>
          <cell r="AF36">
            <v>28.75</v>
          </cell>
          <cell r="AG36">
            <v>0.533333333333333</v>
          </cell>
          <cell r="AH36">
            <v>0.104347826086957</v>
          </cell>
          <cell r="AI36">
            <v>0.0556521739130435</v>
          </cell>
        </row>
        <row r="37">
          <cell r="B37" t="str">
            <v>NST</v>
          </cell>
          <cell r="C37">
            <v>0.057</v>
          </cell>
          <cell r="D37">
            <v>0.055</v>
          </cell>
          <cell r="E37">
            <v>0.07</v>
          </cell>
          <cell r="F37">
            <v>0.06</v>
          </cell>
          <cell r="G37">
            <v>0.0482</v>
          </cell>
          <cell r="I37">
            <v>0.68</v>
          </cell>
          <cell r="J37">
            <v>0.66</v>
          </cell>
          <cell r="K37">
            <v>0.6</v>
          </cell>
          <cell r="L37">
            <v>0.353333333333333</v>
          </cell>
          <cell r="M37">
            <v>0.13</v>
          </cell>
          <cell r="N37">
            <v>0.14</v>
          </cell>
          <cell r="O37">
            <v>0.15</v>
          </cell>
          <cell r="P37">
            <v>0.14</v>
          </cell>
          <cell r="Q37">
            <v>0.0494666666666667</v>
          </cell>
          <cell r="R37">
            <v>101</v>
          </cell>
          <cell r="S37">
            <v>101</v>
          </cell>
          <cell r="T37">
            <v>0</v>
          </cell>
          <cell r="U37">
            <v>47.4</v>
          </cell>
          <cell r="V37">
            <v>38.9</v>
          </cell>
          <cell r="W37">
            <v>43.15</v>
          </cell>
          <cell r="X37">
            <v>20.2</v>
          </cell>
          <cell r="Y37">
            <v>2.13613861386139</v>
          </cell>
          <cell r="Z37">
            <v>0</v>
          </cell>
          <cell r="AA37">
            <v>0.531865585168019</v>
          </cell>
          <cell r="AB37">
            <v>0</v>
          </cell>
          <cell r="AC37">
            <v>0.0494666666666667</v>
          </cell>
          <cell r="AD37">
            <v>3.5</v>
          </cell>
          <cell r="AE37">
            <v>2.15</v>
          </cell>
          <cell r="AF37">
            <v>24.25</v>
          </cell>
          <cell r="AG37">
            <v>0.385714285714286</v>
          </cell>
          <cell r="AH37">
            <v>0.144329896907216</v>
          </cell>
          <cell r="AI37">
            <v>0.0556701030927835</v>
          </cell>
        </row>
        <row r="38">
          <cell r="B38" t="str">
            <v>NVE</v>
          </cell>
          <cell r="C38">
            <v>0.088</v>
          </cell>
          <cell r="D38">
            <v>0.04</v>
          </cell>
          <cell r="E38">
            <v>0.095</v>
          </cell>
          <cell r="F38">
            <v>0.11</v>
          </cell>
          <cell r="G38">
            <v>0.1048</v>
          </cell>
          <cell r="I38">
            <v>0.63</v>
          </cell>
          <cell r="J38">
            <v>0.49</v>
          </cell>
          <cell r="K38">
            <v>0.49</v>
          </cell>
          <cell r="L38">
            <v>0.463333333333333</v>
          </cell>
          <cell r="M38">
            <v>0.055</v>
          </cell>
          <cell r="N38">
            <v>0.07</v>
          </cell>
          <cell r="O38">
            <v>0.09</v>
          </cell>
          <cell r="P38">
            <v>0.0716666666666667</v>
          </cell>
          <cell r="Q38">
            <v>0.0332055555555556</v>
          </cell>
          <cell r="R38">
            <v>242</v>
          </cell>
          <cell r="S38">
            <v>250</v>
          </cell>
          <cell r="T38">
            <v>0.0065258394446619</v>
          </cell>
          <cell r="U38">
            <v>16</v>
          </cell>
          <cell r="V38">
            <v>12.3</v>
          </cell>
          <cell r="W38">
            <v>14.15</v>
          </cell>
          <cell r="X38">
            <v>15.1</v>
          </cell>
          <cell r="Y38">
            <v>0.937086092715232</v>
          </cell>
          <cell r="Z38">
            <v>0.00611527338688515</v>
          </cell>
          <cell r="AA38">
            <v>-0.0671378091872792</v>
          </cell>
          <cell r="AB38">
            <v>-0.000410566057776742</v>
          </cell>
          <cell r="AC38">
            <v>0.0327949894977788</v>
          </cell>
          <cell r="AD38">
            <v>1.5</v>
          </cell>
          <cell r="AE38">
            <v>0.75</v>
          </cell>
          <cell r="AF38">
            <v>17.25</v>
          </cell>
          <cell r="AG38">
            <v>0.5</v>
          </cell>
          <cell r="AH38">
            <v>0.0869565217391304</v>
          </cell>
          <cell r="AI38">
            <v>0.0434782608695652</v>
          </cell>
        </row>
        <row r="39">
          <cell r="B39" t="str">
            <v>OGE</v>
          </cell>
          <cell r="C39">
            <v>0.068</v>
          </cell>
          <cell r="D39">
            <v>0.075</v>
          </cell>
          <cell r="E39">
            <v>0.065</v>
          </cell>
          <cell r="F39">
            <v>0.04</v>
          </cell>
          <cell r="G39">
            <v>0.0825</v>
          </cell>
          <cell r="I39">
            <v>0.41</v>
          </cell>
          <cell r="J39">
            <v>0.44</v>
          </cell>
          <cell r="K39">
            <v>0.42</v>
          </cell>
          <cell r="L39">
            <v>0.576666666666667</v>
          </cell>
          <cell r="M39">
            <v>0.14</v>
          </cell>
          <cell r="N39">
            <v>0.125</v>
          </cell>
          <cell r="O39">
            <v>0.12</v>
          </cell>
          <cell r="P39">
            <v>0.128333333333333</v>
          </cell>
          <cell r="Q39">
            <v>0.0740055555555555</v>
          </cell>
          <cell r="R39">
            <v>98.5</v>
          </cell>
          <cell r="S39">
            <v>100</v>
          </cell>
          <cell r="T39">
            <v>0.00302730060949807</v>
          </cell>
          <cell r="U39">
            <v>53.5</v>
          </cell>
          <cell r="V39">
            <v>40.6</v>
          </cell>
          <cell r="W39">
            <v>47.05</v>
          </cell>
          <cell r="X39">
            <v>27.4</v>
          </cell>
          <cell r="Y39">
            <v>1.71715328467153</v>
          </cell>
          <cell r="Z39">
            <v>0.00519833918528775</v>
          </cell>
          <cell r="AA39">
            <v>0.417640807651435</v>
          </cell>
          <cell r="AB39">
            <v>0.00217103857578968</v>
          </cell>
          <cell r="AC39">
            <v>0.0761765941313452</v>
          </cell>
          <cell r="AD39">
            <v>4</v>
          </cell>
          <cell r="AE39">
            <v>1.8</v>
          </cell>
          <cell r="AF39">
            <v>33.75</v>
          </cell>
          <cell r="AG39">
            <v>0.55</v>
          </cell>
          <cell r="AH39">
            <v>0.118518518518519</v>
          </cell>
          <cell r="AI39">
            <v>0.0651851851851852</v>
          </cell>
        </row>
        <row r="40">
          <cell r="B40" t="str">
            <v>OTTR</v>
          </cell>
          <cell r="C40">
            <v>0.05</v>
          </cell>
          <cell r="D40">
            <v>0.015</v>
          </cell>
          <cell r="E40">
            <v>0.13</v>
          </cell>
          <cell r="F40">
            <v>0.015</v>
          </cell>
          <cell r="G40">
            <v>0.05</v>
          </cell>
          <cell r="I40" t="str">
            <v>NMF</v>
          </cell>
          <cell r="J40" t="str">
            <v>NMF</v>
          </cell>
          <cell r="K40">
            <v>0.92</v>
          </cell>
          <cell r="L40">
            <v>0.08</v>
          </cell>
          <cell r="M40">
            <v>0.04</v>
          </cell>
          <cell r="N40">
            <v>0.05</v>
          </cell>
          <cell r="O40">
            <v>0.07</v>
          </cell>
          <cell r="P40">
            <v>0.0533333333333333</v>
          </cell>
          <cell r="Q40">
            <v>0.00426666666666667</v>
          </cell>
          <cell r="R40">
            <v>38</v>
          </cell>
          <cell r="S40">
            <v>42</v>
          </cell>
          <cell r="T40">
            <v>0.0202183690752116</v>
          </cell>
          <cell r="U40">
            <v>23.5</v>
          </cell>
          <cell r="V40">
            <v>18.7</v>
          </cell>
          <cell r="W40">
            <v>21.1</v>
          </cell>
          <cell r="X40">
            <v>18.4</v>
          </cell>
          <cell r="Y40">
            <v>1.14673913043478</v>
          </cell>
          <cell r="Z40">
            <v>0.0231851949721176</v>
          </cell>
          <cell r="AA40">
            <v>0.127962085308057</v>
          </cell>
          <cell r="AB40">
            <v>0.00296682589690605</v>
          </cell>
          <cell r="AC40">
            <v>0.00723349256357271</v>
          </cell>
          <cell r="AD40">
            <v>1.5</v>
          </cell>
          <cell r="AE40">
            <v>1.3</v>
          </cell>
          <cell r="AF40">
            <v>20.25</v>
          </cell>
          <cell r="AG40">
            <v>0.133333333333333</v>
          </cell>
          <cell r="AH40">
            <v>0.0740740740740741</v>
          </cell>
          <cell r="AI40">
            <v>0.00987654320987654</v>
          </cell>
        </row>
        <row r="41">
          <cell r="B41" t="str">
            <v>POM</v>
          </cell>
          <cell r="C41">
            <v>0.04</v>
          </cell>
          <cell r="D41">
            <v>0.02</v>
          </cell>
          <cell r="E41">
            <v>0.025</v>
          </cell>
          <cell r="F41">
            <v>0.01</v>
          </cell>
          <cell r="G41">
            <v>0.075</v>
          </cell>
          <cell r="I41">
            <v>0.85</v>
          </cell>
          <cell r="J41">
            <v>0.91</v>
          </cell>
          <cell r="K41">
            <v>0.71</v>
          </cell>
          <cell r="L41">
            <v>0.176666666666667</v>
          </cell>
          <cell r="M41">
            <v>0.065</v>
          </cell>
          <cell r="N41">
            <v>0.06</v>
          </cell>
          <cell r="O41">
            <v>0.075</v>
          </cell>
          <cell r="P41">
            <v>0.0666666666666667</v>
          </cell>
          <cell r="Q41">
            <v>0.0117777777777778</v>
          </cell>
          <cell r="R41">
            <v>235</v>
          </cell>
          <cell r="S41">
            <v>250</v>
          </cell>
          <cell r="T41">
            <v>0.0124519688936626</v>
          </cell>
          <cell r="U41">
            <v>20.4</v>
          </cell>
          <cell r="V41">
            <v>16.6</v>
          </cell>
          <cell r="W41">
            <v>18.5</v>
          </cell>
          <cell r="X41">
            <v>20</v>
          </cell>
          <cell r="Y41">
            <v>0.925</v>
          </cell>
          <cell r="Z41">
            <v>0.0115180712266379</v>
          </cell>
          <cell r="AA41">
            <v>-0.0810810810810809</v>
          </cell>
          <cell r="AB41">
            <v>-0.000933897667024695</v>
          </cell>
          <cell r="AC41">
            <v>0.0108438801107531</v>
          </cell>
          <cell r="AD41">
            <v>1.65</v>
          </cell>
          <cell r="AE41">
            <v>1.16</v>
          </cell>
          <cell r="AF41">
            <v>21.2</v>
          </cell>
          <cell r="AG41">
            <v>0.296969696969697</v>
          </cell>
          <cell r="AH41">
            <v>0.0778301886792453</v>
          </cell>
          <cell r="AI41">
            <v>0.0231132075471698</v>
          </cell>
        </row>
        <row r="42">
          <cell r="B42" t="str">
            <v>PCG</v>
          </cell>
          <cell r="C42">
            <v>0.04</v>
          </cell>
          <cell r="D42">
            <v>0.055</v>
          </cell>
          <cell r="E42">
            <v>0.06</v>
          </cell>
          <cell r="F42">
            <v>0.045</v>
          </cell>
          <cell r="G42">
            <v>0.0143</v>
          </cell>
          <cell r="I42">
            <v>0.66</v>
          </cell>
          <cell r="J42">
            <v>0.51</v>
          </cell>
          <cell r="K42">
            <v>0.52</v>
          </cell>
          <cell r="L42">
            <v>0.436666666666667</v>
          </cell>
          <cell r="M42">
            <v>0.09</v>
          </cell>
          <cell r="N42">
            <v>0.11</v>
          </cell>
          <cell r="O42">
            <v>0.115</v>
          </cell>
          <cell r="P42">
            <v>0.105</v>
          </cell>
          <cell r="Q42">
            <v>0.04585</v>
          </cell>
          <cell r="R42">
            <v>420</v>
          </cell>
          <cell r="S42">
            <v>425</v>
          </cell>
          <cell r="T42">
            <v>0.00236969482842175</v>
          </cell>
          <cell r="U42">
            <v>48</v>
          </cell>
          <cell r="V42">
            <v>37.6</v>
          </cell>
          <cell r="W42">
            <v>42.8</v>
          </cell>
          <cell r="X42">
            <v>32</v>
          </cell>
          <cell r="Y42">
            <v>1.3375</v>
          </cell>
          <cell r="Z42">
            <v>0.00316946683301409</v>
          </cell>
          <cell r="AA42">
            <v>0.252336448598131</v>
          </cell>
          <cell r="AB42">
            <v>0.000799772004592341</v>
          </cell>
          <cell r="AC42">
            <v>0.0466497720045923</v>
          </cell>
          <cell r="AD42">
            <v>4.25</v>
          </cell>
          <cell r="AE42">
            <v>2.2</v>
          </cell>
          <cell r="AF42">
            <v>38</v>
          </cell>
          <cell r="AG42">
            <v>0.482352941176471</v>
          </cell>
          <cell r="AH42">
            <v>0.111842105263158</v>
          </cell>
          <cell r="AI42">
            <v>0.0539473684210526</v>
          </cell>
        </row>
        <row r="43">
          <cell r="B43" t="str">
            <v>PNW</v>
          </cell>
          <cell r="C43">
            <v>0.053</v>
          </cell>
          <cell r="D43">
            <v>0.025</v>
          </cell>
          <cell r="E43">
            <v>0.06</v>
          </cell>
          <cell r="F43">
            <v>0.015</v>
          </cell>
          <cell r="G43">
            <v>0.0558</v>
          </cell>
          <cell r="I43">
            <v>0.76</v>
          </cell>
          <cell r="J43">
            <v>0.64</v>
          </cell>
          <cell r="K43">
            <v>0.65</v>
          </cell>
          <cell r="L43">
            <v>0.316666666666667</v>
          </cell>
          <cell r="M43">
            <v>0.08</v>
          </cell>
          <cell r="N43">
            <v>0.09</v>
          </cell>
          <cell r="O43">
            <v>0.09</v>
          </cell>
          <cell r="P43">
            <v>0.0866666666666667</v>
          </cell>
          <cell r="Q43">
            <v>0.0274444444444445</v>
          </cell>
          <cell r="R43">
            <v>110</v>
          </cell>
          <cell r="S43">
            <v>123</v>
          </cell>
          <cell r="T43">
            <v>0.0225922223919164</v>
          </cell>
          <cell r="U43">
            <v>46.4</v>
          </cell>
          <cell r="V43">
            <v>37.3</v>
          </cell>
          <cell r="W43">
            <v>41.85</v>
          </cell>
          <cell r="X43">
            <v>35.6</v>
          </cell>
          <cell r="Y43">
            <v>1.17556179775281</v>
          </cell>
          <cell r="Z43">
            <v>0.0265585535702725</v>
          </cell>
          <cell r="AA43">
            <v>0.149342891278375</v>
          </cell>
          <cell r="AB43">
            <v>0.0039663311783561</v>
          </cell>
          <cell r="AC43">
            <v>0.0314107756228006</v>
          </cell>
          <cell r="AD43">
            <v>3.5</v>
          </cell>
          <cell r="AE43">
            <v>2.3</v>
          </cell>
          <cell r="AF43">
            <v>39.25</v>
          </cell>
          <cell r="AG43">
            <v>0.342857142857143</v>
          </cell>
          <cell r="AH43">
            <v>0.089171974522293</v>
          </cell>
          <cell r="AI43">
            <v>0.0305732484076433</v>
          </cell>
        </row>
        <row r="44">
          <cell r="B44" t="str">
            <v>PNM</v>
          </cell>
          <cell r="C44">
            <v>0.167</v>
          </cell>
          <cell r="D44">
            <v>0.03</v>
          </cell>
          <cell r="E44">
            <v>0.195</v>
          </cell>
          <cell r="F44">
            <v>0.07</v>
          </cell>
          <cell r="G44">
            <v>0.1243</v>
          </cell>
          <cell r="I44">
            <v>0.51</v>
          </cell>
          <cell r="J44">
            <v>0.5</v>
          </cell>
          <cell r="K44">
            <v>0.54</v>
          </cell>
          <cell r="L44">
            <v>0.483333333333333</v>
          </cell>
          <cell r="M44">
            <v>0.055</v>
          </cell>
          <cell r="N44">
            <v>0.065</v>
          </cell>
          <cell r="O44">
            <v>0.065</v>
          </cell>
          <cell r="P44">
            <v>0.0616666666666667</v>
          </cell>
          <cell r="Q44">
            <v>0.0298055555555556</v>
          </cell>
          <cell r="R44">
            <v>87</v>
          </cell>
          <cell r="S44">
            <v>87</v>
          </cell>
          <cell r="T44">
            <v>0</v>
          </cell>
          <cell r="U44">
            <v>18.1</v>
          </cell>
          <cell r="V44">
            <v>12.8</v>
          </cell>
          <cell r="W44">
            <v>15.45</v>
          </cell>
          <cell r="X44">
            <v>18.7</v>
          </cell>
          <cell r="Y44">
            <v>0.82620320855615</v>
          </cell>
          <cell r="Z44">
            <v>0</v>
          </cell>
          <cell r="AA44">
            <v>-0.210355987055016</v>
          </cell>
          <cell r="AB44">
            <v>0</v>
          </cell>
          <cell r="AC44">
            <v>0.0298055555555556</v>
          </cell>
          <cell r="AD44">
            <v>1.5</v>
          </cell>
          <cell r="AE44">
            <v>0.8</v>
          </cell>
          <cell r="AF44">
            <v>22.3</v>
          </cell>
          <cell r="AG44">
            <v>0.466666666666667</v>
          </cell>
          <cell r="AH44">
            <v>0.0672645739910314</v>
          </cell>
          <cell r="AI44">
            <v>0.031390134529148</v>
          </cell>
        </row>
        <row r="45">
          <cell r="B45" t="str">
            <v>POR</v>
          </cell>
          <cell r="C45">
            <v>0.05</v>
          </cell>
          <cell r="D45">
            <v>0.035</v>
          </cell>
          <cell r="E45">
            <v>0.075</v>
          </cell>
          <cell r="F45">
            <v>0.03</v>
          </cell>
          <cell r="G45">
            <v>0.0588</v>
          </cell>
          <cell r="I45">
            <v>0.53</v>
          </cell>
          <cell r="J45">
            <v>0.52</v>
          </cell>
          <cell r="K45">
            <v>0.52</v>
          </cell>
          <cell r="L45">
            <v>0.476666666666667</v>
          </cell>
          <cell r="M45">
            <v>0.09</v>
          </cell>
          <cell r="N45">
            <v>0.09</v>
          </cell>
          <cell r="O45">
            <v>0.09</v>
          </cell>
          <cell r="P45">
            <v>0.09</v>
          </cell>
          <cell r="Q45">
            <v>0.0429</v>
          </cell>
          <cell r="R45">
            <v>75.75</v>
          </cell>
          <cell r="S45">
            <v>76.5</v>
          </cell>
          <cell r="T45">
            <v>0.00197240191925507</v>
          </cell>
          <cell r="U45">
            <v>26</v>
          </cell>
          <cell r="V45">
            <v>21.3</v>
          </cell>
          <cell r="W45">
            <v>23.65</v>
          </cell>
          <cell r="X45">
            <v>22.95</v>
          </cell>
          <cell r="Y45">
            <v>1.03050108932462</v>
          </cell>
          <cell r="Z45">
            <v>0.00203256232637832</v>
          </cell>
          <cell r="AA45">
            <v>0.0295983086680761</v>
          </cell>
          <cell r="AB45">
            <v>6.01604071232484E-05</v>
          </cell>
          <cell r="AC45">
            <v>0.0429601604071233</v>
          </cell>
          <cell r="AD45">
            <v>2.25</v>
          </cell>
          <cell r="AE45">
            <v>1.2</v>
          </cell>
          <cell r="AF45">
            <v>25.75</v>
          </cell>
          <cell r="AG45">
            <v>0.466666666666667</v>
          </cell>
          <cell r="AH45">
            <v>0.087378640776699</v>
          </cell>
          <cell r="AI45">
            <v>0.0407766990291262</v>
          </cell>
        </row>
        <row r="46">
          <cell r="B46" t="str">
            <v>PPL</v>
          </cell>
          <cell r="C46">
            <v>0.122</v>
          </cell>
          <cell r="D46">
            <v>0.095</v>
          </cell>
          <cell r="E46">
            <v>0.07</v>
          </cell>
          <cell r="F46">
            <v>0.035</v>
          </cell>
          <cell r="G46">
            <v>0.0338</v>
          </cell>
          <cell r="I46">
            <v>0.53</v>
          </cell>
          <cell r="J46">
            <v>0.52</v>
          </cell>
          <cell r="K46">
            <v>0.55</v>
          </cell>
          <cell r="L46">
            <v>0.466666666666667</v>
          </cell>
          <cell r="M46">
            <v>0.125</v>
          </cell>
          <cell r="N46">
            <v>0.13</v>
          </cell>
          <cell r="O46">
            <v>0.12</v>
          </cell>
          <cell r="P46">
            <v>0.125</v>
          </cell>
          <cell r="Q46">
            <v>0.0583333333333333</v>
          </cell>
          <cell r="R46">
            <v>580</v>
          </cell>
          <cell r="S46">
            <v>680</v>
          </cell>
          <cell r="T46">
            <v>0.0323243795353079</v>
          </cell>
          <cell r="U46">
            <v>30.3</v>
          </cell>
          <cell r="V46">
            <v>24.1</v>
          </cell>
          <cell r="W46">
            <v>27.2</v>
          </cell>
          <cell r="X46">
            <v>20.7</v>
          </cell>
          <cell r="Y46">
            <v>1.31400966183575</v>
          </cell>
          <cell r="Z46">
            <v>0.0424745470222403</v>
          </cell>
          <cell r="AA46">
            <v>0.238970588235294</v>
          </cell>
          <cell r="AB46">
            <v>0.0101501674869324</v>
          </cell>
          <cell r="AC46">
            <v>0.0684835008202658</v>
          </cell>
          <cell r="AD46">
            <v>3</v>
          </cell>
          <cell r="AE46">
            <v>1.7</v>
          </cell>
          <cell r="AF46">
            <v>26</v>
          </cell>
          <cell r="AG46">
            <v>0.433333333333333</v>
          </cell>
          <cell r="AH46">
            <v>0.115384615384615</v>
          </cell>
          <cell r="AI46">
            <v>0.05</v>
          </cell>
        </row>
        <row r="47">
          <cell r="B47" t="str">
            <v>PGN</v>
          </cell>
          <cell r="C47">
            <v>0.04</v>
          </cell>
          <cell r="D47">
            <v>0.035</v>
          </cell>
          <cell r="E47">
            <v>0.035</v>
          </cell>
          <cell r="F47">
            <v>0.01</v>
          </cell>
          <cell r="G47">
            <v>0.0326</v>
          </cell>
          <cell r="I47">
            <v>0.8</v>
          </cell>
          <cell r="J47">
            <v>0.8</v>
          </cell>
          <cell r="K47">
            <v>0.72</v>
          </cell>
          <cell r="L47">
            <v>0.226666666666667</v>
          </cell>
          <cell r="M47">
            <v>0.085</v>
          </cell>
          <cell r="N47">
            <v>0.085</v>
          </cell>
          <cell r="O47">
            <v>0.09</v>
          </cell>
          <cell r="P47">
            <v>0.0866666666666667</v>
          </cell>
          <cell r="Q47">
            <v>0.0196444444444444</v>
          </cell>
          <cell r="R47">
            <v>296</v>
          </cell>
          <cell r="S47">
            <v>300</v>
          </cell>
          <cell r="T47">
            <v>0.00268821084279147</v>
          </cell>
          <cell r="U47">
            <v>53.8</v>
          </cell>
          <cell r="V47">
            <v>42.1</v>
          </cell>
          <cell r="W47">
            <v>47.95</v>
          </cell>
          <cell r="X47">
            <v>36.9</v>
          </cell>
          <cell r="Y47">
            <v>1.29945799457995</v>
          </cell>
          <cell r="Z47">
            <v>0.00349321707078187</v>
          </cell>
          <cell r="AA47">
            <v>0.230448383733055</v>
          </cell>
          <cell r="AB47">
            <v>0.0008050062279904</v>
          </cell>
          <cell r="AC47">
            <v>0.0204494506724348</v>
          </cell>
          <cell r="AD47">
            <v>3.6</v>
          </cell>
          <cell r="AE47">
            <v>2.6</v>
          </cell>
          <cell r="AF47">
            <v>40.5</v>
          </cell>
          <cell r="AG47">
            <v>0.277777777777778</v>
          </cell>
          <cell r="AH47">
            <v>0.0888888888888889</v>
          </cell>
          <cell r="AI47">
            <v>0.0246913580246914</v>
          </cell>
        </row>
        <row r="48">
          <cell r="B48" t="str">
            <v>PEG</v>
          </cell>
          <cell r="C48">
            <v>0.02</v>
          </cell>
          <cell r="D48">
            <v>0.075</v>
          </cell>
          <cell r="E48">
            <v>0.01</v>
          </cell>
          <cell r="F48">
            <v>0.015</v>
          </cell>
          <cell r="G48">
            <v>0.014</v>
          </cell>
          <cell r="I48">
            <v>0.49</v>
          </cell>
          <cell r="J48">
            <v>0.54</v>
          </cell>
          <cell r="K48">
            <v>0.45</v>
          </cell>
          <cell r="L48">
            <v>0.506666666666667</v>
          </cell>
          <cell r="M48">
            <v>0.135</v>
          </cell>
          <cell r="N48">
            <v>0.12</v>
          </cell>
          <cell r="O48">
            <v>0.125</v>
          </cell>
          <cell r="P48">
            <v>0.126666666666667</v>
          </cell>
          <cell r="Q48">
            <v>0.0641777777777778</v>
          </cell>
          <cell r="R48">
            <v>505.9</v>
          </cell>
          <cell r="S48">
            <v>505.9</v>
          </cell>
          <cell r="T48">
            <v>0</v>
          </cell>
          <cell r="U48">
            <v>35.5</v>
          </cell>
          <cell r="V48">
            <v>28</v>
          </cell>
          <cell r="W48">
            <v>31.75</v>
          </cell>
          <cell r="X48">
            <v>21.45</v>
          </cell>
          <cell r="Y48">
            <v>1.48018648018648</v>
          </cell>
          <cell r="Z48">
            <v>0</v>
          </cell>
          <cell r="AA48">
            <v>0.324409448818898</v>
          </cell>
          <cell r="AB48">
            <v>0</v>
          </cell>
          <cell r="AC48">
            <v>0.0641777777777778</v>
          </cell>
          <cell r="AD48">
            <v>3.25</v>
          </cell>
          <cell r="AE48">
            <v>1.45</v>
          </cell>
          <cell r="AF48">
            <v>26</v>
          </cell>
          <cell r="AG48">
            <v>0.553846153846154</v>
          </cell>
          <cell r="AH48">
            <v>0.125</v>
          </cell>
          <cell r="AI48">
            <v>0.0692307692307692</v>
          </cell>
        </row>
        <row r="49">
          <cell r="B49" t="str">
            <v>SCG</v>
          </cell>
          <cell r="C49">
            <v>0.042</v>
          </cell>
          <cell r="D49">
            <v>0.05</v>
          </cell>
          <cell r="E49">
            <v>0.03</v>
          </cell>
          <cell r="F49">
            <v>0.02</v>
          </cell>
          <cell r="G49">
            <v>0.0455</v>
          </cell>
          <cell r="I49">
            <v>0.64</v>
          </cell>
          <cell r="J49">
            <v>0.63</v>
          </cell>
          <cell r="K49">
            <v>0.6</v>
          </cell>
          <cell r="L49">
            <v>0.376666666666667</v>
          </cell>
          <cell r="M49">
            <v>0.1</v>
          </cell>
          <cell r="N49">
            <v>0.095</v>
          </cell>
          <cell r="O49">
            <v>0.09</v>
          </cell>
          <cell r="P49">
            <v>0.095</v>
          </cell>
          <cell r="Q49">
            <v>0.0357833333333333</v>
          </cell>
          <cell r="R49">
            <v>137</v>
          </cell>
          <cell r="S49">
            <v>155</v>
          </cell>
          <cell r="T49">
            <v>0.0249961312758502</v>
          </cell>
          <cell r="U49">
            <v>43.2</v>
          </cell>
          <cell r="V49">
            <v>34.6</v>
          </cell>
          <cell r="W49">
            <v>38.9</v>
          </cell>
          <cell r="X49">
            <v>32.05</v>
          </cell>
          <cell r="Y49">
            <v>1.21372854914197</v>
          </cell>
          <cell r="Z49">
            <v>0.0303385181475998</v>
          </cell>
          <cell r="AA49">
            <v>0.176092544987147</v>
          </cell>
          <cell r="AB49">
            <v>0.00534238687174959</v>
          </cell>
          <cell r="AC49">
            <v>0.0411257202050829</v>
          </cell>
          <cell r="AD49">
            <v>3.5</v>
          </cell>
          <cell r="AE49">
            <v>2.1</v>
          </cell>
          <cell r="AF49">
            <v>37.25</v>
          </cell>
          <cell r="AG49">
            <v>0.4</v>
          </cell>
          <cell r="AH49">
            <v>0.0939597315436242</v>
          </cell>
          <cell r="AI49">
            <v>0.0375838926174497</v>
          </cell>
        </row>
        <row r="50">
          <cell r="B50" t="str">
            <v>SRE</v>
          </cell>
          <cell r="C50">
            <v>0.07</v>
          </cell>
          <cell r="D50">
            <v>0.065</v>
          </cell>
          <cell r="E50">
            <v>0.035</v>
          </cell>
          <cell r="F50">
            <v>0.09</v>
          </cell>
          <cell r="G50">
            <v>0.0733</v>
          </cell>
          <cell r="I50">
            <v>0.45</v>
          </cell>
          <cell r="J50">
            <v>0.46</v>
          </cell>
          <cell r="K50">
            <v>0.45</v>
          </cell>
          <cell r="L50">
            <v>0.546666666666667</v>
          </cell>
          <cell r="M50">
            <v>0.105</v>
          </cell>
          <cell r="N50">
            <v>0.105</v>
          </cell>
          <cell r="O50">
            <v>0.105</v>
          </cell>
          <cell r="P50">
            <v>0.105</v>
          </cell>
          <cell r="Q50">
            <v>0.0574</v>
          </cell>
          <cell r="R50">
            <v>242</v>
          </cell>
          <cell r="S50">
            <v>246</v>
          </cell>
          <cell r="T50">
            <v>0.0032841429745345</v>
          </cell>
          <cell r="U50">
            <v>56</v>
          </cell>
          <cell r="V50">
            <v>44.8</v>
          </cell>
          <cell r="W50">
            <v>50.4</v>
          </cell>
          <cell r="X50">
            <v>43.5</v>
          </cell>
          <cell r="Y50">
            <v>1.15862068965517</v>
          </cell>
          <cell r="Z50">
            <v>0.00380507599808135</v>
          </cell>
          <cell r="AA50">
            <v>0.136904761904762</v>
          </cell>
          <cell r="AB50">
            <v>0.000520933023546851</v>
          </cell>
          <cell r="AC50">
            <v>0.0579209330235468</v>
          </cell>
          <cell r="AD50">
            <v>5.5</v>
          </cell>
          <cell r="AE50">
            <v>2.5</v>
          </cell>
          <cell r="AF50">
            <v>52.25</v>
          </cell>
          <cell r="AG50">
            <v>0.545454545454545</v>
          </cell>
          <cell r="AH50">
            <v>0.105263157894737</v>
          </cell>
          <cell r="AI50">
            <v>0.0574162679425837</v>
          </cell>
        </row>
        <row r="51">
          <cell r="B51" t="str">
            <v>SO</v>
          </cell>
          <cell r="C51">
            <v>0.051</v>
          </cell>
          <cell r="D51">
            <v>0.055</v>
          </cell>
          <cell r="E51">
            <v>0.06</v>
          </cell>
          <cell r="F51">
            <v>0.04</v>
          </cell>
          <cell r="G51">
            <v>0.0592</v>
          </cell>
          <cell r="I51">
            <v>0.73</v>
          </cell>
          <cell r="J51">
            <v>0.72</v>
          </cell>
          <cell r="K51">
            <v>0.68</v>
          </cell>
          <cell r="L51">
            <v>0.29</v>
          </cell>
          <cell r="M51">
            <v>0.125</v>
          </cell>
          <cell r="N51">
            <v>0.125</v>
          </cell>
          <cell r="O51">
            <v>0.13</v>
          </cell>
          <cell r="P51">
            <v>0.126666666666667</v>
          </cell>
          <cell r="Q51">
            <v>0.0367333333333333</v>
          </cell>
          <cell r="R51">
            <v>870</v>
          </cell>
          <cell r="S51">
            <v>910</v>
          </cell>
          <cell r="T51">
            <v>0.00903081149722085</v>
          </cell>
          <cell r="U51">
            <v>44</v>
          </cell>
          <cell r="V51">
            <v>35.7</v>
          </cell>
          <cell r="W51">
            <v>39.85</v>
          </cell>
          <cell r="X51">
            <v>21.25</v>
          </cell>
          <cell r="Y51">
            <v>1.87529411764706</v>
          </cell>
          <cell r="Z51">
            <v>0.0169354276783177</v>
          </cell>
          <cell r="AA51">
            <v>0.466750313676286</v>
          </cell>
          <cell r="AB51">
            <v>0.00790461618109684</v>
          </cell>
          <cell r="AC51">
            <v>0.0446379495144302</v>
          </cell>
          <cell r="AD51">
            <v>3.25</v>
          </cell>
          <cell r="AE51">
            <v>2.2</v>
          </cell>
          <cell r="AF51">
            <v>25</v>
          </cell>
          <cell r="AG51">
            <v>0.323076923076923</v>
          </cell>
          <cell r="AH51">
            <v>0.13</v>
          </cell>
          <cell r="AI51">
            <v>0.042</v>
          </cell>
        </row>
        <row r="52">
          <cell r="B52" t="str">
            <v>TE</v>
          </cell>
          <cell r="C52">
            <v>0.047</v>
          </cell>
          <cell r="D52">
            <v>0.05</v>
          </cell>
          <cell r="E52">
            <v>0.105</v>
          </cell>
          <cell r="F52">
            <v>0.045</v>
          </cell>
          <cell r="G52">
            <v>0.0541</v>
          </cell>
          <cell r="I52">
            <v>0.65</v>
          </cell>
          <cell r="J52">
            <v>0.61</v>
          </cell>
          <cell r="K52">
            <v>0.57</v>
          </cell>
          <cell r="L52">
            <v>0.39</v>
          </cell>
          <cell r="M52">
            <v>0.125</v>
          </cell>
          <cell r="N52">
            <v>0.13</v>
          </cell>
          <cell r="O52">
            <v>0.14</v>
          </cell>
          <cell r="P52">
            <v>0.131666666666667</v>
          </cell>
          <cell r="Q52">
            <v>0.05135</v>
          </cell>
          <cell r="R52">
            <v>217</v>
          </cell>
          <cell r="S52">
            <v>220</v>
          </cell>
          <cell r="T52">
            <v>0.00274981237983218</v>
          </cell>
          <cell r="U52">
            <v>19.7</v>
          </cell>
          <cell r="V52">
            <v>15.8</v>
          </cell>
          <cell r="W52">
            <v>17.75</v>
          </cell>
          <cell r="X52">
            <v>11.1</v>
          </cell>
          <cell r="Y52">
            <v>1.5990990990991</v>
          </cell>
          <cell r="Z52">
            <v>0.0043972224992812</v>
          </cell>
          <cell r="AA52">
            <v>0.374647887323944</v>
          </cell>
          <cell r="AB52">
            <v>0.00164741011944901</v>
          </cell>
          <cell r="AC52">
            <v>0.052997410119449</v>
          </cell>
          <cell r="AD52">
            <v>1.75</v>
          </cell>
          <cell r="AE52">
            <v>1.05</v>
          </cell>
          <cell r="AF52">
            <v>13.25</v>
          </cell>
          <cell r="AG52">
            <v>0.4</v>
          </cell>
          <cell r="AH52">
            <v>0.132075471698113</v>
          </cell>
          <cell r="AI52">
            <v>0.0528301886792453</v>
          </cell>
        </row>
        <row r="53">
          <cell r="B53" t="str">
            <v>UIL</v>
          </cell>
          <cell r="C53">
            <v>0.04</v>
          </cell>
          <cell r="D53">
            <v>0.055</v>
          </cell>
          <cell r="E53">
            <v>0.03</v>
          </cell>
          <cell r="F53" t="str">
            <v>Nil</v>
          </cell>
          <cell r="G53">
            <v>0.04</v>
          </cell>
          <cell r="I53">
            <v>0.87</v>
          </cell>
          <cell r="J53">
            <v>0.79</v>
          </cell>
          <cell r="K53">
            <v>0.73</v>
          </cell>
          <cell r="L53">
            <v>0.203333333333333</v>
          </cell>
          <cell r="M53">
            <v>0.085</v>
          </cell>
          <cell r="N53">
            <v>0.09</v>
          </cell>
          <cell r="O53">
            <v>0.09</v>
          </cell>
          <cell r="P53">
            <v>0.0883333333333333</v>
          </cell>
          <cell r="Q53">
            <v>0.0179611111111111</v>
          </cell>
          <cell r="R53">
            <v>50</v>
          </cell>
          <cell r="S53">
            <v>50</v>
          </cell>
          <cell r="T53">
            <v>0</v>
          </cell>
          <cell r="U53">
            <v>34.9</v>
          </cell>
          <cell r="V53">
            <v>28.6</v>
          </cell>
          <cell r="W53">
            <v>31.75</v>
          </cell>
          <cell r="X53">
            <v>24.6</v>
          </cell>
          <cell r="Y53">
            <v>1.29065040650406</v>
          </cell>
          <cell r="Z53">
            <v>0</v>
          </cell>
          <cell r="AA53">
            <v>0.225196850393701</v>
          </cell>
          <cell r="AB53">
            <v>0</v>
          </cell>
          <cell r="AC53">
            <v>0.0179611111111111</v>
          </cell>
          <cell r="AD53">
            <v>2.35</v>
          </cell>
          <cell r="AE53">
            <v>1.73</v>
          </cell>
          <cell r="AF53">
            <v>27</v>
          </cell>
          <cell r="AG53">
            <v>0.263829787234043</v>
          </cell>
          <cell r="AH53">
            <v>0.087037037037037</v>
          </cell>
          <cell r="AI53">
            <v>0.022962962962963</v>
          </cell>
        </row>
        <row r="54">
          <cell r="B54" t="str">
            <v>UNS</v>
          </cell>
          <cell r="C54">
            <v>0.03</v>
          </cell>
          <cell r="D54">
            <v>0.05</v>
          </cell>
          <cell r="E54">
            <v>0.095</v>
          </cell>
          <cell r="F54">
            <v>0.09</v>
          </cell>
          <cell r="G54">
            <v>0.03</v>
          </cell>
          <cell r="I54">
            <v>0.62</v>
          </cell>
          <cell r="J54">
            <v>0.65</v>
          </cell>
          <cell r="K54">
            <v>0.61</v>
          </cell>
          <cell r="L54">
            <v>0.373333333333333</v>
          </cell>
          <cell r="M54">
            <v>0.115</v>
          </cell>
          <cell r="N54">
            <v>0.115</v>
          </cell>
          <cell r="O54">
            <v>0.125</v>
          </cell>
          <cell r="P54">
            <v>0.118333333333333</v>
          </cell>
          <cell r="Q54">
            <v>0.0441777777777778</v>
          </cell>
          <cell r="R54">
            <v>37</v>
          </cell>
          <cell r="S54">
            <v>38</v>
          </cell>
          <cell r="T54">
            <v>0.00534789864668328</v>
          </cell>
          <cell r="U54">
            <v>38.7</v>
          </cell>
          <cell r="V54">
            <v>33</v>
          </cell>
          <cell r="W54">
            <v>35.85</v>
          </cell>
          <cell r="X54">
            <v>24.45</v>
          </cell>
          <cell r="Y54">
            <v>1.46625766871166</v>
          </cell>
          <cell r="Z54">
            <v>0.00784139740219205</v>
          </cell>
          <cell r="AA54">
            <v>0.317991631799163</v>
          </cell>
          <cell r="AB54">
            <v>0.00249349875550877</v>
          </cell>
          <cell r="AC54">
            <v>0.0466712765332866</v>
          </cell>
          <cell r="AD54">
            <v>3.4</v>
          </cell>
          <cell r="AE54">
            <v>2.08</v>
          </cell>
          <cell r="AF54">
            <v>27.65</v>
          </cell>
          <cell r="AG54">
            <v>0.388235294117647</v>
          </cell>
          <cell r="AH54">
            <v>0.122965641952984</v>
          </cell>
          <cell r="AI54">
            <v>0.0477396021699819</v>
          </cell>
        </row>
        <row r="55">
          <cell r="B55" t="str">
            <v>VVC</v>
          </cell>
          <cell r="C55">
            <v>0.047</v>
          </cell>
          <cell r="D55">
            <v>0.035</v>
          </cell>
          <cell r="E55">
            <v>0.055</v>
          </cell>
          <cell r="F55">
            <v>0.03</v>
          </cell>
          <cell r="G55">
            <v>0.06</v>
          </cell>
          <cell r="I55">
            <v>0.82</v>
          </cell>
          <cell r="J55">
            <v>0.76</v>
          </cell>
          <cell r="K55">
            <v>0.7</v>
          </cell>
          <cell r="L55">
            <v>0.24</v>
          </cell>
          <cell r="M55">
            <v>0.095</v>
          </cell>
          <cell r="N55">
            <v>0.1</v>
          </cell>
          <cell r="O55">
            <v>0.11</v>
          </cell>
          <cell r="P55">
            <v>0.101666666666667</v>
          </cell>
          <cell r="Q55">
            <v>0.0244</v>
          </cell>
          <cell r="R55">
            <v>83</v>
          </cell>
          <cell r="S55">
            <v>85</v>
          </cell>
          <cell r="T55">
            <v>0.00477348669918465</v>
          </cell>
          <cell r="U55">
            <v>28.8</v>
          </cell>
          <cell r="V55">
            <v>23.7</v>
          </cell>
          <cell r="W55">
            <v>26.25</v>
          </cell>
          <cell r="X55">
            <v>18.65</v>
          </cell>
          <cell r="Y55">
            <v>1.40750670241287</v>
          </cell>
          <cell r="Z55">
            <v>0.00671871452298107</v>
          </cell>
          <cell r="AA55">
            <v>0.28952380952381</v>
          </cell>
          <cell r="AB55">
            <v>0.00194522782379642</v>
          </cell>
          <cell r="AC55">
            <v>0.0263452278237964</v>
          </cell>
          <cell r="AD55">
            <v>2.3</v>
          </cell>
          <cell r="AE55">
            <v>1.6</v>
          </cell>
          <cell r="AF55">
            <v>21.2</v>
          </cell>
          <cell r="AG55">
            <v>0.304347826086956</v>
          </cell>
          <cell r="AH55">
            <v>0.108490566037736</v>
          </cell>
          <cell r="AI55">
            <v>0.0330188679245283</v>
          </cell>
        </row>
        <row r="56">
          <cell r="B56" t="str">
            <v>WR</v>
          </cell>
          <cell r="C56">
            <v>0.061</v>
          </cell>
          <cell r="D56">
            <v>0.02</v>
          </cell>
          <cell r="E56">
            <v>0.085</v>
          </cell>
          <cell r="F56">
            <v>0.03</v>
          </cell>
          <cell r="G56">
            <v>0.0508</v>
          </cell>
          <cell r="I56">
            <v>0.76</v>
          </cell>
          <cell r="J56">
            <v>0.7</v>
          </cell>
          <cell r="K56">
            <v>0.59</v>
          </cell>
          <cell r="L56">
            <v>0.316666666666667</v>
          </cell>
          <cell r="M56">
            <v>0.075</v>
          </cell>
          <cell r="N56">
            <v>0.085</v>
          </cell>
          <cell r="O56">
            <v>0.1</v>
          </cell>
          <cell r="P56">
            <v>0.0866666666666667</v>
          </cell>
          <cell r="Q56">
            <v>0.0274444444444445</v>
          </cell>
          <cell r="R56">
            <v>120</v>
          </cell>
          <cell r="S56">
            <v>128</v>
          </cell>
          <cell r="T56">
            <v>0.0129913682242364</v>
          </cell>
          <cell r="U56">
            <v>28</v>
          </cell>
          <cell r="V56">
            <v>22.6</v>
          </cell>
          <cell r="W56">
            <v>25.3</v>
          </cell>
          <cell r="X56">
            <v>22.1</v>
          </cell>
          <cell r="Y56">
            <v>1.1447963800905</v>
          </cell>
          <cell r="Z56">
            <v>0.0148724713155286</v>
          </cell>
          <cell r="AA56">
            <v>0.126482213438735</v>
          </cell>
          <cell r="AB56">
            <v>0.00188110309129215</v>
          </cell>
          <cell r="AC56">
            <v>0.0293255475357366</v>
          </cell>
          <cell r="AD56">
            <v>2.4</v>
          </cell>
          <cell r="AE56">
            <v>1.44</v>
          </cell>
          <cell r="AF56">
            <v>23.45</v>
          </cell>
          <cell r="AG56">
            <v>0.4</v>
          </cell>
          <cell r="AH56">
            <v>0.102345415778252</v>
          </cell>
          <cell r="AI56">
            <v>0.0409381663113006</v>
          </cell>
        </row>
        <row r="57">
          <cell r="B57" t="str">
            <v>WEC</v>
          </cell>
          <cell r="C57">
            <v>0.075</v>
          </cell>
          <cell r="D57">
            <v>0.045</v>
          </cell>
          <cell r="E57">
            <v>0.085</v>
          </cell>
          <cell r="F57">
            <v>0.16</v>
          </cell>
          <cell r="G57">
            <v>0.078</v>
          </cell>
          <cell r="I57">
            <v>0.48</v>
          </cell>
          <cell r="J57">
            <v>0.5</v>
          </cell>
          <cell r="K57">
            <v>0.59</v>
          </cell>
          <cell r="L57">
            <v>0.476666666666667</v>
          </cell>
          <cell r="M57">
            <v>0.13</v>
          </cell>
          <cell r="N57">
            <v>0.13</v>
          </cell>
          <cell r="O57">
            <v>0.14</v>
          </cell>
          <cell r="P57">
            <v>0.133333333333333</v>
          </cell>
          <cell r="Q57">
            <v>0.0635555555555556</v>
          </cell>
          <cell r="R57">
            <v>228</v>
          </cell>
          <cell r="S57">
            <v>224</v>
          </cell>
          <cell r="T57">
            <v>-0.00353365730586619</v>
          </cell>
          <cell r="U57">
            <v>32.1</v>
          </cell>
          <cell r="V57">
            <v>27</v>
          </cell>
          <cell r="W57">
            <v>29.55</v>
          </cell>
          <cell r="X57">
            <v>17.6</v>
          </cell>
          <cell r="Y57">
            <v>1.67897727272727</v>
          </cell>
          <cell r="Z57">
            <v>-0.00593293030615602</v>
          </cell>
          <cell r="AA57">
            <v>0.404399323181049</v>
          </cell>
          <cell r="AB57">
            <v>-0.00239927300028983</v>
          </cell>
          <cell r="AC57">
            <v>0.0611562825552657</v>
          </cell>
          <cell r="AD57">
            <v>2.75</v>
          </cell>
          <cell r="AE57">
            <v>1.65</v>
          </cell>
          <cell r="AF57">
            <v>19.75</v>
          </cell>
          <cell r="AG57">
            <v>0.4</v>
          </cell>
          <cell r="AH57">
            <v>0.139240506329114</v>
          </cell>
          <cell r="AI57">
            <v>0.0556962025316456</v>
          </cell>
        </row>
        <row r="58">
          <cell r="B58" t="str">
            <v>XEL</v>
          </cell>
          <cell r="C58">
            <v>0.051</v>
          </cell>
          <cell r="D58">
            <v>0.045</v>
          </cell>
          <cell r="E58">
            <v>0.05</v>
          </cell>
          <cell r="F58">
            <v>0.03</v>
          </cell>
          <cell r="G58">
            <v>0.0526</v>
          </cell>
          <cell r="I58">
            <v>0.59</v>
          </cell>
          <cell r="J58">
            <v>0.58</v>
          </cell>
          <cell r="K58">
            <v>0.56</v>
          </cell>
          <cell r="L58">
            <v>0.423333333333333</v>
          </cell>
          <cell r="M58">
            <v>0.1</v>
          </cell>
          <cell r="N58">
            <v>0.1</v>
          </cell>
          <cell r="O58">
            <v>0.1</v>
          </cell>
          <cell r="P58">
            <v>0.1</v>
          </cell>
          <cell r="Q58">
            <v>0.0423333333333333</v>
          </cell>
          <cell r="R58">
            <v>489</v>
          </cell>
          <cell r="S58">
            <v>498</v>
          </cell>
          <cell r="T58">
            <v>0.00365417779732513</v>
          </cell>
          <cell r="U58">
            <v>25.8</v>
          </cell>
          <cell r="V58">
            <v>21.2</v>
          </cell>
          <cell r="W58">
            <v>23.5</v>
          </cell>
          <cell r="X58">
            <v>18.3</v>
          </cell>
          <cell r="Y58">
            <v>1.28415300546448</v>
          </cell>
          <cell r="Z58">
            <v>0.00469252340093664</v>
          </cell>
          <cell r="AA58">
            <v>0.221276595744681</v>
          </cell>
          <cell r="AB58">
            <v>0.00103834560361151</v>
          </cell>
          <cell r="AC58">
            <v>0.0433716789369449</v>
          </cell>
          <cell r="AD58">
            <v>2</v>
          </cell>
          <cell r="AE58">
            <v>1.15</v>
          </cell>
          <cell r="AF58">
            <v>21</v>
          </cell>
          <cell r="AG58">
            <v>0.425</v>
          </cell>
          <cell r="AH58">
            <v>0.0952380952380952</v>
          </cell>
          <cell r="AI58">
            <v>0.0404761904761905</v>
          </cell>
        </row>
      </sheetData>
      <sheetData sheetId="6"/>
      <sheetData sheetId="7"/>
      <sheetData sheetId="8"/>
      <sheetData sheetId="9"/>
      <sheetData sheetId="10">
        <row r="7">
          <cell r="B7" t="str">
            <v>AAA</v>
          </cell>
        </row>
        <row r="8">
          <cell r="B8" t="str">
            <v>AAA-</v>
          </cell>
        </row>
        <row r="9">
          <cell r="B9" t="str">
            <v>AA+</v>
          </cell>
        </row>
        <row r="10">
          <cell r="B10" t="str">
            <v>AA</v>
          </cell>
        </row>
        <row r="11">
          <cell r="B11" t="str">
            <v>AA-</v>
          </cell>
        </row>
        <row r="12">
          <cell r="B12" t="str">
            <v>A+</v>
          </cell>
        </row>
        <row r="13">
          <cell r="B13" t="str">
            <v>A</v>
          </cell>
        </row>
        <row r="14">
          <cell r="B14" t="str">
            <v>A-</v>
          </cell>
        </row>
        <row r="15">
          <cell r="B15" t="str">
            <v>BBB+</v>
          </cell>
        </row>
        <row r="16">
          <cell r="B16" t="str">
            <v>BBB</v>
          </cell>
        </row>
        <row r="17">
          <cell r="B17" t="str">
            <v>BBB-</v>
          </cell>
        </row>
      </sheetData>
      <sheetData sheetId="1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summ2"/>
      <sheetName val="summ3"/>
      <sheetName val="pjn format"/>
      <sheetName val="E"/>
      <sheetName val="schedule m"/>
      <sheetName val="summ4"/>
      <sheetName val="rev detail"/>
      <sheetName val="revenues"/>
      <sheetName val="fuel"/>
      <sheetName val="other oper main"/>
      <sheetName val="grt"/>
      <sheetName val="proforma int"/>
      <sheetName val="dcit"/>
      <sheetName val="fit"/>
    </sheetNames>
    <sheetDataSet>
      <sheetData sheetId="0">
        <row r="3">
          <cell r="A3" t="str">
            <v>POTOMAC ELECTRIC POWER COMPANY</v>
          </cell>
        </row>
        <row r="5">
          <cell r="A5" t="str">
            <v>Comparison of D.C. Revenue Requirement</v>
          </cell>
        </row>
        <row r="6">
          <cell r="A6" t="str">
            <v>December 1995 (Case 951)  vs. December 1996 (DETAIL) </v>
          </cell>
        </row>
        <row r="9">
          <cell r="J9" t="str">
            <v>Dec 95</v>
          </cell>
          <cell r="L9" t="str">
            <v>Difference</v>
          </cell>
        </row>
        <row r="10">
          <cell r="D10" t="str">
            <v>Dec 96</v>
          </cell>
          <cell r="F10" t="str">
            <v>Rev Req</v>
          </cell>
          <cell r="H10" t="str">
            <v>Dec 95</v>
          </cell>
          <cell r="J10" t="str">
            <v>Rev Req</v>
          </cell>
          <cell r="L10" t="str">
            <v>Rev Req</v>
          </cell>
        </row>
        <row r="11">
          <cell r="A11" t="str">
            <v>RATE BASE</v>
          </cell>
        </row>
        <row r="12">
          <cell r="B12" t="str">
            <v>Electric Plant in Service</v>
          </cell>
          <cell r="D12">
            <v>2535530</v>
          </cell>
          <cell r="F12">
            <v>367345</v>
          </cell>
          <cell r="H12">
            <v>2479575</v>
          </cell>
          <cell r="J12">
            <v>359238</v>
          </cell>
          <cell r="L12">
            <v>-8107</v>
          </cell>
        </row>
        <row r="13">
          <cell r="B13" t="str">
            <v>Pollution Control CWIP</v>
          </cell>
          <cell r="D13">
            <v>4115</v>
          </cell>
          <cell r="F13">
            <v>596</v>
          </cell>
          <cell r="H13">
            <v>7587</v>
          </cell>
          <cell r="J13">
            <v>1099</v>
          </cell>
          <cell r="L13">
            <v>503</v>
          </cell>
        </row>
        <row r="14">
          <cell r="B14" t="str">
            <v>Unamortized Unbilled Revenue Adj</v>
          </cell>
          <cell r="D14">
            <v>-595</v>
          </cell>
          <cell r="F14">
            <v>-86</v>
          </cell>
          <cell r="H14">
            <v>-1784</v>
          </cell>
          <cell r="J14">
            <v>-258</v>
          </cell>
          <cell r="L14">
            <v>-172</v>
          </cell>
        </row>
        <row r="15">
          <cell r="B15" t="str">
            <v>Materials &amp; Supplies</v>
          </cell>
          <cell r="D15">
            <v>56273</v>
          </cell>
          <cell r="F15">
            <v>8153</v>
          </cell>
          <cell r="H15">
            <v>59473</v>
          </cell>
          <cell r="J15">
            <v>8616</v>
          </cell>
          <cell r="L15">
            <v>463</v>
          </cell>
        </row>
        <row r="16">
          <cell r="B16" t="str">
            <v>DSM Programs (F.C. 929 vintage)</v>
          </cell>
          <cell r="D16">
            <v>18147</v>
          </cell>
          <cell r="F16">
            <v>2629</v>
          </cell>
          <cell r="H16">
            <v>20327</v>
          </cell>
          <cell r="J16">
            <v>2945</v>
          </cell>
          <cell r="L16">
            <v>316</v>
          </cell>
        </row>
        <row r="17">
          <cell r="B17" t="str">
            <v>Cash Working Capital</v>
          </cell>
          <cell r="D17">
            <v>39141</v>
          </cell>
          <cell r="F17">
            <v>5671</v>
          </cell>
          <cell r="H17">
            <v>39048</v>
          </cell>
          <cell r="J17">
            <v>5657</v>
          </cell>
          <cell r="L17">
            <v>-14</v>
          </cell>
        </row>
        <row r="18">
          <cell r="B18" t="str">
            <v>Accumulated Depreciation</v>
          </cell>
          <cell r="D18">
            <v>-693708</v>
          </cell>
          <cell r="F18">
            <v>-100504</v>
          </cell>
          <cell r="H18">
            <v>-664109</v>
          </cell>
          <cell r="J18">
            <v>-96215</v>
          </cell>
          <cell r="L18">
            <v>4289</v>
          </cell>
        </row>
        <row r="19">
          <cell r="B19" t="str">
            <v>Accumulated Amortization</v>
          </cell>
          <cell r="D19">
            <v>-5678</v>
          </cell>
          <cell r="F19">
            <v>-823</v>
          </cell>
          <cell r="H19">
            <v>-4694</v>
          </cell>
          <cell r="J19">
            <v>-680</v>
          </cell>
          <cell r="L19">
            <v>143</v>
          </cell>
        </row>
        <row r="20">
          <cell r="B20" t="str">
            <v>Accumulated Deferred Taxes</v>
          </cell>
          <cell r="D20">
            <v>-281367</v>
          </cell>
          <cell r="F20">
            <v>-40764</v>
          </cell>
          <cell r="H20">
            <v>-262891</v>
          </cell>
          <cell r="J20">
            <v>-38087</v>
          </cell>
          <cell r="L20">
            <v>2677</v>
          </cell>
        </row>
        <row r="21">
          <cell r="B21" t="str">
            <v>Customer Deposits</v>
          </cell>
          <cell r="D21">
            <v>-12814</v>
          </cell>
          <cell r="F21">
            <v>-1856</v>
          </cell>
          <cell r="H21">
            <v>-12698</v>
          </cell>
          <cell r="J21">
            <v>-1840</v>
          </cell>
          <cell r="L21">
            <v>16</v>
          </cell>
        </row>
        <row r="23">
          <cell r="B23" t="str">
            <v>TOTAL RATE BASE</v>
          </cell>
          <cell r="D23">
            <v>1659044</v>
          </cell>
          <cell r="F23">
            <v>240361</v>
          </cell>
          <cell r="H23">
            <v>1659834</v>
          </cell>
          <cell r="J23">
            <v>240475</v>
          </cell>
          <cell r="L23">
            <v>114</v>
          </cell>
        </row>
        <row r="25">
          <cell r="A25" t="str">
            <v>OPERATING REVENUE</v>
          </cell>
        </row>
        <row r="26">
          <cell r="B26" t="str">
            <v>Non-fuel base (incl 10% GRT)</v>
          </cell>
          <cell r="D26">
            <v>489726</v>
          </cell>
          <cell r="F26">
            <v>-489726</v>
          </cell>
          <cell r="H26">
            <v>480581</v>
          </cell>
          <cell r="J26">
            <v>-480581</v>
          </cell>
          <cell r="L26">
            <v>9145</v>
          </cell>
          <cell r="W26">
            <v>-9145</v>
          </cell>
          <cell r="Y26">
            <v>9145</v>
          </cell>
        </row>
        <row r="27">
          <cell r="B27" t="str">
            <v>10% GRT on Fuel In Base</v>
          </cell>
          <cell r="D27">
            <v>28143</v>
          </cell>
          <cell r="H27">
            <v>28242</v>
          </cell>
          <cell r="W27">
            <v>99</v>
          </cell>
        </row>
        <row r="28">
          <cell r="B28" t="str">
            <v>          Subtotal</v>
          </cell>
          <cell r="D28">
            <v>517869</v>
          </cell>
          <cell r="H28">
            <v>508823</v>
          </cell>
          <cell r="W28">
            <v>-9046</v>
          </cell>
        </row>
        <row r="30">
          <cell r="B30" t="str">
            <v>Fuel In Base (excl GRT)</v>
          </cell>
          <cell r="D30">
            <v>253315</v>
          </cell>
          <cell r="H30">
            <v>254200</v>
          </cell>
          <cell r="W30">
            <v>885</v>
          </cell>
          <cell r="X30" t="str">
            <v>{f}</v>
          </cell>
        </row>
        <row r="32">
          <cell r="B32" t="str">
            <v>TOTAL BASE</v>
          </cell>
          <cell r="D32">
            <v>771184</v>
          </cell>
          <cell r="H32">
            <v>763023</v>
          </cell>
          <cell r="W32">
            <v>-8161</v>
          </cell>
        </row>
        <row r="34">
          <cell r="B34" t="str">
            <v>Fuel Clause (excl GRT)</v>
          </cell>
          <cell r="D34">
            <v>-18178</v>
          </cell>
          <cell r="H34">
            <v>-21536</v>
          </cell>
          <cell r="W34">
            <v>-3358</v>
          </cell>
          <cell r="X34" t="str">
            <v>{f}</v>
          </cell>
        </row>
        <row r="35">
          <cell r="B35" t="str">
            <v>10% GRT on Fuel Clause Revenue</v>
          </cell>
          <cell r="D35">
            <v>-2020</v>
          </cell>
          <cell r="H35">
            <v>-2393</v>
          </cell>
          <cell r="W35">
            <v>-373</v>
          </cell>
        </row>
        <row r="37">
          <cell r="B37" t="str">
            <v>TOTAL FUEL CLAUSE REVENUE</v>
          </cell>
          <cell r="D37">
            <v>-20198</v>
          </cell>
          <cell r="H37">
            <v>-23929</v>
          </cell>
          <cell r="W37">
            <v>-3731</v>
          </cell>
        </row>
        <row r="38">
          <cell r="B38" t="str">
            <v> </v>
          </cell>
          <cell r="L38" t="str">
            <v> </v>
          </cell>
          <cell r="W38">
            <v>0</v>
          </cell>
          <cell r="Y38">
            <v>0</v>
          </cell>
        </row>
        <row r="40">
          <cell r="B40" t="str">
            <v>TOTAL SALE OF ELECTRICITY</v>
          </cell>
          <cell r="D40">
            <v>750986</v>
          </cell>
          <cell r="F40">
            <v>-489726</v>
          </cell>
          <cell r="H40">
            <v>739094</v>
          </cell>
          <cell r="L40">
            <v>9145</v>
          </cell>
          <cell r="W40">
            <v>-11892</v>
          </cell>
          <cell r="Y40">
            <v>9145</v>
          </cell>
        </row>
        <row r="42">
          <cell r="B42" t="str">
            <v>TOTAL OTHER REVENUES</v>
          </cell>
          <cell r="D42">
            <v>3810</v>
          </cell>
          <cell r="F42">
            <v>-3810</v>
          </cell>
          <cell r="H42">
            <v>3465</v>
          </cell>
          <cell r="J42">
            <v>-3465</v>
          </cell>
          <cell r="L42">
            <v>345</v>
          </cell>
          <cell r="W42">
            <v>-345</v>
          </cell>
          <cell r="Y42">
            <v>345</v>
          </cell>
        </row>
        <row r="43">
          <cell r="W43" t="str">
            <v>_</v>
          </cell>
          <cell r="Y43" t="str">
            <v>_</v>
          </cell>
        </row>
        <row r="44">
          <cell r="A44" t="str">
            <v>TOTAL OPERATING REVENUE</v>
          </cell>
          <cell r="D44">
            <v>754796</v>
          </cell>
          <cell r="F44">
            <v>-493536</v>
          </cell>
          <cell r="H44">
            <v>742559</v>
          </cell>
          <cell r="L44">
            <v>9490</v>
          </cell>
          <cell r="W44">
            <v>-12237</v>
          </cell>
          <cell r="Y44">
            <v>9490</v>
          </cell>
        </row>
        <row r="45">
          <cell r="W45" t="str">
            <v>_</v>
          </cell>
          <cell r="Y45" t="str">
            <v>_</v>
          </cell>
        </row>
        <row r="46">
          <cell r="A46" t="str">
            <v>OPERATING EXPENSES</v>
          </cell>
        </row>
        <row r="47">
          <cell r="B47" t="str">
            <v>Net Fuel &amp; Interchange</v>
          </cell>
          <cell r="D47">
            <v>186628</v>
          </cell>
          <cell r="F47">
            <v>-53899</v>
          </cell>
          <cell r="H47">
            <v>185879</v>
          </cell>
          <cell r="J47">
            <v>-51984</v>
          </cell>
          <cell r="L47">
            <v>1915</v>
          </cell>
          <cell r="W47">
            <v>-749</v>
          </cell>
          <cell r="X47" t="str">
            <v>{f}</v>
          </cell>
          <cell r="Y47">
            <v>1848</v>
          </cell>
        </row>
        <row r="48">
          <cell r="B48" t="str">
            <v>Capacity Purchase Payments</v>
          </cell>
          <cell r="D48">
            <v>48104</v>
          </cell>
          <cell r="F48">
            <v>53449</v>
          </cell>
          <cell r="H48">
            <v>50157</v>
          </cell>
          <cell r="J48">
            <v>55730</v>
          </cell>
          <cell r="L48">
            <v>2281</v>
          </cell>
          <cell r="W48">
            <v>2053</v>
          </cell>
          <cell r="Y48">
            <v>2200</v>
          </cell>
        </row>
        <row r="49">
          <cell r="B49" t="str">
            <v>                           Subtotal</v>
          </cell>
          <cell r="D49">
            <v>234732</v>
          </cell>
          <cell r="F49">
            <v>-450</v>
          </cell>
          <cell r="J49">
            <v>3746</v>
          </cell>
          <cell r="L49">
            <v>4196</v>
          </cell>
        </row>
        <row r="51">
          <cell r="B51" t="str">
            <v>Other O &amp; M</v>
          </cell>
          <cell r="D51">
            <v>127003</v>
          </cell>
          <cell r="F51">
            <v>141114</v>
          </cell>
          <cell r="H51">
            <v>121661</v>
          </cell>
          <cell r="J51">
            <v>135179</v>
          </cell>
          <cell r="L51">
            <v>-5935</v>
          </cell>
          <cell r="W51">
            <v>-5342</v>
          </cell>
          <cell r="Y51">
            <v>-5726</v>
          </cell>
        </row>
        <row r="52">
          <cell r="B52" t="str">
            <v>DSM Amortization</v>
          </cell>
          <cell r="D52">
            <v>8879</v>
          </cell>
          <cell r="F52">
            <v>9866</v>
          </cell>
          <cell r="H52">
            <v>5568</v>
          </cell>
          <cell r="J52">
            <v>6187</v>
          </cell>
          <cell r="L52">
            <v>-3679</v>
          </cell>
          <cell r="W52">
            <v>-3311</v>
          </cell>
          <cell r="Y52">
            <v>-3549</v>
          </cell>
        </row>
        <row r="53">
          <cell r="B53" t="str">
            <v>Depreciation</v>
          </cell>
          <cell r="D53">
            <v>62457</v>
          </cell>
          <cell r="F53">
            <v>69397</v>
          </cell>
          <cell r="H53">
            <v>61582</v>
          </cell>
          <cell r="J53">
            <v>68424</v>
          </cell>
          <cell r="L53">
            <v>-973</v>
          </cell>
          <cell r="W53">
            <v>-875</v>
          </cell>
          <cell r="Y53">
            <v>-938</v>
          </cell>
        </row>
        <row r="54">
          <cell r="B54" t="str">
            <v>Amortization - Other</v>
          </cell>
          <cell r="D54">
            <v>-969</v>
          </cell>
          <cell r="F54">
            <v>-1077</v>
          </cell>
          <cell r="H54">
            <v>-1043</v>
          </cell>
          <cell r="J54">
            <v>-1159</v>
          </cell>
          <cell r="L54">
            <v>-82</v>
          </cell>
          <cell r="W54">
            <v>-74</v>
          </cell>
          <cell r="Y54">
            <v>-79</v>
          </cell>
        </row>
        <row r="55">
          <cell r="B55" t="str">
            <v>Other Taxes - Excluding GRT</v>
          </cell>
          <cell r="D55">
            <v>30077</v>
          </cell>
          <cell r="F55">
            <v>33419</v>
          </cell>
          <cell r="H55">
            <v>29079</v>
          </cell>
          <cell r="J55">
            <v>32310</v>
          </cell>
          <cell r="L55">
            <v>-1109</v>
          </cell>
          <cell r="W55">
            <v>-998</v>
          </cell>
          <cell r="Y55">
            <v>-1070</v>
          </cell>
        </row>
        <row r="56">
          <cell r="B56" t="str">
            <v>Gross Receipts Tax</v>
          </cell>
          <cell r="D56">
            <v>73790</v>
          </cell>
          <cell r="F56">
            <v>-1820</v>
          </cell>
          <cell r="H56">
            <v>73876</v>
          </cell>
          <cell r="J56">
            <v>-354</v>
          </cell>
          <cell r="L56">
            <v>1466</v>
          </cell>
          <cell r="W56">
            <v>86</v>
          </cell>
          <cell r="Y56">
            <v>-1467</v>
          </cell>
        </row>
        <row r="57">
          <cell r="B57" t="str">
            <v>D.C. Income Tax</v>
          </cell>
          <cell r="D57">
            <v>15286</v>
          </cell>
          <cell r="F57">
            <v>-943</v>
          </cell>
          <cell r="H57">
            <v>17055</v>
          </cell>
          <cell r="J57">
            <v>1572</v>
          </cell>
          <cell r="L57">
            <v>2515</v>
          </cell>
          <cell r="W57">
            <v>1769</v>
          </cell>
          <cell r="Y57">
            <v>-2515</v>
          </cell>
        </row>
        <row r="58">
          <cell r="B58" t="str">
            <v>Federal Income Tax</v>
          </cell>
          <cell r="D58">
            <v>49003</v>
          </cell>
          <cell r="F58">
            <v>-3321</v>
          </cell>
          <cell r="H58">
            <v>52188</v>
          </cell>
          <cell r="J58">
            <v>4337</v>
          </cell>
          <cell r="L58">
            <v>7658</v>
          </cell>
          <cell r="W58">
            <v>3185</v>
          </cell>
          <cell r="Y58">
            <v>-7661</v>
          </cell>
        </row>
        <row r="60">
          <cell r="B60" t="str">
            <v>TOTAL OPERATING EXPENSES</v>
          </cell>
          <cell r="D60">
            <v>600258</v>
          </cell>
          <cell r="F60">
            <v>246185</v>
          </cell>
          <cell r="H60">
            <v>596002</v>
          </cell>
          <cell r="J60">
            <v>250242</v>
          </cell>
          <cell r="L60">
            <v>4057</v>
          </cell>
          <cell r="W60">
            <v>-4256</v>
          </cell>
          <cell r="Y60">
            <v>-18957</v>
          </cell>
        </row>
        <row r="62">
          <cell r="A62" t="str">
            <v>OPERATING INCOME</v>
          </cell>
          <cell r="D62">
            <v>154538</v>
          </cell>
          <cell r="F62">
            <v>-247351</v>
          </cell>
          <cell r="H62">
            <v>146557</v>
          </cell>
          <cell r="J62">
            <v>-233804</v>
          </cell>
          <cell r="L62">
            <v>13547</v>
          </cell>
          <cell r="W62">
            <v>-7981</v>
          </cell>
          <cell r="Y62">
            <v>-9467</v>
          </cell>
          <cell r="AA62">
            <v>-9873</v>
          </cell>
        </row>
        <row r="64">
          <cell r="A64" t="str">
            <v>SUBTOTAL</v>
          </cell>
          <cell r="F64">
            <v>-6990</v>
          </cell>
          <cell r="J64">
            <v>6671</v>
          </cell>
          <cell r="L64">
            <v>13661</v>
          </cell>
          <cell r="Y64">
            <v>-9467</v>
          </cell>
          <cell r="AA64">
            <v>-9873</v>
          </cell>
        </row>
        <row r="65">
          <cell r="Y65">
            <v>0</v>
          </cell>
          <cell r="AA65">
            <v>0</v>
          </cell>
        </row>
        <row r="67">
          <cell r="Y67" t="str">
            <v>_</v>
          </cell>
          <cell r="AA67" t="str">
            <v>_</v>
          </cell>
        </row>
        <row r="69">
          <cell r="A69" t="str">
            <v>CALCULATED REVENUE REQUIREMENT</v>
          </cell>
          <cell r="F69">
            <v>-7084</v>
          </cell>
          <cell r="J69">
            <v>8206</v>
          </cell>
          <cell r="L69">
            <v>15290</v>
          </cell>
          <cell r="Y69">
            <v>-9467</v>
          </cell>
          <cell r="AA69">
            <v>-9873</v>
          </cell>
        </row>
        <row r="71">
          <cell r="A71" t="str">
            <v>Unresolved difference</v>
          </cell>
          <cell r="F71">
            <v>-94</v>
          </cell>
          <cell r="J71">
            <v>1535</v>
          </cell>
          <cell r="L71">
            <v>1629</v>
          </cell>
        </row>
        <row r="81">
          <cell r="L81">
            <v>36398.5982486111</v>
          </cell>
        </row>
        <row r="82">
          <cell r="L82">
            <v>36398.5982486111</v>
          </cell>
        </row>
        <row r="83">
          <cell r="B83" t="str">
            <v>Analysis of Net Fuel &amp; Interchange</v>
          </cell>
        </row>
        <row r="85">
          <cell r="D85" t="str">
            <v>F.C. No.</v>
          </cell>
          <cell r="J85" t="str">
            <v>Revenue</v>
          </cell>
        </row>
        <row r="86">
          <cell r="D86" t="str">
            <v>939</v>
          </cell>
          <cell r="F86" t="str">
            <v>1995</v>
          </cell>
          <cell r="H86" t="str">
            <v>Difference</v>
          </cell>
          <cell r="J86" t="str">
            <v>Requirement</v>
          </cell>
        </row>
        <row r="88">
          <cell r="B88" t="str">
            <v>Net Fuel &amp; Interchange</v>
          </cell>
          <cell r="D88">
            <v>209790</v>
          </cell>
          <cell r="F88">
            <v>185879</v>
          </cell>
          <cell r="H88">
            <v>-23911</v>
          </cell>
          <cell r="J88">
            <v>-26568</v>
          </cell>
        </row>
        <row r="89">
          <cell r="B89" t="str">
            <v>Capacity purchase payments</v>
          </cell>
          <cell r="D89">
            <v>51873</v>
          </cell>
          <cell r="F89">
            <v>50157</v>
          </cell>
          <cell r="H89">
            <v>-1716</v>
          </cell>
          <cell r="J89">
            <v>-1907</v>
          </cell>
        </row>
        <row r="91">
          <cell r="B91" t="str">
            <v>Net Fuel Expense</v>
          </cell>
          <cell r="D91">
            <v>261663</v>
          </cell>
          <cell r="F91">
            <v>236036</v>
          </cell>
          <cell r="H91">
            <v>-25627</v>
          </cell>
          <cell r="J91">
            <v>-28474</v>
          </cell>
        </row>
        <row r="93">
          <cell r="B93" t="str">
            <v>Fuel Revenue</v>
          </cell>
        </row>
        <row r="94">
          <cell r="B94" t="str">
            <v>    Fuel in Base (excl GRT)</v>
          </cell>
          <cell r="D94">
            <v>253315</v>
          </cell>
          <cell r="F94">
            <v>254200</v>
          </cell>
          <cell r="H94">
            <v>885</v>
          </cell>
          <cell r="J94">
            <v>-983</v>
          </cell>
        </row>
        <row r="95">
          <cell r="B95" t="str">
            <v>    Fuel Clause (excl GRT)</v>
          </cell>
          <cell r="D95">
            <v>-18178</v>
          </cell>
          <cell r="F95">
            <v>-21536</v>
          </cell>
          <cell r="H95">
            <v>-3358</v>
          </cell>
          <cell r="J95">
            <v>3731</v>
          </cell>
        </row>
        <row r="97">
          <cell r="B97" t="str">
            <v>Net Fuel Revenue</v>
          </cell>
          <cell r="D97">
            <v>235137</v>
          </cell>
          <cell r="F97">
            <v>232664</v>
          </cell>
          <cell r="H97">
            <v>-2473</v>
          </cell>
          <cell r="J97">
            <v>2748</v>
          </cell>
        </row>
        <row r="99">
          <cell r="B99" t="str">
            <v>Difference</v>
          </cell>
          <cell r="D99">
            <v>-26526</v>
          </cell>
          <cell r="F99">
            <v>-3372</v>
          </cell>
          <cell r="H99">
            <v>23154</v>
          </cell>
          <cell r="J99">
            <v>-25727</v>
          </cell>
        </row>
        <row r="105">
          <cell r="L105">
            <v>-25727</v>
          </cell>
        </row>
        <row r="109">
          <cell r="B109" t="str">
            <v>ANALYSIS OF CHANGE IN INCOME TAXES</v>
          </cell>
          <cell r="H109">
            <v>36398.5982486111</v>
          </cell>
        </row>
        <row r="110">
          <cell r="H110">
            <v>36398.5982486111</v>
          </cell>
        </row>
        <row r="113">
          <cell r="F113" t="str">
            <v>DCIT</v>
          </cell>
          <cell r="H113" t="str">
            <v>FIT</v>
          </cell>
        </row>
        <row r="114">
          <cell r="A114" t="str">
            <v>||\027&amp;a-1R</v>
          </cell>
        </row>
        <row r="115">
          <cell r="B115" t="str">
            <v>_</v>
          </cell>
          <cell r="F115" t="str">
            <v>_</v>
          </cell>
          <cell r="H115" t="str">
            <v>_</v>
          </cell>
        </row>
        <row r="117">
          <cell r="A117" t="str">
            <v>Change in income taxes reflected in reconciliation</v>
          </cell>
          <cell r="F117">
            <v>1769</v>
          </cell>
          <cell r="H117">
            <v>3185</v>
          </cell>
        </row>
        <row r="120">
          <cell r="A120" t="str">
            <v>Known causes:</v>
          </cell>
        </row>
        <row r="122">
          <cell r="A122" t="str">
            <v>Difference in taxable income</v>
          </cell>
          <cell r="F122">
            <v>170</v>
          </cell>
          <cell r="H122">
            <v>538</v>
          </cell>
        </row>
        <row r="123">
          <cell r="A123" t="str">
            <v>Less:  amount implicitly calculated on non-taxable items</v>
          </cell>
        </row>
        <row r="124">
          <cell r="B124" t="str">
            <v>           Interest on Customer Deposits</v>
          </cell>
          <cell r="F124">
            <v>0</v>
          </cell>
          <cell r="H124">
            <v>-1</v>
          </cell>
        </row>
        <row r="125">
          <cell r="B125" t="str">
            <v>           Common Stock Issuance Costs</v>
          </cell>
          <cell r="F125">
            <v>6</v>
          </cell>
          <cell r="H125">
            <v>17</v>
          </cell>
        </row>
        <row r="126">
          <cell r="A126" t="str">
            <v>||\027&amp;a-1R</v>
          </cell>
        </row>
        <row r="127">
          <cell r="F127" t="str">
            <v>_</v>
          </cell>
          <cell r="H127" t="str">
            <v>_</v>
          </cell>
        </row>
        <row r="129">
          <cell r="B129" t="str">
            <v>Net difference in taxable income</v>
          </cell>
          <cell r="F129">
            <v>164</v>
          </cell>
          <cell r="H129">
            <v>522</v>
          </cell>
        </row>
        <row r="131">
          <cell r="B131" t="str">
            <v>Interest synchronization</v>
          </cell>
          <cell r="F131">
            <v>99</v>
          </cell>
          <cell r="H131">
            <v>311</v>
          </cell>
        </row>
        <row r="133">
          <cell r="B133" t="str">
            <v>Additional gross receipts tax</v>
          </cell>
          <cell r="F133">
            <v>135</v>
          </cell>
          <cell r="H133">
            <v>415</v>
          </cell>
        </row>
        <row r="135">
          <cell r="B135" t="str">
            <v>Permanent and flow-thru differences</v>
          </cell>
          <cell r="F135">
            <v>719</v>
          </cell>
          <cell r="H135">
            <v>4747</v>
          </cell>
        </row>
        <row r="137">
          <cell r="B137" t="str">
            <v>3.32% customer deposit interest rate</v>
          </cell>
        </row>
        <row r="139">
          <cell r="B139" t="str">
            <v>DCIT true-up</v>
          </cell>
        </row>
        <row r="141">
          <cell r="B141" t="str">
            <v>FIT 34/35% adjustments</v>
          </cell>
        </row>
        <row r="144">
          <cell r="B144" t="str">
            <v>DCIT rate change</v>
          </cell>
        </row>
        <row r="145">
          <cell r="A145" t="str">
            <v>||\027&amp;a-1R</v>
          </cell>
        </row>
        <row r="146">
          <cell r="F146" t="str">
            <v>_</v>
          </cell>
          <cell r="H146" t="str">
            <v>_</v>
          </cell>
        </row>
        <row r="148">
          <cell r="A148" t="str">
            <v>Unresolved difference</v>
          </cell>
          <cell r="F148">
            <v>652</v>
          </cell>
          <cell r="H148">
            <v>-2810</v>
          </cell>
        </row>
        <row r="152">
          <cell r="A152" t="str">
            <v>||\012</v>
          </cell>
        </row>
        <row r="162">
          <cell r="A162" t="str">
            <v>OTHER RECONCILING ITEMS</v>
          </cell>
          <cell r="D162">
            <v>36398.5982486111</v>
          </cell>
          <cell r="F162" t="str">
            <v>F.C. No.</v>
          </cell>
        </row>
        <row r="163">
          <cell r="D163">
            <v>36398.5982486111</v>
          </cell>
          <cell r="F163" t="str">
            <v>929</v>
          </cell>
          <cell r="H163" t="str">
            <v>1994</v>
          </cell>
          <cell r="L163" t="str">
            <v>Difference</v>
          </cell>
        </row>
        <row r="164">
          <cell r="A164" t="str">
            <v>||\027&amp;a-1R</v>
          </cell>
        </row>
        <row r="165">
          <cell r="F165" t="str">
            <v>_</v>
          </cell>
          <cell r="H165" t="str">
            <v>_</v>
          </cell>
          <cell r="L165" t="str">
            <v>_</v>
          </cell>
        </row>
        <row r="167">
          <cell r="A167" t="str">
            <v>Permanent &amp; Flow Through Differences for DCIT</v>
          </cell>
          <cell r="F167">
            <v>10896</v>
          </cell>
          <cell r="H167">
            <v>26589</v>
          </cell>
          <cell r="L167">
            <v>15693</v>
          </cell>
        </row>
        <row r="168">
          <cell r="A168" t="str">
            <v>||\027&amp;a-1R</v>
          </cell>
        </row>
        <row r="169">
          <cell r="L169" t="str">
            <v>_</v>
          </cell>
        </row>
        <row r="170">
          <cell r="A170" t="str">
            <v>||\027&amp;a-60V</v>
          </cell>
        </row>
        <row r="171">
          <cell r="L171" t="str">
            <v>_</v>
          </cell>
        </row>
        <row r="174">
          <cell r="A174" t="str">
            <v>Effect on DCIT</v>
          </cell>
          <cell r="L174">
            <v>719</v>
          </cell>
        </row>
        <row r="175">
          <cell r="A175" t="str">
            <v>||\027&amp;a-1R</v>
          </cell>
        </row>
        <row r="176">
          <cell r="L176" t="str">
            <v>_</v>
          </cell>
        </row>
        <row r="177">
          <cell r="A177" t="str">
            <v>||\027&amp;a-58V</v>
          </cell>
        </row>
        <row r="178">
          <cell r="L178" t="str">
            <v>_</v>
          </cell>
        </row>
        <row r="181">
          <cell r="A181" t="str">
            <v>Permanent &amp; Flow Through Differences for FIT (D.C. alloc.)</v>
          </cell>
          <cell r="F181">
            <v>-5075</v>
          </cell>
          <cell r="H181">
            <v>9207</v>
          </cell>
          <cell r="L181">
            <v>14282</v>
          </cell>
        </row>
        <row r="182">
          <cell r="A182" t="str">
            <v>||\027&amp;a-1R</v>
          </cell>
        </row>
        <row r="183">
          <cell r="L183" t="str">
            <v>_</v>
          </cell>
        </row>
        <row r="184">
          <cell r="A184" t="str">
            <v>||\027&amp;a-60V</v>
          </cell>
        </row>
        <row r="185">
          <cell r="L185" t="str">
            <v>_</v>
          </cell>
        </row>
        <row r="188">
          <cell r="A188" t="str">
            <v>Effect on FIT</v>
          </cell>
          <cell r="L188">
            <v>4747</v>
          </cell>
        </row>
        <row r="189">
          <cell r="A189" t="str">
            <v>||\027&amp;a-1R</v>
          </cell>
        </row>
        <row r="190">
          <cell r="L190" t="str">
            <v>_</v>
          </cell>
        </row>
        <row r="191">
          <cell r="A191" t="str">
            <v>||\027&amp;a-60V</v>
          </cell>
        </row>
        <row r="192">
          <cell r="L192" t="str">
            <v>_</v>
          </cell>
        </row>
        <row r="196">
          <cell r="A196" t="str">
            <v>   Removal of Implicit Tax Calculation on Non-Taxable Items</v>
          </cell>
        </row>
        <row r="197">
          <cell r="A197" t="str">
            <v>||\027&amp;a-1R</v>
          </cell>
        </row>
        <row r="198">
          <cell r="A198" t="str">
            <v>_</v>
          </cell>
          <cell r="B198" t="str">
            <v>_</v>
          </cell>
          <cell r="C198" t="str">
            <v>_</v>
          </cell>
          <cell r="D198" t="str">
            <v>_</v>
          </cell>
        </row>
        <row r="200">
          <cell r="A200" t="str">
            <v>INTEREST ON CUSTOMER DEPOSITS</v>
          </cell>
          <cell r="F200">
            <v>321</v>
          </cell>
          <cell r="H200">
            <v>324</v>
          </cell>
          <cell r="L200">
            <v>3</v>
          </cell>
        </row>
        <row r="201">
          <cell r="A201" t="str">
            <v>||\027&amp;a-1R</v>
          </cell>
        </row>
        <row r="202">
          <cell r="L202" t="str">
            <v>_</v>
          </cell>
        </row>
        <row r="203">
          <cell r="A203" t="str">
            <v>||\027&amp;a-60V</v>
          </cell>
        </row>
        <row r="204">
          <cell r="L204" t="str">
            <v>_</v>
          </cell>
        </row>
        <row r="207">
          <cell r="A207" t="str">
            <v>Effect on DCIT implicit in determination of tax change expected</v>
          </cell>
        </row>
        <row r="208">
          <cell r="B208" t="str">
            <v>    due to adjusted revenue - expense change</v>
          </cell>
          <cell r="L208">
            <v>0</v>
          </cell>
        </row>
        <row r="209">
          <cell r="A209" t="str">
            <v>||\027&amp;a-1R</v>
          </cell>
        </row>
        <row r="210">
          <cell r="L210" t="str">
            <v>_</v>
          </cell>
        </row>
        <row r="211">
          <cell r="A211" t="str">
            <v>||\027&amp;a-60V</v>
          </cell>
        </row>
        <row r="212">
          <cell r="L212" t="str">
            <v>_</v>
          </cell>
        </row>
        <row r="214">
          <cell r="A214" t="str">
            <v>Effect on FIT implicit in determination of tax change expected</v>
          </cell>
        </row>
        <row r="215">
          <cell r="B215" t="str">
            <v>    due to adjusted revenue - expense change</v>
          </cell>
          <cell r="L215">
            <v>-1</v>
          </cell>
        </row>
        <row r="216">
          <cell r="A216" t="str">
            <v>||\027&amp;a-1R</v>
          </cell>
        </row>
        <row r="217">
          <cell r="L217" t="str">
            <v>_</v>
          </cell>
        </row>
        <row r="218">
          <cell r="A218" t="str">
            <v>||\027&amp;a-60V</v>
          </cell>
        </row>
        <row r="219">
          <cell r="L219" t="str">
            <v>_</v>
          </cell>
        </row>
        <row r="224">
          <cell r="A224" t="str">
            <v>COMMON STOCK ISSUANCE COSTS</v>
          </cell>
          <cell r="F224">
            <v>54</v>
          </cell>
          <cell r="H224">
            <v>0</v>
          </cell>
          <cell r="L224">
            <v>-54</v>
          </cell>
        </row>
        <row r="225">
          <cell r="A225" t="str">
            <v>||\027&amp;a-1R</v>
          </cell>
        </row>
        <row r="226">
          <cell r="L226" t="str">
            <v>_</v>
          </cell>
        </row>
        <row r="227">
          <cell r="A227" t="str">
            <v>||\027&amp;a-60V</v>
          </cell>
        </row>
        <row r="228">
          <cell r="L228" t="str">
            <v>_</v>
          </cell>
        </row>
        <row r="231">
          <cell r="A231" t="str">
            <v>Effect on DCIT implicit in determination of tax change expected</v>
          </cell>
        </row>
        <row r="232">
          <cell r="B232" t="str">
            <v>    due to adjusted revenue - expense change</v>
          </cell>
          <cell r="L232">
            <v>6</v>
          </cell>
        </row>
        <row r="233">
          <cell r="A233" t="str">
            <v>||\027&amp;a-1R</v>
          </cell>
        </row>
        <row r="234">
          <cell r="L234" t="str">
            <v>_</v>
          </cell>
        </row>
        <row r="235">
          <cell r="A235" t="str">
            <v>||\027&amp;a-60V</v>
          </cell>
        </row>
        <row r="236">
          <cell r="L236" t="str">
            <v>_</v>
          </cell>
        </row>
        <row r="238">
          <cell r="A238" t="str">
            <v>Effect on FIT implicit in determination of tax change expected</v>
          </cell>
        </row>
        <row r="239">
          <cell r="B239" t="str">
            <v>    due to adjusted revenue - expense change</v>
          </cell>
          <cell r="L239">
            <v>17</v>
          </cell>
        </row>
        <row r="240">
          <cell r="A240" t="str">
            <v>||\027&amp;a-1R</v>
          </cell>
        </row>
        <row r="241">
          <cell r="L241" t="str">
            <v>_</v>
          </cell>
        </row>
        <row r="242">
          <cell r="A242" t="str">
            <v>||\027&amp;a-60V</v>
          </cell>
        </row>
        <row r="243">
          <cell r="L243" t="str">
            <v>_</v>
          </cell>
        </row>
        <row r="244">
          <cell r="A244" t="str">
            <v>||\012</v>
          </cell>
        </row>
        <row r="250">
          <cell r="D250" t="str">
            <v>F.C. No.</v>
          </cell>
          <cell r="F250" t="str">
            <v>F.C. No.</v>
          </cell>
          <cell r="L250" t="str">
            <v>Revenue</v>
          </cell>
          <cell r="AA250" t="str">
            <v>Int Synch</v>
          </cell>
        </row>
        <row r="251">
          <cell r="B251" t="str">
            <v>   FUNCTIONAL ANALYSIS OF SELECTED ITEMS</v>
          </cell>
          <cell r="D251" t="str">
            <v>912</v>
          </cell>
          <cell r="F251" t="str">
            <v>929</v>
          </cell>
          <cell r="H251" t="str">
            <v>Difference</v>
          </cell>
          <cell r="L251" t="str">
            <v>Requirement</v>
          </cell>
          <cell r="W251" t="str">
            <v>CT 1</v>
          </cell>
          <cell r="Y251" t="str">
            <v>CT 2</v>
          </cell>
          <cell r="AA251" t="str">
            <v>DCIT</v>
          </cell>
        </row>
        <row r="252">
          <cell r="A252" t="str">
            <v>||\027&amp;a-1R</v>
          </cell>
        </row>
        <row r="253">
          <cell r="B253" t="str">
            <v>_</v>
          </cell>
          <cell r="D253" t="str">
            <v>_</v>
          </cell>
          <cell r="F253" t="str">
            <v>_</v>
          </cell>
          <cell r="H253" t="str">
            <v>_</v>
          </cell>
          <cell r="L253" t="str">
            <v>_</v>
          </cell>
          <cell r="W253" t="str">
            <v>_</v>
          </cell>
          <cell r="Y253" t="str">
            <v>_</v>
          </cell>
          <cell r="AA253" t="str">
            <v>_</v>
          </cell>
        </row>
        <row r="255">
          <cell r="A255" t="str">
            <v>ELECTRIC PLANT IN SERVICE</v>
          </cell>
          <cell r="D255">
            <v>2535530</v>
          </cell>
          <cell r="F255">
            <v>2479575</v>
          </cell>
          <cell r="H255">
            <v>-55955</v>
          </cell>
          <cell r="L255">
            <v>-8456</v>
          </cell>
          <cell r="AA255">
            <v>234</v>
          </cell>
        </row>
        <row r="257">
          <cell r="B257" t="str">
            <v>Production</v>
          </cell>
          <cell r="D257">
            <v>735635</v>
          </cell>
          <cell r="F257">
            <v>819230</v>
          </cell>
          <cell r="H257">
            <v>83595</v>
          </cell>
          <cell r="L257">
            <v>12629</v>
          </cell>
          <cell r="W257">
            <v>721</v>
          </cell>
          <cell r="Y257">
            <v>4221</v>
          </cell>
          <cell r="AA257">
            <v>-350</v>
          </cell>
        </row>
        <row r="258">
          <cell r="B258" t="str">
            <v>Transmission</v>
          </cell>
          <cell r="D258">
            <v>251421</v>
          </cell>
          <cell r="F258">
            <v>285743</v>
          </cell>
          <cell r="H258">
            <v>34322</v>
          </cell>
          <cell r="L258">
            <v>5185</v>
          </cell>
          <cell r="W258">
            <v>-272</v>
          </cell>
          <cell r="Y258">
            <v>572</v>
          </cell>
          <cell r="AA258">
            <v>-144</v>
          </cell>
        </row>
        <row r="259">
          <cell r="B259" t="str">
            <v>Distribution</v>
          </cell>
          <cell r="D259">
            <v>888637</v>
          </cell>
          <cell r="F259">
            <v>973326</v>
          </cell>
          <cell r="H259">
            <v>84689</v>
          </cell>
          <cell r="L259">
            <v>12796</v>
          </cell>
          <cell r="W259" t="str">
            <v>-</v>
          </cell>
          <cell r="Y259" t="str">
            <v>-</v>
          </cell>
          <cell r="AA259">
            <v>-355</v>
          </cell>
        </row>
        <row r="260">
          <cell r="B260" t="str">
            <v>General</v>
          </cell>
          <cell r="D260">
            <v>128417</v>
          </cell>
          <cell r="F260">
            <v>127701</v>
          </cell>
          <cell r="H260">
            <v>-716</v>
          </cell>
          <cell r="L260">
            <v>-107</v>
          </cell>
          <cell r="W260">
            <v>33</v>
          </cell>
          <cell r="Y260">
            <v>47</v>
          </cell>
          <cell r="AA260">
            <v>3</v>
          </cell>
        </row>
        <row r="262">
          <cell r="B262" t="str">
            <v>Check</v>
          </cell>
          <cell r="D262">
            <v>2004110</v>
          </cell>
          <cell r="F262">
            <v>2206000</v>
          </cell>
          <cell r="H262">
            <v>201890</v>
          </cell>
          <cell r="L262">
            <v>30503</v>
          </cell>
          <cell r="W262">
            <v>482</v>
          </cell>
          <cell r="Y262">
            <v>4840</v>
          </cell>
          <cell r="AA262">
            <v>-846</v>
          </cell>
        </row>
        <row r="267">
          <cell r="A267" t="str">
            <v>ACCUMULATED DEPRECIATION</v>
          </cell>
          <cell r="D267">
            <v>-693708</v>
          </cell>
          <cell r="F267">
            <v>-664109</v>
          </cell>
          <cell r="H267">
            <v>29599</v>
          </cell>
          <cell r="L267">
            <v>4473</v>
          </cell>
          <cell r="AA267">
            <v>-124</v>
          </cell>
        </row>
        <row r="269">
          <cell r="B269" t="str">
            <v>Production</v>
          </cell>
          <cell r="D269">
            <v>-199863</v>
          </cell>
          <cell r="F269">
            <v>-219451</v>
          </cell>
          <cell r="H269">
            <v>-19588</v>
          </cell>
          <cell r="L269">
            <v>-2961</v>
          </cell>
          <cell r="W269">
            <v>-7</v>
          </cell>
          <cell r="Y269">
            <v>-82</v>
          </cell>
          <cell r="AA269">
            <v>81</v>
          </cell>
        </row>
        <row r="270">
          <cell r="B270" t="str">
            <v>Transmission</v>
          </cell>
          <cell r="D270">
            <v>-66783</v>
          </cell>
          <cell r="F270">
            <v>-80591</v>
          </cell>
          <cell r="H270">
            <v>-13808</v>
          </cell>
          <cell r="L270">
            <v>-2085</v>
          </cell>
          <cell r="W270">
            <v>7</v>
          </cell>
          <cell r="Y270">
            <v>-7</v>
          </cell>
          <cell r="AA270">
            <v>58</v>
          </cell>
        </row>
        <row r="271">
          <cell r="B271" t="str">
            <v>Distribution</v>
          </cell>
          <cell r="D271">
            <v>-214902</v>
          </cell>
          <cell r="F271">
            <v>-233882</v>
          </cell>
          <cell r="H271">
            <v>-18980</v>
          </cell>
          <cell r="L271">
            <v>-2868</v>
          </cell>
          <cell r="W271" t="str">
            <v>-</v>
          </cell>
          <cell r="Y271" t="str">
            <v>-</v>
          </cell>
          <cell r="AA271">
            <v>80</v>
          </cell>
        </row>
        <row r="272">
          <cell r="B272" t="str">
            <v>General</v>
          </cell>
          <cell r="D272">
            <v>-32423</v>
          </cell>
          <cell r="F272">
            <v>-41458</v>
          </cell>
          <cell r="H272">
            <v>-9035</v>
          </cell>
          <cell r="L272">
            <v>-1364</v>
          </cell>
          <cell r="W272">
            <v>-1</v>
          </cell>
          <cell r="Y272">
            <v>-2</v>
          </cell>
          <cell r="AA272">
            <v>38</v>
          </cell>
        </row>
        <row r="274">
          <cell r="B274" t="str">
            <v>Check</v>
          </cell>
          <cell r="D274">
            <v>-513971</v>
          </cell>
          <cell r="F274">
            <v>-575382</v>
          </cell>
          <cell r="H274">
            <v>-61411</v>
          </cell>
          <cell r="L274">
            <v>-9278</v>
          </cell>
          <cell r="W274">
            <v>-1</v>
          </cell>
          <cell r="Y274">
            <v>-91</v>
          </cell>
          <cell r="AA274">
            <v>257</v>
          </cell>
        </row>
        <row r="279">
          <cell r="A279" t="str">
            <v>DEPRECIATION EXPENSE</v>
          </cell>
          <cell r="D279">
            <v>62457</v>
          </cell>
          <cell r="F279">
            <v>61582</v>
          </cell>
          <cell r="H279">
            <v>-875</v>
          </cell>
          <cell r="L279">
            <v>-938</v>
          </cell>
        </row>
        <row r="281">
          <cell r="B281" t="str">
            <v>Production</v>
          </cell>
          <cell r="D281">
            <v>16437</v>
          </cell>
          <cell r="F281">
            <v>19286</v>
          </cell>
          <cell r="H281">
            <v>2849</v>
          </cell>
          <cell r="L281">
            <v>3054</v>
          </cell>
          <cell r="W281">
            <v>90</v>
          </cell>
          <cell r="Y281">
            <v>1793</v>
          </cell>
        </row>
        <row r="282">
          <cell r="B282" t="str">
            <v>Transmission</v>
          </cell>
          <cell r="D282">
            <v>5090</v>
          </cell>
          <cell r="F282">
            <v>6055</v>
          </cell>
          <cell r="H282">
            <v>965</v>
          </cell>
          <cell r="L282">
            <v>1034</v>
          </cell>
          <cell r="W282">
            <v>-88</v>
          </cell>
          <cell r="Y282">
            <v>228</v>
          </cell>
        </row>
        <row r="283">
          <cell r="B283" t="str">
            <v>Distribution</v>
          </cell>
          <cell r="D283">
            <v>21931</v>
          </cell>
          <cell r="F283">
            <v>23566</v>
          </cell>
          <cell r="H283">
            <v>1635</v>
          </cell>
          <cell r="L283">
            <v>1752</v>
          </cell>
          <cell r="W283" t="str">
            <v>-</v>
          </cell>
          <cell r="Y283" t="str">
            <v>-</v>
          </cell>
        </row>
        <row r="284">
          <cell r="B284" t="str">
            <v>General</v>
          </cell>
          <cell r="D284">
            <v>5568</v>
          </cell>
          <cell r="F284">
            <v>6383</v>
          </cell>
          <cell r="H284">
            <v>815</v>
          </cell>
          <cell r="L284">
            <v>874</v>
          </cell>
          <cell r="W284">
            <v>17</v>
          </cell>
          <cell r="Y284">
            <v>17</v>
          </cell>
        </row>
        <row r="286">
          <cell r="B286" t="str">
            <v>Check</v>
          </cell>
          <cell r="D286">
            <v>49026</v>
          </cell>
          <cell r="F286">
            <v>55290</v>
          </cell>
          <cell r="H286">
            <v>6264</v>
          </cell>
          <cell r="L286">
            <v>6714</v>
          </cell>
          <cell r="W286">
            <v>19</v>
          </cell>
          <cell r="Y286">
            <v>2038</v>
          </cell>
        </row>
        <row r="289">
          <cell r="B289" t="str">
            <v>TOTAL PER ABOVE</v>
          </cell>
          <cell r="W289">
            <v>500</v>
          </cell>
          <cell r="Y289">
            <v>6787</v>
          </cell>
        </row>
        <row r="290">
          <cell r="B290" t="str">
            <v>ADT</v>
          </cell>
          <cell r="W290">
            <v>-3</v>
          </cell>
          <cell r="Y290">
            <v>-1</v>
          </cell>
        </row>
        <row r="291">
          <cell r="B291" t="str">
            <v>TOTAL </v>
          </cell>
          <cell r="W291" t="str">
            <v>      ------</v>
          </cell>
          <cell r="Y291" t="str">
            <v>      ------</v>
          </cell>
        </row>
        <row r="292">
          <cell r="W292">
            <v>497</v>
          </cell>
          <cell r="Y292">
            <v>6786</v>
          </cell>
        </row>
        <row r="293">
          <cell r="A293" t="str">
            <v>||\012</v>
          </cell>
        </row>
        <row r="309">
          <cell r="A309" t="str">
            <v>STATION H CT-1</v>
          </cell>
        </row>
        <row r="310">
          <cell r="D310" t="str">
            <v>912</v>
          </cell>
          <cell r="F310" t="str">
            <v>8 &amp; 4</v>
          </cell>
          <cell r="H310" t="str">
            <v>Difference</v>
          </cell>
          <cell r="L310" t="str">
            <v>DCIT</v>
          </cell>
          <cell r="W310" t="str">
            <v>FIT</v>
          </cell>
          <cell r="Y310" t="str">
            <v>REV REQ</v>
          </cell>
        </row>
        <row r="311">
          <cell r="D311" t="str">
            <v>-</v>
          </cell>
          <cell r="F311" t="str">
            <v>-</v>
          </cell>
          <cell r="H311" t="str">
            <v>-</v>
          </cell>
          <cell r="L311" t="str">
            <v>-</v>
          </cell>
          <cell r="W311" t="str">
            <v>-</v>
          </cell>
          <cell r="Y311" t="str">
            <v>-</v>
          </cell>
        </row>
        <row r="312">
          <cell r="A312" t="str">
            <v>RATE BASE</v>
          </cell>
        </row>
        <row r="314">
          <cell r="A314" t="str">
            <v>SYSTEM EPIS</v>
          </cell>
        </row>
        <row r="315">
          <cell r="A315" t="str">
            <v>  Production</v>
          </cell>
          <cell r="D315">
            <v>101890</v>
          </cell>
          <cell r="F315">
            <v>110769</v>
          </cell>
        </row>
        <row r="316">
          <cell r="A316" t="str">
            <v>  Transmission</v>
          </cell>
          <cell r="D316">
            <v>28340</v>
          </cell>
          <cell r="F316">
            <v>23088</v>
          </cell>
        </row>
        <row r="317">
          <cell r="A317" t="str">
            <v>  General</v>
          </cell>
          <cell r="D317" t="str">
            <v>-</v>
          </cell>
          <cell r="F317">
            <v>466</v>
          </cell>
        </row>
        <row r="319">
          <cell r="A319" t="str">
            <v>D.C. ALLOCATED EPIS</v>
          </cell>
        </row>
        <row r="320">
          <cell r="A320" t="str">
            <v>  Production</v>
          </cell>
          <cell r="D320">
            <v>38504</v>
          </cell>
          <cell r="F320">
            <v>43300</v>
          </cell>
        </row>
        <row r="321">
          <cell r="A321" t="str">
            <v>  Transmission </v>
          </cell>
          <cell r="D321">
            <v>10710</v>
          </cell>
          <cell r="F321">
            <v>9025</v>
          </cell>
        </row>
        <row r="322">
          <cell r="A322" t="str">
            <v>  General </v>
          </cell>
          <cell r="D322" t="str">
            <v>-</v>
          </cell>
          <cell r="F322">
            <v>202</v>
          </cell>
        </row>
        <row r="323">
          <cell r="D323" t="str">
            <v>-</v>
          </cell>
          <cell r="F323" t="str">
            <v>-</v>
          </cell>
        </row>
        <row r="324">
          <cell r="D324">
            <v>49214</v>
          </cell>
          <cell r="F324">
            <v>52527</v>
          </cell>
        </row>
        <row r="325">
          <cell r="A325" t="str">
            <v>D.C. AFUDC</v>
          </cell>
        </row>
        <row r="326">
          <cell r="A326" t="str">
            <v>  Production</v>
          </cell>
          <cell r="D326">
            <v>8572</v>
          </cell>
          <cell r="F326">
            <v>8542</v>
          </cell>
        </row>
        <row r="327">
          <cell r="A327" t="str">
            <v>  Transmission </v>
          </cell>
          <cell r="D327">
            <v>1437</v>
          </cell>
          <cell r="F327">
            <v>1332</v>
          </cell>
        </row>
        <row r="328">
          <cell r="A328" t="str">
            <v>  General </v>
          </cell>
          <cell r="D328" t="str">
            <v>-</v>
          </cell>
          <cell r="F328">
            <v>20</v>
          </cell>
        </row>
        <row r="329">
          <cell r="D329" t="str">
            <v>-</v>
          </cell>
          <cell r="F329" t="str">
            <v>-</v>
          </cell>
        </row>
        <row r="330">
          <cell r="D330">
            <v>10009</v>
          </cell>
          <cell r="F330">
            <v>9894</v>
          </cell>
        </row>
        <row r="332">
          <cell r="A332" t="str">
            <v>Net EPIS</v>
          </cell>
        </row>
        <row r="333">
          <cell r="A333" t="str">
            <v>  Production</v>
          </cell>
          <cell r="D333">
            <v>47076</v>
          </cell>
          <cell r="F333">
            <v>51842</v>
          </cell>
          <cell r="H333">
            <v>4766</v>
          </cell>
          <cell r="Y333">
            <v>861</v>
          </cell>
        </row>
        <row r="334">
          <cell r="A334" t="str">
            <v>  Transmission </v>
          </cell>
          <cell r="D334">
            <v>12147</v>
          </cell>
          <cell r="F334">
            <v>10357</v>
          </cell>
          <cell r="H334">
            <v>-1790</v>
          </cell>
          <cell r="Y334">
            <v>-323</v>
          </cell>
        </row>
        <row r="335">
          <cell r="A335" t="str">
            <v>  General </v>
          </cell>
          <cell r="D335" t="str">
            <v>-</v>
          </cell>
          <cell r="F335">
            <v>222</v>
          </cell>
          <cell r="H335">
            <v>222</v>
          </cell>
          <cell r="Y335">
            <v>40</v>
          </cell>
        </row>
        <row r="336">
          <cell r="D336" t="str">
            <v>-</v>
          </cell>
          <cell r="F336" t="str">
            <v>-</v>
          </cell>
          <cell r="H336" t="str">
            <v>-</v>
          </cell>
          <cell r="Y336" t="str">
            <v>-</v>
          </cell>
        </row>
        <row r="337">
          <cell r="A337" t="str">
            <v>  Net EPIS</v>
          </cell>
          <cell r="D337">
            <v>59223</v>
          </cell>
          <cell r="F337">
            <v>62421</v>
          </cell>
          <cell r="H337">
            <v>3198</v>
          </cell>
          <cell r="Y337">
            <v>578</v>
          </cell>
        </row>
        <row r="338">
          <cell r="Y338" t="str">
            <v>=</v>
          </cell>
        </row>
        <row r="339">
          <cell r="A339" t="str">
            <v>ACCUMULATED DEPR</v>
          </cell>
        </row>
        <row r="340">
          <cell r="A340" t="str">
            <v>  Production</v>
          </cell>
          <cell r="D340">
            <v>-795</v>
          </cell>
          <cell r="F340">
            <v>-836</v>
          </cell>
          <cell r="H340">
            <v>-41</v>
          </cell>
          <cell r="Y340">
            <v>-7</v>
          </cell>
        </row>
        <row r="341">
          <cell r="A341" t="str">
            <v>  Transmission </v>
          </cell>
          <cell r="D341">
            <v>-147</v>
          </cell>
          <cell r="F341">
            <v>-107</v>
          </cell>
          <cell r="H341">
            <v>40</v>
          </cell>
          <cell r="Y341">
            <v>7</v>
          </cell>
        </row>
        <row r="342">
          <cell r="A342" t="str">
            <v>  General </v>
          </cell>
          <cell r="D342" t="str">
            <v>-</v>
          </cell>
          <cell r="F342">
            <v>-8</v>
          </cell>
          <cell r="H342">
            <v>-8</v>
          </cell>
          <cell r="Y342">
            <v>-1</v>
          </cell>
        </row>
        <row r="343">
          <cell r="D343" t="str">
            <v>-</v>
          </cell>
          <cell r="F343" t="str">
            <v>-</v>
          </cell>
          <cell r="H343" t="str">
            <v>-</v>
          </cell>
          <cell r="Y343" t="str">
            <v>-</v>
          </cell>
        </row>
        <row r="344">
          <cell r="A344" t="str">
            <v>  Accum depr</v>
          </cell>
          <cell r="D344">
            <v>-942</v>
          </cell>
          <cell r="F344">
            <v>-951</v>
          </cell>
          <cell r="H344">
            <v>-9</v>
          </cell>
          <cell r="Y344">
            <v>-1</v>
          </cell>
        </row>
        <row r="345">
          <cell r="Y345" t="str">
            <v>=</v>
          </cell>
        </row>
        <row r="347">
          <cell r="A347" t="str">
            <v>ADT  (Assume all production)</v>
          </cell>
          <cell r="D347">
            <v>2</v>
          </cell>
          <cell r="F347">
            <v>-14</v>
          </cell>
          <cell r="H347">
            <v>-16</v>
          </cell>
          <cell r="Y347">
            <v>-3</v>
          </cell>
        </row>
        <row r="348">
          <cell r="D348" t="str">
            <v>-</v>
          </cell>
          <cell r="F348" t="str">
            <v>-</v>
          </cell>
          <cell r="H348" t="str">
            <v>-</v>
          </cell>
          <cell r="Y348" t="str">
            <v>=</v>
          </cell>
        </row>
        <row r="349">
          <cell r="A349" t="str">
            <v>NET RATE BASE</v>
          </cell>
        </row>
        <row r="350">
          <cell r="A350" t="str">
            <v>  Production</v>
          </cell>
          <cell r="D350">
            <v>46283</v>
          </cell>
          <cell r="F350">
            <v>50992</v>
          </cell>
          <cell r="H350">
            <v>4709</v>
          </cell>
          <cell r="Y350">
            <v>851</v>
          </cell>
        </row>
        <row r="351">
          <cell r="A351" t="str">
            <v>  Transmission </v>
          </cell>
          <cell r="D351">
            <v>12000</v>
          </cell>
          <cell r="F351">
            <v>10250</v>
          </cell>
          <cell r="H351">
            <v>-1750</v>
          </cell>
          <cell r="Y351">
            <v>-316</v>
          </cell>
        </row>
        <row r="352">
          <cell r="A352" t="str">
            <v>  General </v>
          </cell>
          <cell r="D352" t="str">
            <v>-</v>
          </cell>
          <cell r="F352">
            <v>214</v>
          </cell>
          <cell r="H352">
            <v>214</v>
          </cell>
          <cell r="Y352">
            <v>39</v>
          </cell>
        </row>
        <row r="353">
          <cell r="D353" t="str">
            <v>-</v>
          </cell>
          <cell r="F353" t="str">
            <v>-</v>
          </cell>
          <cell r="H353" t="str">
            <v>-</v>
          </cell>
          <cell r="Y353" t="str">
            <v>-</v>
          </cell>
        </row>
        <row r="355">
          <cell r="A355" t="str">
            <v>NET ADDITION TO RATE BASE</v>
          </cell>
          <cell r="D355">
            <v>58283</v>
          </cell>
          <cell r="F355">
            <v>61456</v>
          </cell>
          <cell r="H355">
            <v>3173</v>
          </cell>
          <cell r="Y355">
            <v>574</v>
          </cell>
        </row>
        <row r="357">
          <cell r="A357" t="str">
            <v>INTEREST SYNCH:    (attribute 100% to EPIS)</v>
          </cell>
        </row>
        <row r="358">
          <cell r="B358" t="str">
            <v>wtd cost of debt (912)</v>
          </cell>
          <cell r="D358">
            <v>0.0399</v>
          </cell>
          <cell r="F358">
            <v>0.0399</v>
          </cell>
          <cell r="H358">
            <v>0.0399</v>
          </cell>
        </row>
        <row r="360">
          <cell r="A360" t="str">
            <v>  Production</v>
          </cell>
          <cell r="D360">
            <v>1847</v>
          </cell>
          <cell r="F360">
            <v>2035</v>
          </cell>
          <cell r="H360">
            <v>188</v>
          </cell>
          <cell r="L360">
            <v>-20</v>
          </cell>
          <cell r="W360">
            <v>-57</v>
          </cell>
          <cell r="Y360">
            <v>-140</v>
          </cell>
        </row>
        <row r="361">
          <cell r="A361" t="str">
            <v>  Transmission </v>
          </cell>
          <cell r="D361">
            <v>479</v>
          </cell>
          <cell r="F361">
            <v>409</v>
          </cell>
          <cell r="H361">
            <v>-70</v>
          </cell>
          <cell r="L361">
            <v>7</v>
          </cell>
          <cell r="W361">
            <v>21</v>
          </cell>
          <cell r="Y361">
            <v>51</v>
          </cell>
        </row>
        <row r="362">
          <cell r="A362" t="str">
            <v>  General </v>
          </cell>
          <cell r="D362">
            <v>0</v>
          </cell>
          <cell r="F362">
            <v>9</v>
          </cell>
          <cell r="H362">
            <v>9</v>
          </cell>
          <cell r="L362">
            <v>-1</v>
          </cell>
          <cell r="W362">
            <v>-3</v>
          </cell>
          <cell r="Y362">
            <v>-7</v>
          </cell>
        </row>
        <row r="363">
          <cell r="D363" t="str">
            <v>-</v>
          </cell>
          <cell r="F363" t="str">
            <v>-</v>
          </cell>
          <cell r="H363" t="str">
            <v>-</v>
          </cell>
          <cell r="L363" t="str">
            <v>-</v>
          </cell>
          <cell r="W363" t="str">
            <v>-</v>
          </cell>
          <cell r="Y363" t="str">
            <v>-</v>
          </cell>
        </row>
        <row r="364">
          <cell r="D364">
            <v>2326</v>
          </cell>
          <cell r="F364">
            <v>2453</v>
          </cell>
          <cell r="H364">
            <v>127</v>
          </cell>
          <cell r="L364">
            <v>-14</v>
          </cell>
          <cell r="W364">
            <v>-39</v>
          </cell>
          <cell r="Y364">
            <v>-96</v>
          </cell>
        </row>
        <row r="365">
          <cell r="A365" t="str">
            <v>TOTAL REVENUE REQUIREMENT ASSOC W/ RATE BASE</v>
          </cell>
        </row>
        <row r="366">
          <cell r="A366" t="str">
            <v>  Production</v>
          </cell>
          <cell r="Y366">
            <v>711</v>
          </cell>
        </row>
        <row r="367">
          <cell r="A367" t="str">
            <v>  Transmission </v>
          </cell>
          <cell r="Y367">
            <v>-265</v>
          </cell>
        </row>
        <row r="368">
          <cell r="A368" t="str">
            <v>  General </v>
          </cell>
          <cell r="Y368">
            <v>32</v>
          </cell>
        </row>
        <row r="369">
          <cell r="Y369" t="str">
            <v>-</v>
          </cell>
        </row>
        <row r="370">
          <cell r="Y370">
            <v>478</v>
          </cell>
        </row>
        <row r="372">
          <cell r="A372" t="str">
            <v>Depreciation exp</v>
          </cell>
        </row>
        <row r="373">
          <cell r="A373" t="str">
            <v>  Production</v>
          </cell>
          <cell r="D373">
            <v>1589</v>
          </cell>
          <cell r="F373">
            <v>1673</v>
          </cell>
          <cell r="H373">
            <v>84</v>
          </cell>
          <cell r="Y373">
            <v>90</v>
          </cell>
        </row>
        <row r="374">
          <cell r="A374" t="str">
            <v>  Transmission </v>
          </cell>
          <cell r="D374">
            <v>295</v>
          </cell>
          <cell r="F374">
            <v>213</v>
          </cell>
          <cell r="H374">
            <v>-82</v>
          </cell>
          <cell r="Y374">
            <v>-88</v>
          </cell>
        </row>
        <row r="375">
          <cell r="A375" t="str">
            <v>  General </v>
          </cell>
          <cell r="D375" t="str">
            <v>-</v>
          </cell>
          <cell r="F375">
            <v>16</v>
          </cell>
          <cell r="H375">
            <v>16</v>
          </cell>
          <cell r="Y375">
            <v>17</v>
          </cell>
        </row>
        <row r="376">
          <cell r="D376" t="str">
            <v>-</v>
          </cell>
          <cell r="F376" t="str">
            <v>-</v>
          </cell>
          <cell r="H376" t="str">
            <v>-</v>
          </cell>
          <cell r="Y376" t="str">
            <v>-</v>
          </cell>
        </row>
        <row r="377">
          <cell r="D377">
            <v>1884</v>
          </cell>
          <cell r="F377">
            <v>1902</v>
          </cell>
          <cell r="H377">
            <v>18</v>
          </cell>
          <cell r="Y377">
            <v>19</v>
          </cell>
        </row>
        <row r="379">
          <cell r="A379" t="str">
            <v>Total revenue requirement impact with int synch</v>
          </cell>
          <cell r="Y379">
            <v>497</v>
          </cell>
        </row>
        <row r="380">
          <cell r="Y380" t="str">
            <v>=</v>
          </cell>
        </row>
        <row r="382">
          <cell r="A382" t="str">
            <v>||\012</v>
          </cell>
        </row>
        <row r="388">
          <cell r="A388" t="str">
            <v>STATION H CT-2</v>
          </cell>
        </row>
        <row r="389">
          <cell r="D389" t="str">
            <v>912</v>
          </cell>
          <cell r="F389" t="str">
            <v>8 &amp; 4</v>
          </cell>
          <cell r="H389" t="str">
            <v>Difference</v>
          </cell>
          <cell r="L389" t="str">
            <v>DCIT</v>
          </cell>
          <cell r="W389" t="str">
            <v>FIT</v>
          </cell>
          <cell r="Y389" t="str">
            <v>REV REQ</v>
          </cell>
        </row>
        <row r="390">
          <cell r="D390" t="str">
            <v>-</v>
          </cell>
          <cell r="F390" t="str">
            <v>-</v>
          </cell>
          <cell r="H390" t="str">
            <v>-</v>
          </cell>
          <cell r="L390" t="str">
            <v>-</v>
          </cell>
          <cell r="W390" t="str">
            <v>-</v>
          </cell>
          <cell r="Y390" t="str">
            <v>-</v>
          </cell>
        </row>
        <row r="391">
          <cell r="A391" t="str">
            <v>RATE BASE</v>
          </cell>
        </row>
        <row r="393">
          <cell r="A393" t="str">
            <v>SYSTEM EPIS</v>
          </cell>
        </row>
        <row r="394">
          <cell r="A394" t="str">
            <v>  Production</v>
          </cell>
          <cell r="F394">
            <v>61694</v>
          </cell>
        </row>
        <row r="395">
          <cell r="A395" t="str">
            <v>  Transmission</v>
          </cell>
          <cell r="F395">
            <v>8781</v>
          </cell>
        </row>
        <row r="396">
          <cell r="A396" t="str">
            <v>  General</v>
          </cell>
          <cell r="F396">
            <v>642</v>
          </cell>
        </row>
        <row r="398">
          <cell r="A398" t="str">
            <v>D.C. ALLOCATED EPIS</v>
          </cell>
        </row>
        <row r="399">
          <cell r="A399" t="str">
            <v>  Production</v>
          </cell>
          <cell r="F399">
            <v>24122</v>
          </cell>
        </row>
        <row r="400">
          <cell r="A400" t="str">
            <v>  Transmission </v>
          </cell>
          <cell r="F400">
            <v>3433</v>
          </cell>
        </row>
        <row r="401">
          <cell r="A401" t="str">
            <v>  General </v>
          </cell>
          <cell r="F401">
            <v>278</v>
          </cell>
        </row>
        <row r="402">
          <cell r="F402" t="str">
            <v>-</v>
          </cell>
        </row>
        <row r="403">
          <cell r="F403">
            <v>27833</v>
          </cell>
        </row>
        <row r="404">
          <cell r="A404" t="str">
            <v>D.C. AFUDC </v>
          </cell>
        </row>
        <row r="405">
          <cell r="A405" t="str">
            <v>  Production</v>
          </cell>
          <cell r="F405">
            <v>3140</v>
          </cell>
        </row>
        <row r="406">
          <cell r="A406" t="str">
            <v>  Transmission </v>
          </cell>
          <cell r="F406">
            <v>179</v>
          </cell>
        </row>
        <row r="407">
          <cell r="A407" t="str">
            <v>  General </v>
          </cell>
          <cell r="F407">
            <v>19</v>
          </cell>
        </row>
        <row r="408">
          <cell r="F408" t="str">
            <v>-</v>
          </cell>
        </row>
        <row r="409">
          <cell r="F409">
            <v>3338</v>
          </cell>
        </row>
        <row r="411">
          <cell r="A411" t="str">
            <v>D.C. CCRF</v>
          </cell>
        </row>
        <row r="412">
          <cell r="A412" t="str">
            <v>  Production</v>
          </cell>
          <cell r="F412">
            <v>593</v>
          </cell>
        </row>
        <row r="413">
          <cell r="A413" t="str">
            <v>  Transmission </v>
          </cell>
          <cell r="F413">
            <v>169</v>
          </cell>
        </row>
        <row r="414">
          <cell r="F414" t="str">
            <v>-</v>
          </cell>
        </row>
      </sheetData>
      <sheetData sheetId="1">
        <row r="2">
          <cell r="A2" t="str">
            <v>POTOMAC ELECTRIC POWER COMPANY</v>
          </cell>
        </row>
        <row r="4">
          <cell r="A4" t="str">
            <v>Comparison of D.C. Revenue Requirement</v>
          </cell>
        </row>
        <row r="5">
          <cell r="A5" t="str">
            <v>Formal Case 939 (Per Order; 12/31/94  6&amp;6)  vs. December 1995 (Actual)</v>
          </cell>
        </row>
        <row r="6">
          <cell r="J6" t="str">
            <v>Revenue</v>
          </cell>
        </row>
        <row r="7">
          <cell r="J7" t="str">
            <v>Requirement</v>
          </cell>
        </row>
        <row r="8">
          <cell r="J8" t="str">
            <v>Including Effect</v>
          </cell>
        </row>
        <row r="9">
          <cell r="D9" t="str">
            <v>F.C. 939</v>
          </cell>
          <cell r="F9" t="str">
            <v>12 Months</v>
          </cell>
          <cell r="J9" t="str">
            <v>Of Interest</v>
          </cell>
        </row>
        <row r="10">
          <cell r="D10" t="str">
            <v>Per Order</v>
          </cell>
          <cell r="F10" t="str">
            <v>Ended 12/31/95</v>
          </cell>
          <cell r="H10" t="str">
            <v>Difference</v>
          </cell>
          <cell r="J10" t="str">
            <v>Synch</v>
          </cell>
        </row>
        <row r="11">
          <cell r="A11" t="str">
            <v>RATE BASE</v>
          </cell>
        </row>
        <row r="12">
          <cell r="B12" t="str">
            <v>Electric Plant in Service</v>
          </cell>
          <cell r="D12">
            <v>2535530</v>
          </cell>
          <cell r="F12">
            <v>2479575</v>
          </cell>
          <cell r="H12">
            <v>-55955</v>
          </cell>
          <cell r="J12">
            <v>-8238</v>
          </cell>
          <cell r="L12">
            <v>242</v>
          </cell>
          <cell r="N12">
            <v>1178</v>
          </cell>
        </row>
        <row r="13">
          <cell r="B13" t="str">
            <v>Pollution Control CWIP</v>
          </cell>
          <cell r="D13">
            <v>4115</v>
          </cell>
          <cell r="F13">
            <v>7587</v>
          </cell>
          <cell r="H13">
            <v>3472</v>
          </cell>
          <cell r="J13">
            <v>511</v>
          </cell>
          <cell r="L13">
            <v>-15</v>
          </cell>
          <cell r="N13">
            <v>-73</v>
          </cell>
        </row>
        <row r="14">
          <cell r="B14" t="str">
            <v>Unamortized Unbilled Revenue Adj</v>
          </cell>
          <cell r="D14">
            <v>-595</v>
          </cell>
          <cell r="F14">
            <v>-1784</v>
          </cell>
          <cell r="H14">
            <v>-1189</v>
          </cell>
          <cell r="J14">
            <v>-175</v>
          </cell>
          <cell r="L14">
            <v>5</v>
          </cell>
          <cell r="N14">
            <v>25</v>
          </cell>
        </row>
        <row r="15">
          <cell r="B15" t="str">
            <v>Materials &amp; Supplies</v>
          </cell>
          <cell r="D15">
            <v>56273</v>
          </cell>
          <cell r="F15">
            <v>59473</v>
          </cell>
          <cell r="H15">
            <v>3200</v>
          </cell>
          <cell r="J15">
            <v>471</v>
          </cell>
          <cell r="L15">
            <v>-14</v>
          </cell>
          <cell r="N15">
            <v>-67</v>
          </cell>
        </row>
        <row r="16">
          <cell r="B16" t="str">
            <v>DSM Programs (F.C. 929 vintage)</v>
          </cell>
          <cell r="D16">
            <v>18147</v>
          </cell>
          <cell r="F16">
            <v>20327</v>
          </cell>
          <cell r="H16">
            <v>2180</v>
          </cell>
          <cell r="J16">
            <v>321</v>
          </cell>
          <cell r="L16">
            <v>-9</v>
          </cell>
          <cell r="N16">
            <v>-46</v>
          </cell>
        </row>
        <row r="17">
          <cell r="B17" t="str">
            <v>Cash Working Capital</v>
          </cell>
          <cell r="D17">
            <v>39141</v>
          </cell>
          <cell r="F17">
            <v>39048</v>
          </cell>
          <cell r="H17">
            <v>-93</v>
          </cell>
          <cell r="J17">
            <v>-14</v>
          </cell>
          <cell r="L17">
            <v>0</v>
          </cell>
          <cell r="N17">
            <v>2</v>
          </cell>
        </row>
        <row r="18">
          <cell r="B18" t="str">
            <v>Accumulated Depreciation</v>
          </cell>
          <cell r="D18">
            <v>-693708</v>
          </cell>
          <cell r="F18">
            <v>-664109</v>
          </cell>
          <cell r="H18">
            <v>29599</v>
          </cell>
          <cell r="J18">
            <v>4358</v>
          </cell>
          <cell r="L18">
            <v>-128</v>
          </cell>
          <cell r="N18">
            <v>-623</v>
          </cell>
        </row>
        <row r="19">
          <cell r="B19" t="str">
            <v>Accumulated Amortization</v>
          </cell>
          <cell r="D19">
            <v>-5678</v>
          </cell>
          <cell r="F19">
            <v>-4694</v>
          </cell>
          <cell r="H19">
            <v>984</v>
          </cell>
          <cell r="J19">
            <v>145</v>
          </cell>
          <cell r="L19">
            <v>-4</v>
          </cell>
          <cell r="N19">
            <v>-21</v>
          </cell>
        </row>
        <row r="20">
          <cell r="B20" t="str">
            <v>Accumulated Deferred Taxes</v>
          </cell>
          <cell r="D20">
            <v>-281367</v>
          </cell>
          <cell r="F20">
            <v>-262891</v>
          </cell>
          <cell r="H20">
            <v>18476</v>
          </cell>
          <cell r="J20">
            <v>2720</v>
          </cell>
          <cell r="L20">
            <v>-80</v>
          </cell>
          <cell r="N20">
            <v>-389</v>
          </cell>
        </row>
        <row r="21">
          <cell r="B21" t="str">
            <v>Customer Deposits</v>
          </cell>
          <cell r="D21">
            <v>-12814</v>
          </cell>
          <cell r="F21">
            <v>-12698</v>
          </cell>
          <cell r="H21">
            <v>116</v>
          </cell>
          <cell r="J21">
            <v>17</v>
          </cell>
          <cell r="L21">
            <v>-1</v>
          </cell>
          <cell r="N21">
            <v>-2</v>
          </cell>
        </row>
        <row r="23">
          <cell r="B23" t="str">
            <v>TOTAL RATE BASE</v>
          </cell>
          <cell r="D23">
            <v>1659044</v>
          </cell>
          <cell r="F23">
            <v>1659834</v>
          </cell>
          <cell r="H23">
            <v>790</v>
          </cell>
          <cell r="J23">
            <v>116</v>
          </cell>
          <cell r="L23">
            <v>-4</v>
          </cell>
          <cell r="N23">
            <v>-16</v>
          </cell>
        </row>
        <row r="25">
          <cell r="A25" t="str">
            <v>OPERATING REVENUE</v>
          </cell>
        </row>
        <row r="26">
          <cell r="B26" t="str">
            <v>Non-fuel base (incl 10% GRT)</v>
          </cell>
          <cell r="D26">
            <v>489726</v>
          </cell>
          <cell r="F26">
            <v>480581</v>
          </cell>
          <cell r="H26">
            <v>-9145</v>
          </cell>
          <cell r="J26">
            <v>9145</v>
          </cell>
        </row>
        <row r="27">
          <cell r="B27" t="str">
            <v>10% GRT on Fuel In Base</v>
          </cell>
          <cell r="D27">
            <v>28143</v>
          </cell>
          <cell r="F27">
            <v>28242</v>
          </cell>
          <cell r="H27">
            <v>99</v>
          </cell>
        </row>
        <row r="28">
          <cell r="B28" t="str">
            <v>          Subtotal</v>
          </cell>
          <cell r="D28">
            <v>517869</v>
          </cell>
          <cell r="F28">
            <v>508823</v>
          </cell>
          <cell r="H28">
            <v>-9046</v>
          </cell>
        </row>
        <row r="30">
          <cell r="B30" t="str">
            <v>Fuel In Base (excl GRT)</v>
          </cell>
          <cell r="D30">
            <v>253315</v>
          </cell>
          <cell r="F30">
            <v>254200</v>
          </cell>
          <cell r="H30">
            <v>885</v>
          </cell>
        </row>
        <row r="32">
          <cell r="B32" t="str">
            <v>TOTAL BASE BEFORE GRANTED INCR</v>
          </cell>
          <cell r="D32">
            <v>771184</v>
          </cell>
          <cell r="F32">
            <v>763023</v>
          </cell>
          <cell r="H32">
            <v>-8161</v>
          </cell>
        </row>
        <row r="34">
          <cell r="B34" t="str">
            <v>Fuel Clause (excl GRT)</v>
          </cell>
          <cell r="D34">
            <v>-18178</v>
          </cell>
          <cell r="F34">
            <v>-21536</v>
          </cell>
          <cell r="H34">
            <v>-3358</v>
          </cell>
        </row>
        <row r="35">
          <cell r="B35" t="str">
            <v>10% GRT on Fuel Clause Revenue</v>
          </cell>
          <cell r="D35">
            <v>-2020</v>
          </cell>
          <cell r="F35">
            <v>-2393</v>
          </cell>
          <cell r="H35">
            <v>-373</v>
          </cell>
        </row>
        <row r="37">
          <cell r="B37" t="str">
            <v>TOTAL FUEL CLAUSE REVENUE</v>
          </cell>
          <cell r="D37">
            <v>-20198</v>
          </cell>
          <cell r="F37">
            <v>-23929</v>
          </cell>
          <cell r="H37">
            <v>-3731</v>
          </cell>
        </row>
        <row r="39">
          <cell r="B39" t="str">
            <v>SALE OF ELEC BEFORE GRANTED INCR</v>
          </cell>
          <cell r="D39">
            <v>750986</v>
          </cell>
          <cell r="F39">
            <v>739094</v>
          </cell>
          <cell r="H39">
            <v>-11892</v>
          </cell>
        </row>
        <row r="41">
          <cell r="B41" t="str">
            <v>Granted increase (10% GRT)</v>
          </cell>
          <cell r="D41">
            <v>27887</v>
          </cell>
          <cell r="H41">
            <v>-27887</v>
          </cell>
          <cell r="J41">
            <v>27887</v>
          </cell>
        </row>
        <row r="43">
          <cell r="B43" t="str">
            <v>TOTAL SALE OF ELECTRICITY</v>
          </cell>
          <cell r="D43">
            <v>778873</v>
          </cell>
          <cell r="F43">
            <v>739094</v>
          </cell>
          <cell r="H43">
            <v>-39779</v>
          </cell>
          <cell r="J43">
            <v>37032</v>
          </cell>
        </row>
        <row r="45">
          <cell r="B45" t="str">
            <v>TOTAL OTHER REVENUES</v>
          </cell>
          <cell r="D45">
            <v>3810</v>
          </cell>
          <cell r="F45">
            <v>3465</v>
          </cell>
          <cell r="H45">
            <v>-345</v>
          </cell>
          <cell r="J45">
            <v>345</v>
          </cell>
        </row>
        <row r="47">
          <cell r="A47" t="str">
            <v>TOTAL OPERATING REVENUE</v>
          </cell>
          <cell r="D47">
            <v>782683</v>
          </cell>
          <cell r="F47">
            <v>742559</v>
          </cell>
          <cell r="H47">
            <v>-40124</v>
          </cell>
          <cell r="J47">
            <v>37377</v>
          </cell>
        </row>
        <row r="49">
          <cell r="A49" t="str">
            <v>OPERATING EXPENSES</v>
          </cell>
        </row>
        <row r="50">
          <cell r="B50" t="str">
            <v>Net Fuel &amp; Interchange</v>
          </cell>
          <cell r="D50">
            <v>186628</v>
          </cell>
          <cell r="F50">
            <v>185879</v>
          </cell>
          <cell r="H50">
            <v>-749</v>
          </cell>
        </row>
        <row r="51">
          <cell r="B51" t="str">
            <v>Capacity Purchase Payments</v>
          </cell>
          <cell r="D51">
            <v>48104</v>
          </cell>
          <cell r="F51">
            <v>50157</v>
          </cell>
          <cell r="H51">
            <v>2053</v>
          </cell>
        </row>
        <row r="52">
          <cell r="B52" t="str">
            <v>                           Subtotal</v>
          </cell>
          <cell r="D52">
            <v>234732</v>
          </cell>
          <cell r="F52">
            <v>236036</v>
          </cell>
          <cell r="H52">
            <v>1304</v>
          </cell>
          <cell r="J52">
            <v>4197</v>
          </cell>
        </row>
        <row r="54">
          <cell r="B54" t="str">
            <v>Other O &amp; M</v>
          </cell>
          <cell r="D54">
            <v>127003</v>
          </cell>
          <cell r="F54">
            <v>121661</v>
          </cell>
          <cell r="H54">
            <v>-5342</v>
          </cell>
          <cell r="J54">
            <v>-5936</v>
          </cell>
        </row>
        <row r="55">
          <cell r="B55" t="str">
            <v>DSM Amortization</v>
          </cell>
          <cell r="D55">
            <v>8879</v>
          </cell>
          <cell r="F55">
            <v>5568</v>
          </cell>
          <cell r="H55">
            <v>-3311</v>
          </cell>
          <cell r="J55">
            <v>-3679</v>
          </cell>
        </row>
        <row r="56">
          <cell r="B56" t="str">
            <v>Depreciation</v>
          </cell>
          <cell r="D56">
            <v>62457</v>
          </cell>
          <cell r="F56">
            <v>61582</v>
          </cell>
          <cell r="H56">
            <v>-875</v>
          </cell>
          <cell r="J56">
            <v>-972</v>
          </cell>
        </row>
        <row r="57">
          <cell r="B57" t="str">
            <v>Amortization - Other</v>
          </cell>
          <cell r="D57">
            <v>-969</v>
          </cell>
          <cell r="F57">
            <v>-1043</v>
          </cell>
          <cell r="H57">
            <v>-74</v>
          </cell>
          <cell r="J57">
            <v>-82</v>
          </cell>
        </row>
        <row r="58">
          <cell r="B58" t="str">
            <v>Other Taxes - Excluding GRT</v>
          </cell>
          <cell r="D58">
            <v>30077</v>
          </cell>
          <cell r="F58">
            <v>29079</v>
          </cell>
          <cell r="H58">
            <v>-998</v>
          </cell>
          <cell r="J58">
            <v>-1109</v>
          </cell>
        </row>
        <row r="59">
          <cell r="B59" t="str">
            <v>Gross Receipts Tax</v>
          </cell>
          <cell r="D59">
            <v>73790</v>
          </cell>
          <cell r="F59">
            <v>73876</v>
          </cell>
          <cell r="H59">
            <v>86</v>
          </cell>
          <cell r="J59">
            <v>4553</v>
          </cell>
        </row>
        <row r="60">
          <cell r="B60" t="str">
            <v>D.C. Income Tax</v>
          </cell>
          <cell r="D60">
            <v>15286</v>
          </cell>
          <cell r="F60">
            <v>17055</v>
          </cell>
          <cell r="H60">
            <v>1769</v>
          </cell>
          <cell r="J60">
            <v>1851</v>
          </cell>
        </row>
        <row r="61">
          <cell r="B61" t="str">
            <v>Federal Income Tax</v>
          </cell>
          <cell r="D61">
            <v>49003</v>
          </cell>
          <cell r="F61">
            <v>52188</v>
          </cell>
          <cell r="H61">
            <v>3185</v>
          </cell>
          <cell r="J61">
            <v>4436</v>
          </cell>
        </row>
        <row r="63">
          <cell r="B63" t="str">
            <v>TOTAL OPERATING EXPENSES</v>
          </cell>
          <cell r="D63">
            <v>600258</v>
          </cell>
          <cell r="F63">
            <v>596002</v>
          </cell>
          <cell r="H63">
            <v>-4256</v>
          </cell>
          <cell r="J63">
            <v>3259</v>
          </cell>
        </row>
        <row r="65">
          <cell r="A65" t="str">
            <v>OPERATING INCOME</v>
          </cell>
          <cell r="D65">
            <v>182425</v>
          </cell>
          <cell r="F65">
            <v>146557</v>
          </cell>
          <cell r="H65">
            <v>-35868</v>
          </cell>
          <cell r="J65">
            <v>40636</v>
          </cell>
        </row>
        <row r="67">
          <cell r="A67" t="str">
            <v>SUBTOTAL</v>
          </cell>
          <cell r="J67">
            <v>40752</v>
          </cell>
        </row>
        <row r="72">
          <cell r="A72" t="str">
            <v>CALCULATED REVENUE REQUIREMENT</v>
          </cell>
          <cell r="D72">
            <v>-60037</v>
          </cell>
          <cell r="F72">
            <v>8206</v>
          </cell>
          <cell r="J72">
            <v>8206</v>
          </cell>
        </row>
        <row r="74">
          <cell r="A74" t="str">
            <v>Unresolved difference</v>
          </cell>
          <cell r="J74">
            <v>32546</v>
          </cell>
        </row>
      </sheetData>
      <sheetData sheetId="2">
        <row r="2">
          <cell r="A2" t="str">
            <v>POTOMAC ELECTRIC POWER COMPANY</v>
          </cell>
        </row>
        <row r="4">
          <cell r="A4" t="str">
            <v>Comparison of D.C. Revenue Requirement</v>
          </cell>
        </row>
        <row r="5">
          <cell r="A5" t="str">
            <v>December 1996 (Detailed Filing)  vs. December 1995 (Actual used in F.C. 951)</v>
          </cell>
        </row>
        <row r="6">
          <cell r="J6" t="str">
            <v>Revenue</v>
          </cell>
        </row>
        <row r="7">
          <cell r="J7" t="str">
            <v>Requirement</v>
          </cell>
        </row>
        <row r="8">
          <cell r="J8" t="str">
            <v>Including Effect</v>
          </cell>
        </row>
        <row r="9">
          <cell r="D9" t="str">
            <v>12 Months</v>
          </cell>
          <cell r="F9" t="str">
            <v>12 Months</v>
          </cell>
          <cell r="J9" t="str">
            <v>Of Interest</v>
          </cell>
        </row>
        <row r="10">
          <cell r="D10" t="str">
            <v>Ended 12/31/96</v>
          </cell>
          <cell r="F10" t="str">
            <v>Ended 12/31/95</v>
          </cell>
          <cell r="H10" t="str">
            <v>Difference</v>
          </cell>
          <cell r="J10" t="str">
            <v>Synch</v>
          </cell>
        </row>
        <row r="11">
          <cell r="A11" t="str">
            <v>RATE BASE</v>
          </cell>
        </row>
        <row r="12">
          <cell r="B12" t="str">
            <v>Electric Plant in Service</v>
          </cell>
          <cell r="D12">
            <v>2535530</v>
          </cell>
          <cell r="F12">
            <v>2479575</v>
          </cell>
          <cell r="H12">
            <v>55955</v>
          </cell>
          <cell r="J12">
            <v>8107</v>
          </cell>
          <cell r="L12">
            <v>-242</v>
          </cell>
          <cell r="N12">
            <v>-1175</v>
          </cell>
        </row>
        <row r="13">
          <cell r="B13" t="str">
            <v>Pollution Control CWIP</v>
          </cell>
          <cell r="D13">
            <v>4115</v>
          </cell>
          <cell r="F13">
            <v>7587</v>
          </cell>
          <cell r="H13">
            <v>-3472</v>
          </cell>
          <cell r="J13">
            <v>-503</v>
          </cell>
          <cell r="L13">
            <v>15</v>
          </cell>
          <cell r="N13">
            <v>73</v>
          </cell>
        </row>
        <row r="14">
          <cell r="B14" t="str">
            <v>Unamortized Unbilled Revenue Adj</v>
          </cell>
          <cell r="D14">
            <v>-595</v>
          </cell>
          <cell r="F14">
            <v>-1784</v>
          </cell>
          <cell r="H14">
            <v>1189</v>
          </cell>
          <cell r="J14">
            <v>172</v>
          </cell>
          <cell r="L14">
            <v>-5</v>
          </cell>
          <cell r="N14">
            <v>-25</v>
          </cell>
        </row>
        <row r="15">
          <cell r="B15" t="str">
            <v>Materials &amp; Supplies</v>
          </cell>
          <cell r="D15">
            <v>56273</v>
          </cell>
          <cell r="F15">
            <v>59473</v>
          </cell>
          <cell r="H15">
            <v>-3200</v>
          </cell>
          <cell r="J15">
            <v>-464</v>
          </cell>
          <cell r="L15">
            <v>14</v>
          </cell>
          <cell r="N15">
            <v>67</v>
          </cell>
        </row>
        <row r="16">
          <cell r="B16" t="str">
            <v>DSM Programs (F.C. 929 vintage)</v>
          </cell>
          <cell r="D16">
            <v>18147</v>
          </cell>
          <cell r="F16">
            <v>20327</v>
          </cell>
          <cell r="H16">
            <v>-2180</v>
          </cell>
          <cell r="J16">
            <v>-316</v>
          </cell>
          <cell r="L16">
            <v>9</v>
          </cell>
          <cell r="N16">
            <v>46</v>
          </cell>
        </row>
        <row r="17">
          <cell r="B17" t="str">
            <v>Cash Working Capital</v>
          </cell>
          <cell r="D17">
            <v>39141</v>
          </cell>
          <cell r="F17">
            <v>39048</v>
          </cell>
          <cell r="H17">
            <v>93</v>
          </cell>
          <cell r="J17">
            <v>13</v>
          </cell>
          <cell r="L17">
            <v>0</v>
          </cell>
          <cell r="N17">
            <v>-2</v>
          </cell>
        </row>
        <row r="18">
          <cell r="B18" t="str">
            <v>Accumulated Depreciation</v>
          </cell>
          <cell r="D18">
            <v>-693708</v>
          </cell>
          <cell r="F18">
            <v>-664109</v>
          </cell>
          <cell r="H18">
            <v>-29599</v>
          </cell>
          <cell r="J18">
            <v>-4288</v>
          </cell>
          <cell r="L18">
            <v>128</v>
          </cell>
          <cell r="N18">
            <v>622</v>
          </cell>
        </row>
        <row r="19">
          <cell r="B19" t="str">
            <v>Accumulated Amortization</v>
          </cell>
          <cell r="D19">
            <v>-5678</v>
          </cell>
          <cell r="F19">
            <v>-4694</v>
          </cell>
          <cell r="H19">
            <v>-984</v>
          </cell>
          <cell r="J19">
            <v>-143</v>
          </cell>
          <cell r="L19">
            <v>4</v>
          </cell>
          <cell r="N19">
            <v>21</v>
          </cell>
        </row>
        <row r="20">
          <cell r="B20" t="str">
            <v>Accumulated Deferred Taxes</v>
          </cell>
          <cell r="D20">
            <v>-281367</v>
          </cell>
          <cell r="F20">
            <v>-262891</v>
          </cell>
          <cell r="H20">
            <v>-18476</v>
          </cell>
          <cell r="J20">
            <v>-2677</v>
          </cell>
          <cell r="L20">
            <v>80</v>
          </cell>
          <cell r="N20">
            <v>388</v>
          </cell>
        </row>
        <row r="21">
          <cell r="B21" t="str">
            <v>Customer Deposits</v>
          </cell>
          <cell r="D21">
            <v>-12814</v>
          </cell>
          <cell r="F21">
            <v>-12698</v>
          </cell>
          <cell r="H21">
            <v>-116</v>
          </cell>
          <cell r="J21">
            <v>-17</v>
          </cell>
          <cell r="L21">
            <v>1</v>
          </cell>
          <cell r="N21">
            <v>2</v>
          </cell>
        </row>
        <row r="23">
          <cell r="B23" t="str">
            <v>TOTAL RATE BASE</v>
          </cell>
          <cell r="D23">
            <v>1659044</v>
          </cell>
          <cell r="F23">
            <v>1659834</v>
          </cell>
          <cell r="H23">
            <v>-790</v>
          </cell>
          <cell r="J23">
            <v>-116</v>
          </cell>
          <cell r="K23">
            <v>-136</v>
          </cell>
          <cell r="L23">
            <v>3</v>
          </cell>
          <cell r="N23">
            <v>17</v>
          </cell>
        </row>
        <row r="25">
          <cell r="A25" t="str">
            <v>OPERATING REVENUE</v>
          </cell>
        </row>
        <row r="26">
          <cell r="B26" t="str">
            <v>Weather norm Non-fuel base (incl 10% GRT)</v>
          </cell>
          <cell r="D26">
            <v>479202</v>
          </cell>
          <cell r="F26">
            <v>476470</v>
          </cell>
          <cell r="H26">
            <v>2732</v>
          </cell>
          <cell r="J26">
            <v>-2732</v>
          </cell>
        </row>
        <row r="28">
          <cell r="B28" t="str">
            <v>ECRR - Conserv (incl. GRT)</v>
          </cell>
          <cell r="D28">
            <v>9638</v>
          </cell>
          <cell r="F28">
            <v>3763</v>
          </cell>
          <cell r="H28">
            <v>5875</v>
          </cell>
        </row>
        <row r="30">
          <cell r="B30" t="str">
            <v>ECRR CAA (Weather norm, incl. GRT)</v>
          </cell>
          <cell r="D30">
            <v>2349</v>
          </cell>
          <cell r="F30">
            <v>348</v>
          </cell>
          <cell r="H30">
            <v>2001</v>
          </cell>
          <cell r="J30">
            <v>-2001</v>
          </cell>
        </row>
        <row r="32">
          <cell r="B32" t="str">
            <v>Fuel In Base (excl GRT)</v>
          </cell>
          <cell r="D32">
            <v>253315</v>
          </cell>
          <cell r="F32">
            <v>254200</v>
          </cell>
          <cell r="H32">
            <v>-885</v>
          </cell>
        </row>
        <row r="33">
          <cell r="B33" t="str">
            <v>Fuel Clause (excl GRT)</v>
          </cell>
          <cell r="D33">
            <v>-18178</v>
          </cell>
          <cell r="F33">
            <v>-21536</v>
          </cell>
          <cell r="H33">
            <v>3358</v>
          </cell>
        </row>
        <row r="34">
          <cell r="B34" t="str">
            <v>        Total Fuel Recovery </v>
          </cell>
          <cell r="D34">
            <v>235137</v>
          </cell>
          <cell r="F34">
            <v>232664</v>
          </cell>
          <cell r="H34">
            <v>2473</v>
          </cell>
        </row>
        <row r="36">
          <cell r="B36" t="str">
            <v>10% GRT on Fuel Clause Revenue</v>
          </cell>
          <cell r="D36">
            <v>-2020</v>
          </cell>
          <cell r="F36">
            <v>-2393</v>
          </cell>
          <cell r="H36">
            <v>373</v>
          </cell>
        </row>
        <row r="37">
          <cell r="B37" t="str">
            <v>10% GRT on Fuel In Base</v>
          </cell>
          <cell r="D37">
            <v>28143</v>
          </cell>
          <cell r="F37">
            <v>28242</v>
          </cell>
          <cell r="H37">
            <v>-99</v>
          </cell>
        </row>
        <row r="39">
          <cell r="B39" t="str">
            <v>TOTAL FUEL  REVENUE (FIB + Fuel Clause)</v>
          </cell>
          <cell r="D39">
            <v>261260</v>
          </cell>
          <cell r="F39">
            <v>258513</v>
          </cell>
          <cell r="H39">
            <v>2747</v>
          </cell>
        </row>
        <row r="41">
          <cell r="B41" t="str">
            <v>TOTAL SALE OF ELECTRICITY</v>
          </cell>
          <cell r="D41">
            <v>752449</v>
          </cell>
          <cell r="F41">
            <v>739094</v>
          </cell>
          <cell r="H41">
            <v>13355</v>
          </cell>
          <cell r="J41">
            <v>-4733</v>
          </cell>
        </row>
        <row r="43">
          <cell r="B43" t="str">
            <v>TOTAL OTHER REVENUES</v>
          </cell>
          <cell r="D43">
            <v>3810</v>
          </cell>
          <cell r="F43">
            <v>3465</v>
          </cell>
          <cell r="H43">
            <v>345</v>
          </cell>
          <cell r="J43">
            <v>-345</v>
          </cell>
        </row>
        <row r="45">
          <cell r="A45" t="str">
            <v>TOTAL OPERATING REVENUE</v>
          </cell>
          <cell r="D45">
            <v>756259</v>
          </cell>
          <cell r="F45">
            <v>742559</v>
          </cell>
          <cell r="H45">
            <v>13700</v>
          </cell>
          <cell r="J45">
            <v>-5078</v>
          </cell>
        </row>
        <row r="47">
          <cell r="A47" t="str">
            <v>OPERATING EXPENSES</v>
          </cell>
        </row>
        <row r="48">
          <cell r="B48" t="str">
            <v>Net Fuel &amp; Interchange</v>
          </cell>
          <cell r="D48">
            <v>186628</v>
          </cell>
          <cell r="F48">
            <v>185879</v>
          </cell>
          <cell r="H48">
            <v>749</v>
          </cell>
        </row>
        <row r="49">
          <cell r="B49" t="str">
            <v>Capacity Purchase Payments</v>
          </cell>
          <cell r="D49">
            <v>48104</v>
          </cell>
          <cell r="F49">
            <v>50157</v>
          </cell>
          <cell r="H49">
            <v>-2053</v>
          </cell>
        </row>
        <row r="50">
          <cell r="B50" t="str">
            <v>                           Subtotal</v>
          </cell>
          <cell r="D50">
            <v>234732</v>
          </cell>
          <cell r="F50">
            <v>236036</v>
          </cell>
          <cell r="H50">
            <v>-1304</v>
          </cell>
          <cell r="J50">
            <v>-4197</v>
          </cell>
        </row>
        <row r="52">
          <cell r="B52" t="str">
            <v>Other O &amp; M</v>
          </cell>
          <cell r="D52">
            <v>127003</v>
          </cell>
          <cell r="F52">
            <v>121661</v>
          </cell>
          <cell r="H52">
            <v>5342</v>
          </cell>
          <cell r="J52">
            <v>5936</v>
          </cell>
        </row>
        <row r="53">
          <cell r="B53" t="str">
            <v>DSM Amortization - F.C. 929</v>
          </cell>
          <cell r="D53">
            <v>2181</v>
          </cell>
          <cell r="F53">
            <v>2181</v>
          </cell>
          <cell r="H53">
            <v>0</v>
          </cell>
          <cell r="J53">
            <v>0</v>
          </cell>
        </row>
        <row r="54">
          <cell r="B54" t="str">
            <v>DSM Amortization  - ECRR consv. component</v>
          </cell>
          <cell r="D54">
            <v>6698</v>
          </cell>
          <cell r="F54">
            <v>3387</v>
          </cell>
          <cell r="H54">
            <v>3311</v>
          </cell>
          <cell r="J54">
            <v>-2196</v>
          </cell>
        </row>
        <row r="55">
          <cell r="B55" t="str">
            <v>Depreciation</v>
          </cell>
          <cell r="D55">
            <v>62457</v>
          </cell>
          <cell r="F55">
            <v>61582</v>
          </cell>
          <cell r="H55">
            <v>875</v>
          </cell>
          <cell r="J55">
            <v>972</v>
          </cell>
        </row>
        <row r="56">
          <cell r="B56" t="str">
            <v>Amortization - Other</v>
          </cell>
          <cell r="D56">
            <v>-969</v>
          </cell>
          <cell r="F56">
            <v>-1043</v>
          </cell>
          <cell r="H56">
            <v>74</v>
          </cell>
          <cell r="J56">
            <v>82</v>
          </cell>
        </row>
        <row r="57">
          <cell r="B57" t="str">
            <v>Other Taxes - Excluding GRT</v>
          </cell>
          <cell r="D57">
            <v>30077</v>
          </cell>
          <cell r="F57">
            <v>29079</v>
          </cell>
          <cell r="H57">
            <v>998</v>
          </cell>
          <cell r="J57">
            <v>1109</v>
          </cell>
        </row>
        <row r="58">
          <cell r="B58" t="str">
            <v>Gross Receipts Tax</v>
          </cell>
          <cell r="D58">
            <v>73790</v>
          </cell>
          <cell r="F58">
            <v>73876</v>
          </cell>
          <cell r="H58">
            <v>-86</v>
          </cell>
          <cell r="J58">
            <v>-1467</v>
          </cell>
        </row>
        <row r="59">
          <cell r="B59" t="str">
            <v>D.C. Income Tax</v>
          </cell>
          <cell r="D59">
            <v>15286</v>
          </cell>
          <cell r="F59">
            <v>17055</v>
          </cell>
          <cell r="H59">
            <v>-1769</v>
          </cell>
          <cell r="J59">
            <v>-2515</v>
          </cell>
        </row>
        <row r="60">
          <cell r="B60" t="str">
            <v>Federal Income Tax</v>
          </cell>
          <cell r="D60">
            <v>49003</v>
          </cell>
          <cell r="F60">
            <v>52188</v>
          </cell>
          <cell r="H60">
            <v>-3185</v>
          </cell>
          <cell r="J60">
            <v>-7660</v>
          </cell>
        </row>
        <row r="62">
          <cell r="B62" t="str">
            <v>TOTAL OPERATING EXPENSES</v>
          </cell>
          <cell r="D62">
            <v>600258</v>
          </cell>
          <cell r="F62">
            <v>596002</v>
          </cell>
          <cell r="H62">
            <v>4256</v>
          </cell>
          <cell r="J62">
            <v>-9936</v>
          </cell>
        </row>
        <row r="64">
          <cell r="A64" t="str">
            <v>OPERATING INCOME</v>
          </cell>
          <cell r="D64">
            <v>156001</v>
          </cell>
          <cell r="F64">
            <v>146557</v>
          </cell>
          <cell r="H64">
            <v>9444</v>
          </cell>
          <cell r="J64">
            <v>-15014</v>
          </cell>
        </row>
        <row r="66">
          <cell r="A66" t="str">
            <v>SUBTOTAL</v>
          </cell>
          <cell r="J66">
            <v>-15130</v>
          </cell>
        </row>
        <row r="68">
          <cell r="A68" t="str">
            <v>CALCULATED REVENUE REQUIREMENT</v>
          </cell>
          <cell r="D68">
            <v>-9860</v>
          </cell>
          <cell r="F68">
            <v>8206</v>
          </cell>
          <cell r="J68">
            <v>-18066</v>
          </cell>
        </row>
        <row r="70">
          <cell r="A70" t="str">
            <v>Unresolved difference</v>
          </cell>
          <cell r="J70">
            <v>-2936</v>
          </cell>
        </row>
        <row r="72">
          <cell r="B72" t="str">
            <v>W/C non-fuel base</v>
          </cell>
          <cell r="D72">
            <v>479202</v>
          </cell>
          <cell r="F72">
            <v>476470</v>
          </cell>
        </row>
        <row r="73">
          <cell r="B73" t="str">
            <v>ECRR Clean Air surcharge revenue</v>
          </cell>
          <cell r="D73">
            <v>2349</v>
          </cell>
          <cell r="F73">
            <v>348</v>
          </cell>
        </row>
        <row r="74">
          <cell r="D74">
            <v>481551</v>
          </cell>
          <cell r="F74">
            <v>476818</v>
          </cell>
        </row>
        <row r="76">
          <cell r="B76" t="str">
            <v>Weather-normalized MWH</v>
          </cell>
          <cell r="D76">
            <v>10137317</v>
          </cell>
          <cell r="F76">
            <v>10231788</v>
          </cell>
        </row>
        <row r="78">
          <cell r="D78">
            <v>0.047503</v>
          </cell>
          <cell r="F78">
            <v>0.046602</v>
          </cell>
        </row>
        <row r="80">
          <cell r="B80" t="str">
            <v>Revenue difference due to rate</v>
          </cell>
          <cell r="D80">
            <v>-9134</v>
          </cell>
        </row>
        <row r="81">
          <cell r="B81" t="str">
            <v>Revenue difference due to KWH</v>
          </cell>
          <cell r="D81">
            <v>4403</v>
          </cell>
        </row>
        <row r="82">
          <cell r="D82">
            <v>-4731</v>
          </cell>
        </row>
      </sheetData>
      <sheetData sheetId="3">
        <row r="2">
          <cell r="A2" t="str">
            <v>POTOMAC ELECTRIC POWER COMPANY</v>
          </cell>
        </row>
        <row r="3">
          <cell r="A3" t="str">
            <v>District of Columbia</v>
          </cell>
        </row>
        <row r="4">
          <cell r="A4" t="str">
            <v>Analysis of Revenue Requirement -- Twelve Months Ended December 31, 1995 vs. 1996</v>
          </cell>
        </row>
        <row r="6">
          <cell r="A6" t="str">
            <v>(DOLLARS IN THOUSANDS)</v>
          </cell>
        </row>
        <row r="7">
          <cell r="G7" t="str">
            <v>Non-Fuel Base</v>
          </cell>
          <cell r="W7" t="str">
            <v>D.C. Adjusted</v>
          </cell>
        </row>
        <row r="8">
          <cell r="C8" t="str">
            <v> 1995</v>
          </cell>
          <cell r="E8" t="str">
            <v>Rate</v>
          </cell>
          <cell r="G8" t="str">
            <v>plus Other</v>
          </cell>
          <cell r="I8" t="str">
            <v>ECRR</v>
          </cell>
          <cell r="O8" t="str">
            <v>Depreciation</v>
          </cell>
          <cell r="Q8" t="str">
            <v>'Other'</v>
          </cell>
          <cell r="U8" t="str">
            <v>Other </v>
          </cell>
          <cell r="W8" t="str">
            <v>12 Mos. Ended</v>
          </cell>
        </row>
        <row r="9">
          <cell r="C9" t="str">
            <v>F.C. 951</v>
          </cell>
          <cell r="E9" t="str">
            <v>Base</v>
          </cell>
          <cell r="G9" t="str">
            <v>Revenues</v>
          </cell>
          <cell r="I9" t="str">
            <v>Surcharge</v>
          </cell>
          <cell r="K9" t="str">
            <v>Fuel-Related</v>
          </cell>
          <cell r="M9" t="str">
            <v>Other O &amp; M</v>
          </cell>
          <cell r="O9" t="str">
            <v>&amp; Amort.</v>
          </cell>
          <cell r="Q9" t="str">
            <v>Other Taxes</v>
          </cell>
          <cell r="S9" t="str">
            <v>Schedule M</v>
          </cell>
          <cell r="U9" t="str">
            <v>Impacts</v>
          </cell>
          <cell r="W9" t="str">
            <v>12/31/96</v>
          </cell>
        </row>
        <row r="10">
          <cell r="A10" t="str">
            <v>RATE BASE</v>
          </cell>
        </row>
        <row r="11">
          <cell r="B11" t="str">
            <v>EPIS, PC CWIP</v>
          </cell>
          <cell r="C11">
            <v>2487162</v>
          </cell>
          <cell r="E11">
            <v>52483</v>
          </cell>
          <cell r="W11">
            <v>2539645</v>
          </cell>
        </row>
        <row r="12">
          <cell r="B12" t="str">
            <v>Accum Depr, ADT</v>
          </cell>
          <cell r="C12">
            <v>-927000</v>
          </cell>
          <cell r="E12">
            <v>-48075</v>
          </cell>
          <cell r="W12">
            <v>-975075</v>
          </cell>
        </row>
        <row r="13">
          <cell r="B13" t="str">
            <v>M &amp; S</v>
          </cell>
          <cell r="C13">
            <v>59473</v>
          </cell>
          <cell r="E13">
            <v>-3200</v>
          </cell>
          <cell r="W13">
            <v>56273</v>
          </cell>
        </row>
        <row r="14">
          <cell r="B14" t="str">
            <v>CWC</v>
          </cell>
          <cell r="C14">
            <v>39048</v>
          </cell>
          <cell r="E14">
            <v>93</v>
          </cell>
          <cell r="W14">
            <v>39141</v>
          </cell>
        </row>
        <row r="15">
          <cell r="B15" t="str">
            <v>Other</v>
          </cell>
          <cell r="C15">
            <v>1151</v>
          </cell>
          <cell r="E15">
            <v>-2091</v>
          </cell>
          <cell r="W15">
            <v>-940</v>
          </cell>
        </row>
        <row r="17">
          <cell r="B17" t="str">
            <v>Total Rate Base</v>
          </cell>
          <cell r="C17">
            <v>1659834</v>
          </cell>
          <cell r="E17">
            <v>-790</v>
          </cell>
          <cell r="W17">
            <v>1659044</v>
          </cell>
        </row>
        <row r="19">
          <cell r="A19" t="str">
            <v>OPERATING REVENUE</v>
          </cell>
        </row>
        <row r="20">
          <cell r="B20" t="str">
            <v>Non-fuel Base incl GRT</v>
          </cell>
          <cell r="C20">
            <v>476470</v>
          </cell>
          <cell r="G20">
            <v>2732</v>
          </cell>
          <cell r="W20">
            <v>479202</v>
          </cell>
        </row>
        <row r="21">
          <cell r="B21" t="str">
            <v>Old CAAA Surcharge</v>
          </cell>
          <cell r="C21">
            <v>0</v>
          </cell>
          <cell r="G21">
            <v>0</v>
          </cell>
          <cell r="W21">
            <v>0</v>
          </cell>
        </row>
        <row r="22">
          <cell r="B22" t="str">
            <v>    Subtotal</v>
          </cell>
          <cell r="C22">
            <v>476470</v>
          </cell>
          <cell r="G22">
            <v>2732</v>
          </cell>
          <cell r="W22">
            <v>479202</v>
          </cell>
        </row>
        <row r="24">
          <cell r="B24" t="str">
            <v>Fuel in Base excl GRT</v>
          </cell>
          <cell r="C24">
            <v>254200</v>
          </cell>
          <cell r="K24">
            <v>-885</v>
          </cell>
          <cell r="W24">
            <v>253315</v>
          </cell>
        </row>
        <row r="25">
          <cell r="B25" t="str">
            <v>Fuel Adj. Clause excl GRT</v>
          </cell>
          <cell r="C25">
            <v>-21536</v>
          </cell>
          <cell r="K25">
            <v>3358</v>
          </cell>
          <cell r="W25">
            <v>-18178</v>
          </cell>
        </row>
        <row r="26">
          <cell r="B26" t="str">
            <v>GRT on FIB &amp; FAC</v>
          </cell>
          <cell r="C26">
            <v>25849</v>
          </cell>
          <cell r="K26">
            <v>274</v>
          </cell>
          <cell r="W26">
            <v>26123</v>
          </cell>
        </row>
        <row r="28">
          <cell r="B28" t="str">
            <v>ECRR Surcharge</v>
          </cell>
        </row>
        <row r="29">
          <cell r="B29" t="str">
            <v>    Clean Air Component</v>
          </cell>
          <cell r="C29">
            <v>348</v>
          </cell>
          <cell r="I29">
            <v>2001</v>
          </cell>
          <cell r="W29">
            <v>2349</v>
          </cell>
        </row>
        <row r="30">
          <cell r="B30" t="str">
            <v>    Conservation Component</v>
          </cell>
          <cell r="C30">
            <v>3763</v>
          </cell>
          <cell r="I30">
            <v>5875</v>
          </cell>
          <cell r="W30">
            <v>9638</v>
          </cell>
        </row>
        <row r="32">
          <cell r="B32" t="str">
            <v>Other  Revenue</v>
          </cell>
          <cell r="C32">
            <v>3465</v>
          </cell>
          <cell r="G32">
            <v>345</v>
          </cell>
          <cell r="W32">
            <v>3810</v>
          </cell>
        </row>
        <row r="34">
          <cell r="B34" t="str">
            <v>Total Operating Revenue</v>
          </cell>
          <cell r="C34">
            <v>742559</v>
          </cell>
          <cell r="G34">
            <v>3077</v>
          </cell>
          <cell r="I34">
            <v>7876</v>
          </cell>
          <cell r="K34">
            <v>2747</v>
          </cell>
          <cell r="W34">
            <v>756259</v>
          </cell>
        </row>
        <row r="36">
          <cell r="A36" t="str">
            <v>OPERATING EXPENSE</v>
          </cell>
        </row>
        <row r="37">
          <cell r="B37" t="str">
            <v>Recoverable F &amp; I</v>
          </cell>
          <cell r="C37">
            <v>178834</v>
          </cell>
          <cell r="K37">
            <v>1145</v>
          </cell>
          <cell r="W37">
            <v>179979</v>
          </cell>
        </row>
        <row r="38">
          <cell r="B38" t="str">
            <v>Non-recoverable fuel</v>
          </cell>
          <cell r="C38">
            <v>7045</v>
          </cell>
          <cell r="M38">
            <v>-396</v>
          </cell>
          <cell r="W38">
            <v>6649</v>
          </cell>
        </row>
        <row r="39">
          <cell r="B39" t="str">
            <v>   Total F &amp; I</v>
          </cell>
          <cell r="C39">
            <v>185879</v>
          </cell>
          <cell r="W39">
            <v>186628</v>
          </cell>
        </row>
        <row r="41">
          <cell r="B41" t="str">
            <v>Capacity Purchases</v>
          </cell>
          <cell r="C41">
            <v>50157</v>
          </cell>
          <cell r="K41">
            <v>-2053</v>
          </cell>
          <cell r="W41">
            <v>48104</v>
          </cell>
        </row>
        <row r="42">
          <cell r="B42" t="str">
            <v>Other O &amp; M</v>
          </cell>
          <cell r="C42">
            <v>121661</v>
          </cell>
          <cell r="M42">
            <v>5342</v>
          </cell>
          <cell r="W42">
            <v>127003</v>
          </cell>
        </row>
        <row r="43">
          <cell r="B43" t="str">
            <v>DSM Amortization</v>
          </cell>
          <cell r="C43">
            <v>5568</v>
          </cell>
          <cell r="I43">
            <v>3311</v>
          </cell>
          <cell r="W43">
            <v>8879</v>
          </cell>
        </row>
        <row r="44">
          <cell r="B44" t="str">
            <v>Other Amortization</v>
          </cell>
          <cell r="C44">
            <v>-1043</v>
          </cell>
          <cell r="O44">
            <v>74</v>
          </cell>
          <cell r="W44">
            <v>-969</v>
          </cell>
        </row>
        <row r="45">
          <cell r="B45" t="str">
            <v>Depreciation</v>
          </cell>
          <cell r="C45">
            <v>61582</v>
          </cell>
          <cell r="O45">
            <v>875</v>
          </cell>
          <cell r="W45">
            <v>62457</v>
          </cell>
        </row>
        <row r="46">
          <cell r="B46" t="str">
            <v>'Other' Other taxes</v>
          </cell>
          <cell r="C46">
            <v>29079</v>
          </cell>
          <cell r="Q46">
            <v>998</v>
          </cell>
          <cell r="W46">
            <v>30077</v>
          </cell>
        </row>
        <row r="48">
          <cell r="B48" t="str">
            <v>GRT @ 10% of rev change</v>
          </cell>
          <cell r="C48">
            <v>73876</v>
          </cell>
          <cell r="G48">
            <v>308</v>
          </cell>
          <cell r="I48">
            <v>788</v>
          </cell>
          <cell r="K48">
            <v>275</v>
          </cell>
          <cell r="U48">
            <v>-1457</v>
          </cell>
          <cell r="W48">
            <v>73790</v>
          </cell>
        </row>
        <row r="50">
          <cell r="B50" t="str">
            <v>DCIT @ 9.975% of op inc chng</v>
          </cell>
          <cell r="C50">
            <v>17055</v>
          </cell>
          <cell r="G50">
            <v>276</v>
          </cell>
          <cell r="I50">
            <v>377</v>
          </cell>
          <cell r="K50">
            <v>337</v>
          </cell>
          <cell r="M50">
            <v>-493</v>
          </cell>
          <cell r="O50">
            <v>-95</v>
          </cell>
          <cell r="Q50">
            <v>-100</v>
          </cell>
          <cell r="S50">
            <v>395</v>
          </cell>
          <cell r="U50">
            <v>-2466</v>
          </cell>
          <cell r="W50">
            <v>15286</v>
          </cell>
        </row>
        <row r="52">
          <cell r="B52" t="str">
            <v>FIT @ 35% of op inc change</v>
          </cell>
          <cell r="C52">
            <v>52188</v>
          </cell>
          <cell r="G52">
            <v>873</v>
          </cell>
          <cell r="I52">
            <v>1190</v>
          </cell>
          <cell r="K52">
            <v>1065</v>
          </cell>
          <cell r="M52">
            <v>-1559</v>
          </cell>
          <cell r="O52">
            <v>-299</v>
          </cell>
          <cell r="Q52">
            <v>-314</v>
          </cell>
          <cell r="S52">
            <v>941</v>
          </cell>
          <cell r="U52">
            <v>-5082</v>
          </cell>
          <cell r="W52">
            <v>49003</v>
          </cell>
        </row>
        <row r="54">
          <cell r="B54" t="str">
            <v>Total Operating Expense</v>
          </cell>
          <cell r="C54">
            <v>596002</v>
          </cell>
          <cell r="G54">
            <v>1457</v>
          </cell>
          <cell r="I54">
            <v>5666</v>
          </cell>
          <cell r="K54">
            <v>769</v>
          </cell>
          <cell r="M54">
            <v>2894</v>
          </cell>
          <cell r="O54">
            <v>555</v>
          </cell>
          <cell r="Q54">
            <v>584</v>
          </cell>
          <cell r="S54">
            <v>1336</v>
          </cell>
          <cell r="U54">
            <v>-9005</v>
          </cell>
          <cell r="W54">
            <v>600258</v>
          </cell>
        </row>
        <row r="56">
          <cell r="A56" t="str">
            <v>OPERATING INCOME</v>
          </cell>
          <cell r="C56">
            <v>146557</v>
          </cell>
          <cell r="G56">
            <v>1620</v>
          </cell>
          <cell r="I56">
            <v>2210</v>
          </cell>
          <cell r="K56">
            <v>1978</v>
          </cell>
          <cell r="M56">
            <v>-2894</v>
          </cell>
          <cell r="O56">
            <v>-555</v>
          </cell>
          <cell r="Q56">
            <v>-584</v>
          </cell>
          <cell r="S56">
            <v>-1336</v>
          </cell>
          <cell r="U56">
            <v>9005</v>
          </cell>
          <cell r="W56">
            <v>156001</v>
          </cell>
        </row>
        <row r="59">
          <cell r="A59" t="str">
            <v>AUTHORIZED RATE OF RETURN</v>
          </cell>
          <cell r="C59">
            <v>0.0909</v>
          </cell>
          <cell r="W59">
            <v>0.0909</v>
          </cell>
        </row>
        <row r="62">
          <cell r="A62" t="str">
            <v>REVENUE REQUIREMENT</v>
          </cell>
          <cell r="C62">
            <v>8206</v>
          </cell>
          <cell r="E62">
            <v>-136</v>
          </cell>
          <cell r="G62">
            <v>-3076</v>
          </cell>
          <cell r="I62">
            <v>-4196</v>
          </cell>
          <cell r="K62">
            <v>-3756</v>
          </cell>
          <cell r="M62">
            <v>5495</v>
          </cell>
          <cell r="O62">
            <v>1054</v>
          </cell>
          <cell r="Q62">
            <v>1109</v>
          </cell>
          <cell r="S62">
            <v>2537</v>
          </cell>
          <cell r="U62">
            <v>-8891</v>
          </cell>
          <cell r="W62">
            <v>-9860</v>
          </cell>
        </row>
        <row r="65">
          <cell r="U65">
            <v>17098.7657368457</v>
          </cell>
        </row>
        <row r="66">
          <cell r="S66" t="str">
            <v>rev req of i/s</v>
          </cell>
          <cell r="U66">
            <v>8207.76573684573</v>
          </cell>
        </row>
      </sheetData>
      <sheetData sheetId="4">
        <row r="2">
          <cell r="A2" t="str">
            <v>Calendar year 1995</v>
          </cell>
        </row>
        <row r="4">
          <cell r="G4" t="str">
            <v>DC alloc</v>
          </cell>
        </row>
        <row r="5">
          <cell r="D5" t="str">
            <v>Direct</v>
          </cell>
          <cell r="E5" t="str">
            <v>Syst</v>
          </cell>
          <cell r="G5" t="str">
            <v>syst @</v>
          </cell>
        </row>
        <row r="6">
          <cell r="B6" t="str">
            <v>syst </v>
          </cell>
          <cell r="C6" t="str">
            <v>DC</v>
          </cell>
          <cell r="D6" t="str">
            <v>DCIT</v>
          </cell>
          <cell r="E6" t="str">
            <v>DCIT</v>
          </cell>
          <cell r="G6" t="str">
            <v>.09975</v>
          </cell>
        </row>
        <row r="8">
          <cell r="A8" t="str">
            <v>depr</v>
          </cell>
          <cell r="C8">
            <v>-15</v>
          </cell>
          <cell r="D8">
            <v>1</v>
          </cell>
        </row>
        <row r="9">
          <cell r="C9">
            <v>345</v>
          </cell>
          <cell r="D9">
            <v>-34</v>
          </cell>
        </row>
        <row r="10">
          <cell r="B10">
            <v>-39</v>
          </cell>
          <cell r="C10">
            <v>-14</v>
          </cell>
          <cell r="E10">
            <v>2</v>
          </cell>
          <cell r="G10">
            <v>1</v>
          </cell>
        </row>
        <row r="14">
          <cell r="A14" t="str">
            <v>rev</v>
          </cell>
          <cell r="C14">
            <v>8427</v>
          </cell>
          <cell r="D14">
            <v>841</v>
          </cell>
        </row>
        <row r="16">
          <cell r="A16" t="str">
            <v>def fuel</v>
          </cell>
          <cell r="C16">
            <v>122</v>
          </cell>
          <cell r="D16">
            <v>-12</v>
          </cell>
        </row>
        <row r="18">
          <cell r="A18" t="str">
            <v>other tax</v>
          </cell>
          <cell r="C18">
            <v>843</v>
          </cell>
          <cell r="D18">
            <v>-84</v>
          </cell>
        </row>
        <row r="19">
          <cell r="B19">
            <v>-273</v>
          </cell>
          <cell r="C19">
            <v>-106</v>
          </cell>
          <cell r="E19">
            <v>12</v>
          </cell>
          <cell r="G19">
            <v>11</v>
          </cell>
        </row>
        <row r="20">
          <cell r="B20">
            <v>-592</v>
          </cell>
          <cell r="C20">
            <v>-231</v>
          </cell>
          <cell r="E20">
            <v>26</v>
          </cell>
          <cell r="G20">
            <v>23</v>
          </cell>
        </row>
        <row r="21">
          <cell r="B21">
            <v>1775</v>
          </cell>
          <cell r="C21">
            <v>473</v>
          </cell>
          <cell r="E21">
            <v>-78</v>
          </cell>
          <cell r="G21">
            <v>-47</v>
          </cell>
        </row>
        <row r="22">
          <cell r="B22">
            <v>514</v>
          </cell>
          <cell r="C22">
            <v>200</v>
          </cell>
          <cell r="E22">
            <v>-23</v>
          </cell>
          <cell r="G22">
            <v>-20</v>
          </cell>
        </row>
        <row r="23">
          <cell r="D23">
            <v>279</v>
          </cell>
        </row>
        <row r="27">
          <cell r="A27" t="str">
            <v>interest</v>
          </cell>
          <cell r="C27">
            <v>-369</v>
          </cell>
          <cell r="D27">
            <v>37</v>
          </cell>
        </row>
        <row r="28">
          <cell r="C28">
            <v>-23</v>
          </cell>
          <cell r="D28">
            <v>2</v>
          </cell>
        </row>
        <row r="31">
          <cell r="A31" t="str">
            <v>other o&amp;m</v>
          </cell>
          <cell r="B31">
            <v>6130</v>
          </cell>
          <cell r="C31">
            <v>2389</v>
          </cell>
          <cell r="E31">
            <v>-270</v>
          </cell>
          <cell r="G31">
            <v>-238</v>
          </cell>
        </row>
        <row r="32">
          <cell r="B32">
            <v>-3527</v>
          </cell>
          <cell r="C32">
            <v>-1374</v>
          </cell>
          <cell r="E32">
            <v>156</v>
          </cell>
          <cell r="G32">
            <v>137</v>
          </cell>
        </row>
        <row r="33">
          <cell r="B33">
            <v>-7999</v>
          </cell>
          <cell r="C33">
            <v>-3117</v>
          </cell>
          <cell r="E33">
            <v>353</v>
          </cell>
          <cell r="G33">
            <v>311</v>
          </cell>
        </row>
        <row r="34">
          <cell r="B34">
            <v>-672</v>
          </cell>
          <cell r="C34">
            <v>-262</v>
          </cell>
          <cell r="E34">
            <v>30</v>
          </cell>
          <cell r="G34">
            <v>26</v>
          </cell>
        </row>
        <row r="35">
          <cell r="B35">
            <v>-216</v>
          </cell>
          <cell r="C35">
            <v>-84</v>
          </cell>
          <cell r="E35">
            <v>10</v>
          </cell>
          <cell r="G35">
            <v>8</v>
          </cell>
        </row>
        <row r="36">
          <cell r="B36">
            <v>-1097</v>
          </cell>
          <cell r="C36">
            <v>-428</v>
          </cell>
          <cell r="E36">
            <v>48</v>
          </cell>
          <cell r="G36">
            <v>43</v>
          </cell>
        </row>
        <row r="37">
          <cell r="B37">
            <v>-888</v>
          </cell>
          <cell r="C37">
            <v>-346</v>
          </cell>
          <cell r="E37">
            <v>39</v>
          </cell>
          <cell r="G37">
            <v>35</v>
          </cell>
        </row>
        <row r="38">
          <cell r="B38">
            <v>208</v>
          </cell>
          <cell r="D38">
            <v>-21</v>
          </cell>
        </row>
        <row r="41">
          <cell r="D41">
            <v>1009</v>
          </cell>
          <cell r="E41">
            <v>305</v>
          </cell>
          <cell r="F41">
            <v>1314</v>
          </cell>
          <cell r="G41">
            <v>290</v>
          </cell>
        </row>
        <row r="42">
          <cell r="G42">
            <v>-305</v>
          </cell>
        </row>
        <row r="43">
          <cell r="G43">
            <v>-15</v>
          </cell>
        </row>
        <row r="48">
          <cell r="A48" t="str">
            <v>Formal Case No. 939</v>
          </cell>
        </row>
        <row r="50">
          <cell r="G50" t="str">
            <v>DC alloc</v>
          </cell>
        </row>
        <row r="51">
          <cell r="D51" t="str">
            <v>Direct</v>
          </cell>
          <cell r="E51" t="str">
            <v>Syst</v>
          </cell>
          <cell r="G51" t="str">
            <v>syst @</v>
          </cell>
        </row>
        <row r="52">
          <cell r="B52" t="str">
            <v>syst </v>
          </cell>
          <cell r="C52" t="str">
            <v>DC</v>
          </cell>
          <cell r="D52" t="str">
            <v>DCIT</v>
          </cell>
          <cell r="E52" t="str">
            <v>DCIT</v>
          </cell>
          <cell r="G52" t="str">
            <v>.09975</v>
          </cell>
        </row>
        <row r="54">
          <cell r="A54" t="str">
            <v>depr</v>
          </cell>
          <cell r="C54">
            <v>-15</v>
          </cell>
          <cell r="D54">
            <v>1</v>
          </cell>
        </row>
        <row r="55">
          <cell r="C55">
            <v>345</v>
          </cell>
          <cell r="D55">
            <v>-34</v>
          </cell>
        </row>
        <row r="56">
          <cell r="B56">
            <v>-39</v>
          </cell>
          <cell r="C56">
            <v>-14</v>
          </cell>
          <cell r="E56">
            <v>2</v>
          </cell>
          <cell r="G56">
            <v>1</v>
          </cell>
        </row>
        <row r="60">
          <cell r="A60" t="str">
            <v>rev</v>
          </cell>
          <cell r="C60">
            <v>8427</v>
          </cell>
          <cell r="D60">
            <v>841</v>
          </cell>
        </row>
        <row r="62">
          <cell r="A62" t="str">
            <v>def fuel</v>
          </cell>
          <cell r="C62">
            <v>122</v>
          </cell>
          <cell r="D62">
            <v>-12</v>
          </cell>
        </row>
        <row r="64">
          <cell r="A64" t="str">
            <v>other tax</v>
          </cell>
          <cell r="C64">
            <v>843</v>
          </cell>
          <cell r="D64">
            <v>-84</v>
          </cell>
        </row>
        <row r="65">
          <cell r="B65">
            <v>-273</v>
          </cell>
          <cell r="C65">
            <v>-106</v>
          </cell>
          <cell r="E65">
            <v>12</v>
          </cell>
          <cell r="G65">
            <v>11</v>
          </cell>
        </row>
        <row r="66">
          <cell r="B66">
            <v>-592</v>
          </cell>
          <cell r="C66">
            <v>-231</v>
          </cell>
          <cell r="E66">
            <v>26</v>
          </cell>
          <cell r="G66">
            <v>23</v>
          </cell>
        </row>
        <row r="67">
          <cell r="B67">
            <v>1775</v>
          </cell>
          <cell r="C67">
            <v>473</v>
          </cell>
          <cell r="E67">
            <v>-78</v>
          </cell>
          <cell r="G67">
            <v>-47</v>
          </cell>
        </row>
        <row r="68">
          <cell r="B68">
            <v>514</v>
          </cell>
          <cell r="C68">
            <v>200</v>
          </cell>
          <cell r="E68">
            <v>-23</v>
          </cell>
          <cell r="G68">
            <v>-20</v>
          </cell>
        </row>
        <row r="69">
          <cell r="D69">
            <v>279</v>
          </cell>
        </row>
        <row r="73">
          <cell r="A73" t="str">
            <v>interest</v>
          </cell>
          <cell r="C73">
            <v>-369</v>
          </cell>
          <cell r="D73">
            <v>37</v>
          </cell>
        </row>
        <row r="74">
          <cell r="C74">
            <v>-23</v>
          </cell>
          <cell r="D74">
            <v>2</v>
          </cell>
        </row>
        <row r="77">
          <cell r="A77" t="str">
            <v>other o&amp;m</v>
          </cell>
          <cell r="B77">
            <v>6130</v>
          </cell>
          <cell r="C77">
            <v>2389</v>
          </cell>
          <cell r="E77">
            <v>-270</v>
          </cell>
          <cell r="G77">
            <v>-238</v>
          </cell>
        </row>
        <row r="78">
          <cell r="B78">
            <v>-3527</v>
          </cell>
          <cell r="C78">
            <v>-1374</v>
          </cell>
          <cell r="E78">
            <v>156</v>
          </cell>
          <cell r="G78">
            <v>137</v>
          </cell>
        </row>
        <row r="79">
          <cell r="B79">
            <v>-7999</v>
          </cell>
          <cell r="C79">
            <v>-3117</v>
          </cell>
          <cell r="E79">
            <v>353</v>
          </cell>
          <cell r="G79">
            <v>311</v>
          </cell>
        </row>
        <row r="80">
          <cell r="B80">
            <v>-672</v>
          </cell>
          <cell r="C80">
            <v>-262</v>
          </cell>
          <cell r="E80">
            <v>30</v>
          </cell>
          <cell r="G80">
            <v>26</v>
          </cell>
        </row>
        <row r="81">
          <cell r="B81">
            <v>-216</v>
          </cell>
          <cell r="C81">
            <v>-84</v>
          </cell>
          <cell r="E81">
            <v>10</v>
          </cell>
          <cell r="G81">
            <v>8</v>
          </cell>
        </row>
        <row r="82">
          <cell r="B82">
            <v>-1097</v>
          </cell>
          <cell r="C82">
            <v>-428</v>
          </cell>
          <cell r="E82">
            <v>48</v>
          </cell>
          <cell r="G82">
            <v>43</v>
          </cell>
        </row>
        <row r="83">
          <cell r="B83">
            <v>-888</v>
          </cell>
          <cell r="C83">
            <v>-346</v>
          </cell>
          <cell r="E83">
            <v>39</v>
          </cell>
          <cell r="G83">
            <v>35</v>
          </cell>
        </row>
        <row r="84">
          <cell r="B84">
            <v>208</v>
          </cell>
          <cell r="D84">
            <v>-21</v>
          </cell>
        </row>
        <row r="87">
          <cell r="D87">
            <v>1009</v>
          </cell>
          <cell r="E87">
            <v>305</v>
          </cell>
          <cell r="F87">
            <v>1314</v>
          </cell>
          <cell r="G87">
            <v>290</v>
          </cell>
        </row>
        <row r="88">
          <cell r="G88">
            <v>-305</v>
          </cell>
        </row>
        <row r="89">
          <cell r="G89">
            <v>-15</v>
          </cell>
        </row>
      </sheetData>
      <sheetData sheetId="5">
        <row r="1">
          <cell r="A1" t="str">
            <v>IMPACT OF SCHEDULE "M" ITEMS</v>
          </cell>
          <cell r="K1" t="str">
            <v>Difference</v>
          </cell>
        </row>
        <row r="2">
          <cell r="K2" t="str">
            <v>in DC alloc.</v>
          </cell>
          <cell r="L2" t="str">
            <v>Impact on</v>
          </cell>
        </row>
        <row r="3">
          <cell r="C3" t="str">
            <v>F.C. 951 (1995 Actual)</v>
          </cell>
          <cell r="G3" t="str">
            <v>1996 Actual</v>
          </cell>
          <cell r="K3" t="str">
            <v>Perm/Flowthr</v>
          </cell>
          <cell r="L3" t="str">
            <v>FIT</v>
          </cell>
          <cell r="M3" t="str">
            <v>Rev Req</v>
          </cell>
        </row>
        <row r="4">
          <cell r="C4" t="str">
            <v>System</v>
          </cell>
          <cell r="D4" t="str">
            <v>Alloc</v>
          </cell>
          <cell r="E4" t="str">
            <v>DC</v>
          </cell>
          <cell r="G4" t="str">
            <v>System</v>
          </cell>
          <cell r="H4" t="str">
            <v>Alloc</v>
          </cell>
          <cell r="I4" t="str">
            <v>DC</v>
          </cell>
        </row>
        <row r="5">
          <cell r="A5" t="str">
            <v>Perm/Flow Thru - Federal</v>
          </cell>
        </row>
        <row r="6">
          <cell r="B6" t="str">
            <v>Excess Tax/Book</v>
          </cell>
          <cell r="C6">
            <v>26209390</v>
          </cell>
          <cell r="D6">
            <v>0.3607</v>
          </cell>
          <cell r="E6">
            <v>9454000</v>
          </cell>
          <cell r="G6">
            <v>28190176</v>
          </cell>
          <cell r="H6">
            <v>0.3534</v>
          </cell>
          <cell r="I6">
            <v>9963000</v>
          </cell>
          <cell r="K6">
            <v>509000</v>
          </cell>
          <cell r="L6">
            <v>178150</v>
          </cell>
          <cell r="M6">
            <v>338273</v>
          </cell>
        </row>
        <row r="7">
          <cell r="B7" t="str">
            <v>Bond Interest</v>
          </cell>
          <cell r="C7">
            <v>438294</v>
          </cell>
          <cell r="D7">
            <v>0.4354</v>
          </cell>
          <cell r="E7">
            <v>191000</v>
          </cell>
          <cell r="G7">
            <v>665531</v>
          </cell>
          <cell r="H7">
            <v>0.4289</v>
          </cell>
          <cell r="I7">
            <v>285000</v>
          </cell>
          <cell r="K7">
            <v>94000</v>
          </cell>
          <cell r="L7">
            <v>32900</v>
          </cell>
          <cell r="M7">
            <v>62471</v>
          </cell>
        </row>
        <row r="8">
          <cell r="B8" t="str">
            <v>Book Depr AFUDC - DC</v>
          </cell>
          <cell r="C8">
            <v>819411</v>
          </cell>
          <cell r="D8">
            <v>1</v>
          </cell>
          <cell r="E8">
            <v>819000</v>
          </cell>
          <cell r="G8">
            <v>828575</v>
          </cell>
          <cell r="H8">
            <v>1</v>
          </cell>
          <cell r="I8">
            <v>829000</v>
          </cell>
          <cell r="K8">
            <v>10000</v>
          </cell>
          <cell r="L8">
            <v>3500</v>
          </cell>
          <cell r="M8">
            <v>6646</v>
          </cell>
        </row>
        <row r="9">
          <cell r="B9" t="str">
            <v>Book Depr AFUDC - Md</v>
          </cell>
          <cell r="C9">
            <v>1059627</v>
          </cell>
          <cell r="D9">
            <v>0</v>
          </cell>
          <cell r="E9">
            <v>0</v>
          </cell>
          <cell r="G9">
            <v>1127018</v>
          </cell>
          <cell r="H9">
            <v>0</v>
          </cell>
          <cell r="I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B10" t="str">
            <v>Book Depr AFUDC - Smeco</v>
          </cell>
          <cell r="C10">
            <v>323702</v>
          </cell>
          <cell r="D10">
            <v>0</v>
          </cell>
          <cell r="E10">
            <v>0</v>
          </cell>
          <cell r="G10">
            <v>323169</v>
          </cell>
          <cell r="H10">
            <v>0</v>
          </cell>
          <cell r="I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Removal Cost - Post 80</v>
          </cell>
          <cell r="C11">
            <v>-30280941</v>
          </cell>
          <cell r="D11">
            <v>0.3607</v>
          </cell>
          <cell r="E11">
            <v>-10922000</v>
          </cell>
          <cell r="G11">
            <v>-17052020</v>
          </cell>
          <cell r="H11">
            <v>0.3534</v>
          </cell>
          <cell r="I11">
            <v>-6026000</v>
          </cell>
          <cell r="K11">
            <v>4896000</v>
          </cell>
          <cell r="L11">
            <v>1713600</v>
          </cell>
          <cell r="M11">
            <v>3253797</v>
          </cell>
        </row>
        <row r="12">
          <cell r="B12" t="str">
            <v>Removal Cost - Pre 81</v>
          </cell>
          <cell r="C12">
            <v>9696662</v>
          </cell>
          <cell r="D12">
            <v>1</v>
          </cell>
          <cell r="E12">
            <v>9697000</v>
          </cell>
          <cell r="G12">
            <v>6840155</v>
          </cell>
          <cell r="H12">
            <v>1</v>
          </cell>
          <cell r="I12">
            <v>6840000</v>
          </cell>
          <cell r="K12">
            <v>-2857000</v>
          </cell>
          <cell r="L12">
            <v>-999950</v>
          </cell>
          <cell r="M12">
            <v>-1898713</v>
          </cell>
        </row>
        <row r="13">
          <cell r="B13" t="str">
            <v>Software Amort</v>
          </cell>
          <cell r="C13">
            <v>-15862</v>
          </cell>
          <cell r="D13">
            <v>0.4354</v>
          </cell>
          <cell r="E13">
            <v>-7000</v>
          </cell>
          <cell r="G13">
            <v>1042131</v>
          </cell>
          <cell r="H13">
            <v>0.4289</v>
          </cell>
          <cell r="I13">
            <v>447000</v>
          </cell>
          <cell r="K13">
            <v>454000</v>
          </cell>
          <cell r="L13">
            <v>158900</v>
          </cell>
          <cell r="M13">
            <v>301721</v>
          </cell>
        </row>
        <row r="14">
          <cell r="B14" t="str">
            <v>Md Prop tax adj</v>
          </cell>
          <cell r="C14">
            <v>-1660392</v>
          </cell>
          <cell r="D14">
            <v>0.2663</v>
          </cell>
          <cell r="E14">
            <v>-442000</v>
          </cell>
          <cell r="G14">
            <v>-2268203</v>
          </cell>
          <cell r="H14">
            <v>0.2694</v>
          </cell>
          <cell r="I14">
            <v>-611000</v>
          </cell>
          <cell r="K14">
            <v>-169000</v>
          </cell>
          <cell r="L14">
            <v>-59150</v>
          </cell>
          <cell r="M14">
            <v>-112314</v>
          </cell>
        </row>
        <row r="15">
          <cell r="B15" t="str">
            <v>FERC Norm</v>
          </cell>
          <cell r="C15">
            <v>803652</v>
          </cell>
          <cell r="D15">
            <v>0</v>
          </cell>
          <cell r="E15">
            <v>0</v>
          </cell>
          <cell r="G15">
            <v>1287864</v>
          </cell>
          <cell r="H15">
            <v>0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 t="str">
            <v>AFUDC Eq amort Control Center</v>
          </cell>
          <cell r="C16">
            <v>1045460</v>
          </cell>
          <cell r="D16">
            <v>0.3199</v>
          </cell>
          <cell r="E16">
            <v>334000</v>
          </cell>
          <cell r="G16">
            <v>1105236</v>
          </cell>
          <cell r="H16">
            <v>0.3199</v>
          </cell>
          <cell r="I16">
            <v>354000</v>
          </cell>
          <cell r="K16">
            <v>20000</v>
          </cell>
          <cell r="L16">
            <v>7000</v>
          </cell>
          <cell r="M16">
            <v>13292</v>
          </cell>
        </row>
        <row r="17">
          <cell r="B17" t="str">
            <v>Norm - SMECO</v>
          </cell>
          <cell r="C17">
            <v>-186336</v>
          </cell>
          <cell r="D17">
            <v>0</v>
          </cell>
          <cell r="E17">
            <v>0</v>
          </cell>
          <cell r="G17">
            <v>-168324</v>
          </cell>
          <cell r="H17">
            <v>0</v>
          </cell>
          <cell r="I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Norm Md</v>
          </cell>
          <cell r="C18" t="str">
            <v>-</v>
          </cell>
          <cell r="D18">
            <v>0</v>
          </cell>
          <cell r="E18">
            <v>0</v>
          </cell>
          <cell r="G18" t="str">
            <v>-</v>
          </cell>
          <cell r="H18">
            <v>0</v>
          </cell>
          <cell r="I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 t="str">
            <v>Norm System</v>
          </cell>
          <cell r="C19">
            <v>-2611152</v>
          </cell>
          <cell r="D19">
            <v>0.3309</v>
          </cell>
          <cell r="E19">
            <v>-864000</v>
          </cell>
          <cell r="G19">
            <v>-4337160</v>
          </cell>
          <cell r="H19">
            <v>0.3235</v>
          </cell>
          <cell r="I19">
            <v>-1402000</v>
          </cell>
          <cell r="K19">
            <v>-538000</v>
          </cell>
          <cell r="L19">
            <v>-188300</v>
          </cell>
          <cell r="M19">
            <v>-357546</v>
          </cell>
        </row>
        <row r="20">
          <cell r="B20" t="str">
            <v>Norm DC (48-46)</v>
          </cell>
          <cell r="C20">
            <v>-46188</v>
          </cell>
          <cell r="D20">
            <v>1</v>
          </cell>
          <cell r="E20">
            <v>-46000</v>
          </cell>
          <cell r="G20">
            <v>-46188</v>
          </cell>
          <cell r="H20">
            <v>1</v>
          </cell>
          <cell r="I20">
            <v>-46000</v>
          </cell>
          <cell r="K20">
            <v>0</v>
          </cell>
          <cell r="L20">
            <v>0</v>
          </cell>
          <cell r="M20">
            <v>0</v>
          </cell>
        </row>
        <row r="21">
          <cell r="B21" t="str">
            <v>Non-Ded meal exp</v>
          </cell>
          <cell r="C21">
            <v>310660</v>
          </cell>
          <cell r="D21">
            <v>0.3897</v>
          </cell>
          <cell r="E21">
            <v>121000</v>
          </cell>
          <cell r="G21">
            <v>399582</v>
          </cell>
          <cell r="H21">
            <v>0.3863</v>
          </cell>
          <cell r="I21">
            <v>154000</v>
          </cell>
          <cell r="K21">
            <v>33000</v>
          </cell>
          <cell r="L21">
            <v>11550</v>
          </cell>
          <cell r="M21">
            <v>21931</v>
          </cell>
        </row>
        <row r="22">
          <cell r="B22" t="str">
            <v>Environ tax</v>
          </cell>
          <cell r="C22">
            <v>-30982</v>
          </cell>
          <cell r="D22">
            <v>0.4189</v>
          </cell>
          <cell r="E22">
            <v>-13000</v>
          </cell>
          <cell r="G22">
            <v>102178</v>
          </cell>
          <cell r="H22">
            <v>0.4406</v>
          </cell>
          <cell r="I22">
            <v>45000</v>
          </cell>
          <cell r="K22">
            <v>58000</v>
          </cell>
          <cell r="L22">
            <v>20300</v>
          </cell>
          <cell r="M22">
            <v>38546</v>
          </cell>
        </row>
        <row r="23">
          <cell r="B23" t="str">
            <v>Pa tax adj</v>
          </cell>
          <cell r="C23">
            <v>-3521</v>
          </cell>
          <cell r="D23">
            <v>0.3988</v>
          </cell>
          <cell r="E23">
            <v>-1000</v>
          </cell>
          <cell r="G23">
            <v>-91363</v>
          </cell>
          <cell r="H23">
            <v>0.3891</v>
          </cell>
          <cell r="I23">
            <v>-36000</v>
          </cell>
          <cell r="K23">
            <v>-35000</v>
          </cell>
          <cell r="L23">
            <v>-12250</v>
          </cell>
          <cell r="M23">
            <v>-23260</v>
          </cell>
        </row>
        <row r="24">
          <cell r="B24" t="str">
            <v>Research fuel cr</v>
          </cell>
          <cell r="C24">
            <v>333279</v>
          </cell>
          <cell r="D24">
            <v>0.3897</v>
          </cell>
          <cell r="E24">
            <v>130000</v>
          </cell>
          <cell r="G24">
            <v>186854</v>
          </cell>
          <cell r="H24">
            <v>0.3227</v>
          </cell>
          <cell r="I24">
            <v>60000</v>
          </cell>
          <cell r="K24">
            <v>-70000</v>
          </cell>
          <cell r="L24">
            <v>-24500</v>
          </cell>
          <cell r="M24">
            <v>-46521</v>
          </cell>
        </row>
        <row r="25">
          <cell r="B25" t="str">
            <v>Fuel excise tax w/o</v>
          </cell>
          <cell r="G25">
            <v>52981</v>
          </cell>
          <cell r="H25">
            <v>0.3914</v>
          </cell>
          <cell r="I25">
            <v>21000</v>
          </cell>
          <cell r="K25">
            <v>21000</v>
          </cell>
          <cell r="L25">
            <v>7350</v>
          </cell>
          <cell r="M25">
            <v>13956</v>
          </cell>
        </row>
        <row r="26">
          <cell r="B26" t="str">
            <v>Diesel fuel cr</v>
          </cell>
          <cell r="C26">
            <v>56210</v>
          </cell>
          <cell r="D26">
            <v>0.0188</v>
          </cell>
          <cell r="E26">
            <v>1000</v>
          </cell>
          <cell r="G26">
            <v>44789</v>
          </cell>
          <cell r="H26">
            <v>0.3227</v>
          </cell>
          <cell r="I26">
            <v>14000</v>
          </cell>
          <cell r="K26">
            <v>13000</v>
          </cell>
          <cell r="L26">
            <v>4550</v>
          </cell>
          <cell r="M26">
            <v>8640</v>
          </cell>
        </row>
        <row r="27">
          <cell r="B27" t="str">
            <v>Gain of st/bond sale</v>
          </cell>
          <cell r="C27">
            <v>54</v>
          </cell>
          <cell r="D27">
            <v>0.4354</v>
          </cell>
          <cell r="E27">
            <v>0</v>
          </cell>
          <cell r="G27">
            <v>0</v>
          </cell>
          <cell r="I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B28" t="str">
            <v>Book depr-ccrf eq</v>
          </cell>
          <cell r="C28">
            <v>60122</v>
          </cell>
          <cell r="D28">
            <v>0.5189</v>
          </cell>
          <cell r="E28">
            <v>31000</v>
          </cell>
          <cell r="G28">
            <v>196185</v>
          </cell>
          <cell r="H28">
            <v>0.05</v>
          </cell>
          <cell r="I28">
            <v>10000</v>
          </cell>
          <cell r="K28">
            <v>-21000</v>
          </cell>
          <cell r="L28">
            <v>-7350</v>
          </cell>
          <cell r="M28">
            <v>-13956</v>
          </cell>
        </row>
        <row r="29">
          <cell r="B29" t="str">
            <v>CCRF</v>
          </cell>
          <cell r="C29">
            <v>5166883</v>
          </cell>
          <cell r="D29">
            <v>0.3691</v>
          </cell>
          <cell r="E29">
            <v>1907000</v>
          </cell>
          <cell r="G29">
            <v>5222300</v>
          </cell>
          <cell r="H29">
            <v>0.3005</v>
          </cell>
          <cell r="I29">
            <v>1569000</v>
          </cell>
          <cell r="K29">
            <v>-338000</v>
          </cell>
          <cell r="L29">
            <v>-118300</v>
          </cell>
          <cell r="M29">
            <v>-224629</v>
          </cell>
        </row>
        <row r="30">
          <cell r="B30" t="str">
            <v>CCRF Eq amort DC DSM</v>
          </cell>
          <cell r="G30">
            <v>614287</v>
          </cell>
          <cell r="H30">
            <v>1</v>
          </cell>
          <cell r="I30">
            <v>614000</v>
          </cell>
          <cell r="K30">
            <v>614000</v>
          </cell>
          <cell r="L30">
            <v>214900</v>
          </cell>
          <cell r="M30">
            <v>408054</v>
          </cell>
        </row>
        <row r="31">
          <cell r="B31" t="str">
            <v>Fines &amp; Penalties</v>
          </cell>
          <cell r="C31">
            <v>15695</v>
          </cell>
          <cell r="D31">
            <v>0.3988</v>
          </cell>
          <cell r="E31">
            <v>6000</v>
          </cell>
          <cell r="G31">
            <v>0</v>
          </cell>
          <cell r="H31">
            <v>0.3883</v>
          </cell>
          <cell r="I31">
            <v>0</v>
          </cell>
          <cell r="K31">
            <v>-6000</v>
          </cell>
          <cell r="L31">
            <v>-2100</v>
          </cell>
          <cell r="M31">
            <v>-3987</v>
          </cell>
        </row>
        <row r="33">
          <cell r="C33">
            <v>11503727</v>
          </cell>
          <cell r="E33">
            <v>10396000</v>
          </cell>
          <cell r="G33">
            <v>24265753</v>
          </cell>
          <cell r="I33">
            <v>13084000</v>
          </cell>
          <cell r="K33">
            <v>2688000</v>
          </cell>
          <cell r="L33">
            <v>940800</v>
          </cell>
          <cell r="M33">
            <v>1786401</v>
          </cell>
        </row>
        <row r="37">
          <cell r="D37" t="str">
            <v>1996</v>
          </cell>
        </row>
        <row r="38">
          <cell r="C38" t="str">
            <v>F.C. 951</v>
          </cell>
          <cell r="D38" t="str">
            <v>Actual</v>
          </cell>
          <cell r="E38" t="str">
            <v>Schedule M</v>
          </cell>
          <cell r="G38" t="str">
            <v>Impact on</v>
          </cell>
        </row>
        <row r="39">
          <cell r="A39" t="str">
            <v>Perm/Flow Thru - DC</v>
          </cell>
          <cell r="C39" t="str">
            <v>System</v>
          </cell>
          <cell r="D39" t="str">
            <v>System</v>
          </cell>
          <cell r="E39" t="str">
            <v>Difference</v>
          </cell>
          <cell r="G39" t="str">
            <v>DCIT</v>
          </cell>
          <cell r="H39" t="str">
            <v>Rev Req</v>
          </cell>
        </row>
        <row r="40">
          <cell r="B40" t="str">
            <v>Excess Tax/Book</v>
          </cell>
          <cell r="C40">
            <v>26209390</v>
          </cell>
          <cell r="D40">
            <v>28190176</v>
          </cell>
          <cell r="E40">
            <v>1980786</v>
          </cell>
          <cell r="G40">
            <v>87155</v>
          </cell>
          <cell r="H40">
            <v>165491</v>
          </cell>
        </row>
        <row r="41">
          <cell r="B41" t="str">
            <v>Bond Interest</v>
          </cell>
          <cell r="C41">
            <v>438294</v>
          </cell>
          <cell r="D41">
            <v>665531</v>
          </cell>
          <cell r="E41">
            <v>227237</v>
          </cell>
          <cell r="G41">
            <v>9998</v>
          </cell>
          <cell r="H41">
            <v>18984</v>
          </cell>
        </row>
        <row r="42">
          <cell r="B42" t="str">
            <v>Book Depr AFUDC - DC</v>
          </cell>
          <cell r="C42">
            <v>819411</v>
          </cell>
          <cell r="D42">
            <v>828575</v>
          </cell>
          <cell r="E42">
            <v>9164</v>
          </cell>
          <cell r="G42">
            <v>403</v>
          </cell>
          <cell r="H42">
            <v>765</v>
          </cell>
        </row>
        <row r="43">
          <cell r="B43" t="str">
            <v>Book Depr AFUDC - Md</v>
          </cell>
          <cell r="C43">
            <v>1059627</v>
          </cell>
          <cell r="D43">
            <v>1127018</v>
          </cell>
          <cell r="E43">
            <v>67391</v>
          </cell>
          <cell r="G43">
            <v>2965</v>
          </cell>
          <cell r="H43">
            <v>5630</v>
          </cell>
        </row>
        <row r="44">
          <cell r="B44" t="str">
            <v>Book Depr AFUDC - Smeco</v>
          </cell>
          <cell r="C44">
            <v>323702</v>
          </cell>
          <cell r="D44">
            <v>323169</v>
          </cell>
          <cell r="E44">
            <v>-533</v>
          </cell>
          <cell r="G44">
            <v>-23</v>
          </cell>
          <cell r="H44">
            <v>-44</v>
          </cell>
        </row>
        <row r="45">
          <cell r="B45" t="str">
            <v>Removal Cost </v>
          </cell>
          <cell r="C45">
            <v>-3909816</v>
          </cell>
          <cell r="D45">
            <v>1550521</v>
          </cell>
          <cell r="E45">
            <v>5460337</v>
          </cell>
          <cell r="G45">
            <v>240255</v>
          </cell>
          <cell r="H45">
            <v>456198</v>
          </cell>
        </row>
        <row r="46">
          <cell r="B46" t="str">
            <v>Software Amort</v>
          </cell>
          <cell r="C46">
            <v>-15862</v>
          </cell>
          <cell r="D46">
            <v>1042131</v>
          </cell>
          <cell r="E46">
            <v>1057993</v>
          </cell>
          <cell r="G46">
            <v>46552</v>
          </cell>
          <cell r="H46">
            <v>88393</v>
          </cell>
        </row>
        <row r="47">
          <cell r="B47" t="str">
            <v>Md Prop tax adj</v>
          </cell>
          <cell r="C47">
            <v>-1660392</v>
          </cell>
          <cell r="D47">
            <v>-2268203</v>
          </cell>
          <cell r="E47">
            <v>-607811</v>
          </cell>
          <cell r="G47">
            <v>-26744</v>
          </cell>
          <cell r="H47">
            <v>-50782</v>
          </cell>
        </row>
        <row r="48">
          <cell r="B48" t="str">
            <v>AFUDC Eq amort Control Center</v>
          </cell>
          <cell r="C48">
            <v>1045460</v>
          </cell>
          <cell r="D48">
            <v>1105236</v>
          </cell>
          <cell r="E48">
            <v>59776</v>
          </cell>
          <cell r="G48">
            <v>2630</v>
          </cell>
          <cell r="H48">
            <v>4994</v>
          </cell>
        </row>
        <row r="49">
          <cell r="B49" t="str">
            <v>Non-Ded meal exp</v>
          </cell>
          <cell r="C49">
            <v>310660</v>
          </cell>
          <cell r="D49">
            <v>399582</v>
          </cell>
          <cell r="E49">
            <v>88922</v>
          </cell>
          <cell r="G49">
            <v>3913</v>
          </cell>
          <cell r="H49">
            <v>7430</v>
          </cell>
        </row>
        <row r="50">
          <cell r="B50" t="str">
            <v>CCRF</v>
          </cell>
          <cell r="C50">
            <v>5166883</v>
          </cell>
          <cell r="D50">
            <v>5222300</v>
          </cell>
          <cell r="E50">
            <v>55417</v>
          </cell>
          <cell r="G50">
            <v>2438</v>
          </cell>
          <cell r="H50">
            <v>4629</v>
          </cell>
        </row>
        <row r="51">
          <cell r="B51" t="str">
            <v>Fines &amp; Penalties</v>
          </cell>
          <cell r="C51">
            <v>15695</v>
          </cell>
          <cell r="D51">
            <v>0</v>
          </cell>
          <cell r="E51">
            <v>-15695</v>
          </cell>
          <cell r="G51">
            <v>-691</v>
          </cell>
          <cell r="H51">
            <v>-1312</v>
          </cell>
        </row>
        <row r="52">
          <cell r="B52" t="str">
            <v>Book Depr on Cap Taxes</v>
          </cell>
          <cell r="C52">
            <v>922881</v>
          </cell>
          <cell r="D52">
            <v>923000</v>
          </cell>
          <cell r="E52">
            <v>119</v>
          </cell>
          <cell r="G52">
            <v>5</v>
          </cell>
          <cell r="H52">
            <v>9</v>
          </cell>
        </row>
        <row r="53">
          <cell r="B53" t="str">
            <v>Book depr CCRF eq</v>
          </cell>
          <cell r="C53">
            <v>60122</v>
          </cell>
          <cell r="D53">
            <v>196185</v>
          </cell>
          <cell r="E53">
            <v>136063</v>
          </cell>
          <cell r="G53">
            <v>5987</v>
          </cell>
        </row>
        <row r="54">
          <cell r="B54" t="str">
            <v>Other </v>
          </cell>
          <cell r="C54">
            <v>355040</v>
          </cell>
          <cell r="D54">
            <v>807071</v>
          </cell>
          <cell r="E54">
            <v>452031</v>
          </cell>
          <cell r="G54">
            <v>19889</v>
          </cell>
          <cell r="H54">
            <v>37765</v>
          </cell>
        </row>
        <row r="56">
          <cell r="C56">
            <v>31141095</v>
          </cell>
          <cell r="D56">
            <v>40112292</v>
          </cell>
          <cell r="E56">
            <v>8971197</v>
          </cell>
          <cell r="G56">
            <v>394732</v>
          </cell>
          <cell r="H56">
            <v>738150</v>
          </cell>
          <cell r="M56">
            <v>738150</v>
          </cell>
        </row>
        <row r="58">
          <cell r="K58" t="str">
            <v>Total Schedule M revreq</v>
          </cell>
          <cell r="M58">
            <v>2524551</v>
          </cell>
        </row>
      </sheetData>
      <sheetData sheetId="6">
        <row r="2">
          <cell r="A2" t="str">
            <v>POTOMAC ELECTRIC POWER COMPANY</v>
          </cell>
        </row>
        <row r="4">
          <cell r="A4" t="str">
            <v>Comparison of D.C. Revenue Requirement</v>
          </cell>
        </row>
        <row r="5">
          <cell r="A5" t="str">
            <v>Twelve Months Ended December 31, 1995 (Actual)  vs. December 31, 1998 (Projected)</v>
          </cell>
        </row>
        <row r="6">
          <cell r="J6" t="str">
            <v>Revenue</v>
          </cell>
        </row>
        <row r="7">
          <cell r="J7" t="str">
            <v>Requirement</v>
          </cell>
        </row>
        <row r="8">
          <cell r="J8" t="str">
            <v>Including Effect</v>
          </cell>
        </row>
        <row r="9">
          <cell r="D9" t="str">
            <v>12 Months</v>
          </cell>
          <cell r="F9" t="str">
            <v>12 Months</v>
          </cell>
          <cell r="J9" t="str">
            <v>Of Interest</v>
          </cell>
        </row>
        <row r="10">
          <cell r="D10" t="str">
            <v>Ended 12/31/95</v>
          </cell>
          <cell r="F10" t="str">
            <v>Ended 12/31/98</v>
          </cell>
          <cell r="H10" t="str">
            <v>Difference</v>
          </cell>
          <cell r="J10" t="str">
            <v>Synch</v>
          </cell>
        </row>
        <row r="11">
          <cell r="A11" t="str">
            <v>RATE BASE</v>
          </cell>
        </row>
        <row r="12">
          <cell r="B12" t="str">
            <v>Electric Plant in Service</v>
          </cell>
          <cell r="D12">
            <v>2479575</v>
          </cell>
          <cell r="F12">
            <v>2672559</v>
          </cell>
          <cell r="H12">
            <v>192984</v>
          </cell>
          <cell r="J12">
            <v>28422</v>
          </cell>
          <cell r="L12">
            <v>-834</v>
          </cell>
          <cell r="N12">
            <v>-4053</v>
          </cell>
        </row>
        <row r="13">
          <cell r="B13" t="str">
            <v>Pollution Control CWIP</v>
          </cell>
          <cell r="D13">
            <v>7587</v>
          </cell>
          <cell r="F13">
            <v>4464</v>
          </cell>
          <cell r="H13">
            <v>-3123</v>
          </cell>
          <cell r="J13">
            <v>-460</v>
          </cell>
          <cell r="L13">
            <v>13</v>
          </cell>
          <cell r="N13">
            <v>66</v>
          </cell>
        </row>
        <row r="14">
          <cell r="B14" t="str">
            <v>Unamortized Unbilled Revenue Adj</v>
          </cell>
          <cell r="D14">
            <v>-1784</v>
          </cell>
          <cell r="F14">
            <v>0</v>
          </cell>
          <cell r="H14">
            <v>1784</v>
          </cell>
          <cell r="J14">
            <v>263</v>
          </cell>
          <cell r="L14">
            <v>-8</v>
          </cell>
          <cell r="N14">
            <v>-37</v>
          </cell>
        </row>
        <row r="15">
          <cell r="B15" t="str">
            <v>Materials &amp; Supplies</v>
          </cell>
          <cell r="D15">
            <v>59473</v>
          </cell>
          <cell r="F15">
            <v>55619</v>
          </cell>
          <cell r="H15">
            <v>-3854</v>
          </cell>
          <cell r="J15">
            <v>-567</v>
          </cell>
          <cell r="L15">
            <v>17</v>
          </cell>
          <cell r="N15">
            <v>81</v>
          </cell>
        </row>
        <row r="16">
          <cell r="B16" t="str">
            <v>DSM Programs (F.C. 929 vintage)</v>
          </cell>
          <cell r="D16">
            <v>20327</v>
          </cell>
          <cell r="F16">
            <v>13784</v>
          </cell>
          <cell r="H16">
            <v>-6543</v>
          </cell>
          <cell r="J16">
            <v>-964</v>
          </cell>
          <cell r="L16">
            <v>28</v>
          </cell>
          <cell r="N16">
            <v>137</v>
          </cell>
        </row>
        <row r="17">
          <cell r="B17" t="str">
            <v>Cash Working Capital</v>
          </cell>
          <cell r="D17">
            <v>39048</v>
          </cell>
          <cell r="F17">
            <v>42303</v>
          </cell>
          <cell r="H17">
            <v>3255</v>
          </cell>
          <cell r="J17">
            <v>480</v>
          </cell>
          <cell r="L17">
            <v>-14</v>
          </cell>
          <cell r="N17">
            <v>-68</v>
          </cell>
        </row>
        <row r="18">
          <cell r="B18" t="str">
            <v>Accumulated Depreciation</v>
          </cell>
          <cell r="D18">
            <v>-664109</v>
          </cell>
          <cell r="F18">
            <v>-763765</v>
          </cell>
          <cell r="H18">
            <v>-99656</v>
          </cell>
          <cell r="J18">
            <v>-14677</v>
          </cell>
          <cell r="L18">
            <v>431</v>
          </cell>
          <cell r="N18">
            <v>2093</v>
          </cell>
        </row>
        <row r="19">
          <cell r="B19" t="str">
            <v>Accumulated Amortization</v>
          </cell>
          <cell r="D19">
            <v>-4694</v>
          </cell>
          <cell r="F19">
            <v>-7559</v>
          </cell>
          <cell r="H19">
            <v>-2865</v>
          </cell>
          <cell r="J19">
            <v>-423</v>
          </cell>
          <cell r="L19">
            <v>12</v>
          </cell>
          <cell r="N19">
            <v>60</v>
          </cell>
        </row>
        <row r="20">
          <cell r="B20" t="str">
            <v>Accumulated Deferred Taxes</v>
          </cell>
          <cell r="D20">
            <v>-262891</v>
          </cell>
          <cell r="F20">
            <v>-317886</v>
          </cell>
          <cell r="H20">
            <v>-54995</v>
          </cell>
          <cell r="J20">
            <v>-8099</v>
          </cell>
          <cell r="L20">
            <v>238</v>
          </cell>
          <cell r="N20">
            <v>1155</v>
          </cell>
        </row>
        <row r="21">
          <cell r="B21" t="str">
            <v>Customer Deposits</v>
          </cell>
          <cell r="D21">
            <v>-12698</v>
          </cell>
          <cell r="F21">
            <v>-13450</v>
          </cell>
          <cell r="H21">
            <v>-752</v>
          </cell>
          <cell r="J21">
            <v>-111</v>
          </cell>
          <cell r="L21">
            <v>3</v>
          </cell>
          <cell r="N21">
            <v>16</v>
          </cell>
        </row>
        <row r="23">
          <cell r="B23" t="str">
            <v>TOTAL RATE BASE</v>
          </cell>
          <cell r="D23">
            <v>1659834</v>
          </cell>
          <cell r="F23">
            <v>1686069</v>
          </cell>
          <cell r="H23">
            <v>26235</v>
          </cell>
          <cell r="J23">
            <v>3864</v>
          </cell>
          <cell r="L23">
            <v>-114</v>
          </cell>
          <cell r="N23">
            <v>-550</v>
          </cell>
        </row>
        <row r="25">
          <cell r="A25" t="str">
            <v>OPERATING REVENUE</v>
          </cell>
        </row>
        <row r="26">
          <cell r="B26" t="str">
            <v>Weather norm Non-fuel base (incl 10% GRT)</v>
          </cell>
          <cell r="D26">
            <v>476470</v>
          </cell>
          <cell r="F26">
            <v>481101</v>
          </cell>
          <cell r="H26">
            <v>4631</v>
          </cell>
          <cell r="J26">
            <v>-4631</v>
          </cell>
        </row>
        <row r="28">
          <cell r="B28" t="str">
            <v>ECRR - Weather normalized (incl. GRT)</v>
          </cell>
          <cell r="D28">
            <v>3763</v>
          </cell>
          <cell r="F28">
            <v>14726</v>
          </cell>
          <cell r="H28">
            <v>10963</v>
          </cell>
        </row>
        <row r="30">
          <cell r="B30" t="str">
            <v>CAA/ECRR CAA (Weather norm, incl. GRT)</v>
          </cell>
          <cell r="D30">
            <v>348</v>
          </cell>
          <cell r="F30">
            <v>3036</v>
          </cell>
          <cell r="H30">
            <v>2688</v>
          </cell>
          <cell r="J30">
            <v>-2688</v>
          </cell>
        </row>
        <row r="32">
          <cell r="B32" t="str">
            <v>Fuel In Base (excl GRT)</v>
          </cell>
          <cell r="D32">
            <v>254200</v>
          </cell>
          <cell r="F32">
            <v>250883</v>
          </cell>
          <cell r="H32">
            <v>-3317</v>
          </cell>
        </row>
        <row r="33">
          <cell r="B33" t="str">
            <v>Fuel Clause (excl GRT)</v>
          </cell>
          <cell r="D33">
            <v>-21536</v>
          </cell>
          <cell r="F33">
            <v>16280</v>
          </cell>
          <cell r="H33">
            <v>37816</v>
          </cell>
        </row>
        <row r="34">
          <cell r="B34" t="str">
            <v>        Total Fuel Recovery </v>
          </cell>
          <cell r="D34">
            <v>232664</v>
          </cell>
          <cell r="F34">
            <v>267163</v>
          </cell>
          <cell r="H34">
            <v>34499</v>
          </cell>
        </row>
        <row r="36">
          <cell r="B36" t="str">
            <v>10% GRT on Fuel Clause Revenue</v>
          </cell>
          <cell r="D36">
            <v>-2393</v>
          </cell>
          <cell r="F36">
            <v>1809</v>
          </cell>
          <cell r="H36">
            <v>4202</v>
          </cell>
        </row>
        <row r="37">
          <cell r="B37" t="str">
            <v>10% GRT on Fuel In Base</v>
          </cell>
          <cell r="D37">
            <v>28242</v>
          </cell>
          <cell r="F37">
            <v>27873</v>
          </cell>
          <cell r="H37">
            <v>-369</v>
          </cell>
        </row>
        <row r="39">
          <cell r="B39" t="str">
            <v>TOTAL FUEL  REVENUE (FIB + Fuel Clause)</v>
          </cell>
          <cell r="D39">
            <v>258513</v>
          </cell>
          <cell r="F39">
            <v>296845</v>
          </cell>
          <cell r="H39">
            <v>38332</v>
          </cell>
        </row>
        <row r="41">
          <cell r="B41" t="str">
            <v>TOTAL SALE OF ELECTRICITY</v>
          </cell>
          <cell r="D41">
            <v>739094</v>
          </cell>
          <cell r="F41">
            <v>795708</v>
          </cell>
          <cell r="H41">
            <v>56614</v>
          </cell>
          <cell r="J41">
            <v>-7319</v>
          </cell>
        </row>
        <row r="43">
          <cell r="B43" t="str">
            <v>TOTAL OTHER REVENUES</v>
          </cell>
          <cell r="D43">
            <v>3465</v>
          </cell>
          <cell r="F43">
            <v>2716</v>
          </cell>
          <cell r="H43">
            <v>-749</v>
          </cell>
          <cell r="J43">
            <v>749</v>
          </cell>
        </row>
        <row r="45">
          <cell r="A45" t="str">
            <v>TOTAL OPERATING REVENUE</v>
          </cell>
          <cell r="D45">
            <v>742559</v>
          </cell>
          <cell r="F45">
            <v>798424</v>
          </cell>
          <cell r="H45">
            <v>55865</v>
          </cell>
          <cell r="J45">
            <v>-6570</v>
          </cell>
        </row>
        <row r="47">
          <cell r="A47" t="str">
            <v>OPERATING EXPENSES</v>
          </cell>
        </row>
        <row r="48">
          <cell r="B48" t="str">
            <v>Net Fuel &amp; Interchange</v>
          </cell>
          <cell r="D48">
            <v>185879</v>
          </cell>
          <cell r="F48">
            <v>213342</v>
          </cell>
          <cell r="H48">
            <v>27463</v>
          </cell>
        </row>
        <row r="49">
          <cell r="B49" t="str">
            <v>Capacity Purchase Payments</v>
          </cell>
          <cell r="D49">
            <v>50157</v>
          </cell>
          <cell r="F49">
            <v>56062</v>
          </cell>
          <cell r="H49">
            <v>5905</v>
          </cell>
        </row>
        <row r="50">
          <cell r="B50" t="str">
            <v>                           Subtotal</v>
          </cell>
          <cell r="D50">
            <v>236036</v>
          </cell>
          <cell r="F50">
            <v>269404</v>
          </cell>
          <cell r="H50">
            <v>33368</v>
          </cell>
          <cell r="J50">
            <v>-1257</v>
          </cell>
        </row>
        <row r="52">
          <cell r="B52" t="str">
            <v>Other O &amp; M</v>
          </cell>
          <cell r="D52">
            <v>121661</v>
          </cell>
          <cell r="F52">
            <v>124700</v>
          </cell>
          <cell r="H52">
            <v>3039</v>
          </cell>
          <cell r="J52">
            <v>3377</v>
          </cell>
        </row>
        <row r="53">
          <cell r="B53" t="str">
            <v>DSM Amortization - F.C. 929</v>
          </cell>
          <cell r="D53">
            <v>2181</v>
          </cell>
          <cell r="F53">
            <v>2181</v>
          </cell>
          <cell r="H53">
            <v>0</v>
          </cell>
          <cell r="J53">
            <v>0</v>
          </cell>
        </row>
        <row r="54">
          <cell r="B54" t="str">
            <v>DSM Amortization  - ECRR consv. component</v>
          </cell>
          <cell r="D54">
            <v>3387</v>
          </cell>
          <cell r="F54">
            <v>13254</v>
          </cell>
          <cell r="H54">
            <v>9867</v>
          </cell>
          <cell r="J54">
            <v>0</v>
          </cell>
        </row>
        <row r="55">
          <cell r="B55" t="str">
            <v>Depreciation</v>
          </cell>
          <cell r="D55">
            <v>61582</v>
          </cell>
          <cell r="F55">
            <v>64540</v>
          </cell>
          <cell r="H55">
            <v>2958</v>
          </cell>
          <cell r="J55">
            <v>3287</v>
          </cell>
        </row>
        <row r="56">
          <cell r="B56" t="str">
            <v>Amortization - Other</v>
          </cell>
          <cell r="D56">
            <v>-1043</v>
          </cell>
          <cell r="F56">
            <v>986</v>
          </cell>
          <cell r="H56">
            <v>2029</v>
          </cell>
          <cell r="J56">
            <v>2254</v>
          </cell>
        </row>
        <row r="57">
          <cell r="B57" t="str">
            <v>Other Taxes - Excluding GRT</v>
          </cell>
          <cell r="D57">
            <v>29079</v>
          </cell>
          <cell r="F57">
            <v>31264</v>
          </cell>
          <cell r="H57">
            <v>2185</v>
          </cell>
          <cell r="J57">
            <v>2428</v>
          </cell>
        </row>
        <row r="58">
          <cell r="B58" t="str">
            <v>Gross Receipts Tax</v>
          </cell>
          <cell r="D58">
            <v>73876</v>
          </cell>
          <cell r="F58">
            <v>79854</v>
          </cell>
          <cell r="H58">
            <v>5978</v>
          </cell>
          <cell r="J58">
            <v>-1467</v>
          </cell>
        </row>
        <row r="59">
          <cell r="B59" t="str">
            <v>D.C. Income Tax</v>
          </cell>
          <cell r="D59">
            <v>17055</v>
          </cell>
          <cell r="F59">
            <v>14102</v>
          </cell>
          <cell r="H59">
            <v>-2953</v>
          </cell>
          <cell r="J59">
            <v>-3977</v>
          </cell>
        </row>
        <row r="60">
          <cell r="B60" t="str">
            <v>Federal Income Tax</v>
          </cell>
          <cell r="D60">
            <v>52188</v>
          </cell>
          <cell r="F60">
            <v>50452</v>
          </cell>
          <cell r="H60">
            <v>-1736</v>
          </cell>
          <cell r="J60">
            <v>-4908</v>
          </cell>
        </row>
        <row r="62">
          <cell r="B62" t="str">
            <v>TOTAL OPERATING EXPENSES</v>
          </cell>
          <cell r="D62">
            <v>596002</v>
          </cell>
          <cell r="F62">
            <v>650737</v>
          </cell>
          <cell r="H62">
            <v>54735</v>
          </cell>
          <cell r="J62">
            <v>-263</v>
          </cell>
        </row>
        <row r="64">
          <cell r="A64" t="str">
            <v>OPERATING INCOME</v>
          </cell>
          <cell r="D64">
            <v>146557</v>
          </cell>
          <cell r="F64">
            <v>147687</v>
          </cell>
          <cell r="H64">
            <v>1130</v>
          </cell>
          <cell r="J64">
            <v>-6833</v>
          </cell>
        </row>
        <row r="66">
          <cell r="A66" t="str">
            <v>SUBTOTAL</v>
          </cell>
          <cell r="J66">
            <v>-2969</v>
          </cell>
        </row>
        <row r="71">
          <cell r="A71" t="str">
            <v>CALCULATED REVENUE REQUIREMENT</v>
          </cell>
          <cell r="D71">
            <v>8206</v>
          </cell>
          <cell r="F71">
            <v>9629</v>
          </cell>
          <cell r="J71">
            <v>1423</v>
          </cell>
        </row>
        <row r="73">
          <cell r="A73" t="str">
            <v>Unresolved difference</v>
          </cell>
          <cell r="J73">
            <v>4392</v>
          </cell>
        </row>
      </sheetData>
      <sheetData sheetId="7">
        <row r="3">
          <cell r="A3" t="str">
            <v>1998 Detail</v>
          </cell>
        </row>
        <row r="5">
          <cell r="C5" t="str">
            <v>ccrf</v>
          </cell>
          <cell r="F5" t="str">
            <v>nonccrf</v>
          </cell>
          <cell r="I5" t="str">
            <v>total</v>
          </cell>
        </row>
        <row r="7">
          <cell r="C7" t="str">
            <v>net</v>
          </cell>
          <cell r="D7" t="str">
            <v>grt surch</v>
          </cell>
          <cell r="F7" t="str">
            <v>net</v>
          </cell>
          <cell r="G7" t="str">
            <v>grt surch</v>
          </cell>
          <cell r="I7" t="str">
            <v>net</v>
          </cell>
          <cell r="J7" t="str">
            <v>grt surch</v>
          </cell>
        </row>
        <row r="8">
          <cell r="A8" t="str">
            <v>RES pre-95</v>
          </cell>
          <cell r="C8">
            <v>1432554</v>
          </cell>
          <cell r="D8">
            <v>-2767</v>
          </cell>
          <cell r="F8">
            <v>1426786</v>
          </cell>
          <cell r="G8">
            <v>-3267</v>
          </cell>
          <cell r="I8">
            <v>2859340</v>
          </cell>
          <cell r="J8">
            <v>-6034</v>
          </cell>
        </row>
        <row r="9">
          <cell r="A9">
            <v>95</v>
          </cell>
          <cell r="C9">
            <v>57386</v>
          </cell>
          <cell r="D9">
            <v>-428</v>
          </cell>
          <cell r="F9">
            <v>85725</v>
          </cell>
          <cell r="G9">
            <v>-637</v>
          </cell>
          <cell r="I9">
            <v>143111</v>
          </cell>
          <cell r="J9">
            <v>-1065</v>
          </cell>
        </row>
        <row r="10">
          <cell r="A10">
            <v>96</v>
          </cell>
          <cell r="C10">
            <v>40153</v>
          </cell>
          <cell r="D10">
            <v>-299</v>
          </cell>
          <cell r="F10">
            <v>55040</v>
          </cell>
          <cell r="G10">
            <v>-411</v>
          </cell>
          <cell r="I10">
            <v>95193</v>
          </cell>
          <cell r="J10">
            <v>-710</v>
          </cell>
        </row>
        <row r="12">
          <cell r="A12" t="str">
            <v>NON-RES pre-95</v>
          </cell>
          <cell r="C12">
            <v>6240721</v>
          </cell>
          <cell r="D12">
            <v>-12714</v>
          </cell>
          <cell r="F12">
            <v>6207624</v>
          </cell>
          <cell r="G12">
            <v>-14943</v>
          </cell>
          <cell r="I12">
            <v>12448345</v>
          </cell>
          <cell r="J12">
            <v>-27657</v>
          </cell>
        </row>
        <row r="13">
          <cell r="A13">
            <v>95</v>
          </cell>
          <cell r="C13">
            <v>943158</v>
          </cell>
          <cell r="D13">
            <v>-6951</v>
          </cell>
          <cell r="F13">
            <v>1361726</v>
          </cell>
          <cell r="G13">
            <v>-10033</v>
          </cell>
          <cell r="I13">
            <v>2304884</v>
          </cell>
          <cell r="J13">
            <v>-16984</v>
          </cell>
        </row>
        <row r="14">
          <cell r="A14">
            <v>96</v>
          </cell>
          <cell r="C14">
            <v>357368</v>
          </cell>
          <cell r="D14">
            <v>-2633</v>
          </cell>
          <cell r="F14">
            <v>468528</v>
          </cell>
          <cell r="G14">
            <v>-3453</v>
          </cell>
          <cell r="I14">
            <v>825896</v>
          </cell>
          <cell r="J14">
            <v>-6086</v>
          </cell>
        </row>
        <row r="16">
          <cell r="A16" t="str">
            <v>total dsm</v>
          </cell>
          <cell r="C16">
            <v>9071340</v>
          </cell>
          <cell r="D16">
            <v>-25792</v>
          </cell>
          <cell r="F16">
            <v>9605429</v>
          </cell>
          <cell r="G16">
            <v>-32744</v>
          </cell>
          <cell r="I16">
            <v>18676769</v>
          </cell>
          <cell r="J16">
            <v>-58536</v>
          </cell>
        </row>
        <row r="18">
          <cell r="A18" t="str">
            <v>caa</v>
          </cell>
          <cell r="I18">
            <v>2349389</v>
          </cell>
          <cell r="J18">
            <v>-5618</v>
          </cell>
        </row>
        <row r="20">
          <cell r="A20" t="str">
            <v>total ecrr</v>
          </cell>
          <cell r="I20">
            <v>21026158</v>
          </cell>
          <cell r="J20">
            <v>-64154</v>
          </cell>
        </row>
      </sheetData>
      <sheetData sheetId="8">
        <row r="4">
          <cell r="C4" t="str">
            <v>GRT</v>
          </cell>
          <cell r="E4">
            <v>0.1111</v>
          </cell>
          <cell r="G4">
            <v>0.1</v>
          </cell>
        </row>
        <row r="5">
          <cell r="C5" t="str">
            <v>Surcharge</v>
          </cell>
          <cell r="E5">
            <v>-0.010989</v>
          </cell>
          <cell r="G5">
            <v>-0.01</v>
          </cell>
        </row>
        <row r="6">
          <cell r="E6">
            <v>0</v>
          </cell>
          <cell r="G6">
            <v>0</v>
          </cell>
        </row>
        <row r="9">
          <cell r="A9" t="str">
            <v>POTOMAC ELECTRIC POWER COMPANY</v>
          </cell>
        </row>
        <row r="11">
          <cell r="A11" t="str">
            <v>District of Columbia</v>
          </cell>
        </row>
        <row r="12">
          <cell r="A12" t="str">
            <v>Composition of Revenues</v>
          </cell>
        </row>
        <row r="13">
          <cell r="A13" t="str">
            <v>1998 Projected in F.C. 951 vs. 1998 Actual</v>
          </cell>
        </row>
        <row r="14">
          <cell r="G14" t="str">
            <v>1998 Projected in F.C. 951</v>
          </cell>
        </row>
        <row r="16">
          <cell r="C16" t="str">
            <v>`Normal'</v>
          </cell>
          <cell r="E16" t="str">
            <v>GRT</v>
          </cell>
          <cell r="G16" t="str">
            <v>Total (000 $)</v>
          </cell>
          <cell r="I16" t="str">
            <v>MWH</v>
          </cell>
          <cell r="K16" t="str">
            <v>Rate/kwh</v>
          </cell>
        </row>
        <row r="18">
          <cell r="A18" t="str">
            <v>Non-Fuel Base</v>
          </cell>
        </row>
        <row r="19">
          <cell r="B19" t="str">
            <v>Original Annualized</v>
          </cell>
          <cell r="C19">
            <v>434298</v>
          </cell>
          <cell r="E19">
            <v>48255</v>
          </cell>
          <cell r="G19">
            <v>482553</v>
          </cell>
          <cell r="I19">
            <v>10315570</v>
          </cell>
          <cell r="K19">
            <v>0.046779</v>
          </cell>
        </row>
        <row r="20">
          <cell r="B20" t="str">
            <v>ECRR - CAAA component</v>
          </cell>
          <cell r="C20">
            <v>313</v>
          </cell>
          <cell r="E20">
            <v>35</v>
          </cell>
          <cell r="G20">
            <v>348</v>
          </cell>
        </row>
        <row r="21">
          <cell r="A21" t="str">
            <v> </v>
          </cell>
          <cell r="B21" t="str">
            <v>ECRR  - conserv. component (excl. ccrf)</v>
          </cell>
          <cell r="C21">
            <v>3387</v>
          </cell>
          <cell r="E21">
            <v>376</v>
          </cell>
          <cell r="G21">
            <v>3763</v>
          </cell>
        </row>
        <row r="22">
          <cell r="B22" t="str">
            <v>GRT on  Fuel in Base</v>
          </cell>
          <cell r="C22" t="str">
            <v>-</v>
          </cell>
          <cell r="E22">
            <v>28242</v>
          </cell>
          <cell r="G22">
            <v>28242</v>
          </cell>
        </row>
        <row r="24">
          <cell r="B24" t="str">
            <v>Non-fuel base before weather normalization</v>
          </cell>
          <cell r="C24">
            <v>437998</v>
          </cell>
          <cell r="E24">
            <v>76908</v>
          </cell>
          <cell r="G24">
            <v>514906</v>
          </cell>
        </row>
        <row r="25">
          <cell r="I25">
            <v>-83782</v>
          </cell>
          <cell r="K25">
            <v>0.072605</v>
          </cell>
        </row>
        <row r="26">
          <cell r="A26" t="str">
            <v> Weather Normalization</v>
          </cell>
          <cell r="I26">
            <v>10231788</v>
          </cell>
          <cell r="K26">
            <v>0.046568</v>
          </cell>
        </row>
        <row r="27">
          <cell r="B27" t="str">
            <v>Original Annualized</v>
          </cell>
          <cell r="C27">
            <v>-5475</v>
          </cell>
          <cell r="E27">
            <v>-608</v>
          </cell>
          <cell r="G27">
            <v>-6083</v>
          </cell>
          <cell r="I27">
            <v>476470</v>
          </cell>
        </row>
        <row r="30">
          <cell r="A30" t="str">
            <v>Non-fuel base after weather normalization</v>
          </cell>
          <cell r="C30">
            <v>432523</v>
          </cell>
          <cell r="E30">
            <v>76300</v>
          </cell>
          <cell r="G30">
            <v>508823</v>
          </cell>
        </row>
        <row r="32">
          <cell r="A32" t="str">
            <v>Fuel in Base (Non-W/N)</v>
          </cell>
          <cell r="C32">
            <v>254200</v>
          </cell>
          <cell r="E32" t="str">
            <v>-</v>
          </cell>
          <cell r="G32">
            <v>254200</v>
          </cell>
        </row>
        <row r="34">
          <cell r="A34" t="str">
            <v>Total base revenue (incl. FIB) before W/N</v>
          </cell>
          <cell r="C34">
            <v>692198</v>
          </cell>
          <cell r="E34">
            <v>76908</v>
          </cell>
          <cell r="G34">
            <v>769106</v>
          </cell>
        </row>
        <row r="35">
          <cell r="A35" t="str">
            <v>Total base revenue (incl. FIB) after W/N</v>
          </cell>
          <cell r="C35">
            <v>686723</v>
          </cell>
          <cell r="E35">
            <v>76300</v>
          </cell>
          <cell r="G35">
            <v>763023</v>
          </cell>
        </row>
        <row r="37">
          <cell r="A37" t="str">
            <v>FUEL REVENUE - Non W/N</v>
          </cell>
          <cell r="C37">
            <v>-21536</v>
          </cell>
          <cell r="E37">
            <v>-2393</v>
          </cell>
          <cell r="G37">
            <v>-23929</v>
          </cell>
        </row>
        <row r="40">
          <cell r="A40" t="str">
            <v>TOTAL REVENUE Non Weather Normalized</v>
          </cell>
          <cell r="G40">
            <v>745177</v>
          </cell>
        </row>
        <row r="43">
          <cell r="A43" t="str">
            <v>TOTAL REVENUE - WEATHER NORMALIZED</v>
          </cell>
          <cell r="G43">
            <v>739094</v>
          </cell>
        </row>
        <row r="46">
          <cell r="G46" t="str">
            <v>1998 Actual</v>
          </cell>
        </row>
        <row r="48">
          <cell r="C48" t="str">
            <v>`Normal'</v>
          </cell>
          <cell r="E48" t="str">
            <v>GRT</v>
          </cell>
          <cell r="G48" t="str">
            <v>Total (000 $)</v>
          </cell>
          <cell r="I48" t="str">
            <v>MWH</v>
          </cell>
          <cell r="K48" t="str">
            <v>Rate/kwh</v>
          </cell>
        </row>
        <row r="50">
          <cell r="A50" t="str">
            <v>Non-Fuel Base</v>
          </cell>
        </row>
        <row r="51">
          <cell r="B51" t="str">
            <v>Original Annualized</v>
          </cell>
          <cell r="C51">
            <v>430761</v>
          </cell>
          <cell r="E51">
            <v>47862</v>
          </cell>
          <cell r="G51">
            <v>478623</v>
          </cell>
          <cell r="I51">
            <v>10136667</v>
          </cell>
          <cell r="K51">
            <v>0.047217</v>
          </cell>
        </row>
        <row r="52">
          <cell r="B52" t="str">
            <v>ECRR - CAAA component</v>
          </cell>
          <cell r="C52">
            <v>2114</v>
          </cell>
          <cell r="E52">
            <v>235</v>
          </cell>
          <cell r="G52">
            <v>2349</v>
          </cell>
        </row>
        <row r="53">
          <cell r="B53" t="str">
            <v>ECRR  - conserv. component (excl. ccrf)</v>
          </cell>
          <cell r="C53">
            <v>8674</v>
          </cell>
          <cell r="E53">
            <v>964</v>
          </cell>
          <cell r="G53">
            <v>9638</v>
          </cell>
        </row>
        <row r="54">
          <cell r="B54" t="str">
            <v>GRT on  Fuel in Base</v>
          </cell>
          <cell r="C54" t="str">
            <v>-</v>
          </cell>
          <cell r="E54">
            <v>28143</v>
          </cell>
          <cell r="G54">
            <v>28143</v>
          </cell>
        </row>
        <row r="55">
          <cell r="B55" t="str">
            <v>GRT Surcharge Credit</v>
          </cell>
          <cell r="E55">
            <v>-1463</v>
          </cell>
          <cell r="G55">
            <v>-1463</v>
          </cell>
        </row>
        <row r="57">
          <cell r="B57" t="str">
            <v>Non-fuel base before W/N</v>
          </cell>
          <cell r="C57">
            <v>441549</v>
          </cell>
          <cell r="E57">
            <v>75741</v>
          </cell>
          <cell r="G57">
            <v>517290</v>
          </cell>
        </row>
        <row r="58">
          <cell r="I58">
            <v>651</v>
          </cell>
          <cell r="K58">
            <v>0.889401</v>
          </cell>
        </row>
        <row r="59">
          <cell r="A59" t="str">
            <v>Weather Normalization</v>
          </cell>
          <cell r="I59">
            <v>10137318</v>
          </cell>
          <cell r="K59">
            <v>0.047271</v>
          </cell>
        </row>
        <row r="60">
          <cell r="B60" t="str">
            <v>Original Annualized</v>
          </cell>
          <cell r="C60">
            <v>521</v>
          </cell>
          <cell r="E60">
            <v>58</v>
          </cell>
          <cell r="G60">
            <v>579</v>
          </cell>
          <cell r="I60">
            <v>479202</v>
          </cell>
        </row>
        <row r="63">
          <cell r="A63" t="str">
            <v>Non-fuel base after W/N</v>
          </cell>
          <cell r="C63">
            <v>442070</v>
          </cell>
          <cell r="E63">
            <v>75799</v>
          </cell>
          <cell r="G63">
            <v>517869</v>
          </cell>
        </row>
        <row r="66">
          <cell r="A66" t="str">
            <v>Fuel in Base (Non-W/N)</v>
          </cell>
          <cell r="C66">
            <v>253315</v>
          </cell>
          <cell r="E66" t="str">
            <v>-</v>
          </cell>
          <cell r="G66">
            <v>253315</v>
          </cell>
        </row>
        <row r="68">
          <cell r="A68" t="str">
            <v>Total base revenue (incl. FIB) before W/N</v>
          </cell>
          <cell r="C68">
            <v>694864</v>
          </cell>
          <cell r="E68">
            <v>75741</v>
          </cell>
          <cell r="G68">
            <v>770605</v>
          </cell>
        </row>
        <row r="69">
          <cell r="A69" t="str">
            <v>Total base revenue (incl. FIB) after W/N</v>
          </cell>
          <cell r="C69">
            <v>695385</v>
          </cell>
          <cell r="E69">
            <v>75799</v>
          </cell>
          <cell r="G69">
            <v>771184</v>
          </cell>
        </row>
        <row r="72">
          <cell r="A72" t="str">
            <v>FUEL REVENUE - annualized</v>
          </cell>
          <cell r="C72">
            <v>-18178</v>
          </cell>
          <cell r="E72">
            <v>-2020</v>
          </cell>
          <cell r="G72">
            <v>-20198</v>
          </cell>
        </row>
        <row r="75">
          <cell r="A75" t="str">
            <v>TOTAL REVENUE Non Weather Normalized per above</v>
          </cell>
          <cell r="G75">
            <v>750407</v>
          </cell>
        </row>
        <row r="79">
          <cell r="A79" t="str">
            <v>Total annualized revenue per Order,  before  Weather Normalization</v>
          </cell>
          <cell r="G79">
            <v>750407</v>
          </cell>
        </row>
        <row r="81">
          <cell r="A81" t="str">
            <v>TOTAL REVENUE - WEATHER NORMALIZED</v>
          </cell>
          <cell r="G81">
            <v>750986</v>
          </cell>
        </row>
        <row r="94">
          <cell r="A94" t="str">
            <v>POTOMAC ELECTRIC POWER COMPANY</v>
          </cell>
        </row>
        <row r="96">
          <cell r="A96" t="str">
            <v>District of Columbia</v>
          </cell>
        </row>
        <row r="97">
          <cell r="A97" t="str">
            <v>Composition of Revenues</v>
          </cell>
        </row>
        <row r="98">
          <cell r="A98" t="str">
            <v>1998 Projected</v>
          </cell>
        </row>
        <row r="101">
          <cell r="C101" t="str">
            <v>`Normal'</v>
          </cell>
          <cell r="E101" t="str">
            <v>GRT</v>
          </cell>
          <cell r="G101" t="str">
            <v>Total</v>
          </cell>
        </row>
        <row r="103">
          <cell r="A103" t="str">
            <v>Non-Fuel Base</v>
          </cell>
        </row>
        <row r="104">
          <cell r="B104" t="str">
            <v>Original Annualized</v>
          </cell>
          <cell r="C104">
            <v>432991</v>
          </cell>
          <cell r="E104">
            <v>48110</v>
          </cell>
          <cell r="G104">
            <v>481101</v>
          </cell>
          <cell r="I104">
            <v>10181982</v>
          </cell>
          <cell r="K104">
            <v>0.04725</v>
          </cell>
        </row>
        <row r="105">
          <cell r="B105" t="str">
            <v>ECRR - CAAA component</v>
          </cell>
          <cell r="C105">
            <v>2732</v>
          </cell>
          <cell r="E105">
            <v>304</v>
          </cell>
          <cell r="G105">
            <v>3036</v>
          </cell>
        </row>
        <row r="106">
          <cell r="A106" t="str">
            <v> </v>
          </cell>
          <cell r="B106" t="str">
            <v>ECRR  - conserv. component (excl. ccrf)</v>
          </cell>
          <cell r="C106">
            <v>13253</v>
          </cell>
          <cell r="E106">
            <v>1473</v>
          </cell>
          <cell r="G106">
            <v>14726</v>
          </cell>
        </row>
        <row r="107">
          <cell r="B107" t="str">
            <v>GRT on  Fuel in Base</v>
          </cell>
          <cell r="C107" t="str">
            <v>-</v>
          </cell>
          <cell r="E107">
            <v>27873</v>
          </cell>
          <cell r="G107">
            <v>27873</v>
          </cell>
        </row>
        <row r="109">
          <cell r="B109" t="str">
            <v>Non-fuel base before weather normalization</v>
          </cell>
          <cell r="C109">
            <v>448976</v>
          </cell>
          <cell r="E109">
            <v>77760</v>
          </cell>
          <cell r="G109">
            <v>526736</v>
          </cell>
        </row>
        <row r="111">
          <cell r="A111" t="str">
            <v> Weather Normalization</v>
          </cell>
        </row>
        <row r="112">
          <cell r="B112" t="str">
            <v>Original Annualized</v>
          </cell>
          <cell r="C112">
            <v>0</v>
          </cell>
          <cell r="E112">
            <v>0</v>
          </cell>
          <cell r="G112">
            <v>0</v>
          </cell>
        </row>
        <row r="113">
          <cell r="B113" t="str">
            <v>ECRR - CAAA component</v>
          </cell>
        </row>
        <row r="114">
          <cell r="B114" t="str">
            <v>ECRR  - conserv. component (excl. ccrf)</v>
          </cell>
        </row>
        <row r="116">
          <cell r="B116" t="str">
            <v>     Subtotal W/N</v>
          </cell>
          <cell r="C116">
            <v>0</v>
          </cell>
          <cell r="E116">
            <v>0</v>
          </cell>
          <cell r="G116">
            <v>0</v>
          </cell>
        </row>
        <row r="119">
          <cell r="A119" t="str">
            <v>Non-fuel base after weather normalization</v>
          </cell>
          <cell r="C119">
            <v>448976</v>
          </cell>
          <cell r="E119">
            <v>77760</v>
          </cell>
          <cell r="G119">
            <v>526736</v>
          </cell>
        </row>
        <row r="121">
          <cell r="A121" t="str">
            <v>Fuel in Base (Non-W/N)</v>
          </cell>
          <cell r="C121">
            <v>250883</v>
          </cell>
          <cell r="E121" t="str">
            <v>-</v>
          </cell>
          <cell r="G121">
            <v>250883</v>
          </cell>
        </row>
        <row r="123">
          <cell r="A123" t="str">
            <v>Total base revenue (incl. FIB) before W/N</v>
          </cell>
          <cell r="C123">
            <v>699859</v>
          </cell>
          <cell r="E123">
            <v>77760</v>
          </cell>
          <cell r="G123">
            <v>777619</v>
          </cell>
        </row>
        <row r="124">
          <cell r="A124" t="str">
            <v>Total base revenue (incl. FIB) after W/N</v>
          </cell>
          <cell r="C124">
            <v>699859</v>
          </cell>
          <cell r="E124">
            <v>77760</v>
          </cell>
          <cell r="G124">
            <v>777619</v>
          </cell>
        </row>
        <row r="127">
          <cell r="A127" t="str">
            <v>FUEL REVENUE - Non W/N</v>
          </cell>
          <cell r="C127">
            <v>16280</v>
          </cell>
          <cell r="E127">
            <v>1809</v>
          </cell>
          <cell r="G127">
            <v>18089</v>
          </cell>
        </row>
        <row r="130">
          <cell r="A130" t="str">
            <v>TOTAL REVENUE Non Weather Normalized</v>
          </cell>
          <cell r="G130">
            <v>795708</v>
          </cell>
          <cell r="I130">
            <v>795708</v>
          </cell>
        </row>
        <row r="133">
          <cell r="A133" t="str">
            <v>TOTAL REVENUE - WEATHER NORMALIZED</v>
          </cell>
          <cell r="G133">
            <v>795708</v>
          </cell>
        </row>
      </sheetData>
      <sheetData sheetId="9">
        <row r="1">
          <cell r="A1" t="str">
            <v>1998 Test Year</v>
          </cell>
        </row>
        <row r="3">
          <cell r="A3" t="str">
            <v>Analysis of Fuel Costs vs. Fuel Revenues</v>
          </cell>
        </row>
        <row r="7">
          <cell r="B7" t="str">
            <v>January</v>
          </cell>
          <cell r="C7" t="str">
            <v>February</v>
          </cell>
          <cell r="D7" t="str">
            <v>March</v>
          </cell>
          <cell r="E7" t="str">
            <v>April</v>
          </cell>
          <cell r="F7" t="str">
            <v>May</v>
          </cell>
          <cell r="G7" t="str">
            <v>June</v>
          </cell>
          <cell r="H7" t="str">
            <v>July</v>
          </cell>
          <cell r="I7" t="str">
            <v>August</v>
          </cell>
          <cell r="J7" t="str">
            <v>September</v>
          </cell>
          <cell r="K7" t="str">
            <v>October</v>
          </cell>
          <cell r="L7" t="str">
            <v>November</v>
          </cell>
          <cell r="M7" t="str">
            <v>December</v>
          </cell>
        </row>
        <row r="9">
          <cell r="A9" t="str">
            <v>Net F &amp; I</v>
          </cell>
          <cell r="B9">
            <v>47744</v>
          </cell>
          <cell r="C9">
            <v>44444</v>
          </cell>
          <cell r="D9">
            <v>41206</v>
          </cell>
          <cell r="E9">
            <v>36006</v>
          </cell>
          <cell r="F9">
            <v>40284</v>
          </cell>
          <cell r="G9">
            <v>52076</v>
          </cell>
          <cell r="H9">
            <v>58041</v>
          </cell>
          <cell r="I9">
            <v>56874</v>
          </cell>
          <cell r="J9">
            <v>49789</v>
          </cell>
          <cell r="K9">
            <v>41424</v>
          </cell>
          <cell r="L9">
            <v>41692</v>
          </cell>
          <cell r="M9">
            <v>50296</v>
          </cell>
          <cell r="N9">
            <v>559876</v>
          </cell>
        </row>
        <row r="10">
          <cell r="A10" t="str">
            <v>EUM credits</v>
          </cell>
          <cell r="G10">
            <v>3049</v>
          </cell>
          <cell r="H10">
            <v>3291</v>
          </cell>
          <cell r="I10">
            <v>3291</v>
          </cell>
          <cell r="J10">
            <v>3170</v>
          </cell>
          <cell r="K10">
            <v>3048</v>
          </cell>
          <cell r="N10">
            <v>15849</v>
          </cell>
        </row>
        <row r="11">
          <cell r="A11" t="str">
            <v>Handling,</v>
          </cell>
        </row>
        <row r="12">
          <cell r="A12" t="str">
            <v>  unit tr, ppl</v>
          </cell>
          <cell r="B12">
            <v>1623</v>
          </cell>
          <cell r="C12">
            <v>1627</v>
          </cell>
          <cell r="D12">
            <v>1633</v>
          </cell>
          <cell r="E12">
            <v>1637</v>
          </cell>
          <cell r="F12">
            <v>1642</v>
          </cell>
          <cell r="G12">
            <v>1645</v>
          </cell>
          <cell r="H12">
            <v>1651</v>
          </cell>
          <cell r="I12">
            <v>1655</v>
          </cell>
          <cell r="J12">
            <v>1660</v>
          </cell>
          <cell r="K12">
            <v>1665</v>
          </cell>
          <cell r="L12">
            <v>1670</v>
          </cell>
          <cell r="M12">
            <v>1674</v>
          </cell>
          <cell r="N12">
            <v>19782</v>
          </cell>
        </row>
        <row r="14">
          <cell r="A14" t="str">
            <v>Allocable for cost of service</v>
          </cell>
          <cell r="B14">
            <v>46121</v>
          </cell>
          <cell r="C14">
            <v>42817</v>
          </cell>
          <cell r="D14">
            <v>39573</v>
          </cell>
          <cell r="E14">
            <v>34369</v>
          </cell>
          <cell r="F14">
            <v>38642</v>
          </cell>
          <cell r="G14">
            <v>47382</v>
          </cell>
          <cell r="H14">
            <v>53099</v>
          </cell>
          <cell r="I14">
            <v>51928</v>
          </cell>
          <cell r="J14">
            <v>44959</v>
          </cell>
          <cell r="K14">
            <v>36711</v>
          </cell>
          <cell r="L14">
            <v>40022</v>
          </cell>
          <cell r="M14">
            <v>48622</v>
          </cell>
          <cell r="N14">
            <v>524245</v>
          </cell>
        </row>
        <row r="16">
          <cell r="A16" t="str">
            <v>kwh sales</v>
          </cell>
        </row>
        <row r="17">
          <cell r="A17" t="str">
            <v>  Allocator</v>
          </cell>
          <cell r="B17">
            <v>0.361282</v>
          </cell>
          <cell r="C17">
            <v>0.366276</v>
          </cell>
          <cell r="D17">
            <v>0.381651</v>
          </cell>
          <cell r="E17">
            <v>0.398556</v>
          </cell>
          <cell r="F17">
            <v>0.413937</v>
          </cell>
          <cell r="G17">
            <v>0.396979</v>
          </cell>
          <cell r="H17">
            <v>0.390249</v>
          </cell>
          <cell r="I17">
            <v>0.392586</v>
          </cell>
          <cell r="J17">
            <v>0.398002</v>
          </cell>
          <cell r="K17">
            <v>0.401971</v>
          </cell>
          <cell r="L17">
            <v>0.389838</v>
          </cell>
          <cell r="M17">
            <v>0.368853</v>
          </cell>
        </row>
        <row r="18">
          <cell r="A18" t="str">
            <v>DC F &amp; I</v>
          </cell>
          <cell r="B18">
            <v>16663</v>
          </cell>
          <cell r="C18">
            <v>15683</v>
          </cell>
          <cell r="D18">
            <v>15103</v>
          </cell>
          <cell r="E18">
            <v>13698</v>
          </cell>
          <cell r="F18">
            <v>15995</v>
          </cell>
          <cell r="G18">
            <v>18810</v>
          </cell>
          <cell r="H18">
            <v>20722</v>
          </cell>
          <cell r="I18">
            <v>20386</v>
          </cell>
          <cell r="J18">
            <v>17894</v>
          </cell>
          <cell r="K18">
            <v>14757</v>
          </cell>
          <cell r="L18">
            <v>15602</v>
          </cell>
          <cell r="M18">
            <v>17934</v>
          </cell>
          <cell r="N18">
            <v>203247</v>
          </cell>
        </row>
        <row r="19">
          <cell r="A19" t="str">
            <v>D.C. EUM  credits, directly assigned</v>
          </cell>
          <cell r="G19">
            <v>408</v>
          </cell>
          <cell r="H19">
            <v>522</v>
          </cell>
          <cell r="I19">
            <v>522</v>
          </cell>
          <cell r="J19">
            <v>466</v>
          </cell>
          <cell r="K19">
            <v>408</v>
          </cell>
          <cell r="N19">
            <v>2326</v>
          </cell>
        </row>
        <row r="20">
          <cell r="A20" t="str">
            <v>Net F &amp; I for cost of service</v>
          </cell>
          <cell r="B20">
            <v>16663</v>
          </cell>
          <cell r="C20">
            <v>15683</v>
          </cell>
          <cell r="D20">
            <v>15103</v>
          </cell>
          <cell r="E20">
            <v>13698</v>
          </cell>
          <cell r="F20">
            <v>15995</v>
          </cell>
          <cell r="G20">
            <v>19218</v>
          </cell>
          <cell r="H20">
            <v>21244</v>
          </cell>
          <cell r="I20">
            <v>20908</v>
          </cell>
          <cell r="J20">
            <v>18360</v>
          </cell>
          <cell r="K20">
            <v>15165</v>
          </cell>
          <cell r="L20">
            <v>15602</v>
          </cell>
          <cell r="M20">
            <v>17934</v>
          </cell>
          <cell r="N20">
            <v>205573</v>
          </cell>
        </row>
        <row r="23">
          <cell r="A23" t="str">
            <v>System capacity purchases</v>
          </cell>
          <cell r="B23">
            <v>12360</v>
          </cell>
          <cell r="C23">
            <v>12360</v>
          </cell>
          <cell r="D23">
            <v>12360</v>
          </cell>
          <cell r="E23">
            <v>12360</v>
          </cell>
          <cell r="F23">
            <v>12360</v>
          </cell>
          <cell r="G23">
            <v>12387</v>
          </cell>
          <cell r="H23">
            <v>12387</v>
          </cell>
          <cell r="I23">
            <v>12387</v>
          </cell>
          <cell r="J23">
            <v>12387</v>
          </cell>
          <cell r="K23">
            <v>12368</v>
          </cell>
          <cell r="L23">
            <v>12360</v>
          </cell>
          <cell r="M23">
            <v>12355</v>
          </cell>
          <cell r="N23">
            <v>148431</v>
          </cell>
        </row>
        <row r="24">
          <cell r="A24" t="str">
            <v>A &amp; E NCP  allocator, D.C.</v>
          </cell>
          <cell r="B24">
            <v>0.3777</v>
          </cell>
          <cell r="C24">
            <v>0.3777</v>
          </cell>
          <cell r="D24">
            <v>0.3777</v>
          </cell>
          <cell r="E24">
            <v>0.3777</v>
          </cell>
          <cell r="F24">
            <v>0.3777</v>
          </cell>
          <cell r="G24">
            <v>0.3777</v>
          </cell>
          <cell r="H24">
            <v>0.3777</v>
          </cell>
          <cell r="I24">
            <v>0.3777</v>
          </cell>
          <cell r="J24">
            <v>0.3777</v>
          </cell>
          <cell r="K24">
            <v>0.3777</v>
          </cell>
          <cell r="L24">
            <v>0.3777</v>
          </cell>
          <cell r="M24">
            <v>0.3777</v>
          </cell>
        </row>
        <row r="25">
          <cell r="A25" t="str">
            <v>D.C. Cap Purchase, allocated on demand</v>
          </cell>
          <cell r="B25">
            <v>4668</v>
          </cell>
          <cell r="C25">
            <v>4668</v>
          </cell>
          <cell r="D25">
            <v>4668</v>
          </cell>
          <cell r="E25">
            <v>4668</v>
          </cell>
          <cell r="F25">
            <v>4668</v>
          </cell>
          <cell r="G25">
            <v>4679</v>
          </cell>
          <cell r="H25">
            <v>4679</v>
          </cell>
          <cell r="I25">
            <v>4679</v>
          </cell>
          <cell r="J25">
            <v>4679</v>
          </cell>
          <cell r="K25">
            <v>4671</v>
          </cell>
          <cell r="L25">
            <v>4668</v>
          </cell>
          <cell r="M25">
            <v>4667</v>
          </cell>
          <cell r="N25">
            <v>56062</v>
          </cell>
        </row>
        <row r="27">
          <cell r="A27" t="str">
            <v>D.C. Cap Purch, allocated on KWH sales</v>
          </cell>
          <cell r="B27">
            <v>4465</v>
          </cell>
          <cell r="C27">
            <v>4527</v>
          </cell>
          <cell r="D27">
            <v>4717</v>
          </cell>
          <cell r="E27">
            <v>4926</v>
          </cell>
          <cell r="F27">
            <v>5116</v>
          </cell>
          <cell r="G27">
            <v>4917</v>
          </cell>
          <cell r="H27">
            <v>4834</v>
          </cell>
          <cell r="I27">
            <v>4863</v>
          </cell>
          <cell r="J27">
            <v>4930</v>
          </cell>
          <cell r="K27">
            <v>4972</v>
          </cell>
          <cell r="L27">
            <v>4818</v>
          </cell>
          <cell r="M27">
            <v>4557</v>
          </cell>
          <cell r="N27">
            <v>57642</v>
          </cell>
        </row>
        <row r="29">
          <cell r="A29" t="str">
            <v>Total D.C. recoverable fuel cost </v>
          </cell>
        </row>
        <row r="30">
          <cell r="A30" t="str">
            <v>     included in cost of service</v>
          </cell>
          <cell r="B30">
            <v>21331</v>
          </cell>
          <cell r="C30">
            <v>20351</v>
          </cell>
          <cell r="D30">
            <v>19771</v>
          </cell>
          <cell r="E30">
            <v>18366</v>
          </cell>
          <cell r="F30">
            <v>20663</v>
          </cell>
          <cell r="G30">
            <v>23897</v>
          </cell>
          <cell r="H30">
            <v>25923</v>
          </cell>
          <cell r="I30">
            <v>25587</v>
          </cell>
          <cell r="J30">
            <v>23039</v>
          </cell>
          <cell r="K30">
            <v>19836</v>
          </cell>
          <cell r="L30">
            <v>20270</v>
          </cell>
          <cell r="M30">
            <v>22601</v>
          </cell>
          <cell r="N30">
            <v>261635</v>
          </cell>
        </row>
        <row r="32">
          <cell r="A32" t="str">
            <v>D.C. non-recoverable fuel cost included</v>
          </cell>
        </row>
        <row r="33">
          <cell r="A33" t="str">
            <v>     in cost of service:</v>
          </cell>
          <cell r="B33">
            <v>586</v>
          </cell>
          <cell r="C33">
            <v>596</v>
          </cell>
          <cell r="D33">
            <v>623</v>
          </cell>
          <cell r="E33">
            <v>652</v>
          </cell>
          <cell r="F33">
            <v>680</v>
          </cell>
          <cell r="G33">
            <v>653</v>
          </cell>
          <cell r="H33">
            <v>644</v>
          </cell>
          <cell r="I33">
            <v>650</v>
          </cell>
          <cell r="J33">
            <v>661</v>
          </cell>
          <cell r="K33">
            <v>669</v>
          </cell>
          <cell r="L33">
            <v>651</v>
          </cell>
          <cell r="M33">
            <v>617</v>
          </cell>
          <cell r="N33">
            <v>7682</v>
          </cell>
        </row>
        <row r="35">
          <cell r="A35" t="str">
            <v>Fuel cost in cost of service</v>
          </cell>
          <cell r="B35">
            <v>21917</v>
          </cell>
          <cell r="C35">
            <v>20947</v>
          </cell>
          <cell r="D35">
            <v>20394</v>
          </cell>
          <cell r="E35">
            <v>19018</v>
          </cell>
          <cell r="F35">
            <v>21343</v>
          </cell>
          <cell r="G35">
            <v>24550</v>
          </cell>
          <cell r="H35">
            <v>26567</v>
          </cell>
          <cell r="I35">
            <v>26237</v>
          </cell>
          <cell r="J35">
            <v>23700</v>
          </cell>
          <cell r="K35">
            <v>20505</v>
          </cell>
          <cell r="L35">
            <v>20921</v>
          </cell>
          <cell r="M35">
            <v>23218</v>
          </cell>
          <cell r="N35">
            <v>269317</v>
          </cell>
        </row>
        <row r="37">
          <cell r="A37" t="str">
            <v>Fuel to be recovered in FAC</v>
          </cell>
        </row>
        <row r="38">
          <cell r="A38" t="str">
            <v>      Net F &amp; I, incl EUM credits</v>
          </cell>
          <cell r="B38">
            <v>46121</v>
          </cell>
          <cell r="C38">
            <v>42817</v>
          </cell>
          <cell r="D38">
            <v>39573</v>
          </cell>
          <cell r="E38">
            <v>34369</v>
          </cell>
          <cell r="F38">
            <v>38642</v>
          </cell>
          <cell r="G38">
            <v>50431</v>
          </cell>
          <cell r="H38">
            <v>56390</v>
          </cell>
          <cell r="I38">
            <v>55219</v>
          </cell>
          <cell r="J38">
            <v>48129</v>
          </cell>
          <cell r="K38">
            <v>39759</v>
          </cell>
          <cell r="L38">
            <v>40022</v>
          </cell>
          <cell r="M38">
            <v>48622</v>
          </cell>
          <cell r="N38">
            <v>540094</v>
          </cell>
        </row>
        <row r="39">
          <cell r="A39" t="str">
            <v>      Capacity</v>
          </cell>
          <cell r="B39">
            <v>12360</v>
          </cell>
          <cell r="C39">
            <v>12360</v>
          </cell>
          <cell r="D39">
            <v>12360</v>
          </cell>
          <cell r="E39">
            <v>12360</v>
          </cell>
          <cell r="F39">
            <v>12360</v>
          </cell>
          <cell r="G39">
            <v>12387</v>
          </cell>
          <cell r="H39">
            <v>12387</v>
          </cell>
          <cell r="I39">
            <v>12387</v>
          </cell>
          <cell r="J39">
            <v>12387</v>
          </cell>
          <cell r="K39">
            <v>12368</v>
          </cell>
          <cell r="L39">
            <v>12360</v>
          </cell>
          <cell r="M39">
            <v>12355</v>
          </cell>
          <cell r="N39">
            <v>148431</v>
          </cell>
        </row>
        <row r="40">
          <cell r="B40">
            <v>58481</v>
          </cell>
          <cell r="C40">
            <v>55177</v>
          </cell>
          <cell r="D40">
            <v>51933</v>
          </cell>
          <cell r="E40">
            <v>46729</v>
          </cell>
          <cell r="F40">
            <v>51002</v>
          </cell>
          <cell r="G40">
            <v>62818</v>
          </cell>
          <cell r="H40">
            <v>68777</v>
          </cell>
          <cell r="I40">
            <v>67606</v>
          </cell>
          <cell r="J40">
            <v>60516</v>
          </cell>
          <cell r="K40">
            <v>52127</v>
          </cell>
          <cell r="L40">
            <v>52382</v>
          </cell>
          <cell r="M40">
            <v>60977</v>
          </cell>
          <cell r="N40">
            <v>688525</v>
          </cell>
        </row>
        <row r="41">
          <cell r="B41">
            <v>0.361282</v>
          </cell>
          <cell r="C41">
            <v>0.366276</v>
          </cell>
          <cell r="D41">
            <v>0.381651</v>
          </cell>
          <cell r="E41">
            <v>0.398556</v>
          </cell>
          <cell r="F41">
            <v>0.413937</v>
          </cell>
          <cell r="G41">
            <v>0.396979</v>
          </cell>
          <cell r="H41">
            <v>0.390249</v>
          </cell>
          <cell r="I41">
            <v>0.392586</v>
          </cell>
          <cell r="J41">
            <v>0.398002</v>
          </cell>
          <cell r="K41">
            <v>0.401971</v>
          </cell>
          <cell r="L41">
            <v>0.389838</v>
          </cell>
          <cell r="M41">
            <v>0.368853</v>
          </cell>
        </row>
        <row r="42">
          <cell r="A42" t="str">
            <v>      Net D.C. recoverable</v>
          </cell>
          <cell r="B42">
            <v>21128</v>
          </cell>
          <cell r="C42">
            <v>20210</v>
          </cell>
          <cell r="D42">
            <v>19820</v>
          </cell>
          <cell r="E42">
            <v>18624</v>
          </cell>
          <cell r="F42">
            <v>21112</v>
          </cell>
          <cell r="G42">
            <v>24937</v>
          </cell>
          <cell r="H42">
            <v>26840</v>
          </cell>
          <cell r="I42">
            <v>26541</v>
          </cell>
          <cell r="J42">
            <v>24085</v>
          </cell>
          <cell r="K42">
            <v>20954</v>
          </cell>
          <cell r="L42">
            <v>20420</v>
          </cell>
          <cell r="M42">
            <v>22492</v>
          </cell>
          <cell r="N42">
            <v>267163</v>
          </cell>
        </row>
        <row r="44">
          <cell r="A44" t="str">
            <v>D.C. fuel in base (per Revenue Analysis)</v>
          </cell>
          <cell r="B44">
            <v>21108</v>
          </cell>
          <cell r="C44">
            <v>19240</v>
          </cell>
          <cell r="D44">
            <v>19521</v>
          </cell>
          <cell r="E44">
            <v>18099</v>
          </cell>
          <cell r="F44">
            <v>20330</v>
          </cell>
          <cell r="G44">
            <v>22591</v>
          </cell>
          <cell r="H44">
            <v>26027</v>
          </cell>
          <cell r="I44">
            <v>25168</v>
          </cell>
          <cell r="J44">
            <v>20661</v>
          </cell>
          <cell r="K44">
            <v>18672</v>
          </cell>
          <cell r="L44">
            <v>18671</v>
          </cell>
          <cell r="M44">
            <v>20795</v>
          </cell>
          <cell r="N44">
            <v>250883</v>
          </cell>
        </row>
        <row r="46">
          <cell r="A46" t="str">
            <v>D.C. fuel revenue excl GRT </v>
          </cell>
          <cell r="B46">
            <v>20</v>
          </cell>
          <cell r="C46">
            <v>970</v>
          </cell>
          <cell r="D46">
            <v>299</v>
          </cell>
          <cell r="E46">
            <v>525</v>
          </cell>
          <cell r="F46">
            <v>782</v>
          </cell>
          <cell r="G46">
            <v>2346</v>
          </cell>
          <cell r="H46">
            <v>813</v>
          </cell>
          <cell r="I46">
            <v>1373</v>
          </cell>
          <cell r="J46">
            <v>3424</v>
          </cell>
          <cell r="K46">
            <v>2282</v>
          </cell>
          <cell r="L46">
            <v>1749</v>
          </cell>
          <cell r="M46">
            <v>1697</v>
          </cell>
          <cell r="N46">
            <v>16280</v>
          </cell>
        </row>
        <row r="47">
          <cell r="A47" t="str">
            <v>GRT</v>
          </cell>
          <cell r="B47">
            <v>2</v>
          </cell>
          <cell r="C47">
            <v>108</v>
          </cell>
          <cell r="D47">
            <v>33</v>
          </cell>
          <cell r="E47">
            <v>58</v>
          </cell>
          <cell r="F47">
            <v>87</v>
          </cell>
          <cell r="G47">
            <v>261</v>
          </cell>
          <cell r="H47">
            <v>90</v>
          </cell>
          <cell r="I47">
            <v>153</v>
          </cell>
          <cell r="J47">
            <v>380</v>
          </cell>
          <cell r="K47">
            <v>254</v>
          </cell>
          <cell r="L47">
            <v>194</v>
          </cell>
          <cell r="M47">
            <v>189</v>
          </cell>
          <cell r="N47">
            <v>1809</v>
          </cell>
        </row>
        <row r="48">
          <cell r="A48" t="str">
            <v>Fuel revenue currently included  in COS</v>
          </cell>
          <cell r="B48">
            <v>22</v>
          </cell>
          <cell r="C48">
            <v>1078</v>
          </cell>
          <cell r="D48">
            <v>332</v>
          </cell>
          <cell r="E48">
            <v>583</v>
          </cell>
          <cell r="F48">
            <v>869</v>
          </cell>
          <cell r="G48">
            <v>2607</v>
          </cell>
          <cell r="H48">
            <v>903</v>
          </cell>
          <cell r="I48">
            <v>1526</v>
          </cell>
          <cell r="J48">
            <v>3804</v>
          </cell>
          <cell r="K48">
            <v>2536</v>
          </cell>
          <cell r="L48">
            <v>1943</v>
          </cell>
          <cell r="M48">
            <v>1886</v>
          </cell>
          <cell r="N48">
            <v>16280</v>
          </cell>
        </row>
      </sheetData>
      <sheetData sheetId="10">
        <row r="3">
          <cell r="A3" t="str">
            <v>ANALYSIS OF OTHER O &amp; M</v>
          </cell>
        </row>
        <row r="5">
          <cell r="C5" t="str">
            <v> 1996 DETAIL</v>
          </cell>
          <cell r="G5" t="str">
            <v>FC 951</v>
          </cell>
        </row>
        <row r="6">
          <cell r="C6" t="str">
            <v>12 mos. ended 12/31/1998</v>
          </cell>
          <cell r="G6" t="str">
            <v>12 mos. ended 12/31/1995</v>
          </cell>
          <cell r="N6" t="str">
            <v>Change due</v>
          </cell>
          <cell r="O6" t="str">
            <v>Change due</v>
          </cell>
        </row>
        <row r="7">
          <cell r="N7" t="str">
            <v>D </v>
          </cell>
          <cell r="O7" t="str">
            <v>D </v>
          </cell>
        </row>
        <row r="8">
          <cell r="C8" t="str">
            <v>System</v>
          </cell>
          <cell r="D8" t="str">
            <v>DC</v>
          </cell>
          <cell r="G8" t="str">
            <v>System</v>
          </cell>
          <cell r="H8" t="str">
            <v>DC</v>
          </cell>
          <cell r="K8" t="str">
            <v>System</v>
          </cell>
          <cell r="L8" t="str">
            <v>DC</v>
          </cell>
          <cell r="N8" t="str">
            <v>Costs</v>
          </cell>
          <cell r="O8" t="str">
            <v>Allocator</v>
          </cell>
          <cell r="P8" t="str">
            <v>Net</v>
          </cell>
          <cell r="Q8" t="str">
            <v>Check</v>
          </cell>
        </row>
        <row r="10">
          <cell r="A10" t="str">
            <v>Unadjusted</v>
          </cell>
          <cell r="C10">
            <v>313967</v>
          </cell>
          <cell r="D10">
            <v>121408</v>
          </cell>
          <cell r="E10">
            <v>0.3867</v>
          </cell>
          <cell r="G10">
            <v>301638</v>
          </cell>
          <cell r="H10">
            <v>118054</v>
          </cell>
          <cell r="I10">
            <v>0.3914</v>
          </cell>
          <cell r="K10">
            <v>12329</v>
          </cell>
          <cell r="L10">
            <v>3354</v>
          </cell>
          <cell r="N10">
            <v>4826</v>
          </cell>
          <cell r="O10">
            <v>-1476</v>
          </cell>
          <cell r="P10">
            <v>3350</v>
          </cell>
          <cell r="Q10">
            <v>3354</v>
          </cell>
        </row>
        <row r="11">
          <cell r="A11" t="str">
            <v>Contr Ctr Lease</v>
          </cell>
          <cell r="C11">
            <v>15251</v>
          </cell>
          <cell r="D11">
            <v>6014</v>
          </cell>
          <cell r="E11">
            <v>0.39433</v>
          </cell>
          <cell r="G11">
            <v>15251</v>
          </cell>
          <cell r="H11">
            <v>6055</v>
          </cell>
          <cell r="I11">
            <v>0.397</v>
          </cell>
          <cell r="K11">
            <v>0</v>
          </cell>
          <cell r="L11">
            <v>-41</v>
          </cell>
          <cell r="N11">
            <v>0</v>
          </cell>
          <cell r="O11">
            <v>-41</v>
          </cell>
          <cell r="P11">
            <v>-41</v>
          </cell>
          <cell r="Q11">
            <v>41</v>
          </cell>
        </row>
        <row r="12">
          <cell r="C12">
            <v>329218</v>
          </cell>
          <cell r="D12">
            <v>127422</v>
          </cell>
          <cell r="E12">
            <v>0.387</v>
          </cell>
          <cell r="G12">
            <v>316889</v>
          </cell>
          <cell r="H12">
            <v>124109</v>
          </cell>
        </row>
        <row r="14">
          <cell r="A14" t="str">
            <v>RMA's</v>
          </cell>
        </row>
        <row r="15">
          <cell r="B15" t="str">
            <v>Wages</v>
          </cell>
          <cell r="C15">
            <v>4582</v>
          </cell>
          <cell r="D15">
            <v>1774</v>
          </cell>
          <cell r="E15">
            <v>0.38716</v>
          </cell>
          <cell r="G15">
            <v>6130</v>
          </cell>
          <cell r="H15">
            <v>2389</v>
          </cell>
          <cell r="I15">
            <v>0.3897</v>
          </cell>
          <cell r="K15">
            <v>-1548</v>
          </cell>
          <cell r="L15">
            <v>-615</v>
          </cell>
        </row>
        <row r="16">
          <cell r="B16" t="str">
            <v>VSP</v>
          </cell>
          <cell r="C16">
            <v>-11996</v>
          </cell>
          <cell r="D16">
            <v>-4644</v>
          </cell>
          <cell r="E16">
            <v>0.38716</v>
          </cell>
          <cell r="G16">
            <v>-7999</v>
          </cell>
          <cell r="H16">
            <v>-3117</v>
          </cell>
          <cell r="I16">
            <v>0.3897</v>
          </cell>
          <cell r="K16">
            <v>-3997</v>
          </cell>
          <cell r="L16">
            <v>-1527</v>
          </cell>
        </row>
        <row r="17">
          <cell r="B17" t="str">
            <v>Restaffing</v>
          </cell>
          <cell r="C17">
            <v>8062</v>
          </cell>
          <cell r="D17">
            <v>3121</v>
          </cell>
          <cell r="E17">
            <v>0.38716</v>
          </cell>
          <cell r="G17">
            <v>0</v>
          </cell>
          <cell r="H17">
            <v>0</v>
          </cell>
          <cell r="K17">
            <v>8062</v>
          </cell>
          <cell r="L17">
            <v>3121</v>
          </cell>
        </row>
        <row r="18">
          <cell r="C18">
            <v>648</v>
          </cell>
          <cell r="D18">
            <v>251</v>
          </cell>
          <cell r="G18">
            <v>-1869</v>
          </cell>
          <cell r="H18">
            <v>-728</v>
          </cell>
        </row>
        <row r="19">
          <cell r="B19" t="str">
            <v>VSP</v>
          </cell>
          <cell r="C19">
            <v>2038</v>
          </cell>
          <cell r="D19">
            <v>789</v>
          </cell>
          <cell r="E19">
            <v>0.38716</v>
          </cell>
        </row>
        <row r="20">
          <cell r="B20" t="str">
            <v>Gainshare</v>
          </cell>
          <cell r="C20">
            <v>0</v>
          </cell>
          <cell r="D20">
            <v>0</v>
          </cell>
          <cell r="E20">
            <v>0.38716</v>
          </cell>
          <cell r="G20">
            <v>-3527</v>
          </cell>
          <cell r="H20">
            <v>-1374</v>
          </cell>
          <cell r="I20">
            <v>0.3897</v>
          </cell>
          <cell r="K20">
            <v>3527</v>
          </cell>
          <cell r="L20">
            <v>1374</v>
          </cell>
        </row>
        <row r="21">
          <cell r="B21" t="str">
            <v>Benefits</v>
          </cell>
          <cell r="C21">
            <v>2888</v>
          </cell>
          <cell r="D21">
            <v>1118</v>
          </cell>
          <cell r="E21">
            <v>0.38716</v>
          </cell>
          <cell r="K21">
            <v>2888</v>
          </cell>
          <cell r="L21">
            <v>1118</v>
          </cell>
        </row>
        <row r="22">
          <cell r="B22" t="str">
            <v>SERP</v>
          </cell>
          <cell r="C22">
            <v>-583</v>
          </cell>
          <cell r="D22">
            <v>-226</v>
          </cell>
          <cell r="E22">
            <v>0.38716</v>
          </cell>
          <cell r="G22">
            <v>-672</v>
          </cell>
          <cell r="H22">
            <v>-262</v>
          </cell>
          <cell r="I22">
            <v>0.3897</v>
          </cell>
          <cell r="K22">
            <v>89</v>
          </cell>
          <cell r="L22">
            <v>36</v>
          </cell>
        </row>
        <row r="23">
          <cell r="B23" t="str">
            <v>EPRI</v>
          </cell>
          <cell r="C23">
            <v>-3045</v>
          </cell>
          <cell r="D23">
            <v>-1179</v>
          </cell>
          <cell r="E23">
            <v>0.38716</v>
          </cell>
          <cell r="G23">
            <v>-216</v>
          </cell>
          <cell r="H23">
            <v>-84</v>
          </cell>
          <cell r="I23">
            <v>0.3897</v>
          </cell>
          <cell r="K23">
            <v>-2829</v>
          </cell>
          <cell r="L23">
            <v>-1095</v>
          </cell>
        </row>
        <row r="24">
          <cell r="B24" t="str">
            <v>Ind Contr</v>
          </cell>
          <cell r="C24">
            <v>-1233</v>
          </cell>
          <cell r="D24">
            <v>-477</v>
          </cell>
          <cell r="E24">
            <v>0.38716</v>
          </cell>
          <cell r="G24">
            <v>-1097</v>
          </cell>
          <cell r="H24">
            <v>-428</v>
          </cell>
          <cell r="I24">
            <v>0.3897</v>
          </cell>
          <cell r="K24">
            <v>-136</v>
          </cell>
          <cell r="L24">
            <v>-49</v>
          </cell>
        </row>
        <row r="25">
          <cell r="B25" t="str">
            <v>Adv</v>
          </cell>
          <cell r="C25">
            <v>-4423</v>
          </cell>
          <cell r="D25">
            <v>-1286</v>
          </cell>
          <cell r="E25">
            <v>0.29085</v>
          </cell>
          <cell r="G25">
            <v>-888</v>
          </cell>
          <cell r="H25">
            <v>-346</v>
          </cell>
          <cell r="I25">
            <v>0.3897</v>
          </cell>
          <cell r="K25">
            <v>-3535</v>
          </cell>
          <cell r="L25">
            <v>-940</v>
          </cell>
        </row>
        <row r="26">
          <cell r="B26" t="str">
            <v>Cust Dep Int</v>
          </cell>
          <cell r="C26">
            <v>505</v>
          </cell>
          <cell r="D26">
            <v>505</v>
          </cell>
          <cell r="E26">
            <v>1</v>
          </cell>
          <cell r="G26">
            <v>566</v>
          </cell>
          <cell r="H26">
            <v>566</v>
          </cell>
          <cell r="I26">
            <v>1</v>
          </cell>
          <cell r="K26">
            <v>-61</v>
          </cell>
          <cell r="L26">
            <v>-61</v>
          </cell>
        </row>
        <row r="27">
          <cell r="B27" t="str">
            <v>Reg</v>
          </cell>
          <cell r="C27">
            <v>48</v>
          </cell>
          <cell r="D27">
            <v>48</v>
          </cell>
          <cell r="E27">
            <v>1</v>
          </cell>
          <cell r="G27">
            <v>208</v>
          </cell>
          <cell r="H27">
            <v>208</v>
          </cell>
          <cell r="I27">
            <v>1</v>
          </cell>
          <cell r="K27">
            <v>-160</v>
          </cell>
          <cell r="L27">
            <v>-160</v>
          </cell>
        </row>
        <row r="28">
          <cell r="B28" t="str">
            <v>Y2K</v>
          </cell>
          <cell r="C28">
            <v>-1671</v>
          </cell>
          <cell r="D28">
            <v>-647</v>
          </cell>
          <cell r="E28">
            <v>0.38716</v>
          </cell>
          <cell r="K28">
            <v>-1671</v>
          </cell>
          <cell r="L28">
            <v>-647</v>
          </cell>
        </row>
        <row r="29">
          <cell r="B29" t="str">
            <v>PJM</v>
          </cell>
          <cell r="C29">
            <v>1998</v>
          </cell>
          <cell r="D29">
            <v>774</v>
          </cell>
          <cell r="E29">
            <v>0.38716</v>
          </cell>
          <cell r="K29">
            <v>1998</v>
          </cell>
          <cell r="L29">
            <v>774</v>
          </cell>
        </row>
        <row r="32">
          <cell r="B32" t="str">
            <v>subtotal RMA's</v>
          </cell>
          <cell r="C32">
            <v>-2830</v>
          </cell>
          <cell r="D32">
            <v>-330</v>
          </cell>
          <cell r="G32">
            <v>-7495</v>
          </cell>
          <cell r="H32">
            <v>-2448</v>
          </cell>
          <cell r="K32">
            <v>110</v>
          </cell>
          <cell r="L32">
            <v>350</v>
          </cell>
          <cell r="N32">
            <v>1856</v>
          </cell>
          <cell r="O32">
            <v>277</v>
          </cell>
          <cell r="P32">
            <v>2133</v>
          </cell>
          <cell r="Q32">
            <v>-2118</v>
          </cell>
        </row>
        <row r="35">
          <cell r="B35" t="str">
            <v>Total</v>
          </cell>
          <cell r="C35">
            <v>326388</v>
          </cell>
          <cell r="D35">
            <v>127092</v>
          </cell>
          <cell r="E35">
            <v>0.3894</v>
          </cell>
          <cell r="G35">
            <v>309394</v>
          </cell>
          <cell r="H35">
            <v>121661</v>
          </cell>
          <cell r="I35">
            <v>0.3932</v>
          </cell>
          <cell r="K35">
            <v>16994</v>
          </cell>
          <cell r="L35">
            <v>5431</v>
          </cell>
          <cell r="N35">
            <v>6682</v>
          </cell>
          <cell r="O35">
            <v>-1240</v>
          </cell>
          <cell r="P35">
            <v>5442</v>
          </cell>
          <cell r="Q35">
            <v>5431</v>
          </cell>
        </row>
      </sheetData>
      <sheetData sheetId="11">
        <row r="1">
          <cell r="O1" t="str">
            <v>POTOMAC ELECTRIC POWER COMPANY</v>
          </cell>
        </row>
        <row r="2">
          <cell r="O2" t="str">
            <v>District of Columbia</v>
          </cell>
        </row>
        <row r="3">
          <cell r="O3" t="str">
            <v>Analysis of Revenue Requirement -- F.C. 939 Per Order vs. Twelve Months Ended December 31, 1995</v>
          </cell>
        </row>
        <row r="5">
          <cell r="A5" t="str">
            <v>RECONCILIATION OF GROSS RECEIPTS TAX CALC</v>
          </cell>
          <cell r="J5">
            <v>36398.5982486111</v>
          </cell>
          <cell r="O5" t="str">
            <v>Summary of Gross Receipts Tax Calculation vs. Cost of Service</v>
          </cell>
          <cell r="AA5" t="str">
            <v>Analysis of F.C. 939 gross receipts tax - Impact of June 94 increase to 10%</v>
          </cell>
        </row>
        <row r="6">
          <cell r="J6">
            <v>36398.5982486111</v>
          </cell>
        </row>
        <row r="7">
          <cell r="O7" t="str">
            <v>Formal Case 939</v>
          </cell>
        </row>
        <row r="9">
          <cell r="D9" t="str">
            <v> </v>
          </cell>
          <cell r="J9" t="str">
            <v>Revenue</v>
          </cell>
          <cell r="Q9" t="str">
            <v>Forfeited</v>
          </cell>
          <cell r="V9" t="str">
            <v>Calc rate</v>
          </cell>
          <cell r="W9" t="str">
            <v>GRT on </v>
          </cell>
          <cell r="X9" t="str">
            <v>GRT on </v>
          </cell>
          <cell r="Y9" t="str">
            <v>GRT on </v>
          </cell>
        </row>
        <row r="10">
          <cell r="D10" t="str">
            <v>1996</v>
          </cell>
          <cell r="F10" t="str">
            <v>1995</v>
          </cell>
          <cell r="H10" t="str">
            <v>Difference</v>
          </cell>
          <cell r="J10" t="str">
            <v>Requirement</v>
          </cell>
          <cell r="Q10" t="str">
            <v>Discounts</v>
          </cell>
          <cell r="R10" t="str">
            <v>rents, other</v>
          </cell>
          <cell r="U10" t="str">
            <v>Calc rate</v>
          </cell>
          <cell r="V10" t="str">
            <v>on  Rev</v>
          </cell>
          <cell r="W10" t="str">
            <v>Total Rev</v>
          </cell>
          <cell r="X10" t="str">
            <v> Rev excl</v>
          </cell>
          <cell r="Y10" t="str">
            <v> Rev excl</v>
          </cell>
        </row>
        <row r="11">
          <cell r="P11" t="str">
            <v>Sale of Elec</v>
          </cell>
          <cell r="Q11" t="str">
            <v>&amp; Misc</v>
          </cell>
          <cell r="R11" t="str">
            <v>(A/C 454,456)</v>
          </cell>
          <cell r="S11" t="str">
            <v>Total</v>
          </cell>
          <cell r="T11" t="str">
            <v>GRT</v>
          </cell>
          <cell r="U11" t="str">
            <v>on total Rev</v>
          </cell>
          <cell r="V11" t="str">
            <v>excl rents</v>
          </cell>
          <cell r="W11" t="str">
            <v>@ 10%</v>
          </cell>
          <cell r="X11" t="str">
            <v>rents@ 10%</v>
          </cell>
          <cell r="Y11" t="str">
            <v>rents@ avg</v>
          </cell>
          <cell r="Z11">
            <v>0.0997333333333333</v>
          </cell>
          <cell r="AB11" t="str">
            <v>rev subj to grt</v>
          </cell>
        </row>
        <row r="12">
          <cell r="A12" t="str">
            <v>Per Book GRT</v>
          </cell>
          <cell r="D12">
            <v>74456</v>
          </cell>
          <cell r="F12">
            <v>73033</v>
          </cell>
          <cell r="H12">
            <v>1423</v>
          </cell>
        </row>
        <row r="13">
          <cell r="O13" t="str">
            <v>January</v>
          </cell>
          <cell r="P13">
            <v>52664</v>
          </cell>
          <cell r="Q13">
            <v>151</v>
          </cell>
          <cell r="R13">
            <v>170</v>
          </cell>
          <cell r="S13">
            <v>52985</v>
          </cell>
          <cell r="T13">
            <v>5097</v>
          </cell>
          <cell r="U13">
            <v>0.0962</v>
          </cell>
          <cell r="V13">
            <v>0.0965</v>
          </cell>
          <cell r="W13">
            <v>5299</v>
          </cell>
          <cell r="X13">
            <v>5282</v>
          </cell>
          <cell r="Y13">
            <v>5267</v>
          </cell>
          <cell r="Z13">
            <v>170</v>
          </cell>
          <cell r="AA13" t="str">
            <v>January</v>
          </cell>
          <cell r="AB13">
            <v>52815</v>
          </cell>
        </row>
        <row r="14">
          <cell r="A14" t="str">
            <v>RMA's</v>
          </cell>
          <cell r="D14">
            <v>-666</v>
          </cell>
          <cell r="F14">
            <v>843</v>
          </cell>
          <cell r="O14" t="str">
            <v>February</v>
          </cell>
          <cell r="P14">
            <v>46992</v>
          </cell>
          <cell r="Q14">
            <v>154</v>
          </cell>
          <cell r="R14">
            <v>70</v>
          </cell>
          <cell r="S14">
            <v>47216</v>
          </cell>
          <cell r="T14">
            <v>4558</v>
          </cell>
          <cell r="U14">
            <v>0.0965</v>
          </cell>
          <cell r="V14">
            <v>0.0967</v>
          </cell>
          <cell r="W14">
            <v>4722</v>
          </cell>
          <cell r="X14">
            <v>4715</v>
          </cell>
          <cell r="Y14">
            <v>4702</v>
          </cell>
          <cell r="Z14">
            <v>144</v>
          </cell>
          <cell r="AA14" t="str">
            <v>February</v>
          </cell>
          <cell r="AB14">
            <v>47146</v>
          </cell>
        </row>
        <row r="15">
          <cell r="H15">
            <v>-1509</v>
          </cell>
          <cell r="O15" t="str">
            <v>March</v>
          </cell>
          <cell r="P15">
            <v>48772</v>
          </cell>
          <cell r="Q15">
            <v>121</v>
          </cell>
          <cell r="R15">
            <v>78</v>
          </cell>
          <cell r="S15">
            <v>48971</v>
          </cell>
          <cell r="T15">
            <v>4722</v>
          </cell>
          <cell r="U15">
            <v>0.0964</v>
          </cell>
          <cell r="V15">
            <v>0.0966</v>
          </cell>
          <cell r="W15">
            <v>4897</v>
          </cell>
          <cell r="X15">
            <v>4889</v>
          </cell>
          <cell r="Y15">
            <v>4876</v>
          </cell>
          <cell r="Z15">
            <v>154</v>
          </cell>
          <cell r="AA15" t="str">
            <v>March</v>
          </cell>
          <cell r="AB15">
            <v>48893</v>
          </cell>
        </row>
        <row r="16">
          <cell r="A16" t="str">
            <v>Rate Relief</v>
          </cell>
          <cell r="O16" t="str">
            <v>April</v>
          </cell>
          <cell r="P16">
            <v>46322</v>
          </cell>
          <cell r="Q16">
            <v>140</v>
          </cell>
          <cell r="R16">
            <v>74</v>
          </cell>
          <cell r="S16">
            <v>46536</v>
          </cell>
          <cell r="T16">
            <v>4489</v>
          </cell>
          <cell r="U16">
            <v>0.0965</v>
          </cell>
          <cell r="V16">
            <v>0.0966</v>
          </cell>
          <cell r="W16">
            <v>4654</v>
          </cell>
          <cell r="X16">
            <v>4646</v>
          </cell>
          <cell r="Y16">
            <v>4634</v>
          </cell>
          <cell r="Z16">
            <v>145</v>
          </cell>
          <cell r="AA16" t="str">
            <v>April</v>
          </cell>
          <cell r="AB16">
            <v>46462</v>
          </cell>
        </row>
        <row r="17">
          <cell r="O17" t="str">
            <v>May</v>
          </cell>
          <cell r="P17">
            <v>58870</v>
          </cell>
          <cell r="Q17">
            <v>121</v>
          </cell>
          <cell r="R17">
            <v>79</v>
          </cell>
          <cell r="S17">
            <v>59070</v>
          </cell>
          <cell r="T17">
            <v>5706</v>
          </cell>
          <cell r="U17">
            <v>0.0966</v>
          </cell>
          <cell r="V17">
            <v>0.0967</v>
          </cell>
          <cell r="W17">
            <v>5907</v>
          </cell>
          <cell r="X17">
            <v>5899</v>
          </cell>
          <cell r="Y17">
            <v>5883</v>
          </cell>
          <cell r="Z17">
            <v>177</v>
          </cell>
          <cell r="AA17" t="str">
            <v>May</v>
          </cell>
          <cell r="AB17">
            <v>58991</v>
          </cell>
        </row>
        <row r="18">
          <cell r="A18" t="str">
            <v>Adjusted GRT (including surcharge)</v>
          </cell>
          <cell r="D18">
            <v>73790</v>
          </cell>
          <cell r="F18">
            <v>73876</v>
          </cell>
          <cell r="H18">
            <v>-86</v>
          </cell>
          <cell r="J18">
            <v>-86</v>
          </cell>
          <cell r="O18" t="str">
            <v>June</v>
          </cell>
          <cell r="P18">
            <v>84250</v>
          </cell>
          <cell r="Q18">
            <v>98</v>
          </cell>
          <cell r="R18">
            <v>148</v>
          </cell>
          <cell r="S18">
            <v>84496</v>
          </cell>
          <cell r="T18">
            <v>8526</v>
          </cell>
          <cell r="U18">
            <v>0.1009</v>
          </cell>
          <cell r="V18">
            <v>0.1011</v>
          </cell>
          <cell r="W18">
            <v>8450</v>
          </cell>
          <cell r="X18">
            <v>8435</v>
          </cell>
          <cell r="AA18" t="str">
            <v>June</v>
          </cell>
          <cell r="AB18">
            <v>84348</v>
          </cell>
        </row>
        <row r="19">
          <cell r="O19" t="str">
            <v>July</v>
          </cell>
          <cell r="P19">
            <v>91100</v>
          </cell>
          <cell r="Q19">
            <v>185</v>
          </cell>
          <cell r="R19">
            <v>63</v>
          </cell>
          <cell r="S19">
            <v>91348</v>
          </cell>
          <cell r="T19">
            <v>9112</v>
          </cell>
          <cell r="U19">
            <v>0.0998</v>
          </cell>
          <cell r="V19">
            <v>0.0998</v>
          </cell>
          <cell r="W19">
            <v>9135</v>
          </cell>
          <cell r="X19">
            <v>9129</v>
          </cell>
          <cell r="AA19" t="str">
            <v>July</v>
          </cell>
          <cell r="AB19">
            <v>91285</v>
          </cell>
        </row>
        <row r="20">
          <cell r="O20" t="str">
            <v>August</v>
          </cell>
          <cell r="P20">
            <v>84377</v>
          </cell>
          <cell r="Q20">
            <v>173</v>
          </cell>
          <cell r="R20">
            <v>61</v>
          </cell>
          <cell r="S20">
            <v>84611</v>
          </cell>
          <cell r="T20">
            <v>8439</v>
          </cell>
          <cell r="U20">
            <v>0.0997</v>
          </cell>
          <cell r="V20">
            <v>0.0998</v>
          </cell>
          <cell r="W20">
            <v>8461</v>
          </cell>
          <cell r="X20">
            <v>8455</v>
          </cell>
          <cell r="AA20" t="str">
            <v>August</v>
          </cell>
          <cell r="AB20">
            <v>84550</v>
          </cell>
        </row>
        <row r="21">
          <cell r="A21" t="str">
            <v>Change in total D.C. operating rev</v>
          </cell>
          <cell r="D21">
            <v>754796</v>
          </cell>
          <cell r="F21">
            <v>742559</v>
          </cell>
          <cell r="O21" t="str">
            <v>September</v>
          </cell>
          <cell r="P21">
            <v>72823</v>
          </cell>
          <cell r="Q21">
            <v>150</v>
          </cell>
          <cell r="R21">
            <v>63</v>
          </cell>
          <cell r="S21">
            <v>73036</v>
          </cell>
          <cell r="T21">
            <v>7281</v>
          </cell>
          <cell r="U21">
            <v>0.0997</v>
          </cell>
          <cell r="V21">
            <v>0.0998</v>
          </cell>
          <cell r="W21">
            <v>7304</v>
          </cell>
          <cell r="X21">
            <v>7297</v>
          </cell>
          <cell r="AA21" t="str">
            <v>September</v>
          </cell>
          <cell r="AB21">
            <v>72973</v>
          </cell>
        </row>
        <row r="22">
          <cell r="A22" t="str">
            <v>    less D.C. rent</v>
          </cell>
          <cell r="D22">
            <v>-519</v>
          </cell>
          <cell r="F22">
            <v>-624</v>
          </cell>
          <cell r="O22" t="str">
            <v>October</v>
          </cell>
          <cell r="P22">
            <v>56854</v>
          </cell>
          <cell r="Q22">
            <v>121</v>
          </cell>
          <cell r="R22">
            <v>62</v>
          </cell>
          <cell r="S22">
            <v>57037</v>
          </cell>
          <cell r="T22">
            <v>5681</v>
          </cell>
          <cell r="U22">
            <v>0.0996</v>
          </cell>
          <cell r="V22">
            <v>0.0997</v>
          </cell>
          <cell r="W22">
            <v>5704</v>
          </cell>
          <cell r="X22">
            <v>5698</v>
          </cell>
          <cell r="AA22" t="str">
            <v>October</v>
          </cell>
          <cell r="AB22">
            <v>56975</v>
          </cell>
        </row>
        <row r="23">
          <cell r="O23" t="str">
            <v>November</v>
          </cell>
          <cell r="P23">
            <v>45464</v>
          </cell>
          <cell r="Q23">
            <v>98</v>
          </cell>
          <cell r="R23">
            <v>65</v>
          </cell>
          <cell r="S23">
            <v>45627</v>
          </cell>
          <cell r="T23">
            <v>4540</v>
          </cell>
          <cell r="U23">
            <v>0.0995</v>
          </cell>
          <cell r="V23">
            <v>0.0996</v>
          </cell>
          <cell r="W23">
            <v>4563</v>
          </cell>
          <cell r="X23">
            <v>4556</v>
          </cell>
          <cell r="AA23" t="str">
            <v>November</v>
          </cell>
          <cell r="AB23">
            <v>45562</v>
          </cell>
        </row>
        <row r="24">
          <cell r="A24" t="str">
            <v>Pure change in rev excl. rent</v>
          </cell>
          <cell r="D24">
            <v>754277</v>
          </cell>
          <cell r="F24">
            <v>741935</v>
          </cell>
          <cell r="H24">
            <v>12342</v>
          </cell>
          <cell r="O24" t="str">
            <v>December</v>
          </cell>
          <cell r="P24">
            <v>51221</v>
          </cell>
          <cell r="Q24">
            <v>110</v>
          </cell>
          <cell r="R24">
            <v>64</v>
          </cell>
          <cell r="S24">
            <v>51395</v>
          </cell>
          <cell r="T24">
            <v>5117</v>
          </cell>
          <cell r="U24">
            <v>0.0996</v>
          </cell>
          <cell r="V24">
            <v>0.0997</v>
          </cell>
          <cell r="W24">
            <v>5140</v>
          </cell>
          <cell r="X24">
            <v>5133</v>
          </cell>
          <cell r="AA24" t="str">
            <v>December</v>
          </cell>
          <cell r="AB24">
            <v>51331</v>
          </cell>
        </row>
        <row r="26">
          <cell r="A26" t="str">
            <v>GRT rate</v>
          </cell>
          <cell r="D26">
            <v>0.1</v>
          </cell>
          <cell r="F26">
            <v>0.1</v>
          </cell>
          <cell r="P26">
            <v>739709</v>
          </cell>
          <cell r="Q26">
            <v>1622</v>
          </cell>
          <cell r="R26">
            <v>997</v>
          </cell>
          <cell r="S26">
            <v>742328</v>
          </cell>
          <cell r="T26">
            <v>73268</v>
          </cell>
          <cell r="W26">
            <v>74236</v>
          </cell>
          <cell r="X26">
            <v>74134</v>
          </cell>
          <cell r="Z26">
            <v>790</v>
          </cell>
        </row>
        <row r="27">
          <cell r="A27" t="str">
            <v>Change to GRT expense due to</v>
          </cell>
        </row>
        <row r="28">
          <cell r="A28" t="str">
            <v>      revenue change</v>
          </cell>
          <cell r="D28">
            <v>75428</v>
          </cell>
          <cell r="F28">
            <v>74194</v>
          </cell>
          <cell r="H28">
            <v>1234</v>
          </cell>
          <cell r="O28" t="str">
            <v>Less alocation of TEB rent</v>
          </cell>
          <cell r="S28">
            <v>-228</v>
          </cell>
        </row>
        <row r="29">
          <cell r="O29" t="str">
            <v>D.C. revenue in unadjusted cost of service</v>
          </cell>
          <cell r="S29">
            <v>742100</v>
          </cell>
        </row>
        <row r="30">
          <cell r="S30">
            <v>0.1</v>
          </cell>
        </row>
        <row r="31">
          <cell r="A31" t="str">
            <v>Net undefined change</v>
          </cell>
          <cell r="D31">
            <v>-1638</v>
          </cell>
          <cell r="F31">
            <v>-318</v>
          </cell>
          <cell r="H31">
            <v>-1320</v>
          </cell>
          <cell r="J31">
            <v>-1467</v>
          </cell>
          <cell r="O31" t="str">
            <v>GRT on cost of service revenue @ 10%</v>
          </cell>
          <cell r="S31">
            <v>74210</v>
          </cell>
        </row>
        <row r="33">
          <cell r="O33" t="str">
            <v>LESS:  GRT on D.C. rental income still in COS:</v>
          </cell>
        </row>
        <row r="34">
          <cell r="Q34">
            <v>0.1</v>
          </cell>
          <cell r="R34">
            <v>769</v>
          </cell>
          <cell r="S34">
            <v>-77</v>
          </cell>
        </row>
        <row r="35">
          <cell r="O35" t="str">
            <v>Unexplained difference (some of which may</v>
          </cell>
        </row>
        <row r="36">
          <cell r="O36" t="str">
            <v>        be due to deduction on GRT return of </v>
          </cell>
        </row>
        <row r="37">
          <cell r="B37" t="str">
            <v>NOTE:  Forfeited Discount &amp; Misc. Service revenues are subject to GRT;  rent collected in  </v>
          </cell>
          <cell r="O37" t="str">
            <v>        bad debt expense</v>
          </cell>
          <cell r="S37">
            <v>-865</v>
          </cell>
        </row>
        <row r="38">
          <cell r="B38" t="str">
            <v>                                the District falls under the property tax return</v>
          </cell>
        </row>
        <row r="39">
          <cell r="O39" t="str">
            <v>GRT per unadjusted cost of service</v>
          </cell>
          <cell r="S39">
            <v>73268</v>
          </cell>
        </row>
        <row r="40">
          <cell r="Q40" t="str">
            <v>Revenue</v>
          </cell>
          <cell r="R40" t="str">
            <v>GRT @ 10%</v>
          </cell>
        </row>
        <row r="41">
          <cell r="P41" t="str">
            <v>RMA's</v>
          </cell>
          <cell r="Q41">
            <v>887</v>
          </cell>
          <cell r="R41">
            <v>89</v>
          </cell>
        </row>
        <row r="42">
          <cell r="P42" t="str">
            <v>Rate Relief</v>
          </cell>
          <cell r="Q42">
            <v>27887</v>
          </cell>
          <cell r="R42">
            <v>2789</v>
          </cell>
        </row>
        <row r="43">
          <cell r="S43">
            <v>2878</v>
          </cell>
        </row>
        <row r="44">
          <cell r="O44" t="str">
            <v>GRT per fully adjusted cost of service</v>
          </cell>
          <cell r="S44">
            <v>76146</v>
          </cell>
        </row>
        <row r="53">
          <cell r="O53" t="str">
            <v>POTOMAC ELECTRIC POWER COMPANY</v>
          </cell>
        </row>
        <row r="54">
          <cell r="O54" t="str">
            <v>District of Columbia</v>
          </cell>
        </row>
        <row r="55">
          <cell r="O55" t="str">
            <v>Analysis of Revenue Requirement -- F.C. 939 Per Order vs. Twelve Months Ended December 31, 1995</v>
          </cell>
        </row>
        <row r="57">
          <cell r="O57" t="str">
            <v>Summary of Gross Receipts Tax Calculation vs. Cost of Service</v>
          </cell>
        </row>
        <row r="59">
          <cell r="O59" t="str">
            <v>12 Months Ended December 31, 1995</v>
          </cell>
        </row>
        <row r="60">
          <cell r="Z60" t="str">
            <v>GRT on </v>
          </cell>
        </row>
        <row r="61">
          <cell r="Q61" t="str">
            <v>ECRR CCRF</v>
          </cell>
          <cell r="R61" t="str">
            <v>Forfeited</v>
          </cell>
          <cell r="X61" t="str">
            <v>Calc rate</v>
          </cell>
          <cell r="Y61" t="str">
            <v>GRT on </v>
          </cell>
          <cell r="Z61" t="str">
            <v> Rev excl</v>
          </cell>
          <cell r="AA61" t="str">
            <v>GRT on </v>
          </cell>
        </row>
        <row r="62">
          <cell r="Q62" t="str">
            <v>incl in </v>
          </cell>
          <cell r="R62" t="str">
            <v>Discounts</v>
          </cell>
          <cell r="S62" t="str">
            <v>rents, other</v>
          </cell>
          <cell r="W62" t="str">
            <v>Calc rate</v>
          </cell>
          <cell r="X62" t="str">
            <v>on  Rev</v>
          </cell>
          <cell r="Y62" t="str">
            <v>Total Rev</v>
          </cell>
          <cell r="Z62" t="str">
            <v>ECRR CCRF</v>
          </cell>
          <cell r="AA62" t="str">
            <v> Rev excl</v>
          </cell>
        </row>
        <row r="63">
          <cell r="P63" t="str">
            <v>Sale of Elec</v>
          </cell>
          <cell r="Q63" t="str">
            <v>Sale of Elec</v>
          </cell>
          <cell r="R63" t="str">
            <v>&amp; Misc</v>
          </cell>
          <cell r="S63" t="str">
            <v>(A/C 454,456)</v>
          </cell>
          <cell r="T63" t="str">
            <v>Total</v>
          </cell>
          <cell r="U63" t="str">
            <v>GRT</v>
          </cell>
          <cell r="W63" t="str">
            <v>on total Rev</v>
          </cell>
          <cell r="X63" t="str">
            <v>excl rents</v>
          </cell>
          <cell r="Y63" t="str">
            <v>@ 10%</v>
          </cell>
          <cell r="Z63" t="str">
            <v>&amp; rents@ 10%</v>
          </cell>
          <cell r="AA63" t="str">
            <v>rents@ 10%</v>
          </cell>
        </row>
        <row r="65">
          <cell r="O65" t="str">
            <v>January</v>
          </cell>
          <cell r="P65">
            <v>46286</v>
          </cell>
          <cell r="R65">
            <v>153</v>
          </cell>
          <cell r="S65">
            <v>61</v>
          </cell>
          <cell r="T65">
            <v>46500</v>
          </cell>
          <cell r="U65">
            <v>4609</v>
          </cell>
          <cell r="W65">
            <v>0.0991</v>
          </cell>
          <cell r="X65">
            <v>0.0992</v>
          </cell>
          <cell r="Y65">
            <v>4650</v>
          </cell>
          <cell r="Z65">
            <v>4644</v>
          </cell>
          <cell r="AA65">
            <v>4644</v>
          </cell>
        </row>
        <row r="66">
          <cell r="O66" t="str">
            <v>February</v>
          </cell>
          <cell r="P66">
            <v>46718</v>
          </cell>
          <cell r="R66">
            <v>132</v>
          </cell>
          <cell r="S66">
            <v>69</v>
          </cell>
          <cell r="T66">
            <v>46919</v>
          </cell>
          <cell r="U66">
            <v>4665</v>
          </cell>
          <cell r="W66">
            <v>0.0994</v>
          </cell>
          <cell r="X66">
            <v>0.0996</v>
          </cell>
          <cell r="Y66">
            <v>4692</v>
          </cell>
          <cell r="Z66">
            <v>4685</v>
          </cell>
          <cell r="AA66">
            <v>4685</v>
          </cell>
        </row>
        <row r="67">
          <cell r="O67" t="str">
            <v>March</v>
          </cell>
          <cell r="P67">
            <v>45720</v>
          </cell>
          <cell r="R67">
            <v>173</v>
          </cell>
          <cell r="S67">
            <v>85</v>
          </cell>
          <cell r="T67">
            <v>45978</v>
          </cell>
          <cell r="U67">
            <v>4566</v>
          </cell>
          <cell r="W67">
            <v>0.0993</v>
          </cell>
          <cell r="X67">
            <v>0.0995</v>
          </cell>
          <cell r="Y67">
            <v>4598</v>
          </cell>
          <cell r="Z67">
            <v>4589</v>
          </cell>
          <cell r="AA67">
            <v>4589</v>
          </cell>
        </row>
        <row r="68">
          <cell r="O68" t="str">
            <v>April</v>
          </cell>
          <cell r="P68">
            <v>43862</v>
          </cell>
          <cell r="R68">
            <v>193</v>
          </cell>
          <cell r="S68">
            <v>58</v>
          </cell>
          <cell r="T68">
            <v>44113</v>
          </cell>
          <cell r="U68">
            <v>4378</v>
          </cell>
          <cell r="W68">
            <v>0.0992</v>
          </cell>
          <cell r="X68">
            <v>0.0994</v>
          </cell>
          <cell r="Y68">
            <v>4411</v>
          </cell>
          <cell r="Z68">
            <v>4406</v>
          </cell>
          <cell r="AA68">
            <v>4406</v>
          </cell>
        </row>
        <row r="69">
          <cell r="O69" t="str">
            <v>May</v>
          </cell>
          <cell r="P69">
            <v>55767</v>
          </cell>
          <cell r="R69">
            <v>142</v>
          </cell>
          <cell r="S69">
            <v>70</v>
          </cell>
          <cell r="T69">
            <v>55979</v>
          </cell>
          <cell r="U69">
            <v>5569</v>
          </cell>
          <cell r="W69">
            <v>0.0995</v>
          </cell>
          <cell r="X69">
            <v>0.0996</v>
          </cell>
          <cell r="Y69">
            <v>5598</v>
          </cell>
          <cell r="Z69">
            <v>5591</v>
          </cell>
          <cell r="AA69">
            <v>5591</v>
          </cell>
        </row>
        <row r="70">
          <cell r="O70" t="str">
            <v>June</v>
          </cell>
          <cell r="P70">
            <v>74626</v>
          </cell>
          <cell r="R70">
            <v>148</v>
          </cell>
          <cell r="S70">
            <v>72</v>
          </cell>
          <cell r="T70">
            <v>74846</v>
          </cell>
          <cell r="U70">
            <v>7457</v>
          </cell>
          <cell r="W70">
            <v>0.0996</v>
          </cell>
          <cell r="X70">
            <v>0.0997</v>
          </cell>
          <cell r="Y70">
            <v>7485</v>
          </cell>
          <cell r="Z70">
            <v>7477</v>
          </cell>
          <cell r="AA70">
            <v>7477</v>
          </cell>
        </row>
        <row r="71">
          <cell r="O71" t="str">
            <v>July</v>
          </cell>
          <cell r="P71">
            <v>93894</v>
          </cell>
          <cell r="Q71">
            <v>581</v>
          </cell>
          <cell r="R71">
            <v>189</v>
          </cell>
          <cell r="S71">
            <v>66</v>
          </cell>
          <cell r="T71">
            <v>94149</v>
          </cell>
          <cell r="U71">
            <v>9394</v>
          </cell>
          <cell r="V71">
            <v>58</v>
          </cell>
          <cell r="W71">
            <v>0.0998</v>
          </cell>
          <cell r="X71">
            <v>0.0998</v>
          </cell>
          <cell r="Y71">
            <v>9415</v>
          </cell>
          <cell r="Z71">
            <v>9350</v>
          </cell>
          <cell r="AA71">
            <v>9408</v>
          </cell>
        </row>
        <row r="72">
          <cell r="O72" t="str">
            <v>August</v>
          </cell>
          <cell r="P72">
            <v>97484</v>
          </cell>
          <cell r="Q72">
            <v>879</v>
          </cell>
          <cell r="R72">
            <v>206</v>
          </cell>
          <cell r="S72">
            <v>68</v>
          </cell>
          <cell r="T72">
            <v>97758</v>
          </cell>
          <cell r="U72">
            <v>9742</v>
          </cell>
          <cell r="V72">
            <v>88</v>
          </cell>
          <cell r="W72">
            <v>0.0997</v>
          </cell>
          <cell r="X72">
            <v>0.0997</v>
          </cell>
          <cell r="Y72">
            <v>9776</v>
          </cell>
          <cell r="Z72">
            <v>9681</v>
          </cell>
          <cell r="AA72">
            <v>9769</v>
          </cell>
        </row>
        <row r="73">
          <cell r="O73" t="str">
            <v>September</v>
          </cell>
          <cell r="P73">
            <v>75406</v>
          </cell>
          <cell r="Q73">
            <v>673</v>
          </cell>
          <cell r="R73">
            <v>314</v>
          </cell>
          <cell r="S73">
            <v>77</v>
          </cell>
          <cell r="T73">
            <v>75797</v>
          </cell>
          <cell r="U73">
            <v>7552</v>
          </cell>
          <cell r="V73">
            <v>67</v>
          </cell>
          <cell r="W73">
            <v>0.0996</v>
          </cell>
          <cell r="X73">
            <v>0.0997</v>
          </cell>
          <cell r="Y73">
            <v>7580</v>
          </cell>
          <cell r="Z73">
            <v>7505</v>
          </cell>
          <cell r="AA73">
            <v>7572</v>
          </cell>
        </row>
        <row r="74">
          <cell r="O74" t="str">
            <v>October</v>
          </cell>
          <cell r="P74">
            <v>56308</v>
          </cell>
          <cell r="Q74">
            <v>620</v>
          </cell>
          <cell r="R74">
            <v>349</v>
          </cell>
          <cell r="S74">
            <v>66</v>
          </cell>
          <cell r="T74">
            <v>56723</v>
          </cell>
          <cell r="U74">
            <v>5631</v>
          </cell>
          <cell r="V74">
            <v>62</v>
          </cell>
          <cell r="W74">
            <v>0.0993</v>
          </cell>
          <cell r="X74">
            <v>0.0994</v>
          </cell>
          <cell r="Y74">
            <v>5672</v>
          </cell>
          <cell r="Z74">
            <v>5604</v>
          </cell>
          <cell r="AA74">
            <v>5666</v>
          </cell>
        </row>
        <row r="75">
          <cell r="O75" t="str">
            <v>November</v>
          </cell>
          <cell r="P75">
            <v>47232</v>
          </cell>
          <cell r="Q75">
            <v>613</v>
          </cell>
          <cell r="R75">
            <v>384</v>
          </cell>
          <cell r="S75">
            <v>77</v>
          </cell>
          <cell r="T75">
            <v>47693</v>
          </cell>
          <cell r="U75">
            <v>4738</v>
          </cell>
          <cell r="V75">
            <v>61</v>
          </cell>
          <cell r="W75">
            <v>0.0993</v>
          </cell>
          <cell r="X75">
            <v>0.0995</v>
          </cell>
          <cell r="Y75">
            <v>4769</v>
          </cell>
          <cell r="Z75">
            <v>4700</v>
          </cell>
          <cell r="AA75">
            <v>4762</v>
          </cell>
        </row>
        <row r="76">
          <cell r="O76" t="str">
            <v>December</v>
          </cell>
          <cell r="P76">
            <v>51424</v>
          </cell>
          <cell r="Q76">
            <v>695</v>
          </cell>
          <cell r="R76">
            <v>345</v>
          </cell>
          <cell r="S76">
            <v>70</v>
          </cell>
          <cell r="T76">
            <v>51839</v>
          </cell>
          <cell r="U76">
            <v>5138</v>
          </cell>
          <cell r="V76">
            <v>70</v>
          </cell>
          <cell r="W76">
            <v>0.0991</v>
          </cell>
          <cell r="X76">
            <v>0.0992</v>
          </cell>
          <cell r="Y76">
            <v>5184</v>
          </cell>
          <cell r="Z76">
            <v>5107</v>
          </cell>
          <cell r="AA76">
            <v>5177</v>
          </cell>
        </row>
        <row r="78">
          <cell r="P78">
            <v>734727</v>
          </cell>
          <cell r="Q78">
            <v>4061</v>
          </cell>
          <cell r="R78">
            <v>2728</v>
          </cell>
          <cell r="S78">
            <v>839</v>
          </cell>
          <cell r="T78">
            <v>738294</v>
          </cell>
          <cell r="U78">
            <v>73439</v>
          </cell>
          <cell r="V78">
            <v>406</v>
          </cell>
          <cell r="Y78">
            <v>73830</v>
          </cell>
          <cell r="Z78">
            <v>73339</v>
          </cell>
          <cell r="AA78">
            <v>73746</v>
          </cell>
        </row>
        <row r="79">
          <cell r="O79" t="str">
            <v>Less ECRR CCRF</v>
          </cell>
          <cell r="T79">
            <v>-4061</v>
          </cell>
        </row>
        <row r="80">
          <cell r="O80" t="str">
            <v>Less alocation of TEB rent</v>
          </cell>
          <cell r="T80">
            <v>-100</v>
          </cell>
        </row>
        <row r="81">
          <cell r="O81" t="str">
            <v>D.C. revenue in unadjusted cost of service</v>
          </cell>
          <cell r="T81">
            <v>734133</v>
          </cell>
        </row>
        <row r="82">
          <cell r="T82">
            <v>0.1</v>
          </cell>
        </row>
        <row r="83">
          <cell r="O83" t="str">
            <v>GRT on cost of service revenue @ 10%</v>
          </cell>
          <cell r="T83">
            <v>73413</v>
          </cell>
        </row>
        <row r="85">
          <cell r="O85" t="str">
            <v>LESS:  GRT on D.C. rental income still in COS:</v>
          </cell>
        </row>
        <row r="86">
          <cell r="R86">
            <v>0.1</v>
          </cell>
          <cell r="S86">
            <v>739</v>
          </cell>
          <cell r="T86">
            <v>-74</v>
          </cell>
        </row>
        <row r="87">
          <cell r="O87" t="str">
            <v>Unexplained difference (some of which may</v>
          </cell>
        </row>
        <row r="88">
          <cell r="O88" t="str">
            <v>        be due to deduction on GRT return of </v>
          </cell>
        </row>
        <row r="89">
          <cell r="O89" t="str">
            <v>        bad debt expense</v>
          </cell>
          <cell r="T89">
            <v>-306</v>
          </cell>
        </row>
        <row r="91">
          <cell r="O91" t="str">
            <v>GRT per unadjusted cost of service</v>
          </cell>
          <cell r="T91">
            <v>73033</v>
          </cell>
        </row>
        <row r="92">
          <cell r="R92" t="str">
            <v>Revenue</v>
          </cell>
          <cell r="S92" t="str">
            <v>GRT @ 10%</v>
          </cell>
        </row>
        <row r="93">
          <cell r="P93" t="str">
            <v>RMA's</v>
          </cell>
          <cell r="R93">
            <v>8427</v>
          </cell>
          <cell r="S93">
            <v>843</v>
          </cell>
        </row>
        <row r="95">
          <cell r="T95">
            <v>843</v>
          </cell>
        </row>
        <row r="96">
          <cell r="O96" t="str">
            <v>GRT per fully adjusted cost of service</v>
          </cell>
          <cell r="T96">
            <v>73876</v>
          </cell>
        </row>
      </sheetData>
      <sheetData sheetId="12">
        <row r="2">
          <cell r="A2" t="str">
            <v>   EFFECT OF CHANGE IN PRO-FORMA INTEREST</v>
          </cell>
          <cell r="J2">
            <v>36398.5982486111</v>
          </cell>
        </row>
        <row r="3">
          <cell r="J3">
            <v>36398.5982486111</v>
          </cell>
        </row>
        <row r="5">
          <cell r="D5" t="str">
            <v>1996</v>
          </cell>
          <cell r="F5" t="str">
            <v>1995</v>
          </cell>
          <cell r="H5" t="str">
            <v>Difference</v>
          </cell>
          <cell r="J5" t="str">
            <v>Rev Req</v>
          </cell>
        </row>
        <row r="7">
          <cell r="A7" t="str">
            <v>Adjusted Rate Base</v>
          </cell>
          <cell r="D7">
            <v>1659044</v>
          </cell>
          <cell r="F7">
            <v>1659834</v>
          </cell>
          <cell r="H7">
            <v>-790</v>
          </cell>
        </row>
        <row r="8">
          <cell r="A8" t="str">
            <v>Weighted Cost of Debt</v>
          </cell>
          <cell r="D8">
            <v>0.0351</v>
          </cell>
          <cell r="F8">
            <v>0.0351</v>
          </cell>
        </row>
        <row r="9">
          <cell r="A9" t="str">
            <v>Pro-forma interest</v>
          </cell>
          <cell r="D9">
            <v>58232</v>
          </cell>
          <cell r="F9">
            <v>58260</v>
          </cell>
          <cell r="H9">
            <v>-28</v>
          </cell>
        </row>
        <row r="10">
          <cell r="A10" t="str">
            <v>ccrf debt</v>
          </cell>
          <cell r="D10">
            <v>-1945</v>
          </cell>
          <cell r="F10">
            <v>-984</v>
          </cell>
          <cell r="H10">
            <v>-961</v>
          </cell>
        </row>
        <row r="11">
          <cell r="D11">
            <v>56287</v>
          </cell>
          <cell r="F11">
            <v>57276</v>
          </cell>
          <cell r="H11">
            <v>-989</v>
          </cell>
        </row>
        <row r="14">
          <cell r="B14" t="str">
            <v>Change in DCIT</v>
          </cell>
          <cell r="D14">
            <v>-5615</v>
          </cell>
          <cell r="F14">
            <v>-5713</v>
          </cell>
          <cell r="H14">
            <v>99</v>
          </cell>
          <cell r="J14">
            <v>122</v>
          </cell>
        </row>
        <row r="16">
          <cell r="B16" t="str">
            <v>Change in FIT</v>
          </cell>
          <cell r="D16">
            <v>-17681</v>
          </cell>
          <cell r="F16">
            <v>-17992</v>
          </cell>
          <cell r="H16">
            <v>311</v>
          </cell>
          <cell r="J16">
            <v>591</v>
          </cell>
        </row>
        <row r="19">
          <cell r="A19" t="str">
            <v>ANALYSIS OF CHANGE</v>
          </cell>
        </row>
        <row r="21">
          <cell r="A21" t="str">
            <v>Change due to Rate Base:</v>
          </cell>
        </row>
        <row r="22">
          <cell r="B22" t="str">
            <v>      DCIT  =  747 x .0351 x .09975</v>
          </cell>
          <cell r="H22">
            <v>3</v>
          </cell>
          <cell r="J22">
            <v>4</v>
          </cell>
        </row>
        <row r="23">
          <cell r="B23" t="str">
            <v>      FIT  =  747 x .0351 x .3150875</v>
          </cell>
          <cell r="H23">
            <v>9</v>
          </cell>
          <cell r="J23">
            <v>17</v>
          </cell>
        </row>
        <row r="24">
          <cell r="J24">
            <v>21</v>
          </cell>
        </row>
        <row r="26">
          <cell r="A26" t="str">
            <v>Change due to CCRF</v>
          </cell>
        </row>
        <row r="27">
          <cell r="B27" t="str">
            <v>      DCIT  =  961  x .09975</v>
          </cell>
          <cell r="H27">
            <v>96</v>
          </cell>
          <cell r="J27">
            <v>118</v>
          </cell>
        </row>
        <row r="28">
          <cell r="B28" t="str">
            <v>      FIT  =  961 x .3150875</v>
          </cell>
          <cell r="H28">
            <v>302</v>
          </cell>
          <cell r="J28">
            <v>574</v>
          </cell>
        </row>
        <row r="29">
          <cell r="J29">
            <v>692</v>
          </cell>
        </row>
        <row r="31">
          <cell r="A31" t="str">
            <v>Change due to Embedded Cost of Debt</v>
          </cell>
        </row>
        <row r="32">
          <cell r="B32" t="str">
            <v>      DCIT  =  (.0351 - .0351) x 1,640,272 x .099755</v>
          </cell>
          <cell r="H32">
            <v>0</v>
          </cell>
          <cell r="J32">
            <v>0</v>
          </cell>
        </row>
        <row r="33">
          <cell r="B33" t="str">
            <v>      FIT  =  (.0351 - .0351) x 1,640,272 x ..3150875</v>
          </cell>
          <cell r="H33">
            <v>0</v>
          </cell>
          <cell r="J33">
            <v>0</v>
          </cell>
        </row>
        <row r="35">
          <cell r="B35" t="str">
            <v>Total</v>
          </cell>
          <cell r="J35">
            <v>0</v>
          </cell>
        </row>
        <row r="39">
          <cell r="B39" t="str">
            <v>Total DCIT</v>
          </cell>
          <cell r="H39">
            <v>99</v>
          </cell>
          <cell r="J39">
            <v>122</v>
          </cell>
        </row>
        <row r="42">
          <cell r="B42" t="str">
            <v>Total FIT</v>
          </cell>
          <cell r="H42">
            <v>311</v>
          </cell>
          <cell r="J42">
            <v>591</v>
          </cell>
        </row>
        <row r="45">
          <cell r="A45" t="str">
            <v>EFFECT OF CHANGE IN ALLOWED RATE OF RETURN</v>
          </cell>
        </row>
        <row r="47">
          <cell r="D47" t="str">
            <v>F.C. No.</v>
          </cell>
          <cell r="L47" t="str">
            <v>Revenue</v>
          </cell>
        </row>
        <row r="48">
          <cell r="D48" t="str">
            <v>939</v>
          </cell>
          <cell r="F48" t="str">
            <v>1995</v>
          </cell>
          <cell r="H48" t="str">
            <v>Difference</v>
          </cell>
          <cell r="J48" t="str">
            <v>Rate Base</v>
          </cell>
          <cell r="L48" t="str">
            <v>Requirement</v>
          </cell>
        </row>
        <row r="50">
          <cell r="A50" t="str">
            <v>After-tax weighted cost of debt</v>
          </cell>
          <cell r="D50">
            <v>0.0205</v>
          </cell>
          <cell r="F50">
            <v>0.0205</v>
          </cell>
          <cell r="H50">
            <v>0</v>
          </cell>
          <cell r="J50">
            <v>1659834</v>
          </cell>
          <cell r="L50">
            <v>0</v>
          </cell>
        </row>
        <row r="52">
          <cell r="A52" t="str">
            <v>Weighted cost of equity</v>
          </cell>
          <cell r="D52">
            <v>0.0558</v>
          </cell>
          <cell r="F52">
            <v>0.0558</v>
          </cell>
          <cell r="H52">
            <v>0</v>
          </cell>
          <cell r="J52">
            <v>1659834</v>
          </cell>
          <cell r="L52">
            <v>0</v>
          </cell>
        </row>
        <row r="55">
          <cell r="B55" t="str">
            <v>Total allowed rate of return</v>
          </cell>
          <cell r="D55">
            <v>0.0763</v>
          </cell>
          <cell r="F55">
            <v>0.0763</v>
          </cell>
          <cell r="H55">
            <v>0</v>
          </cell>
          <cell r="J55">
            <v>1659834</v>
          </cell>
          <cell r="L55">
            <v>0</v>
          </cell>
        </row>
        <row r="59">
          <cell r="L59">
            <v>0</v>
          </cell>
          <cell r="N59">
            <v>0</v>
          </cell>
          <cell r="P59">
            <v>0</v>
          </cell>
        </row>
        <row r="61">
          <cell r="L61" t="str">
            <v>_</v>
          </cell>
          <cell r="N61" t="str">
            <v>_</v>
          </cell>
          <cell r="P61" t="str">
            <v>_</v>
          </cell>
        </row>
        <row r="63">
          <cell r="L63" t="str">
            <v>_</v>
          </cell>
          <cell r="N63" t="str">
            <v>_</v>
          </cell>
          <cell r="P63" t="str">
            <v>_</v>
          </cell>
        </row>
        <row r="65">
          <cell r="A65" t="str">
            <v>   EFFECT OF CHANGE IN PRO-FORMA INTEREST</v>
          </cell>
          <cell r="J65">
            <v>36398.5982486111</v>
          </cell>
        </row>
        <row r="66">
          <cell r="J66">
            <v>36398.5982486111</v>
          </cell>
        </row>
        <row r="68">
          <cell r="D68" t="str">
            <v>1995</v>
          </cell>
          <cell r="F68" t="str">
            <v>1998</v>
          </cell>
          <cell r="H68" t="str">
            <v>Difference</v>
          </cell>
          <cell r="J68" t="str">
            <v>Rev Req</v>
          </cell>
        </row>
        <row r="70">
          <cell r="A70" t="str">
            <v>Adjusted Rate Base</v>
          </cell>
          <cell r="D70">
            <v>1659834</v>
          </cell>
          <cell r="F70">
            <v>1686069</v>
          </cell>
          <cell r="H70">
            <v>26235</v>
          </cell>
        </row>
        <row r="71">
          <cell r="A71" t="str">
            <v>Weighted Cost of Debt</v>
          </cell>
          <cell r="D71">
            <v>0.0351</v>
          </cell>
          <cell r="F71">
            <v>0.0352</v>
          </cell>
        </row>
        <row r="72">
          <cell r="A72" t="str">
            <v>Pro-forma interest</v>
          </cell>
          <cell r="D72">
            <v>58260</v>
          </cell>
          <cell r="F72">
            <v>59350</v>
          </cell>
          <cell r="H72">
            <v>1090</v>
          </cell>
        </row>
        <row r="77">
          <cell r="B77" t="str">
            <v>Change in DCIT</v>
          </cell>
          <cell r="D77">
            <v>-5811</v>
          </cell>
          <cell r="F77">
            <v>-5920</v>
          </cell>
          <cell r="H77">
            <v>-109</v>
          </cell>
          <cell r="J77">
            <v>-135</v>
          </cell>
        </row>
        <row r="79">
          <cell r="B79" t="str">
            <v>Change in FIT</v>
          </cell>
          <cell r="D79">
            <v>-18301</v>
          </cell>
          <cell r="F79">
            <v>-18643</v>
          </cell>
          <cell r="H79">
            <v>-342</v>
          </cell>
          <cell r="J79">
            <v>-649</v>
          </cell>
        </row>
        <row r="82">
          <cell r="A82" t="str">
            <v>ANALYSIS OF CHANGE</v>
          </cell>
        </row>
        <row r="84">
          <cell r="A84" t="str">
            <v>Change due to Rate Base:</v>
          </cell>
        </row>
        <row r="85">
          <cell r="B85" t="str">
            <v>      DCIT  =  44,589 x .0351 x .09975</v>
          </cell>
          <cell r="H85">
            <v>-92</v>
          </cell>
          <cell r="J85">
            <v>-114</v>
          </cell>
        </row>
        <row r="86">
          <cell r="B86" t="str">
            <v>      FIT  =  44,589 x .0351 x .3150875</v>
          </cell>
          <cell r="H86">
            <v>-290</v>
          </cell>
          <cell r="J86">
            <v>-551</v>
          </cell>
        </row>
        <row r="88">
          <cell r="J88">
            <v>-665</v>
          </cell>
        </row>
        <row r="91">
          <cell r="A91" t="str">
            <v>Change due to Embedded Cost of Debt</v>
          </cell>
        </row>
        <row r="92">
          <cell r="B92" t="str">
            <v>      DCIT  =  (.0352 - .0351) x 1,686,069 x .099755</v>
          </cell>
          <cell r="H92">
            <v>17</v>
          </cell>
          <cell r="J92">
            <v>21</v>
          </cell>
        </row>
        <row r="93">
          <cell r="B93" t="str">
            <v>      FIT  =  (.0352 - .0351) x 1,686,069 x ..3150875</v>
          </cell>
          <cell r="H93">
            <v>53</v>
          </cell>
          <cell r="J93">
            <v>101</v>
          </cell>
        </row>
        <row r="95">
          <cell r="B95" t="str">
            <v>Total</v>
          </cell>
          <cell r="J95">
            <v>122</v>
          </cell>
        </row>
        <row r="99">
          <cell r="B99" t="str">
            <v>Total DCIT</v>
          </cell>
          <cell r="H99">
            <v>-75</v>
          </cell>
          <cell r="J99">
            <v>-93</v>
          </cell>
        </row>
        <row r="102">
          <cell r="B102" t="str">
            <v>Total FIT</v>
          </cell>
          <cell r="H102">
            <v>-237</v>
          </cell>
          <cell r="J102">
            <v>-450</v>
          </cell>
        </row>
        <row r="105">
          <cell r="A105" t="str">
            <v>EFFECT OF CHANGE IN ALLOWED RATE OF RETURN</v>
          </cell>
        </row>
        <row r="107">
          <cell r="L107" t="str">
            <v>Revenue</v>
          </cell>
        </row>
        <row r="108">
          <cell r="D108" t="str">
            <v>1995</v>
          </cell>
          <cell r="F108" t="str">
            <v>1995</v>
          </cell>
          <cell r="H108" t="str">
            <v>Difference</v>
          </cell>
          <cell r="J108" t="str">
            <v>Rate Base</v>
          </cell>
          <cell r="L108" t="str">
            <v>Requirement</v>
          </cell>
        </row>
        <row r="110">
          <cell r="A110" t="str">
            <v>After-tax weighted cost of debt</v>
          </cell>
          <cell r="D110">
            <v>0.0205</v>
          </cell>
          <cell r="F110">
            <v>0.0206</v>
          </cell>
          <cell r="H110">
            <v>9.99999999999994E-05</v>
          </cell>
          <cell r="J110">
            <v>1686069</v>
          </cell>
          <cell r="L110">
            <v>169</v>
          </cell>
        </row>
        <row r="112">
          <cell r="A112" t="str">
            <v>Weighted cost of equity</v>
          </cell>
          <cell r="D112">
            <v>0.0558</v>
          </cell>
          <cell r="F112">
            <v>0.0554</v>
          </cell>
          <cell r="H112">
            <v>-0.000399999999999998</v>
          </cell>
          <cell r="J112">
            <v>1686069</v>
          </cell>
          <cell r="L112">
            <v>-674</v>
          </cell>
        </row>
        <row r="115">
          <cell r="B115" t="str">
            <v>Total allowed rate of return</v>
          </cell>
          <cell r="D115">
            <v>0.0763</v>
          </cell>
          <cell r="F115">
            <v>0.076</v>
          </cell>
          <cell r="H115">
            <v>-0.000299999999999995</v>
          </cell>
          <cell r="J115">
            <v>1686069</v>
          </cell>
          <cell r="L115">
            <v>-506</v>
          </cell>
        </row>
        <row r="117">
          <cell r="L117">
            <v>-505</v>
          </cell>
        </row>
      </sheetData>
      <sheetData sheetId="13">
        <row r="2">
          <cell r="A2" t="str">
            <v>RECONCILIATION OF D.C. INCOME TAX CALCULATION</v>
          </cell>
        </row>
      </sheetData>
      <sheetData sheetId="14">
        <row r="1">
          <cell r="J1" t="str">
            <v>AJK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Overall ROR - (Sc 1 - p. 1)"/>
      <sheetName val="Summary of ROE (Sc 1 - p. 2)"/>
      <sheetName val="Risk Adjustment (Sc 1 - p. 3)"/>
      <sheetName val="Market Cap. (Sc 1 - p. 5)"/>
      <sheetName val="Bond Ratings"/>
      <sheetName val="Yield spreads"/>
      <sheetName val="5 yr IL Amer"/>
      <sheetName val="H2O Cap And Fin Stats (Sch4)"/>
      <sheetName val="awr 5yr"/>
      <sheetName val="wtr 5yr"/>
      <sheetName val="cwt 5yr"/>
      <sheetName val="msex 5yr"/>
      <sheetName val="sjw 5yr"/>
      <sheetName val="yorw 5yr"/>
      <sheetName val="H20 STD "/>
      <sheetName val="H20 No STD "/>
      <sheetName val="Utility Sample Fin Stats"/>
      <sheetName val="AGL 5yr"/>
      <sheetName val="LNT 5yr"/>
      <sheetName val="AEP 5yr"/>
      <sheetName val="ATO 5yr"/>
      <sheetName val="CNL 5yr"/>
      <sheetName val="ED 5yr"/>
      <sheetName val="DPL 5yr"/>
      <sheetName val="FPL 5yr"/>
      <sheetName val="HE 5yr"/>
      <sheetName val="TEG 5yr"/>
      <sheetName val="LG 5yr"/>
      <sheetName val="NJR 5yr"/>
      <sheetName val="GAS 5yr"/>
      <sheetName val="NU 5yr"/>
      <sheetName val="NWN 5yr"/>
      <sheetName val="NST 5yr"/>
      <sheetName val="PNY 5yr"/>
      <sheetName val="PNW 5yr"/>
      <sheetName val="PGN 5yr"/>
      <sheetName val="SCG 5yr"/>
      <sheetName val="SO 5yr"/>
      <sheetName val="SWX 5yr"/>
      <sheetName val="VVC 5yr"/>
      <sheetName val="WGL 5yr"/>
      <sheetName val="WEC 5yr"/>
      <sheetName val="XEL 5yr"/>
      <sheetName val="Utility Cap Struct (incl STD)"/>
      <sheetName val="DCF Summary"/>
      <sheetName val="Qtrly growth DCF"/>
      <sheetName val="Qtrly Cash Flow DCF"/>
      <sheetName val="Two-Stage DCF"/>
      <sheetName val="Three-Stage DCF"/>
      <sheetName val="EIA Ann. Outlook Table 20"/>
      <sheetName val="Market Premium (S&amp;P 500 DCF)"/>
      <sheetName val="CAPM Backup (Sc 12 - p. 2)"/>
      <sheetName val="Risk-Free Rate (Sc 12 - WP)"/>
      <sheetName val="Calculate"/>
      <sheetName val="GDP Growth"/>
      <sheetName val="Zachs Data"/>
      <sheetName val="AGL"/>
      <sheetName val="LNT"/>
      <sheetName val="AEP"/>
      <sheetName val="ATO"/>
      <sheetName val="CNL"/>
      <sheetName val="ED"/>
      <sheetName val="DPL"/>
      <sheetName val="EGN"/>
      <sheetName val="FPL"/>
      <sheetName val="HE"/>
      <sheetName val="TEG"/>
      <sheetName val="LG"/>
      <sheetName val="NJR"/>
      <sheetName val="GAS"/>
      <sheetName val="NU"/>
      <sheetName val="NWN"/>
      <sheetName val="NST"/>
      <sheetName val="PNY"/>
      <sheetName val="PNW"/>
      <sheetName val="PGN"/>
      <sheetName val="SCG"/>
      <sheetName val="SO"/>
      <sheetName val="SWX"/>
      <sheetName val="VVC"/>
      <sheetName val="WGL"/>
      <sheetName val="WEC"/>
      <sheetName val="XEL"/>
      <sheetName val="AWR"/>
      <sheetName val="WTR"/>
      <sheetName val="CWT"/>
      <sheetName val="MSEX"/>
      <sheetName val="SJW"/>
      <sheetName val="YORW"/>
      <sheetName val="Return Data"/>
      <sheetName val="S&amp;P 500 Stats"/>
      <sheetName val="DCF Goal Seek"/>
      <sheetName val="NCDCF Goal See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>
        <row r="11">
          <cell r="C11">
            <v>0.1452</v>
          </cell>
          <cell r="G11">
            <v>0.1095</v>
          </cell>
        </row>
        <row r="29">
          <cell r="C29">
            <v>0.1191</v>
          </cell>
          <cell r="G29">
            <v>0.1348</v>
          </cell>
        </row>
        <row r="47">
          <cell r="C47">
            <v>0.1583</v>
          </cell>
          <cell r="G47">
            <v>0.1287</v>
          </cell>
        </row>
        <row r="65">
          <cell r="C65">
            <v>0.1141</v>
          </cell>
          <cell r="G65">
            <v>0.1267</v>
          </cell>
        </row>
        <row r="83">
          <cell r="C83">
            <v>0.1182</v>
          </cell>
          <cell r="G83">
            <v>0.1183</v>
          </cell>
        </row>
        <row r="101">
          <cell r="C101">
            <v>0.2091</v>
          </cell>
          <cell r="G101">
            <v>0.1019</v>
          </cell>
        </row>
        <row r="119">
          <cell r="C119">
            <v>0.1686</v>
          </cell>
        </row>
        <row r="137">
          <cell r="C137">
            <v>0.1258</v>
          </cell>
          <cell r="G137">
            <v>0.1177</v>
          </cell>
        </row>
        <row r="155">
          <cell r="C155">
            <v>0.2132</v>
          </cell>
          <cell r="G155">
            <v>0.1422</v>
          </cell>
        </row>
        <row r="173">
          <cell r="C173">
            <v>0.1156</v>
          </cell>
          <cell r="G173">
            <v>0.1319</v>
          </cell>
        </row>
        <row r="191">
          <cell r="C191">
            <v>0.1427</v>
          </cell>
          <cell r="G191">
            <v>0.1089</v>
          </cell>
        </row>
        <row r="209">
          <cell r="C209">
            <v>0.122</v>
          </cell>
          <cell r="G209">
            <v>0.1242</v>
          </cell>
        </row>
        <row r="227">
          <cell r="C227">
            <v>0.1442</v>
          </cell>
          <cell r="G227">
            <v>0.1227</v>
          </cell>
        </row>
        <row r="245">
          <cell r="C245">
            <v>0.1141</v>
          </cell>
          <cell r="G245">
            <v>0.1096</v>
          </cell>
        </row>
        <row r="263">
          <cell r="C263">
            <v>0.128</v>
          </cell>
          <cell r="G263">
            <v>0.1341</v>
          </cell>
        </row>
        <row r="281">
          <cell r="C281">
            <v>0.1154</v>
          </cell>
          <cell r="G281">
            <v>0.1202</v>
          </cell>
        </row>
        <row r="299">
          <cell r="C299">
            <v>0.1259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12.02 DCF Inadequacy"/>
      <sheetName val="12.03 p1 DCF Estimates"/>
      <sheetName val="12.03 p2 Growth Estimates"/>
      <sheetName val="12.03 p3 Growth Rates"/>
      <sheetName val="12.03 wp1 Water Growth Rates"/>
      <sheetName val="12.03 wp3 Water Prices &amp; DPS"/>
      <sheetName val="12.03 wp4 Water Calculate"/>
      <sheetName val="12.03 wp5 Water E(Dividends)"/>
      <sheetName val="12.03 wp6 Water Cost of Equity"/>
      <sheetName val="12.04 CAPM Estimates"/>
      <sheetName val="12.05 R-Squareds"/>
      <sheetName val="12.06 p1 Business Risk"/>
      <sheetName val="12.06 p2 Market Cap"/>
      <sheetName val="12.07 p1 H2O Sample Decoupling"/>
      <sheetName val="12.07 P2 Util Sample Decoupling"/>
      <sheetName val="12.08 p1 Interest Coverage"/>
      <sheetName val="12.08 p2 M&amp;M"/>
      <sheetName val="12.08 p3 Hamada"/>
      <sheetName val="Trailing PE &amp; EPS Growth"/>
      <sheetName val="Utility Shares &amp; Equity"/>
      <sheetName val="S&amp;P500 2017-4 incl non-DPS"/>
      <sheetName val="DCF Goal Seek"/>
      <sheetName val="NCDCF Goal Seek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A4">
            <v>1</v>
          </cell>
        </row>
      </sheetData>
      <sheetData sheetId="5">
        <row r="5">
          <cell r="D5">
            <v>0.242</v>
          </cell>
        </row>
      </sheetData>
      <sheetData sheetId="6">
        <row r="11">
          <cell r="C11">
            <v>0.0834241611857998</v>
          </cell>
        </row>
        <row r="119">
          <cell r="G119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Selection-LDC"/>
      <sheetName val="___snlqueryparms"/>
      <sheetName val="Selection"/>
      <sheetName val="Credit Ratings-DO Not"/>
      <sheetName val="Regulation"/>
    </sheetNames>
    <sheetDataSet>
      <sheetData sheetId="0" refreshError="1"/>
      <sheetData sheetId="1" refreshError="1"/>
      <sheetData sheetId="2" refreshError="1"/>
      <sheetData sheetId="3">
        <row r="5">
          <cell r="E5" t="str">
            <v>A1</v>
          </cell>
          <cell r="F5">
            <v>15</v>
          </cell>
        </row>
        <row r="6">
          <cell r="E6" t="str">
            <v>A2</v>
          </cell>
          <cell r="F6">
            <v>14</v>
          </cell>
        </row>
        <row r="7">
          <cell r="E7" t="str">
            <v>A3</v>
          </cell>
          <cell r="F7">
            <v>13</v>
          </cell>
        </row>
        <row r="8">
          <cell r="E8" t="str">
            <v>Aa1</v>
          </cell>
          <cell r="F8">
            <v>18</v>
          </cell>
        </row>
        <row r="9">
          <cell r="E9" t="str">
            <v>Aa2</v>
          </cell>
          <cell r="F9">
            <v>17</v>
          </cell>
        </row>
        <row r="10">
          <cell r="E10" t="str">
            <v>Aa3</v>
          </cell>
          <cell r="F10">
            <v>16</v>
          </cell>
        </row>
        <row r="11">
          <cell r="E11" t="str">
            <v>Aaa</v>
          </cell>
          <cell r="F11">
            <v>19</v>
          </cell>
        </row>
        <row r="12">
          <cell r="E12" t="str">
            <v>B1</v>
          </cell>
          <cell r="F12">
            <v>6</v>
          </cell>
        </row>
        <row r="13">
          <cell r="E13" t="str">
            <v>B2</v>
          </cell>
          <cell r="F13">
            <v>5</v>
          </cell>
        </row>
        <row r="14">
          <cell r="E14" t="str">
            <v>B3</v>
          </cell>
          <cell r="F14">
            <v>4</v>
          </cell>
        </row>
        <row r="15">
          <cell r="E15" t="str">
            <v>Ba1</v>
          </cell>
          <cell r="F15">
            <v>9</v>
          </cell>
        </row>
        <row r="16">
          <cell r="E16" t="str">
            <v>Ba2</v>
          </cell>
          <cell r="F16">
            <v>8</v>
          </cell>
        </row>
        <row r="17">
          <cell r="E17" t="str">
            <v>Ba3</v>
          </cell>
          <cell r="F17">
            <v>7</v>
          </cell>
        </row>
        <row r="18">
          <cell r="E18" t="str">
            <v>Baa1</v>
          </cell>
          <cell r="F18">
            <v>12</v>
          </cell>
        </row>
        <row r="19">
          <cell r="E19" t="str">
            <v>Baa2</v>
          </cell>
          <cell r="F19">
            <v>11</v>
          </cell>
        </row>
        <row r="20">
          <cell r="E20" t="str">
            <v>Baa3</v>
          </cell>
          <cell r="F20">
            <v>10</v>
          </cell>
        </row>
        <row r="21">
          <cell r="E21" t="str">
            <v>C</v>
          </cell>
          <cell r="F21">
            <v>1</v>
          </cell>
        </row>
        <row r="22">
          <cell r="E22" t="str">
            <v>Ca</v>
          </cell>
          <cell r="F22">
            <v>2</v>
          </cell>
        </row>
        <row r="23">
          <cell r="E23" t="str">
            <v>Caa</v>
          </cell>
          <cell r="F23">
            <v>3</v>
          </cell>
        </row>
      </sheetData>
      <sheetData sheetId="4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</sheetNames>
    <sheetDataSet>
      <sheetData sheetId="0" refreshError="1">
        <row r="2">
          <cell r="A2" t="str">
            <v>Middlesex Water Company</v>
          </cell>
        </row>
        <row r="5">
          <cell r="A5" t="str">
            <v>Proxy Group of Six</v>
          </cell>
        </row>
        <row r="6">
          <cell r="A6" t="str">
            <v>Water Companies</v>
          </cell>
          <cell r="F6" t="str">
            <v>Middlesex</v>
          </cell>
          <cell r="I6" t="str">
            <v>Proxy Group of Six</v>
          </cell>
        </row>
        <row r="7">
          <cell r="F7" t="str">
            <v>Water Company</v>
          </cell>
          <cell r="I7" t="str">
            <v>Water Companies</v>
          </cell>
        </row>
        <row r="8">
          <cell r="A8" t="str">
            <v>American Water Works Co., Inc.</v>
          </cell>
        </row>
        <row r="9">
          <cell r="A9" t="str">
            <v>Aquarion Company</v>
          </cell>
        </row>
        <row r="10">
          <cell r="A10" t="str">
            <v>Connecticut Water Service, Inc.</v>
          </cell>
        </row>
        <row r="11">
          <cell r="A11" t="str">
            <v>E'Town Corporation</v>
          </cell>
        </row>
        <row r="12">
          <cell r="A12" t="str">
            <v>Philadelphia Suburban Corp.</v>
          </cell>
        </row>
        <row r="13">
          <cell r="A13" t="str">
            <v>United Water Resources, Inc.</v>
          </cell>
        </row>
        <row r="15">
          <cell r="A15" t="str">
            <v>Average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__snloffice"/>
      <sheetName val="SNL Data"/>
      <sheetName val="Parent Companies"/>
      <sheetName val="NWE"/>
      <sheetName val="CNP Balance Sheet (As-Reported)"/>
    </sheetNames>
    <sheetDataSet>
      <sheetData sheetId="0"/>
      <sheetData sheetId="1"/>
      <sheetData sheetId="2">
        <row r="1">
          <cell r="A1" t="str">
            <v>ALLETE, Inc.</v>
          </cell>
        </row>
        <row r="2">
          <cell r="A2" t="str">
            <v>Alliant Energy Corporation</v>
          </cell>
        </row>
        <row r="3">
          <cell r="A3" t="str">
            <v>Ameren Corporation</v>
          </cell>
        </row>
        <row r="4">
          <cell r="A4" t="str">
            <v>American Electric Power Company, Inc.</v>
          </cell>
        </row>
        <row r="5">
          <cell r="A5" t="str">
            <v>Avista Corporation</v>
          </cell>
        </row>
        <row r="6">
          <cell r="A6" t="str">
            <v>Black Hills Corporation</v>
          </cell>
        </row>
        <row r="7">
          <cell r="A7" t="str">
            <v>CenterPoint Energy, Inc.</v>
          </cell>
        </row>
        <row r="8">
          <cell r="A8" t="str">
            <v>CMS Energy Corporation</v>
          </cell>
        </row>
        <row r="9">
          <cell r="A9" t="str">
            <v>Consolidated Edison, Inc.</v>
          </cell>
        </row>
        <row r="10">
          <cell r="A10" t="str">
            <v>Dominion Resources, Inc.</v>
          </cell>
        </row>
        <row r="11">
          <cell r="A11" t="str">
            <v>DTE Energy Company</v>
          </cell>
        </row>
        <row r="12">
          <cell r="A12" t="str">
            <v>Duke Energy Corporation</v>
          </cell>
        </row>
        <row r="13">
          <cell r="A13" t="str">
            <v>Empire District Electric Company</v>
          </cell>
        </row>
        <row r="14">
          <cell r="A14" t="str">
            <v>FirstEnergy Corp.</v>
          </cell>
        </row>
        <row r="15">
          <cell r="A15" t="str">
            <v>Great Plains Energy Inc.</v>
          </cell>
        </row>
        <row r="16">
          <cell r="A16" t="str">
            <v>IDACORP, Inc.</v>
          </cell>
        </row>
        <row r="17">
          <cell r="A17" t="str">
            <v>Northwestern Corporation</v>
          </cell>
        </row>
        <row r="18">
          <cell r="A18" t="str">
            <v>Eversource Energy</v>
          </cell>
        </row>
        <row r="19">
          <cell r="A19" t="str">
            <v>OGE Energy Corp.</v>
          </cell>
        </row>
        <row r="20">
          <cell r="A20" t="str">
            <v>Otter Tail Corporation</v>
          </cell>
        </row>
        <row r="21">
          <cell r="A21" t="str">
            <v>PG&amp;E Corporation</v>
          </cell>
        </row>
        <row r="22">
          <cell r="A22" t="str">
            <v>Pinnacle West Capital Corporation</v>
          </cell>
        </row>
        <row r="23">
          <cell r="A23" t="str">
            <v>Portland General Electric Company</v>
          </cell>
        </row>
        <row r="24">
          <cell r="A24" t="str">
            <v>SCANA Corporation</v>
          </cell>
        </row>
        <row r="25">
          <cell r="A25" t="str">
            <v>Southern Company</v>
          </cell>
        </row>
        <row r="26">
          <cell r="A26" t="str">
            <v>TECO Energy, Inc.</v>
          </cell>
        </row>
        <row r="27">
          <cell r="A27" t="str">
            <v>Westar Energy, Inc.</v>
          </cell>
        </row>
        <row r="28">
          <cell r="A28" t="str">
            <v>Xcel Energy Inc.</v>
          </cell>
        </row>
      </sheetData>
      <sheetData sheetId="3"/>
      <sheetData sheetId="4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Company Groups"/>
      <sheetName val="Company Data Inputs"/>
      <sheetName val="Sch 2, p 1"/>
      <sheetName val="Sch 2, p 2 "/>
      <sheetName val="Sch 2, p 3"/>
      <sheetName val="Sch 3"/>
      <sheetName val="Sch 4, p1"/>
      <sheetName val="Sch 4, p 2"/>
      <sheetName val="Sch 4, p 3"/>
      <sheetName val="Sch 5"/>
      <sheetName val="Sch 6"/>
      <sheetName val="Sch 7, p1"/>
      <sheetName val="Sch 7, p 2"/>
      <sheetName val="Sch 7, p 3"/>
      <sheetName val="Sch 7, p 4"/>
      <sheetName val="Sch 8"/>
      <sheetName val="Sch 9"/>
      <sheetName val="Sch 10, p 1"/>
      <sheetName val="Sch 10, p 2"/>
      <sheetName val="Sch 11"/>
      <sheetName val="Sch 12 WP"/>
      <sheetName val="Sch 12"/>
      <sheetName val="Sch 13"/>
      <sheetName val="Sch 14"/>
      <sheetName val="p. 1"/>
    </sheetNames>
    <sheetDataSet>
      <sheetData sheetId="0">
        <row r="3">
          <cell r="B3" t="str">
            <v>UNISOURCE ENERGY CONSOLIDATED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PopCache"/>
      <sheetName val="BneWorkBookProperties"/>
      <sheetName val="BneLog"/>
      <sheetName val="G"/>
      <sheetName val="Sheet1 (2)"/>
      <sheetName val="with formulas"/>
      <sheetName val="Oct 14 Swaps"/>
      <sheetName val="Jun 17 Swaps"/>
      <sheetName val="T Lock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"/>
      <sheetName val="C"/>
      <sheetName val="D"/>
      <sheetName val=" pres fuel"/>
      <sheetName val="proposed fuel"/>
      <sheetName val="G"/>
      <sheetName val="RES AVG"/>
      <sheetName val="RES"/>
      <sheetName val="RTM"/>
      <sheetName val="GS"/>
      <sheetName val="not used"/>
      <sheetName val="MGTLV "/>
      <sheetName val="MGTLV (a)"/>
      <sheetName val="MGT 3A"/>
      <sheetName val="MGT 3A (a)"/>
      <sheetName val="GT LV Dist"/>
      <sheetName val="GT 3A Dist"/>
      <sheetName val="GT 3B Dist"/>
      <sheetName val="MGTLV  (MAX)"/>
      <sheetName val="MGTLV (MAX) (a)"/>
      <sheetName val="MGT 3A (MAX)"/>
      <sheetName val="MGT 3A (MAX) (a)"/>
      <sheetName val="GT LV Dist (Max)"/>
      <sheetName val="GT 3A Dist (MAX)"/>
      <sheetName val="GT 3B Dist (MAX)"/>
      <sheetName val="MGTLV  (2 Part)"/>
      <sheetName val="MGTLV (2 Part) (a)"/>
      <sheetName val="MGT 3A (2 Part)"/>
      <sheetName val="MGT 3A (2 Part) (a)"/>
      <sheetName val="GT LV Dist (2 Part)"/>
      <sheetName val="GT 3A Dist (2 Part)"/>
      <sheetName val="TM RT Dist"/>
      <sheetName val="GT 3B Dist (2 Part)"/>
      <sheetName val="Surcharge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9">
          <cell r="O49">
            <v>7.2959172</v>
          </cell>
          <cell r="Q49">
            <v>7.2959172</v>
          </cell>
          <cell r="U49">
            <v>8.64285576</v>
          </cell>
          <cell r="V49">
            <v>8.64285576</v>
          </cell>
        </row>
        <row r="53">
          <cell r="O53">
            <v>0.1491588</v>
          </cell>
          <cell r="Q53">
            <v>0.1260688</v>
          </cell>
          <cell r="U53">
            <v>0.1566988</v>
          </cell>
          <cell r="V53">
            <v>0.1305588</v>
          </cell>
        </row>
        <row r="54">
          <cell r="Q54">
            <v>0.1260688</v>
          </cell>
          <cell r="V54">
            <v>0.1305588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Growth Rates"/>
      <sheetName val="Prices &amp; Dividends"/>
      <sheetName val="Calculate"/>
      <sheetName val="E(Dividends)"/>
      <sheetName val="Cost of Equity"/>
      <sheetName val="Sample COE"/>
      <sheetName val="NCDCF Calculate"/>
      <sheetName val="NCDCF Cost of Equity"/>
      <sheetName val="DCF Goal Seek"/>
      <sheetName val="NCDCF Goal Seek"/>
    </sheetNames>
    <sheetDataSet>
      <sheetData sheetId="0" refreshError="1"/>
      <sheetData sheetId="1" refreshError="1"/>
      <sheetData sheetId="2">
        <row r="87">
          <cell r="A87">
            <v>0.27</v>
          </cell>
          <cell r="B87" t="e">
            <v>#REF!</v>
          </cell>
          <cell r="C87" t="e">
            <v>#REF!</v>
          </cell>
          <cell r="E87">
            <v>0.62</v>
          </cell>
          <cell r="F87" t="e">
            <v>#REF!</v>
          </cell>
          <cell r="G87" t="e">
            <v>#REF!</v>
          </cell>
        </row>
        <row r="88">
          <cell r="A88">
            <v>0.27</v>
          </cell>
          <cell r="B88" t="e">
            <v>#REF!</v>
          </cell>
          <cell r="C88" t="e">
            <v>#REF!</v>
          </cell>
          <cell r="E88">
            <v>0.62</v>
          </cell>
          <cell r="F88" t="e">
            <v>#REF!</v>
          </cell>
          <cell r="G88" t="e">
            <v>#REF!</v>
          </cell>
        </row>
        <row r="89">
          <cell r="A89">
            <v>0.27</v>
          </cell>
          <cell r="B89" t="e">
            <v>#REF!</v>
          </cell>
          <cell r="C89" t="e">
            <v>#REF!</v>
          </cell>
          <cell r="E89">
            <v>0.62</v>
          </cell>
          <cell r="F89" t="e">
            <v>#REF!</v>
          </cell>
          <cell r="G89" t="e">
            <v>#REF!</v>
          </cell>
        </row>
        <row r="90">
          <cell r="A90">
            <v>0.27</v>
          </cell>
          <cell r="B90" t="e">
            <v>#REF!</v>
          </cell>
          <cell r="C90" t="e">
            <v>#REF!</v>
          </cell>
          <cell r="E90">
            <v>0.62</v>
          </cell>
          <cell r="F90" t="e">
            <v>#REF!</v>
          </cell>
          <cell r="G90" t="e">
            <v>#REF!</v>
          </cell>
        </row>
        <row r="105">
          <cell r="A105">
            <v>0.47</v>
          </cell>
          <cell r="B105" t="e">
            <v>#REF!</v>
          </cell>
          <cell r="C105" t="e">
            <v>#REF!</v>
          </cell>
          <cell r="E105">
            <v>0.335</v>
          </cell>
          <cell r="F105">
            <v>0.34</v>
          </cell>
          <cell r="G105">
            <v>0.380952799503075</v>
          </cell>
        </row>
        <row r="106">
          <cell r="A106">
            <v>0.47</v>
          </cell>
          <cell r="B106" t="e">
            <v>#REF!</v>
          </cell>
          <cell r="C106" t="e">
            <v>#REF!</v>
          </cell>
          <cell r="E106">
            <v>0.335</v>
          </cell>
          <cell r="F106">
            <v>0.34</v>
          </cell>
          <cell r="G106">
            <v>0.369433881211723</v>
          </cell>
        </row>
        <row r="107">
          <cell r="A107">
            <v>0.47</v>
          </cell>
          <cell r="B107" t="e">
            <v>#REF!</v>
          </cell>
          <cell r="C107" t="e">
            <v>#REF!</v>
          </cell>
          <cell r="E107">
            <v>0.335</v>
          </cell>
          <cell r="F107">
            <v>0.34</v>
          </cell>
          <cell r="G107">
            <v>0.358263261919029</v>
          </cell>
        </row>
        <row r="108">
          <cell r="A108">
            <v>0.47</v>
          </cell>
          <cell r="B108" t="e">
            <v>#REF!</v>
          </cell>
          <cell r="C108" t="e">
            <v>#REF!</v>
          </cell>
          <cell r="E108">
            <v>0.34</v>
          </cell>
          <cell r="F108">
            <v>0.36312</v>
          </cell>
          <cell r="G108">
            <v>0.371055677948176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FJH-1"/>
      <sheetName val="FJH-3 p 1"/>
      <sheetName val="ATO (WP)"/>
      <sheetName val="LG (WP)"/>
      <sheetName val="NJR (WP)"/>
      <sheetName val="NWN (WP)"/>
      <sheetName val="PNY (WP)"/>
      <sheetName val="SJI (WP)"/>
      <sheetName val="SWX (WP)"/>
      <sheetName val="WGL (WP)"/>
      <sheetName val="FJH-3 p 2"/>
      <sheetName val="FJH-4 p 1"/>
      <sheetName val="FJH-4 p 2"/>
      <sheetName val="FJH-4 p 3"/>
      <sheetName val="FJH-4 p 4"/>
      <sheetName val="FJH-4 p 5"/>
      <sheetName val="FJH-4 p 6"/>
      <sheetName val="FJH-4 p 7"/>
      <sheetName val="FJH-4 p 8"/>
      <sheetName val="FJH-4 p 9"/>
      <sheetName val="FJH-5"/>
      <sheetName val="FJH-6"/>
      <sheetName val="FJH-7"/>
      <sheetName val="Spot &amp; Mnthly Cl. Pr. (WP)"/>
      <sheetName val="FJH-8"/>
      <sheetName val="FJH-9 p 1"/>
      <sheetName val="FJH-10 p 1"/>
      <sheetName val="FJH-10 p 2"/>
      <sheetName val="FJH-10 p 4"/>
      <sheetName val="FJH-10 p 5"/>
      <sheetName val="FJH-10 p 6"/>
      <sheetName val="FJH-10 p 8"/>
      <sheetName val="FJH-10 p 9"/>
      <sheetName val="Annual Bond Yields (WP)"/>
      <sheetName val="AUS RPM Study p 1"/>
      <sheetName val="AUS RPM Study p 2"/>
      <sheetName val="AUS RPM Study p 3"/>
      <sheetName val="AUS RPM Study p 4"/>
      <sheetName val="AUS RPM Study p 5"/>
      <sheetName val="AUS RPM Study p 6"/>
      <sheetName val="AUS RPM Study p 7"/>
      <sheetName val="AUS RPM Study p 8"/>
      <sheetName val="AUS RPM Study p 9"/>
      <sheetName val="AUS RPM Study p 10"/>
      <sheetName val="AUS RPM Study p 11"/>
      <sheetName val="AUS RPM Study p 12"/>
      <sheetName val="FJH-11 p 1"/>
      <sheetName val="FJH-11 pp 2-6"/>
      <sheetName val="FJH-13 p 1"/>
      <sheetName val="FJH-13 p 2"/>
      <sheetName val="VL Appr Potential (WP)"/>
      <sheetName val="FJH-14 p 1"/>
      <sheetName val="FJH-14 p 2"/>
      <sheetName val="FJH-15 p 1"/>
      <sheetName val="FJH-15 p 2 and p 7"/>
      <sheetName val="CEM Div ylds (WP)"/>
      <sheetName val="FJH-15 p 3"/>
      <sheetName val="FJH-15 p 4"/>
      <sheetName val="FJH-15 p 5"/>
      <sheetName val="FJH-15 p 6"/>
      <sheetName val="FJH-16 p 1"/>
      <sheetName val="FJH-16 p 2"/>
      <sheetName val="Settin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">
          <cell r="A1">
            <v>40394</v>
          </cell>
        </row>
        <row r="2">
          <cell r="D2" t="str">
            <v>Average Annual Yields, "Aa" Public Utility Bonds</v>
          </cell>
          <cell r="G2" t="str">
            <v>Average Annual Yields, "A" Public Utility Bonds</v>
          </cell>
          <cell r="J2" t="str">
            <v>Average Annual Yields, "Baa" Public Utility Bonds</v>
          </cell>
        </row>
        <row r="7">
          <cell r="B7">
            <v>2009</v>
          </cell>
          <cell r="D7">
            <v>5.75</v>
          </cell>
          <cell r="G7">
            <v>6.04</v>
          </cell>
          <cell r="J7">
            <v>7.06</v>
          </cell>
        </row>
        <row r="8">
          <cell r="B8">
            <v>2008</v>
          </cell>
          <cell r="D8">
            <v>6.18</v>
          </cell>
          <cell r="G8">
            <v>6.53</v>
          </cell>
          <cell r="J8">
            <v>7.25</v>
          </cell>
        </row>
        <row r="9">
          <cell r="B9">
            <v>2007</v>
          </cell>
          <cell r="D9">
            <v>5.94</v>
          </cell>
          <cell r="G9">
            <v>6.07</v>
          </cell>
          <cell r="J9">
            <v>6.33</v>
          </cell>
        </row>
        <row r="10">
          <cell r="B10">
            <v>2006</v>
          </cell>
          <cell r="D10">
            <v>5.84</v>
          </cell>
          <cell r="G10">
            <v>6.07</v>
          </cell>
          <cell r="J10">
            <v>6.32</v>
          </cell>
        </row>
        <row r="11">
          <cell r="B11">
            <v>2005</v>
          </cell>
          <cell r="D11">
            <v>5.44</v>
          </cell>
          <cell r="G11">
            <v>5.65</v>
          </cell>
          <cell r="J11">
            <v>5.93</v>
          </cell>
        </row>
        <row r="12">
          <cell r="B12">
            <v>2004</v>
          </cell>
          <cell r="D12">
            <v>6.04</v>
          </cell>
          <cell r="G12">
            <v>6.16</v>
          </cell>
          <cell r="J12">
            <v>6.4</v>
          </cell>
        </row>
        <row r="13">
          <cell r="B13">
            <v>2003</v>
          </cell>
          <cell r="D13">
            <v>6.4</v>
          </cell>
          <cell r="G13">
            <v>6.58</v>
          </cell>
          <cell r="J13">
            <v>6.84</v>
          </cell>
        </row>
        <row r="14">
          <cell r="B14">
            <v>2002</v>
          </cell>
          <cell r="D14">
            <v>7.19</v>
          </cell>
          <cell r="G14">
            <v>7.37</v>
          </cell>
          <cell r="J14">
            <v>8.02</v>
          </cell>
        </row>
        <row r="15">
          <cell r="B15">
            <v>2001</v>
          </cell>
          <cell r="D15">
            <v>7.58</v>
          </cell>
          <cell r="G15">
            <v>7.76</v>
          </cell>
          <cell r="J15">
            <v>8.03</v>
          </cell>
        </row>
        <row r="16">
          <cell r="B16">
            <v>2000</v>
          </cell>
          <cell r="D16">
            <v>8.06</v>
          </cell>
          <cell r="G16">
            <v>8.24</v>
          </cell>
          <cell r="J16">
            <v>8.36</v>
          </cell>
        </row>
        <row r="17">
          <cell r="B17">
            <v>1999</v>
          </cell>
          <cell r="D17">
            <v>7.51</v>
          </cell>
          <cell r="G17">
            <v>7.62</v>
          </cell>
          <cell r="J17">
            <v>7.88</v>
          </cell>
        </row>
        <row r="18">
          <cell r="B18">
            <v>1998</v>
          </cell>
          <cell r="D18">
            <v>6.91</v>
          </cell>
          <cell r="G18">
            <v>7.05</v>
          </cell>
          <cell r="J18">
            <v>7.26</v>
          </cell>
        </row>
        <row r="19">
          <cell r="B19">
            <v>1997</v>
          </cell>
          <cell r="D19">
            <v>7.54</v>
          </cell>
          <cell r="G19">
            <v>7.6</v>
          </cell>
          <cell r="J19">
            <v>7.95</v>
          </cell>
        </row>
        <row r="20">
          <cell r="B20">
            <v>1996</v>
          </cell>
          <cell r="D20">
            <v>7.57</v>
          </cell>
          <cell r="G20">
            <v>7.75</v>
          </cell>
          <cell r="J20">
            <v>8.16</v>
          </cell>
        </row>
        <row r="21">
          <cell r="B21">
            <v>1995</v>
          </cell>
          <cell r="D21">
            <v>7.77</v>
          </cell>
          <cell r="G21">
            <v>7.89</v>
          </cell>
          <cell r="J21">
            <v>8.31</v>
          </cell>
        </row>
        <row r="22">
          <cell r="B22">
            <v>1994</v>
          </cell>
          <cell r="D22">
            <v>8.21</v>
          </cell>
          <cell r="G22">
            <v>8.31</v>
          </cell>
          <cell r="J22">
            <v>8.63</v>
          </cell>
        </row>
        <row r="23">
          <cell r="B23">
            <v>1993</v>
          </cell>
          <cell r="D23">
            <v>7.44</v>
          </cell>
          <cell r="G23">
            <v>7.59</v>
          </cell>
          <cell r="J23">
            <v>7.91</v>
          </cell>
        </row>
        <row r="24">
          <cell r="B24">
            <v>1992</v>
          </cell>
          <cell r="D24">
            <v>8.55</v>
          </cell>
          <cell r="G24">
            <v>8.69</v>
          </cell>
          <cell r="J24">
            <v>8.86</v>
          </cell>
        </row>
        <row r="25">
          <cell r="B25">
            <v>1991</v>
          </cell>
          <cell r="D25">
            <v>9.09</v>
          </cell>
          <cell r="G25">
            <v>9.36</v>
          </cell>
          <cell r="J25">
            <v>9.55</v>
          </cell>
        </row>
        <row r="26">
          <cell r="B26">
            <v>1990</v>
          </cell>
          <cell r="D26">
            <v>9.65</v>
          </cell>
          <cell r="G26">
            <v>9.86</v>
          </cell>
          <cell r="J26">
            <v>10.06</v>
          </cell>
        </row>
        <row r="27">
          <cell r="B27">
            <v>1989</v>
          </cell>
          <cell r="D27">
            <v>9.56</v>
          </cell>
          <cell r="G27">
            <v>9.77</v>
          </cell>
          <cell r="J27">
            <v>9.97</v>
          </cell>
        </row>
        <row r="28">
          <cell r="B28">
            <v>1988</v>
          </cell>
          <cell r="D28">
            <v>10.26</v>
          </cell>
          <cell r="G28">
            <v>10.49</v>
          </cell>
          <cell r="J28">
            <v>11</v>
          </cell>
        </row>
        <row r="29">
          <cell r="B29">
            <v>1987</v>
          </cell>
          <cell r="D29">
            <v>9.77</v>
          </cell>
          <cell r="G29">
            <v>10.1</v>
          </cell>
          <cell r="J29">
            <v>10.53</v>
          </cell>
        </row>
        <row r="30">
          <cell r="B30">
            <v>1986</v>
          </cell>
          <cell r="D30">
            <v>9.3</v>
          </cell>
          <cell r="G30">
            <v>9.58</v>
          </cell>
          <cell r="J30">
            <v>10</v>
          </cell>
        </row>
        <row r="31">
          <cell r="B31">
            <v>1985</v>
          </cell>
          <cell r="D31">
            <v>12.06</v>
          </cell>
          <cell r="G31">
            <v>12.47</v>
          </cell>
          <cell r="J31">
            <v>12.96</v>
          </cell>
        </row>
        <row r="32">
          <cell r="B32">
            <v>1984</v>
          </cell>
          <cell r="D32">
            <v>13.66</v>
          </cell>
          <cell r="G32">
            <v>14.03</v>
          </cell>
          <cell r="J32">
            <v>14.53</v>
          </cell>
        </row>
        <row r="33">
          <cell r="B33">
            <v>1983</v>
          </cell>
          <cell r="D33">
            <v>12.83</v>
          </cell>
          <cell r="G33">
            <v>13.66</v>
          </cell>
          <cell r="J33">
            <v>14.2</v>
          </cell>
        </row>
        <row r="34">
          <cell r="B34">
            <v>1982</v>
          </cell>
          <cell r="D34">
            <v>14.79</v>
          </cell>
          <cell r="G34">
            <v>15.86</v>
          </cell>
          <cell r="J34">
            <v>16.45</v>
          </cell>
        </row>
        <row r="35">
          <cell r="B35">
            <v>1981</v>
          </cell>
          <cell r="D35">
            <v>15.3</v>
          </cell>
          <cell r="G35">
            <v>15.95</v>
          </cell>
          <cell r="J35">
            <v>16.6</v>
          </cell>
        </row>
        <row r="36">
          <cell r="B36">
            <v>1980</v>
          </cell>
          <cell r="D36">
            <v>13</v>
          </cell>
          <cell r="G36">
            <v>13.34</v>
          </cell>
          <cell r="J36">
            <v>13.95</v>
          </cell>
        </row>
        <row r="37">
          <cell r="B37">
            <v>1979</v>
          </cell>
          <cell r="D37">
            <v>10.22</v>
          </cell>
          <cell r="G37">
            <v>10.49</v>
          </cell>
          <cell r="J37">
            <v>10.96</v>
          </cell>
        </row>
        <row r="38">
          <cell r="B38">
            <v>1978</v>
          </cell>
          <cell r="D38">
            <v>9.1</v>
          </cell>
          <cell r="G38">
            <v>9.29</v>
          </cell>
          <cell r="J38">
            <v>9.62</v>
          </cell>
        </row>
        <row r="39">
          <cell r="B39">
            <v>1977</v>
          </cell>
          <cell r="D39">
            <v>8.43</v>
          </cell>
          <cell r="G39">
            <v>8.61</v>
          </cell>
          <cell r="J39">
            <v>9.06</v>
          </cell>
        </row>
        <row r="40">
          <cell r="B40">
            <v>1976</v>
          </cell>
          <cell r="D40">
            <v>8.92</v>
          </cell>
          <cell r="G40">
            <v>9.29</v>
          </cell>
          <cell r="J40">
            <v>9.82</v>
          </cell>
        </row>
        <row r="41">
          <cell r="B41">
            <v>1975</v>
          </cell>
          <cell r="D41">
            <v>9.44</v>
          </cell>
          <cell r="G41">
            <v>10.09</v>
          </cell>
          <cell r="J41">
            <v>10.96</v>
          </cell>
        </row>
        <row r="42">
          <cell r="B42">
            <v>1974</v>
          </cell>
          <cell r="D42">
            <v>9.04</v>
          </cell>
          <cell r="G42">
            <v>9.5</v>
          </cell>
          <cell r="J42">
            <v>9.84</v>
          </cell>
        </row>
        <row r="43">
          <cell r="B43">
            <v>1973</v>
          </cell>
          <cell r="D43">
            <v>7.72</v>
          </cell>
          <cell r="G43">
            <v>7.84</v>
          </cell>
          <cell r="J43">
            <v>8.17</v>
          </cell>
        </row>
        <row r="44">
          <cell r="B44">
            <v>1972</v>
          </cell>
          <cell r="D44">
            <v>7.6</v>
          </cell>
          <cell r="G44">
            <v>7.72</v>
          </cell>
          <cell r="J44">
            <v>8.17</v>
          </cell>
        </row>
        <row r="45">
          <cell r="B45">
            <v>1971</v>
          </cell>
          <cell r="D45">
            <v>8</v>
          </cell>
          <cell r="G45">
            <v>8.16</v>
          </cell>
          <cell r="J45">
            <v>8.63</v>
          </cell>
        </row>
        <row r="46">
          <cell r="B46">
            <v>1970</v>
          </cell>
          <cell r="D46">
            <v>8.52</v>
          </cell>
          <cell r="G46">
            <v>8.69</v>
          </cell>
          <cell r="J46">
            <v>9.18</v>
          </cell>
        </row>
        <row r="47">
          <cell r="B47">
            <v>1969</v>
          </cell>
          <cell r="D47">
            <v>7.34</v>
          </cell>
          <cell r="G47">
            <v>7.54</v>
          </cell>
          <cell r="J47">
            <v>7.93</v>
          </cell>
        </row>
        <row r="48">
          <cell r="B48">
            <v>1968</v>
          </cell>
          <cell r="D48">
            <v>6.35</v>
          </cell>
          <cell r="G48">
            <v>6.51</v>
          </cell>
          <cell r="J48">
            <v>6.87</v>
          </cell>
        </row>
        <row r="49">
          <cell r="B49">
            <v>1967</v>
          </cell>
          <cell r="D49">
            <v>5.66</v>
          </cell>
          <cell r="G49">
            <v>5.87</v>
          </cell>
          <cell r="J49">
            <v>6.15</v>
          </cell>
        </row>
        <row r="50">
          <cell r="B50">
            <v>1966</v>
          </cell>
          <cell r="D50">
            <v>5.25</v>
          </cell>
          <cell r="G50">
            <v>5.39</v>
          </cell>
          <cell r="J50">
            <v>5.6</v>
          </cell>
        </row>
        <row r="51">
          <cell r="B51">
            <v>1965</v>
          </cell>
          <cell r="D51">
            <v>4.52</v>
          </cell>
          <cell r="G51">
            <v>4.58</v>
          </cell>
          <cell r="J51">
            <v>4.78</v>
          </cell>
        </row>
        <row r="52">
          <cell r="B52">
            <v>1964</v>
          </cell>
          <cell r="D52">
            <v>4.44</v>
          </cell>
          <cell r="G52">
            <v>4.52</v>
          </cell>
          <cell r="J52">
            <v>4.74</v>
          </cell>
        </row>
        <row r="53">
          <cell r="B53">
            <v>1963</v>
          </cell>
          <cell r="D53">
            <v>4.32</v>
          </cell>
          <cell r="G53">
            <v>4.39</v>
          </cell>
          <cell r="J53">
            <v>4.67</v>
          </cell>
        </row>
        <row r="54">
          <cell r="B54">
            <v>1962</v>
          </cell>
          <cell r="D54">
            <v>4.41</v>
          </cell>
          <cell r="G54">
            <v>4.54</v>
          </cell>
          <cell r="J54">
            <v>4.75</v>
          </cell>
        </row>
        <row r="55">
          <cell r="B55">
            <v>1961</v>
          </cell>
          <cell r="D55">
            <v>4.46</v>
          </cell>
          <cell r="G55">
            <v>4.62</v>
          </cell>
          <cell r="J55">
            <v>4.83</v>
          </cell>
        </row>
        <row r="56">
          <cell r="B56">
            <v>1960</v>
          </cell>
          <cell r="D56">
            <v>4.53</v>
          </cell>
          <cell r="G56">
            <v>4.78</v>
          </cell>
          <cell r="J56">
            <v>4.97</v>
          </cell>
        </row>
        <row r="57">
          <cell r="B57">
            <v>1959</v>
          </cell>
          <cell r="D57">
            <v>4.56</v>
          </cell>
          <cell r="G57">
            <v>4.78</v>
          </cell>
          <cell r="J57">
            <v>4.96</v>
          </cell>
        </row>
        <row r="58">
          <cell r="B58">
            <v>1958</v>
          </cell>
          <cell r="D58">
            <v>3.92</v>
          </cell>
          <cell r="G58">
            <v>4.2</v>
          </cell>
          <cell r="J58">
            <v>4.43</v>
          </cell>
        </row>
        <row r="59">
          <cell r="B59">
            <v>1957</v>
          </cell>
          <cell r="D59">
            <v>4.03</v>
          </cell>
          <cell r="G59">
            <v>4.24</v>
          </cell>
          <cell r="J59">
            <v>4.46</v>
          </cell>
        </row>
        <row r="60">
          <cell r="B60">
            <v>1956</v>
          </cell>
          <cell r="D60">
            <v>3.43</v>
          </cell>
          <cell r="G60">
            <v>3.56</v>
          </cell>
          <cell r="J60">
            <v>3.78</v>
          </cell>
        </row>
        <row r="61">
          <cell r="B61">
            <v>1955</v>
          </cell>
          <cell r="D61">
            <v>3.13</v>
          </cell>
          <cell r="G61">
            <v>3.22</v>
          </cell>
          <cell r="J61">
            <v>3.43</v>
          </cell>
        </row>
        <row r="62">
          <cell r="B62">
            <v>1954</v>
          </cell>
          <cell r="D62">
            <v>3</v>
          </cell>
          <cell r="G62">
            <v>3.16</v>
          </cell>
          <cell r="J62">
            <v>3.51</v>
          </cell>
        </row>
        <row r="63">
          <cell r="B63">
            <v>1953</v>
          </cell>
          <cell r="D63">
            <v>3.32</v>
          </cell>
          <cell r="G63">
            <v>3.49</v>
          </cell>
          <cell r="J63">
            <v>3.73</v>
          </cell>
        </row>
        <row r="64">
          <cell r="B64">
            <v>1952</v>
          </cell>
          <cell r="D64">
            <v>3.05</v>
          </cell>
          <cell r="G64">
            <v>3.24</v>
          </cell>
          <cell r="J64">
            <v>3.53</v>
          </cell>
        </row>
        <row r="65">
          <cell r="B65">
            <v>1951</v>
          </cell>
          <cell r="D65">
            <v>2.95</v>
          </cell>
          <cell r="G65">
            <v>3.11</v>
          </cell>
          <cell r="J65">
            <v>3.39</v>
          </cell>
        </row>
        <row r="66">
          <cell r="B66">
            <v>1950</v>
          </cell>
          <cell r="D66">
            <v>2.68</v>
          </cell>
          <cell r="G66">
            <v>2.79</v>
          </cell>
          <cell r="J66">
            <v>3.18</v>
          </cell>
        </row>
        <row r="67">
          <cell r="B67">
            <v>1949</v>
          </cell>
          <cell r="D67">
            <v>2.76</v>
          </cell>
          <cell r="G67">
            <v>2.9</v>
          </cell>
          <cell r="J67">
            <v>3.28</v>
          </cell>
        </row>
        <row r="68">
          <cell r="B68">
            <v>1948</v>
          </cell>
          <cell r="D68">
            <v>2.92</v>
          </cell>
          <cell r="G68">
            <v>3.02</v>
          </cell>
          <cell r="J68">
            <v>3.36</v>
          </cell>
        </row>
        <row r="69">
          <cell r="B69">
            <v>1947</v>
          </cell>
          <cell r="D69">
            <v>2.67</v>
          </cell>
          <cell r="G69">
            <v>2.78</v>
          </cell>
          <cell r="J69">
            <v>3.08</v>
          </cell>
        </row>
        <row r="70">
          <cell r="B70">
            <v>1946</v>
          </cell>
          <cell r="D70">
            <v>2.58</v>
          </cell>
          <cell r="G70">
            <v>2.71</v>
          </cell>
          <cell r="J70">
            <v>3.03</v>
          </cell>
        </row>
        <row r="71">
          <cell r="B71">
            <v>1945</v>
          </cell>
          <cell r="D71">
            <v>2.67</v>
          </cell>
          <cell r="G71">
            <v>2.87</v>
          </cell>
          <cell r="J71">
            <v>3.39</v>
          </cell>
        </row>
        <row r="72">
          <cell r="B72">
            <v>1944</v>
          </cell>
          <cell r="D72">
            <v>2.72</v>
          </cell>
          <cell r="G72">
            <v>2.97</v>
          </cell>
          <cell r="J72">
            <v>3.52</v>
          </cell>
        </row>
        <row r="73">
          <cell r="B73">
            <v>1943</v>
          </cell>
          <cell r="D73">
            <v>2.73</v>
          </cell>
          <cell r="G73">
            <v>2.99</v>
          </cell>
          <cell r="J73">
            <v>3.58</v>
          </cell>
        </row>
        <row r="74">
          <cell r="B74">
            <v>1942</v>
          </cell>
          <cell r="D74">
            <v>2.87</v>
          </cell>
          <cell r="G74">
            <v>3.09</v>
          </cell>
          <cell r="J74">
            <v>3.73</v>
          </cell>
        </row>
        <row r="75">
          <cell r="B75">
            <v>1941</v>
          </cell>
          <cell r="D75">
            <v>2.83</v>
          </cell>
          <cell r="G75">
            <v>3.07</v>
          </cell>
          <cell r="J75">
            <v>3.84</v>
          </cell>
        </row>
        <row r="76">
          <cell r="B76">
            <v>1940</v>
          </cell>
          <cell r="D76">
            <v>2.92</v>
          </cell>
          <cell r="G76">
            <v>3.24</v>
          </cell>
          <cell r="J76">
            <v>4.05</v>
          </cell>
        </row>
        <row r="77">
          <cell r="B77">
            <v>1939</v>
          </cell>
          <cell r="D77">
            <v>3.03</v>
          </cell>
          <cell r="G77">
            <v>3.52</v>
          </cell>
          <cell r="J77">
            <v>4.5</v>
          </cell>
        </row>
        <row r="78">
          <cell r="B78">
            <v>1938</v>
          </cell>
          <cell r="D78">
            <v>3.28</v>
          </cell>
          <cell r="G78">
            <v>3.9</v>
          </cell>
          <cell r="J78">
            <v>5.26</v>
          </cell>
        </row>
        <row r="79">
          <cell r="B79">
            <v>1937</v>
          </cell>
          <cell r="D79">
            <v>3.45</v>
          </cell>
          <cell r="G79">
            <v>3.98</v>
          </cell>
          <cell r="J79">
            <v>5.09</v>
          </cell>
        </row>
        <row r="80">
          <cell r="B80">
            <v>1936</v>
          </cell>
          <cell r="D80">
            <v>3.57</v>
          </cell>
          <cell r="G80">
            <v>4.08</v>
          </cell>
          <cell r="J80">
            <v>4.67</v>
          </cell>
        </row>
        <row r="81">
          <cell r="B81">
            <v>1935</v>
          </cell>
          <cell r="D81">
            <v>4.02</v>
          </cell>
          <cell r="G81">
            <v>4.61</v>
          </cell>
          <cell r="J81">
            <v>5.56</v>
          </cell>
        </row>
        <row r="82">
          <cell r="B82">
            <v>1934</v>
          </cell>
          <cell r="D82">
            <v>4.66</v>
          </cell>
          <cell r="G82">
            <v>5.55</v>
          </cell>
          <cell r="J82">
            <v>7.49</v>
          </cell>
        </row>
        <row r="83">
          <cell r="B83">
            <v>1933</v>
          </cell>
          <cell r="D83">
            <v>5.02</v>
          </cell>
          <cell r="G83">
            <v>6.32</v>
          </cell>
          <cell r="J83">
            <v>9.38</v>
          </cell>
        </row>
        <row r="84">
          <cell r="B84">
            <v>1932</v>
          </cell>
          <cell r="D84">
            <v>5.32</v>
          </cell>
          <cell r="G84">
            <v>6.46</v>
          </cell>
          <cell r="J84">
            <v>8.78</v>
          </cell>
        </row>
        <row r="85">
          <cell r="B85">
            <v>1931</v>
          </cell>
          <cell r="D85">
            <v>4.68</v>
          </cell>
          <cell r="G85">
            <v>5.12</v>
          </cell>
          <cell r="J85">
            <v>6.9</v>
          </cell>
        </row>
        <row r="86">
          <cell r="B86">
            <v>1930</v>
          </cell>
          <cell r="D86">
            <v>4.75</v>
          </cell>
          <cell r="G86">
            <v>5.06</v>
          </cell>
          <cell r="J86">
            <v>5.88</v>
          </cell>
        </row>
        <row r="87">
          <cell r="B87">
            <v>1929</v>
          </cell>
          <cell r="D87">
            <v>4.91</v>
          </cell>
          <cell r="G87">
            <v>5.22</v>
          </cell>
          <cell r="J87">
            <v>5.76</v>
          </cell>
        </row>
        <row r="88">
          <cell r="B88">
            <v>1928</v>
          </cell>
          <cell r="D88">
            <v>4.68</v>
          </cell>
          <cell r="G88">
            <v>4.95</v>
          </cell>
          <cell r="J88">
            <v>5.33</v>
          </cell>
        </row>
        <row r="90">
          <cell r="B90" t="str">
            <v>Averages:</v>
          </cell>
        </row>
        <row r="92">
          <cell r="B92" t="str">
            <v>1928-2009</v>
          </cell>
          <cell r="D92">
            <v>6.3</v>
          </cell>
          <cell r="E92" t="str">
            <v>%</v>
          </cell>
          <cell r="G92">
            <v>6.59</v>
          </cell>
          <cell r="H92" t="str">
            <v>%</v>
          </cell>
          <cell r="J92">
            <v>7.11</v>
          </cell>
          <cell r="K92" t="str">
            <v>%</v>
          </cell>
        </row>
        <row r="94">
          <cell r="B94" t="str">
            <v>Std Dev:</v>
          </cell>
        </row>
        <row r="96">
          <cell r="B96" t="str">
            <v>1928-2009</v>
          </cell>
          <cell r="D96">
            <v>3.09</v>
          </cell>
          <cell r="E96" t="str">
            <v>%</v>
          </cell>
          <cell r="G96">
            <v>3.15</v>
          </cell>
          <cell r="H96" t="str">
            <v>%</v>
          </cell>
          <cell r="J96">
            <v>3.18</v>
          </cell>
          <cell r="K96" t="str">
            <v>%</v>
          </cell>
        </row>
      </sheetData>
      <sheetData sheetId="36">
        <row r="2">
          <cell r="CG2" t="str">
            <v>TOTAL</v>
          </cell>
        </row>
        <row r="3">
          <cell r="CG3" t="str">
            <v>RETURN</v>
          </cell>
        </row>
        <row r="4">
          <cell r="A4" t="str">
            <v> S &amp; P PUBLIC UTILITY STOCKS:MONTHLY AVERAGES OF DAILY INDEXES P. 38</v>
          </cell>
          <cell r="O4" t="str">
            <v>YIELD OF THE S &amp; P PUBLIC UTILITY STOCKS</v>
          </cell>
          <cell r="AC4" t="str">
            <v>S &amp; P PUBLIC UTILITY STOCKS : MONTH ENDING PRICE INDEX P. 38</v>
          </cell>
          <cell r="AQ4" t="str">
            <v>PUBLIC UTILITY STOCKS : INCOME</v>
          </cell>
          <cell r="BE4" t="str">
            <v>PUBLIC UTILITY STOCKS : CAPITAL APPRECIATION</v>
          </cell>
          <cell r="BS4" t="str">
            <v>PUBLIC UTILITY STOCKS : TOTAL RETURNS</v>
          </cell>
          <cell r="CG4" t="str">
            <v>SUMMARY</v>
          </cell>
        </row>
        <row r="5">
          <cell r="A5" t="str">
            <v>(1941- 1943 = 10)</v>
          </cell>
          <cell r="O5" t="str">
            <v>MONTHLY AVERAGES OF WEEKLY INDEXES (PERCENT) P. 35</v>
          </cell>
          <cell r="AC5" t="str">
            <v>(1941- 1943 = 10)</v>
          </cell>
        </row>
        <row r="6">
          <cell r="CH6" t="str">
            <v>JAN</v>
          </cell>
        </row>
        <row r="7">
          <cell r="A7" t="str">
            <v>YEAR</v>
          </cell>
          <cell r="B7" t="str">
            <v>JAN</v>
          </cell>
          <cell r="C7" t="str">
            <v>FEB</v>
          </cell>
          <cell r="D7" t="str">
            <v>MAR</v>
          </cell>
          <cell r="E7" t="str">
            <v>APR</v>
          </cell>
          <cell r="F7" t="str">
            <v>MAY</v>
          </cell>
          <cell r="G7" t="str">
            <v>JUN</v>
          </cell>
          <cell r="H7" t="str">
            <v>JUL</v>
          </cell>
          <cell r="I7" t="str">
            <v>AUG</v>
          </cell>
          <cell r="J7" t="str">
            <v>SEP</v>
          </cell>
          <cell r="K7" t="str">
            <v>OCT</v>
          </cell>
          <cell r="L7" t="str">
            <v>NOV</v>
          </cell>
          <cell r="M7" t="str">
            <v>DEC</v>
          </cell>
          <cell r="O7" t="str">
            <v>YEAR</v>
          </cell>
          <cell r="P7" t="str">
            <v>JAN</v>
          </cell>
          <cell r="Q7" t="str">
            <v>FEB</v>
          </cell>
          <cell r="R7" t="str">
            <v>MAR</v>
          </cell>
          <cell r="S7" t="str">
            <v>APR</v>
          </cell>
          <cell r="T7" t="str">
            <v>MAY</v>
          </cell>
          <cell r="U7" t="str">
            <v>JUN</v>
          </cell>
          <cell r="V7" t="str">
            <v>JUL</v>
          </cell>
          <cell r="W7" t="str">
            <v>AUG</v>
          </cell>
          <cell r="X7" t="str">
            <v>SEP</v>
          </cell>
          <cell r="Y7" t="str">
            <v>OCT</v>
          </cell>
          <cell r="Z7" t="str">
            <v>NOV</v>
          </cell>
          <cell r="AA7" t="str">
            <v>DEC</v>
          </cell>
          <cell r="AC7" t="str">
            <v>YEAR</v>
          </cell>
          <cell r="AD7" t="str">
            <v>JAN</v>
          </cell>
          <cell r="AE7" t="str">
            <v>FEB</v>
          </cell>
          <cell r="AF7" t="str">
            <v>MAR</v>
          </cell>
          <cell r="AG7" t="str">
            <v>APR</v>
          </cell>
          <cell r="AH7" t="str">
            <v>MAY</v>
          </cell>
          <cell r="AI7" t="str">
            <v>JUN</v>
          </cell>
          <cell r="AJ7" t="str">
            <v>JUL</v>
          </cell>
          <cell r="AK7" t="str">
            <v>AUG</v>
          </cell>
          <cell r="AL7" t="str">
            <v>SEP</v>
          </cell>
          <cell r="AM7" t="str">
            <v>OCT</v>
          </cell>
          <cell r="AN7" t="str">
            <v>NOV</v>
          </cell>
          <cell r="AO7" t="str">
            <v>DEC</v>
          </cell>
          <cell r="AQ7" t="str">
            <v>YEAR</v>
          </cell>
          <cell r="AR7" t="str">
            <v>JAN</v>
          </cell>
          <cell r="AS7" t="str">
            <v>FEB</v>
          </cell>
          <cell r="AT7" t="str">
            <v>MAR</v>
          </cell>
          <cell r="AU7" t="str">
            <v>APR</v>
          </cell>
          <cell r="AV7" t="str">
            <v>MAY</v>
          </cell>
          <cell r="AW7" t="str">
            <v>JUN</v>
          </cell>
          <cell r="AX7" t="str">
            <v>JUL</v>
          </cell>
          <cell r="AY7" t="str">
            <v>AUG</v>
          </cell>
          <cell r="AZ7" t="str">
            <v>SEP</v>
          </cell>
          <cell r="BA7" t="str">
            <v>OCT</v>
          </cell>
          <cell r="BB7" t="str">
            <v>NOV</v>
          </cell>
          <cell r="BC7" t="str">
            <v>DEC</v>
          </cell>
          <cell r="BE7" t="str">
            <v>YEAR</v>
          </cell>
          <cell r="BF7" t="str">
            <v>JAN</v>
          </cell>
          <cell r="BG7" t="str">
            <v>FEB</v>
          </cell>
          <cell r="BH7" t="str">
            <v>MAR</v>
          </cell>
          <cell r="BI7" t="str">
            <v>APR</v>
          </cell>
          <cell r="BJ7" t="str">
            <v>MAY</v>
          </cell>
          <cell r="BK7" t="str">
            <v>JUN</v>
          </cell>
          <cell r="BL7" t="str">
            <v>JUL</v>
          </cell>
          <cell r="BM7" t="str">
            <v>AUG</v>
          </cell>
          <cell r="BN7" t="str">
            <v>SEP</v>
          </cell>
          <cell r="BO7" t="str">
            <v>OCT</v>
          </cell>
          <cell r="BP7" t="str">
            <v>NOV</v>
          </cell>
          <cell r="BQ7" t="str">
            <v>DEC</v>
          </cell>
          <cell r="BS7" t="str">
            <v>YEAR</v>
          </cell>
          <cell r="BT7" t="str">
            <v>JAN</v>
          </cell>
          <cell r="BU7" t="str">
            <v>FEB</v>
          </cell>
          <cell r="BV7" t="str">
            <v>MAR</v>
          </cell>
          <cell r="BW7" t="str">
            <v>APR</v>
          </cell>
          <cell r="BX7" t="str">
            <v>MAY</v>
          </cell>
          <cell r="BY7" t="str">
            <v>JUN</v>
          </cell>
          <cell r="BZ7" t="str">
            <v>JUL</v>
          </cell>
          <cell r="CA7" t="str">
            <v>AUG</v>
          </cell>
          <cell r="CB7" t="str">
            <v>SEP</v>
          </cell>
          <cell r="CC7" t="str">
            <v>OCT</v>
          </cell>
          <cell r="CD7" t="str">
            <v>NOV</v>
          </cell>
          <cell r="CE7" t="str">
            <v>DEC</v>
          </cell>
          <cell r="CG7" t="str">
            <v>YEAR</v>
          </cell>
          <cell r="CH7" t="str">
            <v>-DEC</v>
          </cell>
        </row>
        <row r="9">
          <cell r="A9">
            <v>1928</v>
          </cell>
          <cell r="B9">
            <v>3110</v>
          </cell>
          <cell r="C9">
            <v>3181</v>
          </cell>
          <cell r="D9">
            <v>3278</v>
          </cell>
          <cell r="E9">
            <v>3531</v>
          </cell>
          <cell r="F9">
            <v>3807</v>
          </cell>
          <cell r="G9">
            <v>3584</v>
          </cell>
          <cell r="H9">
            <v>3578</v>
          </cell>
          <cell r="I9">
            <v>3660</v>
          </cell>
          <cell r="J9">
            <v>3917</v>
          </cell>
          <cell r="K9">
            <v>3881</v>
          </cell>
          <cell r="L9">
            <v>4214</v>
          </cell>
          <cell r="M9">
            <v>4486</v>
          </cell>
          <cell r="O9">
            <v>1928</v>
          </cell>
          <cell r="P9">
            <v>390</v>
          </cell>
          <cell r="Q9">
            <v>385</v>
          </cell>
          <cell r="R9">
            <v>373</v>
          </cell>
          <cell r="S9">
            <v>346</v>
          </cell>
          <cell r="T9">
            <v>322</v>
          </cell>
          <cell r="U9">
            <v>343</v>
          </cell>
          <cell r="V9">
            <v>348</v>
          </cell>
          <cell r="W9">
            <v>339</v>
          </cell>
          <cell r="X9">
            <v>314</v>
          </cell>
          <cell r="Y9">
            <v>319</v>
          </cell>
          <cell r="Z9">
            <v>301</v>
          </cell>
          <cell r="AA9">
            <v>294</v>
          </cell>
          <cell r="AC9">
            <v>1928</v>
          </cell>
          <cell r="AD9">
            <v>3207</v>
          </cell>
          <cell r="AE9">
            <v>3171</v>
          </cell>
          <cell r="AF9">
            <v>3390</v>
          </cell>
          <cell r="AG9">
            <v>3714</v>
          </cell>
          <cell r="AH9">
            <v>3781</v>
          </cell>
          <cell r="AI9">
            <v>3619</v>
          </cell>
          <cell r="AJ9">
            <v>3581</v>
          </cell>
          <cell r="AK9">
            <v>3815</v>
          </cell>
          <cell r="AL9">
            <v>3914</v>
          </cell>
          <cell r="AM9">
            <v>3868</v>
          </cell>
          <cell r="AN9">
            <v>4688</v>
          </cell>
          <cell r="AO9">
            <v>4724</v>
          </cell>
          <cell r="AQ9">
            <v>1928</v>
          </cell>
          <cell r="AR9">
            <v>0.0033</v>
          </cell>
          <cell r="AS9">
            <v>0.00318232252364619</v>
          </cell>
          <cell r="AT9">
            <v>0.00321321875328498</v>
          </cell>
          <cell r="AU9">
            <v>0.00300325958702065</v>
          </cell>
          <cell r="AV9">
            <v>0.00275052504038772</v>
          </cell>
          <cell r="AW9">
            <v>0.00270940668253548</v>
          </cell>
          <cell r="AX9">
            <v>0.00286714562033711</v>
          </cell>
          <cell r="AY9">
            <v>0.00288732197710137</v>
          </cell>
          <cell r="AZ9">
            <v>0.00268662734818698</v>
          </cell>
          <cell r="BA9">
            <v>0.00263592020098791</v>
          </cell>
          <cell r="BB9">
            <v>0.00273270854877628</v>
          </cell>
          <cell r="BC9">
            <v>0.00234443259385666</v>
          </cell>
          <cell r="BE9">
            <v>1928</v>
          </cell>
          <cell r="BF9">
            <v>0.0342</v>
          </cell>
          <cell r="BG9">
            <v>-0.0112254443405051</v>
          </cell>
          <cell r="BH9">
            <v>0.0690633869441817</v>
          </cell>
          <cell r="BI9">
            <v>0.095575221238938</v>
          </cell>
          <cell r="BJ9">
            <v>0.0180398492191707</v>
          </cell>
          <cell r="BK9">
            <v>-0.042845807987305</v>
          </cell>
          <cell r="BL9">
            <v>-0.0105001381597126</v>
          </cell>
          <cell r="BM9">
            <v>0.0653448757330355</v>
          </cell>
          <cell r="BN9">
            <v>0.0259501965923985</v>
          </cell>
          <cell r="BO9">
            <v>-0.0117526826775677</v>
          </cell>
          <cell r="BP9">
            <v>0.211995863495346</v>
          </cell>
          <cell r="BQ9">
            <v>0.00767918088737196</v>
          </cell>
          <cell r="BS9">
            <v>1928</v>
          </cell>
          <cell r="BT9">
            <v>0.0375</v>
          </cell>
          <cell r="BU9">
            <v>-0.00804312181685891</v>
          </cell>
          <cell r="BV9">
            <v>0.0722766056974667</v>
          </cell>
          <cell r="BW9">
            <v>0.0985784808259587</v>
          </cell>
          <cell r="BX9">
            <v>0.0207903742595584</v>
          </cell>
          <cell r="BY9">
            <v>-0.0401364013047695</v>
          </cell>
          <cell r="BZ9">
            <v>-0.00763299253937551</v>
          </cell>
          <cell r="CA9">
            <v>0.0682321977101369</v>
          </cell>
          <cell r="CB9">
            <v>0.0286368239405855</v>
          </cell>
          <cell r="CC9">
            <v>-0.00911676247657978</v>
          </cell>
          <cell r="CD9">
            <v>0.214728572044123</v>
          </cell>
          <cell r="CE9">
            <v>0.0100236134812286</v>
          </cell>
          <cell r="CG9">
            <v>1928</v>
          </cell>
          <cell r="CH9">
            <v>0.574701385863677</v>
          </cell>
        </row>
        <row r="10">
          <cell r="A10">
            <v>1929</v>
          </cell>
          <cell r="B10">
            <v>4900</v>
          </cell>
          <cell r="C10">
            <v>5121</v>
          </cell>
          <cell r="D10">
            <v>5132</v>
          </cell>
          <cell r="E10">
            <v>5068</v>
          </cell>
          <cell r="F10">
            <v>5424</v>
          </cell>
          <cell r="G10">
            <v>6011</v>
          </cell>
          <cell r="H10">
            <v>6998</v>
          </cell>
          <cell r="I10">
            <v>7702</v>
          </cell>
          <cell r="J10">
            <v>8212</v>
          </cell>
          <cell r="K10">
            <v>6989</v>
          </cell>
          <cell r="L10">
            <v>4652</v>
          </cell>
          <cell r="M10">
            <v>4982</v>
          </cell>
          <cell r="O10">
            <v>1929</v>
          </cell>
          <cell r="P10">
            <v>266</v>
          </cell>
          <cell r="Q10">
            <v>258</v>
          </cell>
          <cell r="R10">
            <v>259</v>
          </cell>
          <cell r="S10">
            <v>265</v>
          </cell>
          <cell r="T10">
            <v>248</v>
          </cell>
          <cell r="U10">
            <v>222</v>
          </cell>
          <cell r="V10">
            <v>195</v>
          </cell>
          <cell r="W10">
            <v>178</v>
          </cell>
          <cell r="X10">
            <v>169</v>
          </cell>
          <cell r="Y10">
            <v>205</v>
          </cell>
          <cell r="Z10">
            <v>316</v>
          </cell>
          <cell r="AA10">
            <v>308</v>
          </cell>
          <cell r="AC10">
            <v>1929</v>
          </cell>
          <cell r="AD10">
            <v>5339</v>
          </cell>
          <cell r="AE10">
            <v>5204</v>
          </cell>
          <cell r="AF10">
            <v>5136</v>
          </cell>
          <cell r="AG10">
            <v>5303</v>
          </cell>
          <cell r="AH10">
            <v>5541</v>
          </cell>
          <cell r="AI10">
            <v>6737</v>
          </cell>
          <cell r="AJ10">
            <v>7335</v>
          </cell>
          <cell r="AK10">
            <v>8081</v>
          </cell>
          <cell r="AL10">
            <v>8073</v>
          </cell>
          <cell r="AM10">
            <v>5621</v>
          </cell>
          <cell r="AN10">
            <v>4808</v>
          </cell>
          <cell r="AO10">
            <v>5122</v>
          </cell>
          <cell r="AQ10">
            <v>1929</v>
          </cell>
          <cell r="AR10">
            <v>0.00229925204628846</v>
          </cell>
          <cell r="AS10">
            <v>0.00206221202472373</v>
          </cell>
          <cell r="AT10">
            <v>0.00212847168844479</v>
          </cell>
          <cell r="AU10">
            <v>0.00217909527518172</v>
          </cell>
          <cell r="AV10">
            <v>0.00211382236469923</v>
          </cell>
          <cell r="AW10">
            <v>0.00200692113336943</v>
          </cell>
          <cell r="AX10">
            <v>0.00168795457918955</v>
          </cell>
          <cell r="AY10">
            <v>0.00155755055669166</v>
          </cell>
          <cell r="AZ10">
            <v>0.00143116363486367</v>
          </cell>
          <cell r="BA10">
            <v>0.00147894731409224</v>
          </cell>
          <cell r="BB10">
            <v>0.00217937496293661</v>
          </cell>
          <cell r="BC10">
            <v>0.00265955352190793</v>
          </cell>
          <cell r="BE10">
            <v>1929</v>
          </cell>
          <cell r="BF10">
            <v>0.130186282811177</v>
          </cell>
          <cell r="BG10">
            <v>-0.0252856340138603</v>
          </cell>
          <cell r="BH10">
            <v>-0.0130668716372021</v>
          </cell>
          <cell r="BI10">
            <v>0.0325155763239875</v>
          </cell>
          <cell r="BJ10">
            <v>0.0448802564586084</v>
          </cell>
          <cell r="BK10">
            <v>0.215845515249955</v>
          </cell>
          <cell r="BL10">
            <v>0.0887635446044233</v>
          </cell>
          <cell r="BM10">
            <v>0.101704158145876</v>
          </cell>
          <cell r="BN10">
            <v>-0.000989976488058431</v>
          </cell>
          <cell r="BO10">
            <v>-0.303728477641521</v>
          </cell>
          <cell r="BP10">
            <v>-0.144636185732076</v>
          </cell>
          <cell r="BQ10">
            <v>0.0653078202995008</v>
          </cell>
          <cell r="BS10">
            <v>1929</v>
          </cell>
          <cell r="BT10">
            <v>0.132485534857466</v>
          </cell>
          <cell r="BU10">
            <v>-0.0232234219891366</v>
          </cell>
          <cell r="BV10">
            <v>-0.0109383999487573</v>
          </cell>
          <cell r="BW10">
            <v>0.0346946715991692</v>
          </cell>
          <cell r="BX10">
            <v>0.0469940788233076</v>
          </cell>
          <cell r="BY10">
            <v>0.217852436383324</v>
          </cell>
          <cell r="BZ10">
            <v>0.0904514991836128</v>
          </cell>
          <cell r="CA10">
            <v>0.103261708702568</v>
          </cell>
          <cell r="CB10">
            <v>0.000441187146805241</v>
          </cell>
          <cell r="CC10">
            <v>-0.302249530327429</v>
          </cell>
          <cell r="CD10">
            <v>-0.14245681076914</v>
          </cell>
          <cell r="CE10">
            <v>0.0679673738214087</v>
          </cell>
          <cell r="CG10">
            <v>1929</v>
          </cell>
          <cell r="CH10">
            <v>0.11017881554845</v>
          </cell>
        </row>
        <row r="11">
          <cell r="A11">
            <v>1930</v>
          </cell>
          <cell r="B11">
            <v>5225</v>
          </cell>
          <cell r="C11">
            <v>5756</v>
          </cell>
          <cell r="D11">
            <v>6080</v>
          </cell>
          <cell r="E11">
            <v>6653</v>
          </cell>
          <cell r="F11">
            <v>6328</v>
          </cell>
          <cell r="G11">
            <v>5600</v>
          </cell>
          <cell r="H11">
            <v>5345</v>
          </cell>
          <cell r="I11">
            <v>5190</v>
          </cell>
          <cell r="J11">
            <v>5270</v>
          </cell>
          <cell r="K11">
            <v>4566</v>
          </cell>
          <cell r="L11">
            <v>4083</v>
          </cell>
          <cell r="M11">
            <v>3792</v>
          </cell>
          <cell r="O11">
            <v>1930</v>
          </cell>
          <cell r="P11">
            <v>291</v>
          </cell>
          <cell r="Q11">
            <v>264</v>
          </cell>
          <cell r="R11">
            <v>255</v>
          </cell>
          <cell r="S11">
            <v>234</v>
          </cell>
          <cell r="T11">
            <v>250</v>
          </cell>
          <cell r="U11">
            <v>292</v>
          </cell>
          <cell r="V11">
            <v>304</v>
          </cell>
          <cell r="W11">
            <v>312</v>
          </cell>
          <cell r="X11">
            <v>304</v>
          </cell>
          <cell r="Y11">
            <v>364</v>
          </cell>
          <cell r="Z11">
            <v>410</v>
          </cell>
          <cell r="AA11">
            <v>437</v>
          </cell>
          <cell r="AC11">
            <v>1930</v>
          </cell>
          <cell r="AD11">
            <v>5488</v>
          </cell>
          <cell r="AE11">
            <v>5961</v>
          </cell>
          <cell r="AF11">
            <v>6479</v>
          </cell>
          <cell r="AG11">
            <v>6687</v>
          </cell>
          <cell r="AH11">
            <v>6516</v>
          </cell>
          <cell r="AI11">
            <v>5262</v>
          </cell>
          <cell r="AJ11">
            <v>5341</v>
          </cell>
          <cell r="AK11">
            <v>5368</v>
          </cell>
          <cell r="AL11">
            <v>4760</v>
          </cell>
          <cell r="AM11">
            <v>4357</v>
          </cell>
          <cell r="AN11">
            <v>4025</v>
          </cell>
          <cell r="AO11">
            <v>3875</v>
          </cell>
          <cell r="AQ11">
            <v>1930</v>
          </cell>
          <cell r="AR11">
            <v>0.00247376513080828</v>
          </cell>
          <cell r="AS11">
            <v>0.00230743440233236</v>
          </cell>
          <cell r="AT11">
            <v>0.00216742157356148</v>
          </cell>
          <cell r="AU11">
            <v>0.00200236919277666</v>
          </cell>
          <cell r="AV11">
            <v>0.00197148696475749</v>
          </cell>
          <cell r="AW11">
            <v>0.00209126253325148</v>
          </cell>
          <cell r="AX11">
            <v>0.0025732927910807</v>
          </cell>
          <cell r="AY11">
            <v>0.00252649316607377</v>
          </cell>
          <cell r="AZ11">
            <v>0.00248708395429707</v>
          </cell>
          <cell r="BA11">
            <v>0.00290970588235294</v>
          </cell>
          <cell r="BB11">
            <v>0.00320180169841634</v>
          </cell>
          <cell r="BC11">
            <v>0.00343085714285714</v>
          </cell>
          <cell r="BE11">
            <v>1930</v>
          </cell>
          <cell r="BF11">
            <v>0.0714564623194065</v>
          </cell>
          <cell r="BG11">
            <v>0.0861880466472302</v>
          </cell>
          <cell r="BH11">
            <v>0.0868981714477437</v>
          </cell>
          <cell r="BI11">
            <v>0.0321037197098317</v>
          </cell>
          <cell r="BJ11">
            <v>-0.0255720053835801</v>
          </cell>
          <cell r="BK11">
            <v>-0.192449355432781</v>
          </cell>
          <cell r="BL11">
            <v>0.0150133029266439</v>
          </cell>
          <cell r="BM11">
            <v>0.00505523310241518</v>
          </cell>
          <cell r="BN11">
            <v>-0.113263785394933</v>
          </cell>
          <cell r="BO11">
            <v>-0.0846638655462185</v>
          </cell>
          <cell r="BP11">
            <v>-0.0761992196465457</v>
          </cell>
          <cell r="BQ11">
            <v>-0.0372670807453416</v>
          </cell>
          <cell r="BS11">
            <v>1930</v>
          </cell>
          <cell r="BT11">
            <v>0.0739302274502148</v>
          </cell>
          <cell r="BU11">
            <v>0.0884954810495626</v>
          </cell>
          <cell r="BV11">
            <v>0.0890655930213052</v>
          </cell>
          <cell r="BW11">
            <v>0.0341060889026084</v>
          </cell>
          <cell r="BX11">
            <v>-0.0236005184188226</v>
          </cell>
          <cell r="BY11">
            <v>-0.190358092899529</v>
          </cell>
          <cell r="BZ11">
            <v>0.0175865957177246</v>
          </cell>
          <cell r="CA11">
            <v>0.00758172626848895</v>
          </cell>
          <cell r="CB11">
            <v>-0.110776701440636</v>
          </cell>
          <cell r="CC11">
            <v>-0.0817541596638656</v>
          </cell>
          <cell r="CD11">
            <v>-0.0729974179481294</v>
          </cell>
          <cell r="CE11">
            <v>-0.0338362236024844</v>
          </cell>
          <cell r="CG11">
            <v>1930</v>
          </cell>
          <cell r="CH11">
            <v>-0.219639090164854</v>
          </cell>
        </row>
        <row r="12">
          <cell r="A12">
            <v>1931</v>
          </cell>
          <cell r="B12">
            <v>4003</v>
          </cell>
          <cell r="C12">
            <v>4390</v>
          </cell>
          <cell r="D12">
            <v>4731</v>
          </cell>
          <cell r="E12">
            <v>4261</v>
          </cell>
          <cell r="F12">
            <v>3911</v>
          </cell>
          <cell r="G12">
            <v>3844</v>
          </cell>
          <cell r="H12">
            <v>3984</v>
          </cell>
          <cell r="I12">
            <v>3912</v>
          </cell>
          <cell r="J12">
            <v>3332</v>
          </cell>
          <cell r="K12">
            <v>2857</v>
          </cell>
          <cell r="L12">
            <v>2933</v>
          </cell>
          <cell r="M12">
            <v>2463</v>
          </cell>
          <cell r="O12">
            <v>1931</v>
          </cell>
          <cell r="P12">
            <v>426</v>
          </cell>
          <cell r="Q12">
            <v>389</v>
          </cell>
          <cell r="R12">
            <v>360</v>
          </cell>
          <cell r="S12">
            <v>404</v>
          </cell>
          <cell r="T12">
            <v>442</v>
          </cell>
          <cell r="U12">
            <v>447</v>
          </cell>
          <cell r="V12">
            <v>433</v>
          </cell>
          <cell r="W12">
            <v>436</v>
          </cell>
          <cell r="X12">
            <v>511</v>
          </cell>
          <cell r="Y12">
            <v>574</v>
          </cell>
          <cell r="Z12">
            <v>550</v>
          </cell>
          <cell r="AA12">
            <v>660</v>
          </cell>
          <cell r="AC12">
            <v>1931</v>
          </cell>
          <cell r="AD12">
            <v>4070</v>
          </cell>
          <cell r="AE12">
            <v>4676</v>
          </cell>
          <cell r="AF12">
            <v>4550</v>
          </cell>
          <cell r="AG12">
            <v>4056</v>
          </cell>
          <cell r="AH12">
            <v>3624</v>
          </cell>
          <cell r="AI12">
            <v>4107</v>
          </cell>
          <cell r="AJ12">
            <v>3837</v>
          </cell>
          <cell r="AK12">
            <v>3921</v>
          </cell>
          <cell r="AL12">
            <v>2672</v>
          </cell>
          <cell r="AM12">
            <v>2923</v>
          </cell>
          <cell r="AN12">
            <v>2730</v>
          </cell>
          <cell r="AO12">
            <v>2366</v>
          </cell>
          <cell r="AQ12">
            <v>1931</v>
          </cell>
          <cell r="AR12">
            <v>0.00366726451612903</v>
          </cell>
          <cell r="AS12">
            <v>0.00349653972153972</v>
          </cell>
          <cell r="AT12">
            <v>0.00303528656971771</v>
          </cell>
          <cell r="AU12">
            <v>0.00315282783882784</v>
          </cell>
          <cell r="AV12">
            <v>0.00355165598290598</v>
          </cell>
          <cell r="AW12">
            <v>0.00395113134657837</v>
          </cell>
          <cell r="AX12">
            <v>0.00350026783540297</v>
          </cell>
          <cell r="AY12">
            <v>0.0037043523586135</v>
          </cell>
          <cell r="AZ12">
            <v>0.00361866020572983</v>
          </cell>
          <cell r="BA12">
            <v>0.00511451472055888</v>
          </cell>
          <cell r="BB12">
            <v>0.00459901357053256</v>
          </cell>
          <cell r="BC12">
            <v>0.00496208791208791</v>
          </cell>
          <cell r="BE12">
            <v>1931</v>
          </cell>
          <cell r="BF12">
            <v>0.0503225806451613</v>
          </cell>
          <cell r="BG12">
            <v>0.148894348894349</v>
          </cell>
          <cell r="BH12">
            <v>-0.0269461077844312</v>
          </cell>
          <cell r="BI12">
            <v>-0.108571428571429</v>
          </cell>
          <cell r="BJ12">
            <v>-0.106508875739645</v>
          </cell>
          <cell r="BK12">
            <v>0.133278145695364</v>
          </cell>
          <cell r="BL12">
            <v>-0.0657414170927685</v>
          </cell>
          <cell r="BM12">
            <v>0.0218921032056294</v>
          </cell>
          <cell r="BN12">
            <v>-0.318541188472328</v>
          </cell>
          <cell r="BO12">
            <v>0.0939371257485031</v>
          </cell>
          <cell r="BP12">
            <v>-0.0660280533698255</v>
          </cell>
          <cell r="BQ12">
            <v>-0.133333333333333</v>
          </cell>
          <cell r="BS12">
            <v>1931</v>
          </cell>
          <cell r="BT12">
            <v>0.0539898451612903</v>
          </cell>
          <cell r="BU12">
            <v>0.152390888615889</v>
          </cell>
          <cell r="BV12">
            <v>-0.0239108212147135</v>
          </cell>
          <cell r="BW12">
            <v>-0.105418600732601</v>
          </cell>
          <cell r="BX12">
            <v>-0.102957219756739</v>
          </cell>
          <cell r="BY12">
            <v>0.137229277041943</v>
          </cell>
          <cell r="BZ12">
            <v>-0.0622411492573655</v>
          </cell>
          <cell r="CA12">
            <v>0.0255964555642429</v>
          </cell>
          <cell r="CB12">
            <v>-0.314922528266599</v>
          </cell>
          <cell r="CC12">
            <v>0.099051640469062</v>
          </cell>
          <cell r="CD12">
            <v>-0.061429039799293</v>
          </cell>
          <cell r="CE12">
            <v>-0.128371245421245</v>
          </cell>
          <cell r="CG12">
            <v>1931</v>
          </cell>
          <cell r="CH12">
            <v>-0.359040009425275</v>
          </cell>
        </row>
        <row r="13">
          <cell r="A13">
            <v>1932</v>
          </cell>
          <cell r="B13">
            <v>2410</v>
          </cell>
          <cell r="C13">
            <v>2428</v>
          </cell>
          <cell r="D13">
            <v>2488</v>
          </cell>
          <cell r="E13">
            <v>1925</v>
          </cell>
          <cell r="F13">
            <v>1723</v>
          </cell>
          <cell r="G13">
            <v>1395</v>
          </cell>
          <cell r="H13">
            <v>1448</v>
          </cell>
          <cell r="I13">
            <v>2165</v>
          </cell>
          <cell r="J13">
            <v>2413</v>
          </cell>
          <cell r="K13">
            <v>2136</v>
          </cell>
          <cell r="L13">
            <v>2114</v>
          </cell>
          <cell r="M13">
            <v>2137</v>
          </cell>
          <cell r="O13">
            <v>1932</v>
          </cell>
          <cell r="P13">
            <v>637</v>
          </cell>
          <cell r="Q13">
            <v>606</v>
          </cell>
          <cell r="R13">
            <v>574</v>
          </cell>
          <cell r="S13">
            <v>734</v>
          </cell>
          <cell r="T13">
            <v>808</v>
          </cell>
          <cell r="U13">
            <v>1021</v>
          </cell>
          <cell r="V13">
            <v>875</v>
          </cell>
          <cell r="W13">
            <v>574</v>
          </cell>
          <cell r="X13">
            <v>503</v>
          </cell>
          <cell r="Y13">
            <v>564</v>
          </cell>
          <cell r="Z13">
            <v>587</v>
          </cell>
          <cell r="AA13">
            <v>561</v>
          </cell>
          <cell r="AC13">
            <v>1932</v>
          </cell>
          <cell r="AD13">
            <v>2306</v>
          </cell>
          <cell r="AE13">
            <v>2478</v>
          </cell>
          <cell r="AF13">
            <v>2204</v>
          </cell>
          <cell r="AG13">
            <v>1854</v>
          </cell>
          <cell r="AH13">
            <v>1322</v>
          </cell>
          <cell r="AI13">
            <v>1322</v>
          </cell>
          <cell r="AJ13">
            <v>1750</v>
          </cell>
          <cell r="AK13">
            <v>2445</v>
          </cell>
          <cell r="AL13">
            <v>2369</v>
          </cell>
          <cell r="AM13">
            <v>2111</v>
          </cell>
          <cell r="AN13">
            <v>2026</v>
          </cell>
          <cell r="AO13">
            <v>2197</v>
          </cell>
          <cell r="AQ13">
            <v>1932</v>
          </cell>
          <cell r="AR13">
            <v>0.00540705128205128</v>
          </cell>
          <cell r="AS13">
            <v>0.00531717259323504</v>
          </cell>
          <cell r="AT13">
            <v>0.00480263653483992</v>
          </cell>
          <cell r="AU13">
            <v>0.00534236993345432</v>
          </cell>
          <cell r="AV13">
            <v>0.00625756921970514</v>
          </cell>
          <cell r="AW13">
            <v>0.00897815809379728</v>
          </cell>
          <cell r="AX13">
            <v>0.00798663640948058</v>
          </cell>
          <cell r="AY13">
            <v>0.00591766666666667</v>
          </cell>
          <cell r="AZ13">
            <v>0.00413680640763463</v>
          </cell>
          <cell r="BA13">
            <v>0.00423773744195863</v>
          </cell>
          <cell r="BB13">
            <v>0.00489861834833412</v>
          </cell>
          <cell r="BC13">
            <v>0.0049311327739388</v>
          </cell>
          <cell r="BE13">
            <v>1932</v>
          </cell>
          <cell r="BF13">
            <v>-0.0253592561284869</v>
          </cell>
          <cell r="BG13">
            <v>0.0745880312228968</v>
          </cell>
          <cell r="BH13">
            <v>-0.110573042776433</v>
          </cell>
          <cell r="BI13">
            <v>-0.158802177858439</v>
          </cell>
          <cell r="BJ13">
            <v>-0.286947141316073</v>
          </cell>
          <cell r="BK13">
            <v>0</v>
          </cell>
          <cell r="BL13">
            <v>0.32375189107413</v>
          </cell>
          <cell r="BM13">
            <v>0.397142857142857</v>
          </cell>
          <cell r="BN13">
            <v>-0.0310838445807771</v>
          </cell>
          <cell r="BO13">
            <v>-0.108906711692697</v>
          </cell>
          <cell r="BP13">
            <v>-0.0402652771198484</v>
          </cell>
          <cell r="BQ13">
            <v>0.0844027640671274</v>
          </cell>
          <cell r="BS13">
            <v>1932</v>
          </cell>
          <cell r="BT13">
            <v>-0.0199522048464356</v>
          </cell>
          <cell r="BU13">
            <v>0.0799052038161319</v>
          </cell>
          <cell r="BV13">
            <v>-0.105770406241593</v>
          </cell>
          <cell r="BW13">
            <v>-0.153459807924985</v>
          </cell>
          <cell r="BX13">
            <v>-0.280689572096368</v>
          </cell>
          <cell r="BY13">
            <v>0.00897815809379728</v>
          </cell>
          <cell r="BZ13">
            <v>0.331738527483611</v>
          </cell>
          <cell r="CA13">
            <v>0.403060523809524</v>
          </cell>
          <cell r="CB13">
            <v>-0.0269470381731424</v>
          </cell>
          <cell r="CC13">
            <v>-0.104668974250739</v>
          </cell>
          <cell r="CD13">
            <v>-0.0353666587715143</v>
          </cell>
          <cell r="CE13">
            <v>0.0893338968410662</v>
          </cell>
          <cell r="CG13">
            <v>1932</v>
          </cell>
          <cell r="CH13">
            <v>-0.0053588991033463</v>
          </cell>
        </row>
        <row r="14">
          <cell r="A14">
            <v>1933</v>
          </cell>
          <cell r="B14">
            <v>2221</v>
          </cell>
          <cell r="C14">
            <v>1891</v>
          </cell>
          <cell r="D14">
            <v>1691</v>
          </cell>
          <cell r="E14">
            <v>1664</v>
          </cell>
          <cell r="F14">
            <v>2082</v>
          </cell>
          <cell r="G14">
            <v>2496</v>
          </cell>
          <cell r="H14">
            <v>2524</v>
          </cell>
          <cell r="I14">
            <v>2181</v>
          </cell>
          <cell r="J14">
            <v>1920</v>
          </cell>
          <cell r="K14">
            <v>1772</v>
          </cell>
          <cell r="L14">
            <v>1634</v>
          </cell>
          <cell r="M14">
            <v>1583</v>
          </cell>
          <cell r="O14">
            <v>1933</v>
          </cell>
          <cell r="P14">
            <v>528</v>
          </cell>
          <cell r="Q14">
            <v>610</v>
          </cell>
          <cell r="R14">
            <v>682</v>
          </cell>
          <cell r="S14">
            <v>683</v>
          </cell>
          <cell r="T14">
            <v>518</v>
          </cell>
          <cell r="U14">
            <v>412</v>
          </cell>
          <cell r="V14">
            <v>409</v>
          </cell>
          <cell r="W14">
            <v>478</v>
          </cell>
          <cell r="X14">
            <v>548</v>
          </cell>
          <cell r="Y14">
            <v>561</v>
          </cell>
          <cell r="Z14">
            <v>613</v>
          </cell>
          <cell r="AA14">
            <v>624</v>
          </cell>
          <cell r="AC14">
            <v>1933</v>
          </cell>
          <cell r="AD14">
            <v>2119</v>
          </cell>
          <cell r="AE14">
            <v>1689</v>
          </cell>
          <cell r="AF14">
            <v>1497</v>
          </cell>
          <cell r="AG14">
            <v>1882</v>
          </cell>
          <cell r="AH14">
            <v>2199</v>
          </cell>
          <cell r="AI14">
            <v>2504</v>
          </cell>
          <cell r="AJ14">
            <v>2194</v>
          </cell>
          <cell r="AK14">
            <v>2173</v>
          </cell>
          <cell r="AL14">
            <v>1782</v>
          </cell>
          <cell r="AM14">
            <v>1647</v>
          </cell>
          <cell r="AN14">
            <v>1609</v>
          </cell>
          <cell r="AO14">
            <v>1621</v>
          </cell>
          <cell r="AQ14">
            <v>1933</v>
          </cell>
          <cell r="AR14">
            <v>0.00444806554392353</v>
          </cell>
          <cell r="AS14">
            <v>0.00453637722196004</v>
          </cell>
          <cell r="AT14">
            <v>0.00569006315373989</v>
          </cell>
          <cell r="AU14">
            <v>0.00632660877310176</v>
          </cell>
          <cell r="AV14">
            <v>0.00477539851222104</v>
          </cell>
          <cell r="AW14">
            <v>0.00389704411095953</v>
          </cell>
          <cell r="AX14">
            <v>0.00343555644302449</v>
          </cell>
          <cell r="AY14">
            <v>0.00395973108477666</v>
          </cell>
          <cell r="AZ14">
            <v>0.00403497468936954</v>
          </cell>
          <cell r="BA14">
            <v>0.00464876543209876</v>
          </cell>
          <cell r="BB14">
            <v>0.00506801254806719</v>
          </cell>
          <cell r="BC14">
            <v>0.00511597265382225</v>
          </cell>
          <cell r="BE14">
            <v>1933</v>
          </cell>
          <cell r="BF14">
            <v>-0.0355029585798816</v>
          </cell>
          <cell r="BG14">
            <v>-0.202925908447381</v>
          </cell>
          <cell r="BH14">
            <v>-0.113676731793961</v>
          </cell>
          <cell r="BI14">
            <v>0.257181028724115</v>
          </cell>
          <cell r="BJ14">
            <v>0.168437832093518</v>
          </cell>
          <cell r="BK14">
            <v>0.138699408822192</v>
          </cell>
          <cell r="BL14">
            <v>-0.123801916932907</v>
          </cell>
          <cell r="BM14">
            <v>-0.00957155879671834</v>
          </cell>
          <cell r="BN14">
            <v>-0.179935572940635</v>
          </cell>
          <cell r="BO14">
            <v>-0.0757575757575758</v>
          </cell>
          <cell r="BP14">
            <v>-0.0230722525804493</v>
          </cell>
          <cell r="BQ14">
            <v>0.00745804847731502</v>
          </cell>
          <cell r="BS14">
            <v>1933</v>
          </cell>
          <cell r="BT14">
            <v>-0.0310548930359581</v>
          </cell>
          <cell r="BU14">
            <v>-0.198389531225421</v>
          </cell>
          <cell r="BV14">
            <v>-0.107986668640221</v>
          </cell>
          <cell r="BW14">
            <v>0.263507637497217</v>
          </cell>
          <cell r="BX14">
            <v>0.173213230605739</v>
          </cell>
          <cell r="BY14">
            <v>0.142596452933152</v>
          </cell>
          <cell r="BZ14">
            <v>-0.120366360489883</v>
          </cell>
          <cell r="CA14">
            <v>-0.00561182771194167</v>
          </cell>
          <cell r="CB14">
            <v>-0.175900598251266</v>
          </cell>
          <cell r="CC14">
            <v>-0.071108810325477</v>
          </cell>
          <cell r="CD14">
            <v>-0.0180042400323821</v>
          </cell>
          <cell r="CE14">
            <v>0.0125740211311373</v>
          </cell>
          <cell r="CG14">
            <v>1933</v>
          </cell>
          <cell r="CH14">
            <v>-0.218695708526752</v>
          </cell>
        </row>
        <row r="15">
          <cell r="A15">
            <v>1934</v>
          </cell>
          <cell r="B15">
            <v>1756</v>
          </cell>
          <cell r="C15">
            <v>1986</v>
          </cell>
          <cell r="D15">
            <v>1843</v>
          </cell>
          <cell r="E15">
            <v>1808</v>
          </cell>
          <cell r="F15">
            <v>1627</v>
          </cell>
          <cell r="G15">
            <v>1672</v>
          </cell>
          <cell r="H15">
            <v>1556</v>
          </cell>
          <cell r="I15">
            <v>1434</v>
          </cell>
          <cell r="J15">
            <v>1375</v>
          </cell>
          <cell r="K15">
            <v>1370</v>
          </cell>
          <cell r="L15">
            <v>1287</v>
          </cell>
          <cell r="M15">
            <v>1230</v>
          </cell>
          <cell r="O15">
            <v>1934</v>
          </cell>
          <cell r="P15">
            <v>559</v>
          </cell>
          <cell r="Q15">
            <v>494</v>
          </cell>
          <cell r="R15">
            <v>550</v>
          </cell>
          <cell r="S15">
            <v>558</v>
          </cell>
          <cell r="T15">
            <v>583</v>
          </cell>
          <cell r="U15">
            <v>544</v>
          </cell>
          <cell r="V15">
            <v>573</v>
          </cell>
          <cell r="W15">
            <v>630</v>
          </cell>
          <cell r="X15">
            <v>653</v>
          </cell>
          <cell r="Y15">
            <v>671</v>
          </cell>
          <cell r="Z15">
            <v>714</v>
          </cell>
          <cell r="AA15">
            <v>784</v>
          </cell>
          <cell r="AC15">
            <v>1934</v>
          </cell>
          <cell r="AD15">
            <v>1896</v>
          </cell>
          <cell r="AE15">
            <v>1842</v>
          </cell>
          <cell r="AF15">
            <v>1813</v>
          </cell>
          <cell r="AG15">
            <v>1741</v>
          </cell>
          <cell r="AH15">
            <v>1600</v>
          </cell>
          <cell r="AI15">
            <v>1669</v>
          </cell>
          <cell r="AJ15">
            <v>1394</v>
          </cell>
          <cell r="AK15">
            <v>1424</v>
          </cell>
          <cell r="AL15">
            <v>1430</v>
          </cell>
          <cell r="AM15">
            <v>1327</v>
          </cell>
          <cell r="AN15">
            <v>1313</v>
          </cell>
          <cell r="AO15">
            <v>1213</v>
          </cell>
          <cell r="AQ15">
            <v>1934</v>
          </cell>
          <cell r="AR15">
            <v>0.00504628829940366</v>
          </cell>
          <cell r="AS15">
            <v>0.00431207805907173</v>
          </cell>
          <cell r="AT15">
            <v>0.00458582157075642</v>
          </cell>
          <cell r="AU15">
            <v>0.00463717595146167</v>
          </cell>
          <cell r="AV15">
            <v>0.00454021156423511</v>
          </cell>
          <cell r="AW15">
            <v>0.00473733333333333</v>
          </cell>
          <cell r="AX15">
            <v>0.00445170760934691</v>
          </cell>
          <cell r="AY15">
            <v>0.0054006456241033</v>
          </cell>
          <cell r="AZ15">
            <v>0.00525441830524345</v>
          </cell>
          <cell r="BA15">
            <v>0.00535705128205128</v>
          </cell>
          <cell r="BB15">
            <v>0.00577064807837227</v>
          </cell>
          <cell r="BC15">
            <v>0.00612033511043412</v>
          </cell>
          <cell r="BE15">
            <v>1934</v>
          </cell>
          <cell r="BF15">
            <v>0.169648365206662</v>
          </cell>
          <cell r="BG15">
            <v>-0.0284810126582279</v>
          </cell>
          <cell r="BH15">
            <v>-0.0157437567861021</v>
          </cell>
          <cell r="BI15">
            <v>-0.0397131825703254</v>
          </cell>
          <cell r="BJ15">
            <v>-0.0809879379666858</v>
          </cell>
          <cell r="BK15">
            <v>0.0431250000000001</v>
          </cell>
          <cell r="BL15">
            <v>-0.164769322947873</v>
          </cell>
          <cell r="BM15">
            <v>0.0215208034433285</v>
          </cell>
          <cell r="BN15">
            <v>0.0042134831460674</v>
          </cell>
          <cell r="BO15">
            <v>-0.0720279720279721</v>
          </cell>
          <cell r="BP15">
            <v>-0.0105501130369254</v>
          </cell>
          <cell r="BQ15">
            <v>-0.0761614623000761</v>
          </cell>
          <cell r="BS15">
            <v>1934</v>
          </cell>
          <cell r="BT15">
            <v>0.174694653506066</v>
          </cell>
          <cell r="BU15">
            <v>-0.0241689345991562</v>
          </cell>
          <cell r="BV15">
            <v>-0.0111579352153456</v>
          </cell>
          <cell r="BW15">
            <v>-0.0350760066188637</v>
          </cell>
          <cell r="BX15">
            <v>-0.0764477264024507</v>
          </cell>
          <cell r="BY15">
            <v>0.0478623333333334</v>
          </cell>
          <cell r="BZ15">
            <v>-0.160317615338526</v>
          </cell>
          <cell r="CA15">
            <v>0.0269214490674318</v>
          </cell>
          <cell r="CB15">
            <v>0.00946790145131084</v>
          </cell>
          <cell r="CC15">
            <v>-0.0666709207459208</v>
          </cell>
          <cell r="CD15">
            <v>-0.00477946495855317</v>
          </cell>
          <cell r="CE15">
            <v>-0.070041127189642</v>
          </cell>
          <cell r="CG15">
            <v>1934</v>
          </cell>
          <cell r="CH15">
            <v>-0.204119194638668</v>
          </cell>
        </row>
        <row r="16">
          <cell r="A16">
            <v>1935</v>
          </cell>
          <cell r="B16">
            <v>1190</v>
          </cell>
          <cell r="C16">
            <v>1086</v>
          </cell>
          <cell r="D16">
            <v>1036</v>
          </cell>
          <cell r="E16">
            <v>1241</v>
          </cell>
          <cell r="F16">
            <v>1321</v>
          </cell>
          <cell r="G16">
            <v>1465</v>
          </cell>
          <cell r="H16">
            <v>1560</v>
          </cell>
          <cell r="I16">
            <v>1788</v>
          </cell>
          <cell r="J16">
            <v>1756</v>
          </cell>
          <cell r="K16">
            <v>1789</v>
          </cell>
          <cell r="L16">
            <v>1985</v>
          </cell>
          <cell r="M16">
            <v>1964</v>
          </cell>
          <cell r="O16">
            <v>1935</v>
          </cell>
          <cell r="P16">
            <v>802</v>
          </cell>
          <cell r="Q16">
            <v>807</v>
          </cell>
          <cell r="R16">
            <v>812</v>
          </cell>
          <cell r="S16">
            <v>670</v>
          </cell>
          <cell r="T16">
            <v>621</v>
          </cell>
          <cell r="U16">
            <v>551</v>
          </cell>
          <cell r="V16">
            <v>502</v>
          </cell>
          <cell r="W16">
            <v>445</v>
          </cell>
          <cell r="X16">
            <v>449</v>
          </cell>
          <cell r="Y16">
            <v>449</v>
          </cell>
          <cell r="Z16">
            <v>408</v>
          </cell>
          <cell r="AA16">
            <v>413</v>
          </cell>
          <cell r="AC16">
            <v>1935</v>
          </cell>
          <cell r="AD16">
            <v>1177</v>
          </cell>
          <cell r="AE16">
            <v>1036</v>
          </cell>
          <cell r="AF16">
            <v>1137</v>
          </cell>
          <cell r="AG16">
            <v>1264</v>
          </cell>
          <cell r="AH16">
            <v>1397</v>
          </cell>
          <cell r="AI16">
            <v>1535</v>
          </cell>
          <cell r="AJ16">
            <v>1662</v>
          </cell>
          <cell r="AK16">
            <v>1749</v>
          </cell>
          <cell r="AL16">
            <v>1721</v>
          </cell>
          <cell r="AM16">
            <v>1925</v>
          </cell>
          <cell r="AN16">
            <v>1939</v>
          </cell>
          <cell r="AO16">
            <v>2025</v>
          </cell>
          <cell r="AQ16">
            <v>1935</v>
          </cell>
          <cell r="AR16">
            <v>0.00655660895850508</v>
          </cell>
          <cell r="AS16">
            <v>0.00620505522514868</v>
          </cell>
          <cell r="AT16">
            <v>0.00676666666666667</v>
          </cell>
          <cell r="AU16">
            <v>0.0060940340076224</v>
          </cell>
          <cell r="AV16">
            <v>0.00540836629746835</v>
          </cell>
          <cell r="AW16">
            <v>0.00481516941064185</v>
          </cell>
          <cell r="AX16">
            <v>0.0042514657980456</v>
          </cell>
          <cell r="AY16">
            <v>0.00398947051744886</v>
          </cell>
          <cell r="AZ16">
            <v>0.00375664189060415</v>
          </cell>
          <cell r="BA16">
            <v>0.00388950706953322</v>
          </cell>
          <cell r="BB16">
            <v>0.00350597402597403</v>
          </cell>
          <cell r="BC16">
            <v>0.00348604091456077</v>
          </cell>
          <cell r="BE16">
            <v>1935</v>
          </cell>
          <cell r="BF16">
            <v>-0.0296784830997526</v>
          </cell>
          <cell r="BG16">
            <v>-0.119796091758709</v>
          </cell>
          <cell r="BH16">
            <v>0.0974903474903475</v>
          </cell>
          <cell r="BI16">
            <v>0.11169744942832</v>
          </cell>
          <cell r="BJ16">
            <v>0.105221518987342</v>
          </cell>
          <cell r="BK16">
            <v>0.0987831066571223</v>
          </cell>
          <cell r="BL16">
            <v>0.0827361563517914</v>
          </cell>
          <cell r="BM16">
            <v>0.052346570397112</v>
          </cell>
          <cell r="BN16">
            <v>-0.0160091480846197</v>
          </cell>
          <cell r="BO16">
            <v>0.118535735037769</v>
          </cell>
          <cell r="BP16">
            <v>0.00727272727272732</v>
          </cell>
          <cell r="BQ16">
            <v>0.0443527591542032</v>
          </cell>
          <cell r="BS16">
            <v>1935</v>
          </cell>
          <cell r="BT16">
            <v>-0.0231218741412475</v>
          </cell>
          <cell r="BU16">
            <v>-0.11359103653356</v>
          </cell>
          <cell r="BV16">
            <v>0.104257014157014</v>
          </cell>
          <cell r="BW16">
            <v>0.117791483435942</v>
          </cell>
          <cell r="BX16">
            <v>0.11062988528481</v>
          </cell>
          <cell r="BY16">
            <v>0.103598276067764</v>
          </cell>
          <cell r="BZ16">
            <v>0.086987622149837</v>
          </cell>
          <cell r="CA16">
            <v>0.0563360409145608</v>
          </cell>
          <cell r="CB16">
            <v>-0.0122525061940156</v>
          </cell>
          <cell r="CC16">
            <v>0.122425242107302</v>
          </cell>
          <cell r="CD16">
            <v>0.0107787012987013</v>
          </cell>
          <cell r="CE16">
            <v>0.047838800068764</v>
          </cell>
          <cell r="CG16">
            <v>1935</v>
          </cell>
          <cell r="CH16">
            <v>0.766308143999231</v>
          </cell>
        </row>
        <row r="17">
          <cell r="A17">
            <v>1936</v>
          </cell>
          <cell r="B17">
            <v>2131</v>
          </cell>
          <cell r="C17">
            <v>2198</v>
          </cell>
          <cell r="D17">
            <v>2173</v>
          </cell>
          <cell r="E17">
            <v>2137</v>
          </cell>
          <cell r="F17">
            <v>2022</v>
          </cell>
          <cell r="G17">
            <v>2179</v>
          </cell>
          <cell r="H17">
            <v>2359</v>
          </cell>
          <cell r="I17">
            <v>2376</v>
          </cell>
          <cell r="J17">
            <v>2345</v>
          </cell>
          <cell r="K17">
            <v>2384</v>
          </cell>
          <cell r="L17">
            <v>2329</v>
          </cell>
          <cell r="M17">
            <v>2329</v>
          </cell>
          <cell r="O17">
            <v>1936</v>
          </cell>
          <cell r="P17">
            <v>408</v>
          </cell>
          <cell r="Q17">
            <v>401</v>
          </cell>
          <cell r="R17">
            <v>396</v>
          </cell>
          <cell r="S17">
            <v>407</v>
          </cell>
          <cell r="T17">
            <v>429</v>
          </cell>
          <cell r="U17">
            <v>396</v>
          </cell>
          <cell r="V17">
            <v>375</v>
          </cell>
          <cell r="W17">
            <v>392</v>
          </cell>
          <cell r="X17">
            <v>428</v>
          </cell>
          <cell r="Y17">
            <v>431</v>
          </cell>
          <cell r="Z17">
            <v>447</v>
          </cell>
          <cell r="AA17">
            <v>436</v>
          </cell>
          <cell r="AC17">
            <v>1936</v>
          </cell>
          <cell r="AD17">
            <v>2241</v>
          </cell>
          <cell r="AE17">
            <v>2157</v>
          </cell>
          <cell r="AF17">
            <v>2157</v>
          </cell>
          <cell r="AG17">
            <v>1974</v>
          </cell>
          <cell r="AH17">
            <v>2117</v>
          </cell>
          <cell r="AI17">
            <v>2184</v>
          </cell>
          <cell r="AJ17">
            <v>2397</v>
          </cell>
          <cell r="AK17">
            <v>2385</v>
          </cell>
          <cell r="AL17">
            <v>2323</v>
          </cell>
          <cell r="AM17">
            <v>2446</v>
          </cell>
          <cell r="AN17">
            <v>2396</v>
          </cell>
          <cell r="AO17">
            <v>2346</v>
          </cell>
          <cell r="AQ17">
            <v>1936</v>
          </cell>
          <cell r="AR17">
            <v>0.00357797530864198</v>
          </cell>
          <cell r="AS17">
            <v>0.0032775472259408</v>
          </cell>
          <cell r="AT17">
            <v>0.00332447844228095</v>
          </cell>
          <cell r="AU17">
            <v>0.00336021866790295</v>
          </cell>
          <cell r="AV17">
            <v>0.00366193009118541</v>
          </cell>
          <cell r="AW17">
            <v>0.00339664619744922</v>
          </cell>
          <cell r="AX17">
            <v>0.00337540064102564</v>
          </cell>
          <cell r="AY17">
            <v>0.00323804755944931</v>
          </cell>
          <cell r="AZ17">
            <v>0.00350684835779175</v>
          </cell>
          <cell r="BA17">
            <v>0.00368598077199024</v>
          </cell>
          <cell r="BB17">
            <v>0.00354682134096484</v>
          </cell>
          <cell r="BC17">
            <v>0.00353173344462994</v>
          </cell>
          <cell r="BE17">
            <v>1936</v>
          </cell>
          <cell r="BF17">
            <v>0.106666666666667</v>
          </cell>
          <cell r="BG17">
            <v>-0.0374832663989291</v>
          </cell>
          <cell r="BH17">
            <v>0</v>
          </cell>
          <cell r="BI17">
            <v>-0.0848400556328234</v>
          </cell>
          <cell r="BJ17">
            <v>0.0724417426545085</v>
          </cell>
          <cell r="BK17">
            <v>0.0316485592820028</v>
          </cell>
          <cell r="BL17">
            <v>0.0975274725274726</v>
          </cell>
          <cell r="BM17">
            <v>-0.00500625782227782</v>
          </cell>
          <cell r="BN17">
            <v>-0.0259958071278826</v>
          </cell>
          <cell r="BO17">
            <v>0.0529487731381835</v>
          </cell>
          <cell r="BP17">
            <v>-0.0204415372035978</v>
          </cell>
          <cell r="BQ17">
            <v>-0.0208681135225376</v>
          </cell>
          <cell r="BS17">
            <v>1936</v>
          </cell>
          <cell r="BT17">
            <v>0.110244641975309</v>
          </cell>
          <cell r="BU17">
            <v>-0.0342057191729883</v>
          </cell>
          <cell r="BV17">
            <v>0.00332447844228095</v>
          </cell>
          <cell r="BW17">
            <v>-0.0814798369649204</v>
          </cell>
          <cell r="BX17">
            <v>0.0761036727456939</v>
          </cell>
          <cell r="BY17">
            <v>0.0350452054794521</v>
          </cell>
          <cell r="BZ17">
            <v>0.100902873168498</v>
          </cell>
          <cell r="CA17">
            <v>-0.0017682102628285</v>
          </cell>
          <cell r="CB17">
            <v>-0.0224889587700909</v>
          </cell>
          <cell r="CC17">
            <v>0.0566347539101737</v>
          </cell>
          <cell r="CD17">
            <v>-0.0168947158626329</v>
          </cell>
          <cell r="CE17">
            <v>-0.0173363800779077</v>
          </cell>
          <cell r="CG17">
            <v>1936</v>
          </cell>
          <cell r="CH17">
            <v>0.206920659790005</v>
          </cell>
        </row>
        <row r="18">
          <cell r="A18">
            <v>1937</v>
          </cell>
          <cell r="B18">
            <v>2434</v>
          </cell>
          <cell r="C18">
            <v>2343</v>
          </cell>
          <cell r="D18">
            <v>2213</v>
          </cell>
          <cell r="E18">
            <v>2062</v>
          </cell>
          <cell r="F18">
            <v>1915</v>
          </cell>
          <cell r="G18">
            <v>1794</v>
          </cell>
          <cell r="H18">
            <v>1969</v>
          </cell>
          <cell r="I18">
            <v>1946</v>
          </cell>
          <cell r="J18">
            <v>1708</v>
          </cell>
          <cell r="K18">
            <v>1510</v>
          </cell>
          <cell r="L18">
            <v>1525</v>
          </cell>
          <cell r="M18">
            <v>1468</v>
          </cell>
          <cell r="O18">
            <v>1937</v>
          </cell>
          <cell r="P18">
            <v>432</v>
          </cell>
          <cell r="Q18">
            <v>447</v>
          </cell>
          <cell r="R18">
            <v>476</v>
          </cell>
          <cell r="S18">
            <v>512</v>
          </cell>
          <cell r="T18">
            <v>552</v>
          </cell>
          <cell r="U18">
            <v>581</v>
          </cell>
          <cell r="V18">
            <v>532</v>
          </cell>
          <cell r="W18">
            <v>537</v>
          </cell>
          <cell r="X18">
            <v>603</v>
          </cell>
          <cell r="Y18">
            <v>665</v>
          </cell>
          <cell r="Z18">
            <v>654</v>
          </cell>
          <cell r="AA18">
            <v>688</v>
          </cell>
          <cell r="AC18">
            <v>1937</v>
          </cell>
          <cell r="AD18">
            <v>2383</v>
          </cell>
          <cell r="AE18">
            <v>2290</v>
          </cell>
          <cell r="AF18">
            <v>2150</v>
          </cell>
          <cell r="AG18">
            <v>1983</v>
          </cell>
          <cell r="AH18">
            <v>1872</v>
          </cell>
          <cell r="AI18">
            <v>1776</v>
          </cell>
          <cell r="AJ18">
            <v>2064</v>
          </cell>
          <cell r="AK18">
            <v>1869</v>
          </cell>
          <cell r="AL18">
            <v>1641</v>
          </cell>
          <cell r="AM18">
            <v>1548</v>
          </cell>
          <cell r="AN18">
            <v>1552</v>
          </cell>
          <cell r="AO18">
            <v>1396</v>
          </cell>
          <cell r="AQ18">
            <v>1937</v>
          </cell>
          <cell r="AR18">
            <v>0.00373503836317136</v>
          </cell>
          <cell r="AS18">
            <v>0.0036624737725556</v>
          </cell>
          <cell r="AT18">
            <v>0.00383328966521106</v>
          </cell>
          <cell r="AU18">
            <v>0.00409203100775194</v>
          </cell>
          <cell r="AV18">
            <v>0.00444225920322743</v>
          </cell>
          <cell r="AW18">
            <v>0.00463993055555556</v>
          </cell>
          <cell r="AX18">
            <v>0.00491510885885886</v>
          </cell>
          <cell r="AY18">
            <v>0.00421916182170543</v>
          </cell>
          <cell r="AZ18">
            <v>0.00459213483146067</v>
          </cell>
          <cell r="BA18">
            <v>0.00509927889498273</v>
          </cell>
          <cell r="BB18">
            <v>0.00536902454780362</v>
          </cell>
          <cell r="BC18">
            <v>0.00542302405498282</v>
          </cell>
          <cell r="BE18">
            <v>1937</v>
          </cell>
          <cell r="BF18">
            <v>0.0157715260017051</v>
          </cell>
          <cell r="BG18">
            <v>-0.0390264372639531</v>
          </cell>
          <cell r="BH18">
            <v>-0.0611353711790393</v>
          </cell>
          <cell r="BI18">
            <v>-0.0776744186046512</v>
          </cell>
          <cell r="BJ18">
            <v>-0.0559757942511346</v>
          </cell>
          <cell r="BK18">
            <v>-0.0512820512820513</v>
          </cell>
          <cell r="BL18">
            <v>0.162162162162162</v>
          </cell>
          <cell r="BM18">
            <v>-0.0944767441860465</v>
          </cell>
          <cell r="BN18">
            <v>-0.12199036918138</v>
          </cell>
          <cell r="BO18">
            <v>-0.056672760511883</v>
          </cell>
          <cell r="BP18">
            <v>0.00258397932816545</v>
          </cell>
          <cell r="BQ18">
            <v>-0.100515463917526</v>
          </cell>
          <cell r="BS18">
            <v>1937</v>
          </cell>
          <cell r="BT18">
            <v>0.0195065643648764</v>
          </cell>
          <cell r="BU18">
            <v>-0.0353639634913974</v>
          </cell>
          <cell r="BV18">
            <v>-0.0573020815138283</v>
          </cell>
          <cell r="BW18">
            <v>-0.0735823875968993</v>
          </cell>
          <cell r="BX18">
            <v>-0.0515335350479072</v>
          </cell>
          <cell r="BY18">
            <v>-0.0466421207264958</v>
          </cell>
          <cell r="BZ18">
            <v>0.167077271021021</v>
          </cell>
          <cell r="CA18">
            <v>-0.090257582364341</v>
          </cell>
          <cell r="CB18">
            <v>-0.11739823434992</v>
          </cell>
          <cell r="CC18">
            <v>-0.0515734816169002</v>
          </cell>
          <cell r="CD18">
            <v>0.00795300387596907</v>
          </cell>
          <cell r="CE18">
            <v>-0.0950924398625429</v>
          </cell>
          <cell r="CG18">
            <v>1937</v>
          </cell>
          <cell r="CH18">
            <v>-0.37043317288188</v>
          </cell>
        </row>
        <row r="19">
          <cell r="A19">
            <v>1938</v>
          </cell>
          <cell r="B19">
            <v>1430</v>
          </cell>
          <cell r="C19">
            <v>1346</v>
          </cell>
          <cell r="D19">
            <v>1268</v>
          </cell>
          <cell r="E19">
            <v>1244</v>
          </cell>
          <cell r="F19">
            <v>1350</v>
          </cell>
          <cell r="G19">
            <v>1348</v>
          </cell>
          <cell r="H19">
            <v>1524</v>
          </cell>
          <cell r="I19">
            <v>1445</v>
          </cell>
          <cell r="J19">
            <v>1349</v>
          </cell>
          <cell r="K19">
            <v>1586</v>
          </cell>
          <cell r="L19">
            <v>1602</v>
          </cell>
          <cell r="M19">
            <v>1513</v>
          </cell>
          <cell r="O19">
            <v>1938</v>
          </cell>
          <cell r="P19">
            <v>730</v>
          </cell>
          <cell r="Q19">
            <v>767</v>
          </cell>
          <cell r="R19">
            <v>819</v>
          </cell>
          <cell r="S19">
            <v>766</v>
          </cell>
          <cell r="T19">
            <v>681</v>
          </cell>
          <cell r="U19">
            <v>666</v>
          </cell>
          <cell r="V19">
            <v>600</v>
          </cell>
          <cell r="W19">
            <v>636</v>
          </cell>
          <cell r="X19">
            <v>670</v>
          </cell>
          <cell r="Y19">
            <v>572</v>
          </cell>
          <cell r="Z19">
            <v>556</v>
          </cell>
          <cell r="AA19">
            <v>588</v>
          </cell>
          <cell r="AC19">
            <v>1938</v>
          </cell>
          <cell r="AD19">
            <v>1336</v>
          </cell>
          <cell r="AE19">
            <v>1373</v>
          </cell>
          <cell r="AF19">
            <v>1092</v>
          </cell>
          <cell r="AG19">
            <v>1252</v>
          </cell>
          <cell r="AH19">
            <v>1267</v>
          </cell>
          <cell r="AI19">
            <v>1465</v>
          </cell>
          <cell r="AJ19">
            <v>1479</v>
          </cell>
          <cell r="AK19">
            <v>1389</v>
          </cell>
          <cell r="AL19">
            <v>1408</v>
          </cell>
          <cell r="AM19">
            <v>1654</v>
          </cell>
          <cell r="AN19">
            <v>1544</v>
          </cell>
          <cell r="AO19">
            <v>1597</v>
          </cell>
          <cell r="AQ19">
            <v>1938</v>
          </cell>
          <cell r="AR19">
            <v>0.00623149474689589</v>
          </cell>
          <cell r="AS19">
            <v>0.00643950848303393</v>
          </cell>
          <cell r="AT19">
            <v>0.00630305899490168</v>
          </cell>
          <cell r="AU19">
            <v>0.00727185592185592</v>
          </cell>
          <cell r="AV19">
            <v>0.00611920926517572</v>
          </cell>
          <cell r="AW19">
            <v>0.00590481452249408</v>
          </cell>
          <cell r="AX19">
            <v>0.00520136518771331</v>
          </cell>
          <cell r="AY19">
            <v>0.00517816091954023</v>
          </cell>
          <cell r="AZ19">
            <v>0.0054225461963043</v>
          </cell>
          <cell r="BA19">
            <v>0.00536927083333333</v>
          </cell>
          <cell r="BB19">
            <v>0.00448766626360339</v>
          </cell>
          <cell r="BC19">
            <v>0.00480161917098446</v>
          </cell>
          <cell r="BE19">
            <v>1938</v>
          </cell>
          <cell r="BF19">
            <v>-0.0429799426934098</v>
          </cell>
          <cell r="BG19">
            <v>0.027694610778443</v>
          </cell>
          <cell r="BH19">
            <v>-0.204661325564457</v>
          </cell>
          <cell r="BI19">
            <v>0.146520146520146</v>
          </cell>
          <cell r="BJ19">
            <v>0.0119808306709266</v>
          </cell>
          <cell r="BK19">
            <v>0.156274664561957</v>
          </cell>
          <cell r="BL19">
            <v>0.00955631399317403</v>
          </cell>
          <cell r="BM19">
            <v>-0.0608519269776876</v>
          </cell>
          <cell r="BN19">
            <v>0.013678905687545</v>
          </cell>
          <cell r="BO19">
            <v>0.174715909090909</v>
          </cell>
          <cell r="BP19">
            <v>-0.0665054413542926</v>
          </cell>
          <cell r="BQ19">
            <v>0.0343264248704662</v>
          </cell>
          <cell r="BS19">
            <v>1938</v>
          </cell>
          <cell r="BT19">
            <v>-0.0367484479465139</v>
          </cell>
          <cell r="BU19">
            <v>0.034134119261477</v>
          </cell>
          <cell r="BV19">
            <v>-0.198358266569556</v>
          </cell>
          <cell r="BW19">
            <v>0.153792002442002</v>
          </cell>
          <cell r="BX19">
            <v>0.0181000399361023</v>
          </cell>
          <cell r="BY19">
            <v>0.162179479084452</v>
          </cell>
          <cell r="BZ19">
            <v>0.0147576791808873</v>
          </cell>
          <cell r="CA19">
            <v>-0.0556737660581474</v>
          </cell>
          <cell r="CB19">
            <v>0.0191014518838493</v>
          </cell>
          <cell r="CC19">
            <v>0.180085179924243</v>
          </cell>
          <cell r="CD19">
            <v>-0.0620177750906892</v>
          </cell>
          <cell r="CE19">
            <v>0.0391280440414507</v>
          </cell>
          <cell r="CG19">
            <v>1938</v>
          </cell>
          <cell r="CH19">
            <v>0.224522971270944</v>
          </cell>
        </row>
        <row r="20">
          <cell r="A20">
            <v>1939</v>
          </cell>
          <cell r="B20">
            <v>1605</v>
          </cell>
          <cell r="C20">
            <v>1681</v>
          </cell>
          <cell r="D20">
            <v>1677</v>
          </cell>
          <cell r="E20">
            <v>1497</v>
          </cell>
          <cell r="F20">
            <v>1579</v>
          </cell>
          <cell r="G20">
            <v>1606</v>
          </cell>
          <cell r="H20">
            <v>1655</v>
          </cell>
          <cell r="I20">
            <v>1692</v>
          </cell>
          <cell r="J20">
            <v>1618</v>
          </cell>
          <cell r="K20">
            <v>1664</v>
          </cell>
          <cell r="L20">
            <v>1676</v>
          </cell>
          <cell r="M20">
            <v>1652</v>
          </cell>
          <cell r="O20">
            <v>1939</v>
          </cell>
          <cell r="P20">
            <v>553</v>
          </cell>
          <cell r="Q20">
            <v>533</v>
          </cell>
          <cell r="R20">
            <v>534</v>
          </cell>
          <cell r="S20">
            <v>600</v>
          </cell>
          <cell r="T20">
            <v>566</v>
          </cell>
          <cell r="U20">
            <v>559</v>
          </cell>
          <cell r="V20">
            <v>547</v>
          </cell>
          <cell r="W20">
            <v>533</v>
          </cell>
          <cell r="X20">
            <v>562</v>
          </cell>
          <cell r="Y20">
            <v>548</v>
          </cell>
          <cell r="Z20">
            <v>547</v>
          </cell>
          <cell r="AA20">
            <v>558</v>
          </cell>
          <cell r="AC20">
            <v>1939</v>
          </cell>
          <cell r="AD20">
            <v>1616</v>
          </cell>
          <cell r="AE20">
            <v>1738</v>
          </cell>
          <cell r="AF20">
            <v>1491</v>
          </cell>
          <cell r="AG20">
            <v>1526</v>
          </cell>
          <cell r="AH20">
            <v>1620</v>
          </cell>
          <cell r="AI20">
            <v>1544</v>
          </cell>
          <cell r="AJ20">
            <v>1723</v>
          </cell>
          <cell r="AK20">
            <v>1604</v>
          </cell>
          <cell r="AL20">
            <v>1664</v>
          </cell>
          <cell r="AM20">
            <v>1678</v>
          </cell>
          <cell r="AN20">
            <v>1644</v>
          </cell>
          <cell r="AO20">
            <v>1681</v>
          </cell>
          <cell r="AQ20">
            <v>1939</v>
          </cell>
          <cell r="AR20">
            <v>0.00463141828428303</v>
          </cell>
          <cell r="AS20">
            <v>0.00462032281353135</v>
          </cell>
          <cell r="AT20">
            <v>0.00429381472957422</v>
          </cell>
          <cell r="AU20">
            <v>0.00502012072434608</v>
          </cell>
          <cell r="AV20">
            <v>0.00488048274355614</v>
          </cell>
          <cell r="AW20">
            <v>0.00461807613168724</v>
          </cell>
          <cell r="AX20">
            <v>0.00488603734887738</v>
          </cell>
          <cell r="AY20">
            <v>0.0043617527568195</v>
          </cell>
          <cell r="AZ20">
            <v>0.00472421030756442</v>
          </cell>
          <cell r="BA20">
            <v>0.00456666666666667</v>
          </cell>
          <cell r="BB20">
            <v>0.00455290027810886</v>
          </cell>
          <cell r="BC20">
            <v>0.00467262773722628</v>
          </cell>
          <cell r="BE20">
            <v>1939</v>
          </cell>
          <cell r="BF20">
            <v>0.0118973074514714</v>
          </cell>
          <cell r="BG20">
            <v>0.0754950495049505</v>
          </cell>
          <cell r="BH20">
            <v>-0.142117376294592</v>
          </cell>
          <cell r="BI20">
            <v>0.0234741784037558</v>
          </cell>
          <cell r="BJ20">
            <v>0.0615989515072084</v>
          </cell>
          <cell r="BK20">
            <v>-0.0469135802469136</v>
          </cell>
          <cell r="BL20">
            <v>0.115932642487047</v>
          </cell>
          <cell r="BM20">
            <v>-0.069065583284968</v>
          </cell>
          <cell r="BN20">
            <v>0.0374064837905237</v>
          </cell>
          <cell r="BO20">
            <v>0.00841346153846145</v>
          </cell>
          <cell r="BP20">
            <v>-0.0202622169249106</v>
          </cell>
          <cell r="BQ20">
            <v>0.0225060827250607</v>
          </cell>
          <cell r="BS20">
            <v>1939</v>
          </cell>
          <cell r="BT20">
            <v>0.0165287257357545</v>
          </cell>
          <cell r="BU20">
            <v>0.0801153723184818</v>
          </cell>
          <cell r="BV20">
            <v>-0.137823561565017</v>
          </cell>
          <cell r="BW20">
            <v>0.0284942991281018</v>
          </cell>
          <cell r="BX20">
            <v>0.0664794342507645</v>
          </cell>
          <cell r="BY20">
            <v>-0.0422955041152264</v>
          </cell>
          <cell r="BZ20">
            <v>0.120818679835924</v>
          </cell>
          <cell r="CA20">
            <v>-0.0647038305281485</v>
          </cell>
          <cell r="CB20">
            <v>0.0421306940980881</v>
          </cell>
          <cell r="CC20">
            <v>0.0129801282051281</v>
          </cell>
          <cell r="CD20">
            <v>-0.0157093166468017</v>
          </cell>
          <cell r="CE20">
            <v>0.027178710462287</v>
          </cell>
          <cell r="CG20">
            <v>1939</v>
          </cell>
          <cell r="CH20">
            <v>0.112625133903199</v>
          </cell>
        </row>
        <row r="21">
          <cell r="A21">
            <v>1940</v>
          </cell>
          <cell r="B21">
            <v>1697</v>
          </cell>
          <cell r="C21">
            <v>1685</v>
          </cell>
          <cell r="D21">
            <v>1634</v>
          </cell>
          <cell r="E21">
            <v>1657</v>
          </cell>
          <cell r="F21">
            <v>1456</v>
          </cell>
          <cell r="G21">
            <v>1370</v>
          </cell>
          <cell r="H21">
            <v>1488</v>
          </cell>
          <cell r="I21">
            <v>1474</v>
          </cell>
          <cell r="J21">
            <v>1468</v>
          </cell>
          <cell r="K21">
            <v>1442</v>
          </cell>
          <cell r="L21">
            <v>1388</v>
          </cell>
          <cell r="M21">
            <v>1297</v>
          </cell>
          <cell r="O21">
            <v>1940</v>
          </cell>
          <cell r="P21">
            <v>540</v>
          </cell>
          <cell r="Q21">
            <v>547</v>
          </cell>
          <cell r="R21">
            <v>557</v>
          </cell>
          <cell r="S21">
            <v>556</v>
          </cell>
          <cell r="T21">
            <v>650</v>
          </cell>
          <cell r="U21">
            <v>689</v>
          </cell>
          <cell r="V21">
            <v>628</v>
          </cell>
          <cell r="W21">
            <v>636</v>
          </cell>
          <cell r="X21">
            <v>635</v>
          </cell>
          <cell r="Y21">
            <v>651</v>
          </cell>
          <cell r="Z21">
            <v>688</v>
          </cell>
          <cell r="AA21">
            <v>734</v>
          </cell>
          <cell r="AC21">
            <v>1940</v>
          </cell>
          <cell r="AD21">
            <v>1685</v>
          </cell>
          <cell r="AE21">
            <v>1660</v>
          </cell>
          <cell r="AF21">
            <v>1668</v>
          </cell>
          <cell r="AG21">
            <v>1645</v>
          </cell>
          <cell r="AH21">
            <v>1314</v>
          </cell>
          <cell r="AI21">
            <v>1504</v>
          </cell>
          <cell r="AJ21">
            <v>1506</v>
          </cell>
          <cell r="AK21">
            <v>1484</v>
          </cell>
          <cell r="AL21">
            <v>1445</v>
          </cell>
          <cell r="AM21">
            <v>1483</v>
          </cell>
          <cell r="AN21">
            <v>1296</v>
          </cell>
          <cell r="AO21">
            <v>1308</v>
          </cell>
          <cell r="AQ21">
            <v>1940</v>
          </cell>
          <cell r="AR21">
            <v>0.00454283164782867</v>
          </cell>
          <cell r="AS21">
            <v>0.00455833333333333</v>
          </cell>
          <cell r="AT21">
            <v>0.00456896586345381</v>
          </cell>
          <cell r="AU21">
            <v>0.00460277777777778</v>
          </cell>
          <cell r="AV21">
            <v>0.00479432624113475</v>
          </cell>
          <cell r="AW21">
            <v>0.00598636478944698</v>
          </cell>
          <cell r="AX21">
            <v>0.00517765957446809</v>
          </cell>
          <cell r="AY21">
            <v>0.00518738379814077</v>
          </cell>
          <cell r="AZ21">
            <v>0.00523461365678347</v>
          </cell>
          <cell r="BA21">
            <v>0.00541373702422145</v>
          </cell>
          <cell r="BB21">
            <v>0.00536605978871657</v>
          </cell>
          <cell r="BC21">
            <v>0.00612138631687243</v>
          </cell>
          <cell r="BE21">
            <v>1940</v>
          </cell>
          <cell r="BF21">
            <v>0.00237953599048191</v>
          </cell>
          <cell r="BG21">
            <v>-0.0148367952522255</v>
          </cell>
          <cell r="BH21">
            <v>0.00481927710843366</v>
          </cell>
          <cell r="BI21">
            <v>-0.0137889688249401</v>
          </cell>
          <cell r="BJ21">
            <v>-0.201215805471125</v>
          </cell>
          <cell r="BK21">
            <v>0.144596651445966</v>
          </cell>
          <cell r="BL21">
            <v>0.00132978723404253</v>
          </cell>
          <cell r="BM21">
            <v>-0.0146082337317397</v>
          </cell>
          <cell r="BN21">
            <v>-0.0262803234501348</v>
          </cell>
          <cell r="BO21">
            <v>0.0262975778546712</v>
          </cell>
          <cell r="BP21">
            <v>-0.126095751854349</v>
          </cell>
          <cell r="BQ21">
            <v>0.0092592592592593</v>
          </cell>
          <cell r="BS21">
            <v>1940</v>
          </cell>
          <cell r="BT21">
            <v>0.00692236763831058</v>
          </cell>
          <cell r="BU21">
            <v>-0.0102784619188921</v>
          </cell>
          <cell r="BV21">
            <v>0.00938824297188748</v>
          </cell>
          <cell r="BW21">
            <v>-0.0091861910471623</v>
          </cell>
          <cell r="BX21">
            <v>-0.19642147922999</v>
          </cell>
          <cell r="BY21">
            <v>0.150583016235413</v>
          </cell>
          <cell r="BZ21">
            <v>0.00650744680851062</v>
          </cell>
          <cell r="CA21">
            <v>-0.00942084993359892</v>
          </cell>
          <cell r="CB21">
            <v>-0.0210457097933513</v>
          </cell>
          <cell r="CC21">
            <v>0.0317113148788927</v>
          </cell>
          <cell r="CD21">
            <v>-0.120729692065633</v>
          </cell>
          <cell r="CE21">
            <v>0.0153806455761317</v>
          </cell>
          <cell r="CG21">
            <v>1940</v>
          </cell>
          <cell r="CH21">
            <v>-0.17151690258774</v>
          </cell>
        </row>
        <row r="22">
          <cell r="A22">
            <v>1941</v>
          </cell>
          <cell r="B22">
            <v>1325</v>
          </cell>
          <cell r="C22">
            <v>1240</v>
          </cell>
          <cell r="D22">
            <v>1219</v>
          </cell>
          <cell r="E22">
            <v>1148</v>
          </cell>
          <cell r="F22">
            <v>1072</v>
          </cell>
          <cell r="G22">
            <v>1082</v>
          </cell>
          <cell r="H22">
            <v>1106</v>
          </cell>
          <cell r="I22">
            <v>1091</v>
          </cell>
          <cell r="J22">
            <v>1074</v>
          </cell>
          <cell r="K22">
            <v>1016</v>
          </cell>
          <cell r="L22">
            <v>914</v>
          </cell>
          <cell r="M22">
            <v>828</v>
          </cell>
          <cell r="O22">
            <v>1941</v>
          </cell>
          <cell r="P22">
            <v>717</v>
          </cell>
          <cell r="Q22">
            <v>774</v>
          </cell>
          <cell r="R22">
            <v>786</v>
          </cell>
          <cell r="S22">
            <v>842</v>
          </cell>
          <cell r="T22">
            <v>897</v>
          </cell>
          <cell r="U22">
            <v>894</v>
          </cell>
          <cell r="V22">
            <v>837</v>
          </cell>
          <cell r="W22">
            <v>811</v>
          </cell>
          <cell r="X22">
            <v>801</v>
          </cell>
          <cell r="Y22">
            <v>889</v>
          </cell>
          <cell r="Z22">
            <v>988</v>
          </cell>
          <cell r="AA22">
            <v>989</v>
          </cell>
          <cell r="AC22">
            <v>1941</v>
          </cell>
          <cell r="AD22">
            <v>1289</v>
          </cell>
          <cell r="AE22">
            <v>1251</v>
          </cell>
          <cell r="AF22">
            <v>1208</v>
          </cell>
          <cell r="AG22">
            <v>1098</v>
          </cell>
          <cell r="AH22">
            <v>1053</v>
          </cell>
          <cell r="AI22">
            <v>1072</v>
          </cell>
          <cell r="AJ22">
            <v>1122</v>
          </cell>
          <cell r="AK22">
            <v>1093</v>
          </cell>
          <cell r="AL22">
            <v>1055</v>
          </cell>
          <cell r="AM22">
            <v>958</v>
          </cell>
          <cell r="AN22">
            <v>888</v>
          </cell>
          <cell r="AO22">
            <v>821</v>
          </cell>
          <cell r="AQ22">
            <v>1941</v>
          </cell>
          <cell r="AR22">
            <v>0.00605265672782875</v>
          </cell>
          <cell r="AS22">
            <v>0.00620480993017843</v>
          </cell>
          <cell r="AT22">
            <v>0.00638245403677058</v>
          </cell>
          <cell r="AU22">
            <v>0.00666815673289183</v>
          </cell>
          <cell r="AV22">
            <v>0.00729799635701275</v>
          </cell>
          <cell r="AW22">
            <v>0.00765517568850902</v>
          </cell>
          <cell r="AX22">
            <v>0.00719622201492537</v>
          </cell>
          <cell r="AY22">
            <v>0.00657160576351753</v>
          </cell>
          <cell r="AZ22">
            <v>0.00655896614821592</v>
          </cell>
          <cell r="BA22">
            <v>0.00713447077409163</v>
          </cell>
          <cell r="BB22">
            <v>0.00785518441196938</v>
          </cell>
          <cell r="BC22">
            <v>0.0076847972972973</v>
          </cell>
          <cell r="BE22">
            <v>1941</v>
          </cell>
          <cell r="BF22">
            <v>-0.0145259938837921</v>
          </cell>
          <cell r="BG22">
            <v>-0.0294802172226533</v>
          </cell>
          <cell r="BH22">
            <v>-0.0343725019984013</v>
          </cell>
          <cell r="BI22">
            <v>-0.0910596026490066</v>
          </cell>
          <cell r="BJ22">
            <v>-0.0409836065573771</v>
          </cell>
          <cell r="BK22">
            <v>0.0180436847103513</v>
          </cell>
          <cell r="BL22">
            <v>0.0466417910447761</v>
          </cell>
          <cell r="BM22">
            <v>-0.0258467023172906</v>
          </cell>
          <cell r="BN22">
            <v>-0.0347666971637695</v>
          </cell>
          <cell r="BO22">
            <v>-0.0919431279620853</v>
          </cell>
          <cell r="BP22">
            <v>-0.0730688935281837</v>
          </cell>
          <cell r="BQ22">
            <v>-0.0754504504504504</v>
          </cell>
          <cell r="BS22">
            <v>1941</v>
          </cell>
          <cell r="BT22">
            <v>-0.00847333715596331</v>
          </cell>
          <cell r="BU22">
            <v>-0.0232754072924748</v>
          </cell>
          <cell r="BV22">
            <v>-0.0279900479616307</v>
          </cell>
          <cell r="BW22">
            <v>-0.0843914459161147</v>
          </cell>
          <cell r="BX22">
            <v>-0.0336856102003643</v>
          </cell>
          <cell r="BY22">
            <v>0.0256988603988604</v>
          </cell>
          <cell r="BZ22">
            <v>0.0538380130597014</v>
          </cell>
          <cell r="CA22">
            <v>-0.0192750965537731</v>
          </cell>
          <cell r="CB22">
            <v>-0.0282077310155535</v>
          </cell>
          <cell r="CC22">
            <v>-0.0848086571879936</v>
          </cell>
          <cell r="CD22">
            <v>-0.0652137091162143</v>
          </cell>
          <cell r="CE22">
            <v>-0.0677656531531531</v>
          </cell>
          <cell r="CG22">
            <v>1941</v>
          </cell>
          <cell r="CH22">
            <v>-0.315711512057489</v>
          </cell>
        </row>
        <row r="23">
          <cell r="A23">
            <v>1942</v>
          </cell>
          <cell r="B23">
            <v>854</v>
          </cell>
          <cell r="C23">
            <v>818</v>
          </cell>
          <cell r="D23">
            <v>744</v>
          </cell>
          <cell r="E23">
            <v>694</v>
          </cell>
          <cell r="F23">
            <v>718</v>
          </cell>
          <cell r="G23">
            <v>749</v>
          </cell>
          <cell r="H23">
            <v>739</v>
          </cell>
          <cell r="I23">
            <v>724</v>
          </cell>
          <cell r="J23">
            <v>734</v>
          </cell>
          <cell r="K23">
            <v>812</v>
          </cell>
          <cell r="L23">
            <v>860</v>
          </cell>
          <cell r="M23">
            <v>842</v>
          </cell>
          <cell r="O23">
            <v>1942</v>
          </cell>
          <cell r="P23">
            <v>940</v>
          </cell>
          <cell r="Q23">
            <v>974</v>
          </cell>
          <cell r="R23">
            <v>1013</v>
          </cell>
          <cell r="S23">
            <v>1094</v>
          </cell>
          <cell r="T23">
            <v>1055</v>
          </cell>
          <cell r="U23">
            <v>830</v>
          </cell>
          <cell r="V23">
            <v>799</v>
          </cell>
          <cell r="W23">
            <v>810</v>
          </cell>
          <cell r="X23">
            <v>781</v>
          </cell>
          <cell r="Y23">
            <v>692</v>
          </cell>
          <cell r="Z23">
            <v>656</v>
          </cell>
          <cell r="AA23">
            <v>680</v>
          </cell>
          <cell r="AC23">
            <v>1942</v>
          </cell>
          <cell r="AD23">
            <v>835</v>
          </cell>
          <cell r="AE23">
            <v>800</v>
          </cell>
          <cell r="AF23">
            <v>710</v>
          </cell>
          <cell r="AG23">
            <v>673</v>
          </cell>
          <cell r="AH23">
            <v>731</v>
          </cell>
          <cell r="AI23">
            <v>730</v>
          </cell>
          <cell r="AJ23">
            <v>728</v>
          </cell>
          <cell r="AK23">
            <v>725</v>
          </cell>
          <cell r="AL23">
            <v>754</v>
          </cell>
          <cell r="AM23">
            <v>852</v>
          </cell>
          <cell r="AN23">
            <v>846</v>
          </cell>
          <cell r="AO23">
            <v>869</v>
          </cell>
          <cell r="AQ23">
            <v>1942</v>
          </cell>
          <cell r="AR23">
            <v>0.00814819326025173</v>
          </cell>
          <cell r="AS23">
            <v>0.00795141716566866</v>
          </cell>
          <cell r="AT23">
            <v>0.00785075</v>
          </cell>
          <cell r="AU23">
            <v>0.00891122065727699</v>
          </cell>
          <cell r="AV23">
            <v>0.00937951956414066</v>
          </cell>
          <cell r="AW23">
            <v>0.00708698130414957</v>
          </cell>
          <cell r="AX23">
            <v>0.00674042237442922</v>
          </cell>
          <cell r="AY23">
            <v>0.00671291208791209</v>
          </cell>
          <cell r="AZ23">
            <v>0.00658912643678161</v>
          </cell>
          <cell r="BA23">
            <v>0.00621025641025641</v>
          </cell>
          <cell r="BB23">
            <v>0.00551799687010955</v>
          </cell>
          <cell r="BC23">
            <v>0.00563987391646966</v>
          </cell>
          <cell r="BE23">
            <v>1942</v>
          </cell>
          <cell r="BF23">
            <v>0.0170523751522533</v>
          </cell>
          <cell r="BG23">
            <v>-0.0419161676646707</v>
          </cell>
          <cell r="BH23">
            <v>-0.1125</v>
          </cell>
          <cell r="BI23">
            <v>-0.0521126760563381</v>
          </cell>
          <cell r="BJ23">
            <v>0.0861812778603268</v>
          </cell>
          <cell r="BK23">
            <v>-0.00136798905608759</v>
          </cell>
          <cell r="BL23">
            <v>-0.00273972602739725</v>
          </cell>
          <cell r="BM23">
            <v>-0.00412087912087911</v>
          </cell>
          <cell r="BN23">
            <v>0.04</v>
          </cell>
          <cell r="BO23">
            <v>0.129973474801061</v>
          </cell>
          <cell r="BP23">
            <v>-0.00704225352112675</v>
          </cell>
          <cell r="BQ23">
            <v>0.0271867612293144</v>
          </cell>
          <cell r="BS23">
            <v>1942</v>
          </cell>
          <cell r="BT23">
            <v>0.0252005684125051</v>
          </cell>
          <cell r="BU23">
            <v>-0.033964750499002</v>
          </cell>
          <cell r="BV23">
            <v>-0.10464925</v>
          </cell>
          <cell r="BW23">
            <v>-0.0432014553990611</v>
          </cell>
          <cell r="BX23">
            <v>0.0955607974244675</v>
          </cell>
          <cell r="BY23">
            <v>0.00571899224806197</v>
          </cell>
          <cell r="BZ23">
            <v>0.00400069634703198</v>
          </cell>
          <cell r="CA23">
            <v>0.00259203296703298</v>
          </cell>
          <cell r="CB23">
            <v>0.0465891264367816</v>
          </cell>
          <cell r="CC23">
            <v>0.136183731211317</v>
          </cell>
          <cell r="CD23">
            <v>-0.00152425665101721</v>
          </cell>
          <cell r="CE23">
            <v>0.0328266351457841</v>
          </cell>
          <cell r="CG23">
            <v>1942</v>
          </cell>
          <cell r="CH23">
            <v>0.153922523807653</v>
          </cell>
        </row>
        <row r="24">
          <cell r="A24">
            <v>1943</v>
          </cell>
          <cell r="B24">
            <v>922</v>
          </cell>
          <cell r="C24">
            <v>996</v>
          </cell>
          <cell r="D24">
            <v>1035</v>
          </cell>
          <cell r="E24">
            <v>1095</v>
          </cell>
          <cell r="F24">
            <v>1135</v>
          </cell>
          <cell r="G24">
            <v>1152</v>
          </cell>
          <cell r="H24">
            <v>1240</v>
          </cell>
          <cell r="I24">
            <v>1203</v>
          </cell>
          <cell r="J24">
            <v>1238</v>
          </cell>
          <cell r="K24">
            <v>1231</v>
          </cell>
          <cell r="L24">
            <v>1176</v>
          </cell>
          <cell r="M24">
            <v>1180</v>
          </cell>
          <cell r="O24">
            <v>1943</v>
          </cell>
          <cell r="P24">
            <v>621</v>
          </cell>
          <cell r="Q24">
            <v>568</v>
          </cell>
          <cell r="R24">
            <v>534</v>
          </cell>
          <cell r="S24">
            <v>497</v>
          </cell>
          <cell r="T24">
            <v>481</v>
          </cell>
          <cell r="U24">
            <v>475</v>
          </cell>
          <cell r="V24">
            <v>443</v>
          </cell>
          <cell r="W24">
            <v>456</v>
          </cell>
          <cell r="X24">
            <v>498</v>
          </cell>
          <cell r="Y24">
            <v>508</v>
          </cell>
          <cell r="Z24">
            <v>533</v>
          </cell>
          <cell r="AA24">
            <v>539</v>
          </cell>
          <cell r="AC24">
            <v>1943</v>
          </cell>
          <cell r="AD24">
            <v>970</v>
          </cell>
          <cell r="AE24">
            <v>1035</v>
          </cell>
          <cell r="AF24">
            <v>1073</v>
          </cell>
          <cell r="AG24">
            <v>1110</v>
          </cell>
          <cell r="AH24">
            <v>1144</v>
          </cell>
          <cell r="AI24">
            <v>1201</v>
          </cell>
          <cell r="AJ24">
            <v>1201</v>
          </cell>
          <cell r="AK24">
            <v>1209</v>
          </cell>
          <cell r="AL24">
            <v>1243</v>
          </cell>
          <cell r="AM24">
            <v>1248</v>
          </cell>
          <cell r="AN24">
            <v>1146</v>
          </cell>
          <cell r="AO24">
            <v>1207</v>
          </cell>
          <cell r="AQ24">
            <v>1943</v>
          </cell>
          <cell r="AR24">
            <v>0.00549062140391254</v>
          </cell>
          <cell r="AS24">
            <v>0.00486020618556701</v>
          </cell>
          <cell r="AT24">
            <v>0.00445</v>
          </cell>
          <cell r="AU24">
            <v>0.00422658434296365</v>
          </cell>
          <cell r="AV24">
            <v>0.00409861111111111</v>
          </cell>
          <cell r="AW24">
            <v>0.00398601398601399</v>
          </cell>
          <cell r="AX24">
            <v>0.00381154593394394</v>
          </cell>
          <cell r="AY24">
            <v>0.00380632805995004</v>
          </cell>
          <cell r="AZ24">
            <v>0.00424954507857734</v>
          </cell>
          <cell r="BA24">
            <v>0.00419246446768571</v>
          </cell>
          <cell r="BB24">
            <v>0.00418541666666667</v>
          </cell>
          <cell r="BC24">
            <v>0.00462492728330425</v>
          </cell>
          <cell r="BE24">
            <v>1943</v>
          </cell>
          <cell r="BF24">
            <v>0.116225546605293</v>
          </cell>
          <cell r="BG24">
            <v>0.0670103092783505</v>
          </cell>
          <cell r="BH24">
            <v>0.0367149758454106</v>
          </cell>
          <cell r="BI24">
            <v>0.0344827586206897</v>
          </cell>
          <cell r="BJ24">
            <v>0.0306306306306305</v>
          </cell>
          <cell r="BK24">
            <v>0.0498251748251748</v>
          </cell>
          <cell r="BL24">
            <v>0</v>
          </cell>
          <cell r="BM24">
            <v>0.00666111573688588</v>
          </cell>
          <cell r="BN24">
            <v>0.0281224152191895</v>
          </cell>
          <cell r="BO24">
            <v>0.00402252614641996</v>
          </cell>
          <cell r="BP24">
            <v>-0.0817307692307693</v>
          </cell>
          <cell r="BQ24">
            <v>0.0532286212914486</v>
          </cell>
          <cell r="BS24">
            <v>1943</v>
          </cell>
          <cell r="BT24">
            <v>0.121716168009206</v>
          </cell>
          <cell r="BU24">
            <v>0.0718705154639175</v>
          </cell>
          <cell r="BV24">
            <v>0.0411649758454106</v>
          </cell>
          <cell r="BW24">
            <v>0.0387093429636534</v>
          </cell>
          <cell r="BX24">
            <v>0.0347292417417416</v>
          </cell>
          <cell r="BY24">
            <v>0.0538111888111888</v>
          </cell>
          <cell r="BZ24">
            <v>0.00381154593394394</v>
          </cell>
          <cell r="CA24">
            <v>0.0104674437968359</v>
          </cell>
          <cell r="CB24">
            <v>0.0323719602977668</v>
          </cell>
          <cell r="CC24">
            <v>0.00821499061410566</v>
          </cell>
          <cell r="CD24">
            <v>-0.0775453525641026</v>
          </cell>
          <cell r="CE24">
            <v>0.0578535485747528</v>
          </cell>
          <cell r="CG24">
            <v>1943</v>
          </cell>
          <cell r="CH24">
            <v>0.460706137793739</v>
          </cell>
        </row>
        <row r="25">
          <cell r="A25">
            <v>1944</v>
          </cell>
          <cell r="B25">
            <v>1210</v>
          </cell>
          <cell r="C25">
            <v>1218</v>
          </cell>
          <cell r="D25">
            <v>1249</v>
          </cell>
          <cell r="E25">
            <v>1225</v>
          </cell>
          <cell r="F25">
            <v>1230</v>
          </cell>
          <cell r="G25">
            <v>1275</v>
          </cell>
          <cell r="H25">
            <v>1310</v>
          </cell>
          <cell r="I25">
            <v>1337</v>
          </cell>
          <cell r="J25">
            <v>1317</v>
          </cell>
          <cell r="K25">
            <v>1346</v>
          </cell>
          <cell r="L25">
            <v>1325</v>
          </cell>
          <cell r="M25">
            <v>1329</v>
          </cell>
          <cell r="O25">
            <v>1944</v>
          </cell>
          <cell r="P25">
            <v>569</v>
          </cell>
          <cell r="Q25">
            <v>568</v>
          </cell>
          <cell r="R25">
            <v>551</v>
          </cell>
          <cell r="S25">
            <v>563</v>
          </cell>
          <cell r="T25">
            <v>556</v>
          </cell>
          <cell r="U25">
            <v>542</v>
          </cell>
          <cell r="V25">
            <v>528</v>
          </cell>
          <cell r="W25">
            <v>518</v>
          </cell>
          <cell r="X25">
            <v>528</v>
          </cell>
          <cell r="Y25">
            <v>489</v>
          </cell>
          <cell r="Z25">
            <v>503</v>
          </cell>
          <cell r="AA25">
            <v>494</v>
          </cell>
          <cell r="AC25">
            <v>1944</v>
          </cell>
          <cell r="AD25">
            <v>1214</v>
          </cell>
          <cell r="AE25">
            <v>1230</v>
          </cell>
          <cell r="AF25">
            <v>1237</v>
          </cell>
          <cell r="AG25">
            <v>1220</v>
          </cell>
          <cell r="AH25">
            <v>1251</v>
          </cell>
          <cell r="AI25">
            <v>1311</v>
          </cell>
          <cell r="AJ25">
            <v>1309</v>
          </cell>
          <cell r="AK25">
            <v>1350</v>
          </cell>
          <cell r="AL25">
            <v>1324</v>
          </cell>
          <cell r="AM25">
            <v>1337</v>
          </cell>
          <cell r="AN25">
            <v>1314</v>
          </cell>
          <cell r="AO25">
            <v>1351</v>
          </cell>
          <cell r="AQ25">
            <v>1944</v>
          </cell>
          <cell r="AR25">
            <v>0.00475345208505938</v>
          </cell>
          <cell r="AS25">
            <v>0.00474892915980231</v>
          </cell>
          <cell r="AT25">
            <v>0.00466259485094851</v>
          </cell>
          <cell r="AU25">
            <v>0.00464615332794395</v>
          </cell>
          <cell r="AV25">
            <v>0.00467131147540984</v>
          </cell>
          <cell r="AW25">
            <v>0.0046033173461231</v>
          </cell>
          <cell r="AX25">
            <v>0.00439664378337147</v>
          </cell>
          <cell r="AY25">
            <v>0.00440900178253119</v>
          </cell>
          <cell r="AZ25">
            <v>0.00429244444444445</v>
          </cell>
          <cell r="BA25">
            <v>0.00414271148036254</v>
          </cell>
          <cell r="BB25">
            <v>0.00415404512590376</v>
          </cell>
          <cell r="BC25">
            <v>0.00416366057838661</v>
          </cell>
          <cell r="BE25">
            <v>1944</v>
          </cell>
          <cell r="BF25">
            <v>0.00579950289975151</v>
          </cell>
          <cell r="BG25">
            <v>0.0131795716639209</v>
          </cell>
          <cell r="BH25">
            <v>0.00569105691056904</v>
          </cell>
          <cell r="BI25">
            <v>-0.0137429264349233</v>
          </cell>
          <cell r="BJ25">
            <v>0.0254098360655737</v>
          </cell>
          <cell r="BK25">
            <v>0.0479616306954436</v>
          </cell>
          <cell r="BL25">
            <v>-0.0015255530129672</v>
          </cell>
          <cell r="BM25">
            <v>0.0313216195569137</v>
          </cell>
          <cell r="BN25">
            <v>-0.0192592592592593</v>
          </cell>
          <cell r="BO25">
            <v>0.00981873111782483</v>
          </cell>
          <cell r="BP25">
            <v>-0.0172026925953628</v>
          </cell>
          <cell r="BQ25">
            <v>0.0281582952815829</v>
          </cell>
          <cell r="BS25">
            <v>1944</v>
          </cell>
          <cell r="BT25">
            <v>0.0105529549848109</v>
          </cell>
          <cell r="BU25">
            <v>0.0179285008237232</v>
          </cell>
          <cell r="BV25">
            <v>0.0103536517615175</v>
          </cell>
          <cell r="BW25">
            <v>-0.0090967731069793</v>
          </cell>
          <cell r="BX25">
            <v>0.0300811475409835</v>
          </cell>
          <cell r="BY25">
            <v>0.0525649480415667</v>
          </cell>
          <cell r="BZ25">
            <v>0.00287109077040428</v>
          </cell>
          <cell r="CA25">
            <v>0.0357306213394449</v>
          </cell>
          <cell r="CB25">
            <v>-0.0149668148148149</v>
          </cell>
          <cell r="CC25">
            <v>0.0139614425981874</v>
          </cell>
          <cell r="CD25">
            <v>-0.013048647469459</v>
          </cell>
          <cell r="CE25">
            <v>0.0323219558599695</v>
          </cell>
          <cell r="CG25">
            <v>1944</v>
          </cell>
          <cell r="CH25">
            <v>0.180256749751186</v>
          </cell>
        </row>
        <row r="26">
          <cell r="A26">
            <v>1945</v>
          </cell>
          <cell r="B26">
            <v>1391</v>
          </cell>
          <cell r="C26">
            <v>1478</v>
          </cell>
          <cell r="D26">
            <v>1475</v>
          </cell>
          <cell r="E26">
            <v>1531</v>
          </cell>
          <cell r="F26">
            <v>1603</v>
          </cell>
          <cell r="G26">
            <v>1685</v>
          </cell>
          <cell r="H26">
            <v>1717</v>
          </cell>
          <cell r="I26">
            <v>1683</v>
          </cell>
          <cell r="J26">
            <v>1758</v>
          </cell>
          <cell r="K26">
            <v>1865</v>
          </cell>
          <cell r="L26">
            <v>2011</v>
          </cell>
          <cell r="M26">
            <v>2005</v>
          </cell>
          <cell r="O26">
            <v>1945</v>
          </cell>
          <cell r="P26">
            <v>448</v>
          </cell>
          <cell r="Q26">
            <v>421</v>
          </cell>
          <cell r="R26">
            <v>426</v>
          </cell>
          <cell r="S26">
            <v>412</v>
          </cell>
          <cell r="T26">
            <v>393</v>
          </cell>
          <cell r="U26">
            <v>372</v>
          </cell>
          <cell r="V26">
            <v>366</v>
          </cell>
          <cell r="W26">
            <v>375</v>
          </cell>
          <cell r="X26">
            <v>354</v>
          </cell>
          <cell r="Y26">
            <v>332</v>
          </cell>
          <cell r="Z26">
            <v>309</v>
          </cell>
          <cell r="AA26">
            <v>314</v>
          </cell>
          <cell r="AC26">
            <v>1945</v>
          </cell>
          <cell r="AD26">
            <v>1413</v>
          </cell>
          <cell r="AE26">
            <v>1506</v>
          </cell>
          <cell r="AF26">
            <v>1447</v>
          </cell>
          <cell r="AG26">
            <v>1596</v>
          </cell>
          <cell r="AH26">
            <v>1618</v>
          </cell>
          <cell r="AI26">
            <v>1720</v>
          </cell>
          <cell r="AJ26">
            <v>1706</v>
          </cell>
          <cell r="AK26">
            <v>1706</v>
          </cell>
          <cell r="AL26">
            <v>1827</v>
          </cell>
          <cell r="AM26">
            <v>1939</v>
          </cell>
          <cell r="AN26">
            <v>2025</v>
          </cell>
          <cell r="AO26">
            <v>1996</v>
          </cell>
          <cell r="AQ26">
            <v>1945</v>
          </cell>
          <cell r="AR26">
            <v>0.00384386873920553</v>
          </cell>
          <cell r="AS26">
            <v>0.00366972163246049</v>
          </cell>
          <cell r="AT26">
            <v>0.00347692563081009</v>
          </cell>
          <cell r="AU26">
            <v>0.00363264224832988</v>
          </cell>
          <cell r="AV26">
            <v>0.00328936403508772</v>
          </cell>
          <cell r="AW26">
            <v>0.00322836835599506</v>
          </cell>
          <cell r="AX26">
            <v>0.00304468023255814</v>
          </cell>
          <cell r="AY26">
            <v>0.00308286928487691</v>
          </cell>
          <cell r="AZ26">
            <v>0.00303991793669402</v>
          </cell>
          <cell r="BA26">
            <v>0.00282421091041781</v>
          </cell>
          <cell r="BB26">
            <v>0.00267061629706034</v>
          </cell>
          <cell r="BC26">
            <v>0.00259082304526749</v>
          </cell>
          <cell r="BE26">
            <v>1945</v>
          </cell>
          <cell r="BF26">
            <v>0.0458919319022946</v>
          </cell>
          <cell r="BG26">
            <v>0.0658174097664543</v>
          </cell>
          <cell r="BH26">
            <v>-0.0391766268260292</v>
          </cell>
          <cell r="BI26">
            <v>0.102971665514858</v>
          </cell>
          <cell r="BJ26">
            <v>0.0137844611528821</v>
          </cell>
          <cell r="BK26">
            <v>0.0630407911001236</v>
          </cell>
          <cell r="BL26">
            <v>-0.00813953488372088</v>
          </cell>
          <cell r="BM26">
            <v>0</v>
          </cell>
          <cell r="BN26">
            <v>0.0709261430246191</v>
          </cell>
          <cell r="BO26">
            <v>0.0613026819923372</v>
          </cell>
          <cell r="BP26">
            <v>0.0443527591542032</v>
          </cell>
          <cell r="BQ26">
            <v>-0.014320987654321</v>
          </cell>
          <cell r="BS26">
            <v>1945</v>
          </cell>
          <cell r="BT26">
            <v>0.0497358006415001</v>
          </cell>
          <cell r="BU26">
            <v>0.0694871313989148</v>
          </cell>
          <cell r="BV26">
            <v>-0.0356997011952191</v>
          </cell>
          <cell r="BW26">
            <v>0.106604307763188</v>
          </cell>
          <cell r="BX26">
            <v>0.0170738251879698</v>
          </cell>
          <cell r="BY26">
            <v>0.0662691594561187</v>
          </cell>
          <cell r="BZ26">
            <v>-0.00509485465116274</v>
          </cell>
          <cell r="CA26">
            <v>0.00308286928487691</v>
          </cell>
          <cell r="CB26">
            <v>0.0739660609613131</v>
          </cell>
          <cell r="CC26">
            <v>0.064126892902755</v>
          </cell>
          <cell r="CD26">
            <v>0.0470233754512636</v>
          </cell>
          <cell r="CE26">
            <v>-0.0117301646090535</v>
          </cell>
          <cell r="CG26">
            <v>1945</v>
          </cell>
          <cell r="CH26">
            <v>0.533253411355935</v>
          </cell>
        </row>
        <row r="27">
          <cell r="A27">
            <v>1946</v>
          </cell>
          <cell r="B27">
            <v>2134</v>
          </cell>
          <cell r="C27">
            <v>2159</v>
          </cell>
          <cell r="D27">
            <v>2142</v>
          </cell>
          <cell r="E27">
            <v>2260</v>
          </cell>
          <cell r="F27">
            <v>2275</v>
          </cell>
          <cell r="G27">
            <v>2280</v>
          </cell>
          <cell r="H27">
            <v>2174</v>
          </cell>
          <cell r="I27">
            <v>2132</v>
          </cell>
          <cell r="J27">
            <v>1820</v>
          </cell>
          <cell r="K27">
            <v>1792</v>
          </cell>
          <cell r="L27">
            <v>1832</v>
          </cell>
          <cell r="M27">
            <v>1917</v>
          </cell>
          <cell r="O27">
            <v>1946</v>
          </cell>
          <cell r="P27">
            <v>298</v>
          </cell>
          <cell r="Q27">
            <v>298</v>
          </cell>
          <cell r="R27">
            <v>302</v>
          </cell>
          <cell r="S27">
            <v>290</v>
          </cell>
          <cell r="T27">
            <v>283</v>
          </cell>
          <cell r="U27">
            <v>287</v>
          </cell>
          <cell r="V27">
            <v>301</v>
          </cell>
          <cell r="W27">
            <v>310</v>
          </cell>
          <cell r="X27">
            <v>366</v>
          </cell>
          <cell r="Y27">
            <v>372</v>
          </cell>
          <cell r="Z27">
            <v>368</v>
          </cell>
          <cell r="AA27">
            <v>350</v>
          </cell>
          <cell r="AC27">
            <v>1946</v>
          </cell>
          <cell r="AD27">
            <v>2230</v>
          </cell>
          <cell r="AE27">
            <v>2082</v>
          </cell>
          <cell r="AF27">
            <v>2208</v>
          </cell>
          <cell r="AG27">
            <v>2277</v>
          </cell>
          <cell r="AH27">
            <v>2340</v>
          </cell>
          <cell r="AI27">
            <v>2270</v>
          </cell>
          <cell r="AJ27">
            <v>2175</v>
          </cell>
          <cell r="AK27">
            <v>2012</v>
          </cell>
          <cell r="AL27">
            <v>1795</v>
          </cell>
          <cell r="AM27">
            <v>1829</v>
          </cell>
          <cell r="AN27">
            <v>1834</v>
          </cell>
          <cell r="AO27">
            <v>1958</v>
          </cell>
          <cell r="AQ27">
            <v>1946</v>
          </cell>
          <cell r="AR27">
            <v>0.00265502672010688</v>
          </cell>
          <cell r="AS27">
            <v>0.00240426756352765</v>
          </cell>
          <cell r="AT27">
            <v>0.00258919308357349</v>
          </cell>
          <cell r="AU27">
            <v>0.0024735809178744</v>
          </cell>
          <cell r="AV27">
            <v>0.00235626189430537</v>
          </cell>
          <cell r="AW27">
            <v>0.00233034188034188</v>
          </cell>
          <cell r="AX27">
            <v>0.00240225403817915</v>
          </cell>
          <cell r="AY27">
            <v>0.00253226053639847</v>
          </cell>
          <cell r="AZ27">
            <v>0.00275894632206759</v>
          </cell>
          <cell r="BA27">
            <v>0.00309481894150418</v>
          </cell>
          <cell r="BB27">
            <v>0.00307169673774376</v>
          </cell>
          <cell r="BC27">
            <v>0.0030486641221374</v>
          </cell>
          <cell r="BE27">
            <v>1946</v>
          </cell>
          <cell r="BF27">
            <v>0.117234468937876</v>
          </cell>
          <cell r="BG27">
            <v>-0.0663677130044843</v>
          </cell>
          <cell r="BH27">
            <v>0.0605187319884726</v>
          </cell>
          <cell r="BI27">
            <v>0.03125</v>
          </cell>
          <cell r="BJ27">
            <v>0.0276679841897234</v>
          </cell>
          <cell r="BK27">
            <v>-0.0299145299145299</v>
          </cell>
          <cell r="BL27">
            <v>-0.0418502202643172</v>
          </cell>
          <cell r="BM27">
            <v>-0.0749425287356322</v>
          </cell>
          <cell r="BN27">
            <v>-0.107852882703777</v>
          </cell>
          <cell r="BO27">
            <v>0.018941504178273</v>
          </cell>
          <cell r="BP27">
            <v>0.00273373428102786</v>
          </cell>
          <cell r="BQ27">
            <v>0.0676117775354417</v>
          </cell>
          <cell r="BS27">
            <v>1946</v>
          </cell>
          <cell r="BT27">
            <v>0.119889495657983</v>
          </cell>
          <cell r="BU27">
            <v>-0.0639634454409566</v>
          </cell>
          <cell r="BV27">
            <v>0.0631079250720461</v>
          </cell>
          <cell r="BW27">
            <v>0.0337235809178744</v>
          </cell>
          <cell r="BX27">
            <v>0.0300242460840288</v>
          </cell>
          <cell r="BY27">
            <v>-0.027584188034188</v>
          </cell>
          <cell r="BZ27">
            <v>-0.039447966226138</v>
          </cell>
          <cell r="CA27">
            <v>-0.0724102681992338</v>
          </cell>
          <cell r="CB27">
            <v>-0.10509393638171</v>
          </cell>
          <cell r="CC27">
            <v>0.0220363231197772</v>
          </cell>
          <cell r="CD27">
            <v>0.00580543101877161</v>
          </cell>
          <cell r="CE27">
            <v>0.0706604416575791</v>
          </cell>
          <cell r="CG27">
            <v>1946</v>
          </cell>
          <cell r="CH27">
            <v>0.0125944960432824</v>
          </cell>
        </row>
        <row r="28">
          <cell r="A28">
            <v>1947</v>
          </cell>
          <cell r="B28">
            <v>1921</v>
          </cell>
          <cell r="C28">
            <v>1950</v>
          </cell>
          <cell r="D28">
            <v>1872</v>
          </cell>
          <cell r="E28">
            <v>1800</v>
          </cell>
          <cell r="F28">
            <v>1748</v>
          </cell>
          <cell r="G28">
            <v>1762</v>
          </cell>
          <cell r="H28">
            <v>1838</v>
          </cell>
          <cell r="I28">
            <v>1828</v>
          </cell>
          <cell r="J28">
            <v>1796</v>
          </cell>
          <cell r="K28">
            <v>1798</v>
          </cell>
          <cell r="L28">
            <v>1686</v>
          </cell>
          <cell r="M28">
            <v>1609</v>
          </cell>
          <cell r="O28">
            <v>1947</v>
          </cell>
          <cell r="P28">
            <v>354</v>
          </cell>
          <cell r="Q28">
            <v>353</v>
          </cell>
          <cell r="R28">
            <v>372</v>
          </cell>
          <cell r="S28">
            <v>388</v>
          </cell>
          <cell r="T28">
            <v>414</v>
          </cell>
          <cell r="U28">
            <v>415</v>
          </cell>
          <cell r="V28">
            <v>424</v>
          </cell>
          <cell r="W28">
            <v>460</v>
          </cell>
          <cell r="X28">
            <v>470</v>
          </cell>
          <cell r="Y28">
            <v>477</v>
          </cell>
          <cell r="Z28">
            <v>518</v>
          </cell>
          <cell r="AA28">
            <v>548</v>
          </cell>
          <cell r="AC28">
            <v>1947</v>
          </cell>
          <cell r="AD28">
            <v>1952</v>
          </cell>
          <cell r="AE28">
            <v>1929</v>
          </cell>
          <cell r="AF28">
            <v>1853</v>
          </cell>
          <cell r="AG28">
            <v>1788</v>
          </cell>
          <cell r="AH28">
            <v>1732</v>
          </cell>
          <cell r="AI28">
            <v>1800</v>
          </cell>
          <cell r="AJ28">
            <v>1832</v>
          </cell>
          <cell r="AK28">
            <v>1821</v>
          </cell>
          <cell r="AL28">
            <v>1788</v>
          </cell>
          <cell r="AM28">
            <v>1757</v>
          </cell>
          <cell r="AN28">
            <v>1605</v>
          </cell>
          <cell r="AO28">
            <v>1628</v>
          </cell>
          <cell r="AQ28">
            <v>1947</v>
          </cell>
          <cell r="AR28">
            <v>0.00289425434116445</v>
          </cell>
          <cell r="AS28">
            <v>0.00293865266393443</v>
          </cell>
          <cell r="AT28">
            <v>0.00300839813374806</v>
          </cell>
          <cell r="AU28">
            <v>0.00314085267134377</v>
          </cell>
          <cell r="AV28">
            <v>0.00337281879194631</v>
          </cell>
          <cell r="AW28">
            <v>0.00351823518090839</v>
          </cell>
          <cell r="AX28">
            <v>0.00360792592592593</v>
          </cell>
          <cell r="AY28">
            <v>0.00382496360989811</v>
          </cell>
          <cell r="AZ28">
            <v>0.00386289584477393</v>
          </cell>
          <cell r="BA28">
            <v>0.00399723154362416</v>
          </cell>
          <cell r="BB28">
            <v>0.00414223107569721</v>
          </cell>
          <cell r="BC28">
            <v>0.00457804776739356</v>
          </cell>
          <cell r="BE28">
            <v>1947</v>
          </cell>
          <cell r="BF28">
            <v>-0.00306435137895811</v>
          </cell>
          <cell r="BG28">
            <v>-0.0117827868852459</v>
          </cell>
          <cell r="BH28">
            <v>-0.0393986521513737</v>
          </cell>
          <cell r="BI28">
            <v>-0.0350782514840798</v>
          </cell>
          <cell r="BJ28">
            <v>-0.0313199105145414</v>
          </cell>
          <cell r="BK28">
            <v>0.0392609699769053</v>
          </cell>
          <cell r="BL28">
            <v>0.0177777777777777</v>
          </cell>
          <cell r="BM28">
            <v>-0.00600436681222705</v>
          </cell>
          <cell r="BN28">
            <v>-0.0181219110378913</v>
          </cell>
          <cell r="BO28">
            <v>-0.017337807606264</v>
          </cell>
          <cell r="BP28">
            <v>-0.0865110984632897</v>
          </cell>
          <cell r="BQ28">
            <v>0.0143302180685358</v>
          </cell>
          <cell r="BS28">
            <v>1947</v>
          </cell>
          <cell r="BT28">
            <v>-0.000170097037793654</v>
          </cell>
          <cell r="BU28">
            <v>-0.0088441342213115</v>
          </cell>
          <cell r="BV28">
            <v>-0.0363902540176257</v>
          </cell>
          <cell r="BW28">
            <v>-0.0319373988127361</v>
          </cell>
          <cell r="BX28">
            <v>-0.0279470917225951</v>
          </cell>
          <cell r="BY28">
            <v>0.0427792051578137</v>
          </cell>
          <cell r="BZ28">
            <v>0.0213857037037036</v>
          </cell>
          <cell r="CA28">
            <v>-0.00217940320232894</v>
          </cell>
          <cell r="CB28">
            <v>-0.0142590151931174</v>
          </cell>
          <cell r="CC28">
            <v>-0.0133405760626399</v>
          </cell>
          <cell r="CD28">
            <v>-0.0823688673875925</v>
          </cell>
          <cell r="CE28">
            <v>0.0189082658359294</v>
          </cell>
          <cell r="CG28">
            <v>1947</v>
          </cell>
          <cell r="CH28">
            <v>-0.131578602823289</v>
          </cell>
        </row>
        <row r="29">
          <cell r="A29">
            <v>1948</v>
          </cell>
          <cell r="B29">
            <v>1653</v>
          </cell>
          <cell r="C29">
            <v>1582</v>
          </cell>
          <cell r="D29">
            <v>1602</v>
          </cell>
          <cell r="E29">
            <v>1665</v>
          </cell>
          <cell r="F29">
            <v>1742</v>
          </cell>
          <cell r="G29">
            <v>1785</v>
          </cell>
          <cell r="H29">
            <v>1755</v>
          </cell>
          <cell r="I29">
            <v>1704</v>
          </cell>
          <cell r="J29">
            <v>1702</v>
          </cell>
          <cell r="K29">
            <v>1716</v>
          </cell>
          <cell r="L29">
            <v>1629</v>
          </cell>
          <cell r="M29">
            <v>1593</v>
          </cell>
          <cell r="O29">
            <v>1948</v>
          </cell>
          <cell r="P29">
            <v>535</v>
          </cell>
          <cell r="Q29">
            <v>562</v>
          </cell>
          <cell r="R29">
            <v>557</v>
          </cell>
          <cell r="S29">
            <v>536</v>
          </cell>
          <cell r="T29">
            <v>515</v>
          </cell>
          <cell r="U29">
            <v>501</v>
          </cell>
          <cell r="V29">
            <v>583</v>
          </cell>
          <cell r="W29">
            <v>498</v>
          </cell>
          <cell r="X29">
            <v>498</v>
          </cell>
          <cell r="Y29">
            <v>550</v>
          </cell>
          <cell r="Z29">
            <v>579</v>
          </cell>
          <cell r="AA29">
            <v>590</v>
          </cell>
          <cell r="AC29">
            <v>1948</v>
          </cell>
          <cell r="AD29">
            <v>1632</v>
          </cell>
          <cell r="AE29">
            <v>1564</v>
          </cell>
          <cell r="AF29">
            <v>1653</v>
          </cell>
          <cell r="AG29">
            <v>1672</v>
          </cell>
          <cell r="AH29">
            <v>1762</v>
          </cell>
          <cell r="AI29">
            <v>1792</v>
          </cell>
          <cell r="AJ29">
            <v>1704</v>
          </cell>
          <cell r="AK29">
            <v>1703</v>
          </cell>
          <cell r="AL29">
            <v>1684</v>
          </cell>
          <cell r="AM29">
            <v>1744</v>
          </cell>
          <cell r="AN29">
            <v>1577</v>
          </cell>
          <cell r="AO29">
            <v>1604</v>
          </cell>
          <cell r="AQ29">
            <v>1948</v>
          </cell>
          <cell r="AR29">
            <v>0.00452679668304668</v>
          </cell>
          <cell r="AS29">
            <v>0.00453984885620915</v>
          </cell>
          <cell r="AT29">
            <v>0.00475444373401534</v>
          </cell>
          <cell r="AU29">
            <v>0.00449909255898367</v>
          </cell>
          <cell r="AV29">
            <v>0.00447134170653907</v>
          </cell>
          <cell r="AW29">
            <v>0.00422949772985244</v>
          </cell>
          <cell r="AX29">
            <v>0.00475802176339286</v>
          </cell>
          <cell r="AY29">
            <v>0.00415</v>
          </cell>
          <cell r="AZ29">
            <v>0.004147563123899</v>
          </cell>
          <cell r="BA29">
            <v>0.00467042755344418</v>
          </cell>
          <cell r="BB29">
            <v>0.0045068377293578</v>
          </cell>
          <cell r="BC29">
            <v>0.00496655041217502</v>
          </cell>
          <cell r="BE29">
            <v>1948</v>
          </cell>
          <cell r="BF29">
            <v>0.00245700245700253</v>
          </cell>
          <cell r="BG29">
            <v>-0.0416666666666666</v>
          </cell>
          <cell r="BH29">
            <v>0.0569053708439897</v>
          </cell>
          <cell r="BI29">
            <v>0.0114942528735633</v>
          </cell>
          <cell r="BJ29">
            <v>0.0538277511961722</v>
          </cell>
          <cell r="BK29">
            <v>0.0170261066969353</v>
          </cell>
          <cell r="BL29">
            <v>-0.0491071428571429</v>
          </cell>
          <cell r="BM29">
            <v>-0.000586854460093877</v>
          </cell>
          <cell r="BN29">
            <v>-0.0111567821491486</v>
          </cell>
          <cell r="BO29">
            <v>0.0356294536817101</v>
          </cell>
          <cell r="BP29">
            <v>-0.0957568807339449</v>
          </cell>
          <cell r="BQ29">
            <v>0.0171211160431199</v>
          </cell>
          <cell r="BS29">
            <v>1948</v>
          </cell>
          <cell r="BT29">
            <v>0.00698379914004922</v>
          </cell>
          <cell r="BU29">
            <v>-0.0371268178104575</v>
          </cell>
          <cell r="BV29">
            <v>0.0616598145780051</v>
          </cell>
          <cell r="BW29">
            <v>0.015993345432547</v>
          </cell>
          <cell r="BX29">
            <v>0.0582990929027113</v>
          </cell>
          <cell r="BY29">
            <v>0.0212556044267877</v>
          </cell>
          <cell r="BZ29">
            <v>-0.04434912109375</v>
          </cell>
          <cell r="CA29">
            <v>0.00356314553990612</v>
          </cell>
          <cell r="CB29">
            <v>-0.00700921902524961</v>
          </cell>
          <cell r="CC29">
            <v>0.0402998812351543</v>
          </cell>
          <cell r="CD29">
            <v>-0.0912500430045872</v>
          </cell>
          <cell r="CE29">
            <v>0.022087666455295</v>
          </cell>
          <cell r="CG29">
            <v>1948</v>
          </cell>
          <cell r="CH29">
            <v>0.0401380348440672</v>
          </cell>
        </row>
        <row r="30">
          <cell r="A30">
            <v>1949</v>
          </cell>
          <cell r="B30">
            <v>1654</v>
          </cell>
          <cell r="C30">
            <v>1671</v>
          </cell>
          <cell r="D30">
            <v>1699</v>
          </cell>
          <cell r="E30">
            <v>1731</v>
          </cell>
          <cell r="F30">
            <v>1752</v>
          </cell>
          <cell r="G30">
            <v>1695</v>
          </cell>
          <cell r="H30">
            <v>1744</v>
          </cell>
          <cell r="I30">
            <v>1823</v>
          </cell>
          <cell r="J30">
            <v>1875</v>
          </cell>
          <cell r="K30">
            <v>1906</v>
          </cell>
          <cell r="L30">
            <v>1925</v>
          </cell>
          <cell r="M30">
            <v>1969</v>
          </cell>
          <cell r="O30">
            <v>1949</v>
          </cell>
          <cell r="P30">
            <v>570</v>
          </cell>
          <cell r="Q30">
            <v>561</v>
          </cell>
          <cell r="R30">
            <v>559</v>
          </cell>
          <cell r="S30">
            <v>547</v>
          </cell>
          <cell r="T30">
            <v>541</v>
          </cell>
          <cell r="U30">
            <v>564</v>
          </cell>
          <cell r="V30">
            <v>572</v>
          </cell>
          <cell r="W30">
            <v>558</v>
          </cell>
          <cell r="X30">
            <v>545</v>
          </cell>
          <cell r="Y30">
            <v>585</v>
          </cell>
          <cell r="Z30">
            <v>580</v>
          </cell>
          <cell r="AA30">
            <v>566</v>
          </cell>
          <cell r="AC30">
            <v>1949</v>
          </cell>
          <cell r="AD30">
            <v>1677</v>
          </cell>
          <cell r="AE30">
            <v>1670</v>
          </cell>
          <cell r="AF30">
            <v>1723</v>
          </cell>
          <cell r="AG30">
            <v>1725</v>
          </cell>
          <cell r="AH30">
            <v>1723</v>
          </cell>
          <cell r="AI30">
            <v>1692</v>
          </cell>
          <cell r="AJ30">
            <v>1780</v>
          </cell>
          <cell r="AK30">
            <v>1833</v>
          </cell>
          <cell r="AL30">
            <v>1893</v>
          </cell>
          <cell r="AM30">
            <v>1905</v>
          </cell>
          <cell r="AN30">
            <v>1926</v>
          </cell>
          <cell r="AO30">
            <v>1993</v>
          </cell>
          <cell r="AQ30">
            <v>1949</v>
          </cell>
          <cell r="AR30">
            <v>0.00489806733167082</v>
          </cell>
          <cell r="AS30">
            <v>0.00465827370304115</v>
          </cell>
          <cell r="AT30">
            <v>0.00473922654690619</v>
          </cell>
          <cell r="AU30">
            <v>0.00457949796865932</v>
          </cell>
          <cell r="AV30">
            <v>0.00457889855072464</v>
          </cell>
          <cell r="AW30">
            <v>0.00462362159024956</v>
          </cell>
          <cell r="AX30">
            <v>0.00491315996847912</v>
          </cell>
          <cell r="AY30">
            <v>0.00476233146067416</v>
          </cell>
          <cell r="AZ30">
            <v>0.00464573104200764</v>
          </cell>
          <cell r="BA30">
            <v>0.00490847860538827</v>
          </cell>
          <cell r="BB30">
            <v>0.0048840769903762</v>
          </cell>
          <cell r="BC30">
            <v>0.00482197127033576</v>
          </cell>
          <cell r="BE30">
            <v>1949</v>
          </cell>
          <cell r="BF30">
            <v>0.0455112219451372</v>
          </cell>
          <cell r="BG30">
            <v>-0.00417412045319021</v>
          </cell>
          <cell r="BH30">
            <v>0.0317365269461078</v>
          </cell>
          <cell r="BI30">
            <v>0.00116076610562965</v>
          </cell>
          <cell r="BJ30">
            <v>-0.00115942028985505</v>
          </cell>
          <cell r="BK30">
            <v>-0.0179918746372606</v>
          </cell>
          <cell r="BL30">
            <v>0.0520094562647755</v>
          </cell>
          <cell r="BM30">
            <v>0.0297752808988765</v>
          </cell>
          <cell r="BN30">
            <v>0.032733224222586</v>
          </cell>
          <cell r="BO30">
            <v>0.00633914421553095</v>
          </cell>
          <cell r="BP30">
            <v>0.0110236220472442</v>
          </cell>
          <cell r="BQ30">
            <v>0.0347871235721704</v>
          </cell>
          <cell r="BS30">
            <v>1949</v>
          </cell>
          <cell r="BT30">
            <v>0.0504092892768081</v>
          </cell>
          <cell r="BU30">
            <v>0.000484153249850934</v>
          </cell>
          <cell r="BV30">
            <v>0.036475753493014</v>
          </cell>
          <cell r="BW30">
            <v>0.00574026407428897</v>
          </cell>
          <cell r="BX30">
            <v>0.00341947826086959</v>
          </cell>
          <cell r="BY30">
            <v>-0.013368253047011</v>
          </cell>
          <cell r="BZ30">
            <v>0.0569226162332546</v>
          </cell>
          <cell r="CA30">
            <v>0.0345376123595506</v>
          </cell>
          <cell r="CB30">
            <v>0.0373789552645936</v>
          </cell>
          <cell r="CC30">
            <v>0.0112476228209192</v>
          </cell>
          <cell r="CD30">
            <v>0.0159076990376204</v>
          </cell>
          <cell r="CE30">
            <v>0.0396090948425062</v>
          </cell>
          <cell r="CG30">
            <v>1949</v>
          </cell>
          <cell r="CH30">
            <v>0.313893336098725</v>
          </cell>
        </row>
        <row r="31">
          <cell r="A31">
            <v>1950</v>
          </cell>
          <cell r="B31">
            <v>2020</v>
          </cell>
          <cell r="C31">
            <v>2055</v>
          </cell>
          <cell r="D31">
            <v>2092</v>
          </cell>
          <cell r="E31">
            <v>2100</v>
          </cell>
          <cell r="F31">
            <v>2123</v>
          </cell>
          <cell r="G31">
            <v>2094</v>
          </cell>
          <cell r="H31">
            <v>1890</v>
          </cell>
          <cell r="I31">
            <v>1895</v>
          </cell>
          <cell r="J31">
            <v>1918</v>
          </cell>
          <cell r="K31">
            <v>1946</v>
          </cell>
          <cell r="L31">
            <v>1927</v>
          </cell>
          <cell r="M31">
            <v>1887</v>
          </cell>
          <cell r="O31">
            <v>1950</v>
          </cell>
          <cell r="P31">
            <v>554</v>
          </cell>
          <cell r="Q31">
            <v>547</v>
          </cell>
          <cell r="R31">
            <v>538</v>
          </cell>
          <cell r="S31">
            <v>538</v>
          </cell>
          <cell r="T31">
            <v>535</v>
          </cell>
          <cell r="U31">
            <v>548</v>
          </cell>
          <cell r="V31">
            <v>608</v>
          </cell>
          <cell r="W31">
            <v>608</v>
          </cell>
          <cell r="X31">
            <v>611</v>
          </cell>
          <cell r="Y31">
            <v>600</v>
          </cell>
          <cell r="Z31">
            <v>610</v>
          </cell>
          <cell r="AA31">
            <v>640</v>
          </cell>
          <cell r="AC31">
            <v>1950</v>
          </cell>
          <cell r="AD31">
            <v>2054</v>
          </cell>
          <cell r="AE31">
            <v>2065</v>
          </cell>
          <cell r="AF31">
            <v>2073</v>
          </cell>
          <cell r="AG31">
            <v>2102</v>
          </cell>
          <cell r="AH31">
            <v>2133</v>
          </cell>
          <cell r="AI31">
            <v>1959</v>
          </cell>
          <cell r="AJ31">
            <v>1864</v>
          </cell>
          <cell r="AK31">
            <v>1883</v>
          </cell>
          <cell r="AL31">
            <v>1952</v>
          </cell>
          <cell r="AM31">
            <v>1937</v>
          </cell>
          <cell r="AN31">
            <v>1893</v>
          </cell>
          <cell r="AO31">
            <v>1942</v>
          </cell>
          <cell r="AQ31">
            <v>1950</v>
          </cell>
          <cell r="AR31">
            <v>0.00467921057032949</v>
          </cell>
          <cell r="AS31">
            <v>0.00456055258033106</v>
          </cell>
          <cell r="AT31">
            <v>0.00454195318805488</v>
          </cell>
          <cell r="AU31">
            <v>0.00454172696575012</v>
          </cell>
          <cell r="AV31">
            <v>0.00450287424674913</v>
          </cell>
          <cell r="AW31">
            <v>0.00448316924519456</v>
          </cell>
          <cell r="AX31">
            <v>0.00488820826952527</v>
          </cell>
          <cell r="AY31">
            <v>0.00515092989985694</v>
          </cell>
          <cell r="AZ31">
            <v>0.0051863073110285</v>
          </cell>
          <cell r="BA31">
            <v>0.00498463114754098</v>
          </cell>
          <cell r="BB31">
            <v>0.00505709000172087</v>
          </cell>
          <cell r="BC31">
            <v>0.00531642894875858</v>
          </cell>
          <cell r="BE31">
            <v>1950</v>
          </cell>
          <cell r="BF31">
            <v>0.0306071249372806</v>
          </cell>
          <cell r="BG31">
            <v>0.00535540408958135</v>
          </cell>
          <cell r="BH31">
            <v>0.00387409200968514</v>
          </cell>
          <cell r="BI31">
            <v>0.0139893873613122</v>
          </cell>
          <cell r="BJ31">
            <v>0.0147478591817316</v>
          </cell>
          <cell r="BK31">
            <v>-0.0815752461322081</v>
          </cell>
          <cell r="BL31">
            <v>-0.0484941296579887</v>
          </cell>
          <cell r="BM31">
            <v>0.0101931330472103</v>
          </cell>
          <cell r="BN31">
            <v>0.0366436537440256</v>
          </cell>
          <cell r="BO31">
            <v>-0.00768442622950816</v>
          </cell>
          <cell r="BP31">
            <v>-0.022715539494063</v>
          </cell>
          <cell r="BQ31">
            <v>0.0258848388800845</v>
          </cell>
          <cell r="BS31">
            <v>1950</v>
          </cell>
          <cell r="BT31">
            <v>0.0352863355076101</v>
          </cell>
          <cell r="BU31">
            <v>0.00991595666991241</v>
          </cell>
          <cell r="BV31">
            <v>0.00841604519774002</v>
          </cell>
          <cell r="BW31">
            <v>0.0185311143270623</v>
          </cell>
          <cell r="BX31">
            <v>0.0192507334284807</v>
          </cell>
          <cell r="BY31">
            <v>-0.0770920768870136</v>
          </cell>
          <cell r="BZ31">
            <v>-0.0436059213884634</v>
          </cell>
          <cell r="CA31">
            <v>0.0153440629470672</v>
          </cell>
          <cell r="CB31">
            <v>0.0418299610550541</v>
          </cell>
          <cell r="CC31">
            <v>-0.00269979508196717</v>
          </cell>
          <cell r="CD31">
            <v>-0.0176584494923421</v>
          </cell>
          <cell r="CE31">
            <v>0.0312012678288431</v>
          </cell>
          <cell r="CG31">
            <v>1950</v>
          </cell>
          <cell r="CH31">
            <v>0.0324712954323372</v>
          </cell>
        </row>
        <row r="32">
          <cell r="A32">
            <v>1951</v>
          </cell>
          <cell r="B32">
            <v>2001</v>
          </cell>
          <cell r="C32">
            <v>2034</v>
          </cell>
          <cell r="D32">
            <v>2050</v>
          </cell>
          <cell r="E32">
            <v>2016</v>
          </cell>
          <cell r="F32">
            <v>2008</v>
          </cell>
          <cell r="G32">
            <v>2005</v>
          </cell>
          <cell r="H32">
            <v>2039</v>
          </cell>
          <cell r="I32">
            <v>2080</v>
          </cell>
          <cell r="J32">
            <v>2103</v>
          </cell>
          <cell r="K32">
            <v>2110</v>
          </cell>
          <cell r="L32">
            <v>2108</v>
          </cell>
          <cell r="M32">
            <v>2148</v>
          </cell>
          <cell r="O32">
            <v>1951</v>
          </cell>
          <cell r="P32">
            <v>606</v>
          </cell>
          <cell r="Q32">
            <v>596</v>
          </cell>
          <cell r="R32">
            <v>594</v>
          </cell>
          <cell r="S32">
            <v>604</v>
          </cell>
          <cell r="T32">
            <v>606</v>
          </cell>
          <cell r="U32">
            <v>604</v>
          </cell>
          <cell r="V32">
            <v>607</v>
          </cell>
          <cell r="W32">
            <v>593</v>
          </cell>
          <cell r="X32">
            <v>575</v>
          </cell>
          <cell r="Y32">
            <v>572</v>
          </cell>
          <cell r="Z32">
            <v>574</v>
          </cell>
          <cell r="AA32">
            <v>566</v>
          </cell>
          <cell r="AC32">
            <v>1951</v>
          </cell>
          <cell r="AD32">
            <v>2017</v>
          </cell>
          <cell r="AE32">
            <v>2061</v>
          </cell>
          <cell r="AF32">
            <v>2015</v>
          </cell>
          <cell r="AG32">
            <v>2006</v>
          </cell>
          <cell r="AH32">
            <v>2009</v>
          </cell>
          <cell r="AI32">
            <v>1991</v>
          </cell>
          <cell r="AJ32">
            <v>2068</v>
          </cell>
          <cell r="AK32">
            <v>2089</v>
          </cell>
          <cell r="AL32">
            <v>2097</v>
          </cell>
          <cell r="AM32">
            <v>2093</v>
          </cell>
          <cell r="AN32">
            <v>2108</v>
          </cell>
          <cell r="AO32">
            <v>2172</v>
          </cell>
          <cell r="AQ32">
            <v>1951</v>
          </cell>
          <cell r="AR32">
            <v>0.00520342430484037</v>
          </cell>
          <cell r="AS32">
            <v>0.00500852751611304</v>
          </cell>
          <cell r="AT32">
            <v>0.0049235807860262</v>
          </cell>
          <cell r="AU32">
            <v>0.00503583126550868</v>
          </cell>
          <cell r="AV32">
            <v>0.00505503489531406</v>
          </cell>
          <cell r="AW32">
            <v>0.00502331176372988</v>
          </cell>
          <cell r="AX32">
            <v>0.00518028210279592</v>
          </cell>
          <cell r="AY32">
            <v>0.00497034171502257</v>
          </cell>
          <cell r="AZ32">
            <v>0.00482377932024892</v>
          </cell>
          <cell r="BA32">
            <v>0.00479621681767605</v>
          </cell>
          <cell r="BB32">
            <v>0.00481761426978818</v>
          </cell>
          <cell r="BC32">
            <v>0.0048061669829222</v>
          </cell>
          <cell r="BE32">
            <v>1951</v>
          </cell>
          <cell r="BF32">
            <v>0.0386199794026776</v>
          </cell>
          <cell r="BG32">
            <v>0.0218145761031234</v>
          </cell>
          <cell r="BH32">
            <v>-0.022319262493935</v>
          </cell>
          <cell r="BI32">
            <v>-0.00446650124069481</v>
          </cell>
          <cell r="BJ32">
            <v>0.00149551345962107</v>
          </cell>
          <cell r="BK32">
            <v>-0.00895968143354908</v>
          </cell>
          <cell r="BL32">
            <v>0.0386740331491713</v>
          </cell>
          <cell r="BM32">
            <v>0.0101547388781431</v>
          </cell>
          <cell r="BN32">
            <v>0.00382958353279084</v>
          </cell>
          <cell r="BO32">
            <v>-0.00190748688602771</v>
          </cell>
          <cell r="BP32">
            <v>0.00716674629718117</v>
          </cell>
          <cell r="BQ32">
            <v>0.0303605313092978</v>
          </cell>
          <cell r="BS32">
            <v>1951</v>
          </cell>
          <cell r="BT32">
            <v>0.043823403707518</v>
          </cell>
          <cell r="BU32">
            <v>0.0268231036192365</v>
          </cell>
          <cell r="BV32">
            <v>-0.0173956817079088</v>
          </cell>
          <cell r="BW32">
            <v>0.000569330024813876</v>
          </cell>
          <cell r="BX32">
            <v>0.00655054835493513</v>
          </cell>
          <cell r="BY32">
            <v>-0.0039363696698192</v>
          </cell>
          <cell r="BZ32">
            <v>0.0438543152519672</v>
          </cell>
          <cell r="CA32">
            <v>0.0151250805931657</v>
          </cell>
          <cell r="CB32">
            <v>0.00865336285303976</v>
          </cell>
          <cell r="CC32">
            <v>0.00288872993164834</v>
          </cell>
          <cell r="CD32">
            <v>0.0119843605669694</v>
          </cell>
          <cell r="CE32">
            <v>0.03516669829222</v>
          </cell>
          <cell r="CG32">
            <v>1951</v>
          </cell>
          <cell r="CH32">
            <v>0.1863406804625</v>
          </cell>
        </row>
        <row r="33">
          <cell r="A33">
            <v>1952</v>
          </cell>
          <cell r="B33">
            <v>2222</v>
          </cell>
          <cell r="C33">
            <v>2239</v>
          </cell>
          <cell r="D33">
            <v>2256</v>
          </cell>
          <cell r="E33">
            <v>2239</v>
          </cell>
          <cell r="F33">
            <v>2238</v>
          </cell>
          <cell r="G33">
            <v>2251</v>
          </cell>
          <cell r="H33">
            <v>2260</v>
          </cell>
          <cell r="I33">
            <v>2306</v>
          </cell>
          <cell r="J33">
            <v>2315</v>
          </cell>
          <cell r="K33">
            <v>2293</v>
          </cell>
          <cell r="L33">
            <v>2379</v>
          </cell>
          <cell r="M33">
            <v>2432</v>
          </cell>
          <cell r="O33">
            <v>1952</v>
          </cell>
          <cell r="P33">
            <v>550</v>
          </cell>
          <cell r="Q33">
            <v>546</v>
          </cell>
          <cell r="R33">
            <v>540</v>
          </cell>
          <cell r="S33">
            <v>546</v>
          </cell>
          <cell r="T33">
            <v>546</v>
          </cell>
          <cell r="U33">
            <v>545</v>
          </cell>
          <cell r="V33">
            <v>544</v>
          </cell>
          <cell r="W33">
            <v>533</v>
          </cell>
          <cell r="X33">
            <v>536</v>
          </cell>
          <cell r="Y33">
            <v>543</v>
          </cell>
          <cell r="Z33">
            <v>523</v>
          </cell>
          <cell r="AA33">
            <v>511</v>
          </cell>
          <cell r="AC33">
            <v>1952</v>
          </cell>
          <cell r="AD33">
            <v>2228</v>
          </cell>
          <cell r="AE33">
            <v>2231</v>
          </cell>
          <cell r="AF33">
            <v>2260</v>
          </cell>
          <cell r="AG33">
            <v>2215</v>
          </cell>
          <cell r="AH33">
            <v>2247</v>
          </cell>
          <cell r="AI33">
            <v>2248</v>
          </cell>
          <cell r="AJ33">
            <v>2284</v>
          </cell>
          <cell r="AK33">
            <v>2320</v>
          </cell>
          <cell r="AL33">
            <v>2313</v>
          </cell>
          <cell r="AM33">
            <v>2326</v>
          </cell>
          <cell r="AN33">
            <v>2414</v>
          </cell>
          <cell r="AO33">
            <v>2455</v>
          </cell>
          <cell r="AQ33">
            <v>1952</v>
          </cell>
          <cell r="AR33">
            <v>0.00468884284837324</v>
          </cell>
          <cell r="AS33">
            <v>0.00457246409335727</v>
          </cell>
          <cell r="AT33">
            <v>0.00455042581801883</v>
          </cell>
          <cell r="AU33">
            <v>0.00450772123893805</v>
          </cell>
          <cell r="AV33">
            <v>0.0045972460496614</v>
          </cell>
          <cell r="AW33">
            <v>0.00454975152054591</v>
          </cell>
          <cell r="AX33">
            <v>0.00455753262158956</v>
          </cell>
          <cell r="AY33">
            <v>0.00448444979568009</v>
          </cell>
          <cell r="AZ33">
            <v>0.00445704022988506</v>
          </cell>
          <cell r="BA33">
            <v>0.00448587332468655</v>
          </cell>
          <cell r="BB33">
            <v>0.0044576418744626</v>
          </cell>
          <cell r="BC33">
            <v>0.00429008561170947</v>
          </cell>
          <cell r="BE33">
            <v>1952</v>
          </cell>
          <cell r="BF33">
            <v>0.0257826887661141</v>
          </cell>
          <cell r="BG33">
            <v>0.00134649910233398</v>
          </cell>
          <cell r="BH33">
            <v>0.0129986553115196</v>
          </cell>
          <cell r="BI33">
            <v>-0.0199115044247787</v>
          </cell>
          <cell r="BJ33">
            <v>0.0144469525959368</v>
          </cell>
          <cell r="BK33">
            <v>0.000445037828215478</v>
          </cell>
          <cell r="BL33">
            <v>0.0160142348754448</v>
          </cell>
          <cell r="BM33">
            <v>0.0157618213660244</v>
          </cell>
          <cell r="BN33">
            <v>-0.00301724137931036</v>
          </cell>
          <cell r="BO33">
            <v>0.0056204063986165</v>
          </cell>
          <cell r="BP33">
            <v>0.0378331900257953</v>
          </cell>
          <cell r="BQ33">
            <v>0.0169842584921291</v>
          </cell>
          <cell r="BS33">
            <v>1952</v>
          </cell>
          <cell r="BT33">
            <v>0.0304715316144874</v>
          </cell>
          <cell r="BU33">
            <v>0.00591896319569125</v>
          </cell>
          <cell r="BV33">
            <v>0.0175490811295384</v>
          </cell>
          <cell r="BW33">
            <v>-0.0154037831858407</v>
          </cell>
          <cell r="BX33">
            <v>0.0190441986455982</v>
          </cell>
          <cell r="BY33">
            <v>0.00499478934876139</v>
          </cell>
          <cell r="BZ33">
            <v>0.0205717674970344</v>
          </cell>
          <cell r="CA33">
            <v>0.0202462711617045</v>
          </cell>
          <cell r="CB33">
            <v>0.00143979885057469</v>
          </cell>
          <cell r="CC33">
            <v>0.010106279723303</v>
          </cell>
          <cell r="CD33">
            <v>0.0422908319002579</v>
          </cell>
          <cell r="CE33">
            <v>0.0212743441038386</v>
          </cell>
          <cell r="CG33">
            <v>1952</v>
          </cell>
          <cell r="CH33">
            <v>0.19245274503415</v>
          </cell>
        </row>
        <row r="34">
          <cell r="A34">
            <v>1953</v>
          </cell>
          <cell r="B34">
            <v>2441</v>
          </cell>
          <cell r="C34">
            <v>2450</v>
          </cell>
          <cell r="D34">
            <v>2468</v>
          </cell>
          <cell r="E34">
            <v>2386</v>
          </cell>
          <cell r="F34">
            <v>2369</v>
          </cell>
          <cell r="G34">
            <v>2265</v>
          </cell>
          <cell r="H34">
            <v>2324</v>
          </cell>
          <cell r="I34">
            <v>2389</v>
          </cell>
          <cell r="J34">
            <v>2339</v>
          </cell>
          <cell r="K34">
            <v>2422</v>
          </cell>
          <cell r="L34">
            <v>2470</v>
          </cell>
          <cell r="M34">
            <v>2517</v>
          </cell>
          <cell r="O34">
            <v>1953</v>
          </cell>
          <cell r="P34">
            <v>511</v>
          </cell>
          <cell r="Q34">
            <v>514</v>
          </cell>
          <cell r="R34">
            <v>512</v>
          </cell>
          <cell r="S34">
            <v>528</v>
          </cell>
          <cell r="T34">
            <v>538</v>
          </cell>
          <cell r="U34">
            <v>566</v>
          </cell>
          <cell r="V34">
            <v>554</v>
          </cell>
          <cell r="W34">
            <v>543</v>
          </cell>
          <cell r="X34">
            <v>560</v>
          </cell>
          <cell r="Y34">
            <v>545</v>
          </cell>
          <cell r="Z34">
            <v>536</v>
          </cell>
          <cell r="AA34">
            <v>525</v>
          </cell>
          <cell r="AC34">
            <v>1953</v>
          </cell>
          <cell r="AD34">
            <v>2470</v>
          </cell>
          <cell r="AE34">
            <v>2443</v>
          </cell>
          <cell r="AF34">
            <v>2422</v>
          </cell>
          <cell r="AG34">
            <v>2365</v>
          </cell>
          <cell r="AH34">
            <v>2360</v>
          </cell>
          <cell r="AI34">
            <v>2285</v>
          </cell>
          <cell r="AJ34">
            <v>2353</v>
          </cell>
          <cell r="AK34">
            <v>2346</v>
          </cell>
          <cell r="AL34">
            <v>2363</v>
          </cell>
          <cell r="AM34">
            <v>2449</v>
          </cell>
          <cell r="AN34">
            <v>2505</v>
          </cell>
          <cell r="AO34">
            <v>2510</v>
          </cell>
          <cell r="AQ34">
            <v>1953</v>
          </cell>
          <cell r="AR34">
            <v>0.00423404955872369</v>
          </cell>
          <cell r="AS34">
            <v>0.00424865047233468</v>
          </cell>
          <cell r="AT34">
            <v>0.00431032883067267</v>
          </cell>
          <cell r="AU34">
            <v>0.0043345995045417</v>
          </cell>
          <cell r="AV34">
            <v>0.00449091613812544</v>
          </cell>
          <cell r="AW34">
            <v>0.00452680084745763</v>
          </cell>
          <cell r="AX34">
            <v>0.00469546316557258</v>
          </cell>
          <cell r="AY34">
            <v>0.00459423076923077</v>
          </cell>
          <cell r="AZ34">
            <v>0.00465274225632282</v>
          </cell>
          <cell r="BA34">
            <v>0.00465506418394696</v>
          </cell>
          <cell r="BB34">
            <v>0.00450496801415544</v>
          </cell>
          <cell r="BC34">
            <v>0.00439595808383234</v>
          </cell>
          <cell r="BE34">
            <v>1953</v>
          </cell>
          <cell r="BF34">
            <v>0.00610997963340121</v>
          </cell>
          <cell r="BG34">
            <v>-0.0109311740890689</v>
          </cell>
          <cell r="BH34">
            <v>-0.00859598853868193</v>
          </cell>
          <cell r="BI34">
            <v>-0.023534269199009</v>
          </cell>
          <cell r="BJ34">
            <v>-0.0021141649048626</v>
          </cell>
          <cell r="BK34">
            <v>-0.0317796610169492</v>
          </cell>
          <cell r="BL34">
            <v>0.0297592997811815</v>
          </cell>
          <cell r="BM34">
            <v>-0.0029749256268593</v>
          </cell>
          <cell r="BN34">
            <v>0.00724637681159424</v>
          </cell>
          <cell r="BO34">
            <v>0.0363944138806602</v>
          </cell>
          <cell r="BP34">
            <v>0.0228664761126991</v>
          </cell>
          <cell r="BQ34">
            <v>0.00199600798403199</v>
          </cell>
          <cell r="BS34">
            <v>1953</v>
          </cell>
          <cell r="BT34">
            <v>0.0103440291921249</v>
          </cell>
          <cell r="BU34">
            <v>-0.00668252361673417</v>
          </cell>
          <cell r="BV34">
            <v>-0.00428565970800926</v>
          </cell>
          <cell r="BW34">
            <v>-0.0191996696944673</v>
          </cell>
          <cell r="BX34">
            <v>0.00237675123326284</v>
          </cell>
          <cell r="BY34">
            <v>-0.0272528601694916</v>
          </cell>
          <cell r="BZ34">
            <v>0.0344547629467541</v>
          </cell>
          <cell r="CA34">
            <v>0.00161930514237147</v>
          </cell>
          <cell r="CB34">
            <v>0.0118991190679171</v>
          </cell>
          <cell r="CC34">
            <v>0.0410494780646072</v>
          </cell>
          <cell r="CD34">
            <v>0.0273714441268545</v>
          </cell>
          <cell r="CE34">
            <v>0.00639196606786432</v>
          </cell>
          <cell r="CG34">
            <v>1953</v>
          </cell>
          <cell r="CH34">
            <v>0.0785023580677209</v>
          </cell>
        </row>
        <row r="35">
          <cell r="A35">
            <v>1954</v>
          </cell>
          <cell r="B35">
            <v>2551</v>
          </cell>
          <cell r="C35">
            <v>2590</v>
          </cell>
          <cell r="D35">
            <v>2639</v>
          </cell>
          <cell r="E35">
            <v>2675</v>
          </cell>
          <cell r="F35">
            <v>2706</v>
          </cell>
          <cell r="G35">
            <v>2728</v>
          </cell>
          <cell r="H35">
            <v>2821</v>
          </cell>
          <cell r="I35">
            <v>2882</v>
          </cell>
          <cell r="J35">
            <v>2874</v>
          </cell>
          <cell r="K35">
            <v>2819</v>
          </cell>
          <cell r="L35">
            <v>2862</v>
          </cell>
          <cell r="M35">
            <v>2941</v>
          </cell>
          <cell r="O35">
            <v>1954</v>
          </cell>
          <cell r="P35">
            <v>520</v>
          </cell>
          <cell r="Q35">
            <v>513</v>
          </cell>
          <cell r="R35">
            <v>503</v>
          </cell>
          <cell r="S35">
            <v>498</v>
          </cell>
          <cell r="T35">
            <v>492</v>
          </cell>
          <cell r="U35">
            <v>492</v>
          </cell>
          <cell r="V35">
            <v>476</v>
          </cell>
          <cell r="W35">
            <v>466</v>
          </cell>
          <cell r="X35">
            <v>474</v>
          </cell>
          <cell r="Y35">
            <v>485</v>
          </cell>
          <cell r="Z35">
            <v>482</v>
          </cell>
          <cell r="AA35">
            <v>469</v>
          </cell>
          <cell r="AC35">
            <v>1954</v>
          </cell>
          <cell r="AD35">
            <v>2581</v>
          </cell>
          <cell r="AE35">
            <v>2600</v>
          </cell>
          <cell r="AF35">
            <v>2659</v>
          </cell>
          <cell r="AG35">
            <v>2680</v>
          </cell>
          <cell r="AH35">
            <v>2738</v>
          </cell>
          <cell r="AI35">
            <v>2753</v>
          </cell>
          <cell r="AJ35">
            <v>2878</v>
          </cell>
          <cell r="AK35">
            <v>2829</v>
          </cell>
          <cell r="AL35">
            <v>2868</v>
          </cell>
          <cell r="AM35">
            <v>2751</v>
          </cell>
          <cell r="AN35">
            <v>2895</v>
          </cell>
          <cell r="AO35">
            <v>2982</v>
          </cell>
          <cell r="AQ35">
            <v>1954</v>
          </cell>
          <cell r="AR35">
            <v>0.00440411686586985</v>
          </cell>
          <cell r="AS35">
            <v>0.00428990701278574</v>
          </cell>
          <cell r="AT35">
            <v>0.00425454166666667</v>
          </cell>
          <cell r="AU35">
            <v>0.00417497179390748</v>
          </cell>
          <cell r="AV35">
            <v>0.00413977611940298</v>
          </cell>
          <cell r="AW35">
            <v>0.00408502556610665</v>
          </cell>
          <cell r="AX35">
            <v>0.0040646446301005</v>
          </cell>
          <cell r="AY35">
            <v>0.00388873059995367</v>
          </cell>
          <cell r="AZ35">
            <v>0.00401283138918346</v>
          </cell>
          <cell r="BA35">
            <v>0.00397261448163645</v>
          </cell>
          <cell r="BB35">
            <v>0.00417873500545256</v>
          </cell>
          <cell r="BC35">
            <v>0.00397043465745538</v>
          </cell>
          <cell r="BE35">
            <v>1954</v>
          </cell>
          <cell r="BF35">
            <v>0.0282868525896414</v>
          </cell>
          <cell r="BG35">
            <v>0.00736148779542822</v>
          </cell>
          <cell r="BH35">
            <v>0.0226923076923078</v>
          </cell>
          <cell r="BI35">
            <v>0.00789770590447536</v>
          </cell>
          <cell r="BJ35">
            <v>0.0216417910447761</v>
          </cell>
          <cell r="BK35">
            <v>0.00547845142439729</v>
          </cell>
          <cell r="BL35">
            <v>0.0454050127134036</v>
          </cell>
          <cell r="BM35">
            <v>-0.0170257123002084</v>
          </cell>
          <cell r="BN35">
            <v>0.0137857900318135</v>
          </cell>
          <cell r="BO35">
            <v>-0.0407949790794979</v>
          </cell>
          <cell r="BP35">
            <v>0.0523446019629226</v>
          </cell>
          <cell r="BQ35">
            <v>0.0300518134715027</v>
          </cell>
          <cell r="BS35">
            <v>1954</v>
          </cell>
          <cell r="BT35">
            <v>0.0326909694555112</v>
          </cell>
          <cell r="BU35">
            <v>0.011651394808214</v>
          </cell>
          <cell r="BV35">
            <v>0.0269468493589745</v>
          </cell>
          <cell r="BW35">
            <v>0.0120726776983828</v>
          </cell>
          <cell r="BX35">
            <v>0.0257815671641791</v>
          </cell>
          <cell r="BY35">
            <v>0.00956347699050394</v>
          </cell>
          <cell r="BZ35">
            <v>0.0494696573435041</v>
          </cell>
          <cell r="CA35">
            <v>-0.0131369817002548</v>
          </cell>
          <cell r="CB35">
            <v>0.0177986214209969</v>
          </cell>
          <cell r="CC35">
            <v>-0.0368223645978615</v>
          </cell>
          <cell r="CD35">
            <v>0.0565233369683751</v>
          </cell>
          <cell r="CE35">
            <v>0.034022248128958</v>
          </cell>
          <cell r="CG35">
            <v>1954</v>
          </cell>
          <cell r="CH35">
            <v>0.247249790669051</v>
          </cell>
        </row>
        <row r="36">
          <cell r="A36">
            <v>1955</v>
          </cell>
          <cell r="B36">
            <v>2989</v>
          </cell>
          <cell r="C36">
            <v>3071</v>
          </cell>
          <cell r="D36">
            <v>3072</v>
          </cell>
          <cell r="E36">
            <v>3108</v>
          </cell>
          <cell r="F36">
            <v>3087</v>
          </cell>
          <cell r="G36">
            <v>3126</v>
          </cell>
          <cell r="H36">
            <v>3198</v>
          </cell>
          <cell r="I36">
            <v>3255</v>
          </cell>
          <cell r="J36">
            <v>3254</v>
          </cell>
          <cell r="K36">
            <v>3107</v>
          </cell>
          <cell r="L36">
            <v>3183</v>
          </cell>
          <cell r="M36">
            <v>3191</v>
          </cell>
          <cell r="O36">
            <v>1955</v>
          </cell>
          <cell r="P36">
            <v>461</v>
          </cell>
          <cell r="Q36">
            <v>458</v>
          </cell>
          <cell r="R36">
            <v>457</v>
          </cell>
          <cell r="S36">
            <v>456</v>
          </cell>
          <cell r="T36">
            <v>461</v>
          </cell>
          <cell r="U36">
            <v>458</v>
          </cell>
          <cell r="V36">
            <v>452</v>
          </cell>
          <cell r="W36">
            <v>445</v>
          </cell>
          <cell r="X36">
            <v>445</v>
          </cell>
          <cell r="Y36">
            <v>467</v>
          </cell>
          <cell r="Z36">
            <v>462</v>
          </cell>
          <cell r="AA36">
            <v>466</v>
          </cell>
          <cell r="AC36">
            <v>1955</v>
          </cell>
          <cell r="AD36">
            <v>3013</v>
          </cell>
          <cell r="AE36">
            <v>3105</v>
          </cell>
          <cell r="AF36">
            <v>3059</v>
          </cell>
          <cell r="AG36">
            <v>3109</v>
          </cell>
          <cell r="AH36">
            <v>3079</v>
          </cell>
          <cell r="AI36">
            <v>3132</v>
          </cell>
          <cell r="AJ36">
            <v>3266</v>
          </cell>
          <cell r="AK36">
            <v>3271</v>
          </cell>
          <cell r="AL36">
            <v>3164</v>
          </cell>
          <cell r="AM36">
            <v>3125</v>
          </cell>
          <cell r="AN36">
            <v>3204</v>
          </cell>
          <cell r="AO36">
            <v>3170</v>
          </cell>
          <cell r="AQ36">
            <v>1955</v>
          </cell>
          <cell r="AR36">
            <v>0.00385068466353678</v>
          </cell>
          <cell r="AS36">
            <v>0.00389013718331674</v>
          </cell>
          <cell r="AT36">
            <v>0.00376785829307568</v>
          </cell>
          <cell r="AU36">
            <v>0.00386086956521739</v>
          </cell>
          <cell r="AV36">
            <v>0.00381448214860084</v>
          </cell>
          <cell r="AW36">
            <v>0.00387492692432608</v>
          </cell>
          <cell r="AX36">
            <v>0.00384604086845466</v>
          </cell>
          <cell r="AY36">
            <v>0.00369584353949786</v>
          </cell>
          <cell r="AZ36">
            <v>0.00368906043004178</v>
          </cell>
          <cell r="BA36">
            <v>0.00382155762747577</v>
          </cell>
          <cell r="BB36">
            <v>0.003921456</v>
          </cell>
          <cell r="BC36">
            <v>0.00386757698709946</v>
          </cell>
          <cell r="BE36">
            <v>1955</v>
          </cell>
          <cell r="BF36">
            <v>0.0103957075788061</v>
          </cell>
          <cell r="BG36">
            <v>0.0305343511450382</v>
          </cell>
          <cell r="BH36">
            <v>-0.0148148148148148</v>
          </cell>
          <cell r="BI36">
            <v>0.01634521085322</v>
          </cell>
          <cell r="BJ36">
            <v>-0.0096494049533612</v>
          </cell>
          <cell r="BK36">
            <v>0.0172133809678467</v>
          </cell>
          <cell r="BL36">
            <v>0.0427841634738186</v>
          </cell>
          <cell r="BM36">
            <v>0.0015309246785058</v>
          </cell>
          <cell r="BN36">
            <v>-0.0327117089575053</v>
          </cell>
          <cell r="BO36">
            <v>-0.0123261694058154</v>
          </cell>
          <cell r="BP36">
            <v>0.02528</v>
          </cell>
          <cell r="BQ36">
            <v>-0.0106117353308365</v>
          </cell>
          <cell r="BS36">
            <v>1955</v>
          </cell>
          <cell r="BT36">
            <v>0.0142463922423429</v>
          </cell>
          <cell r="BU36">
            <v>0.034424488328355</v>
          </cell>
          <cell r="BV36">
            <v>-0.0110469565217392</v>
          </cell>
          <cell r="BW36">
            <v>0.0202060804184374</v>
          </cell>
          <cell r="BX36">
            <v>-0.00583492280476036</v>
          </cell>
          <cell r="BY36">
            <v>0.0210883078921728</v>
          </cell>
          <cell r="BZ36">
            <v>0.0466302043422733</v>
          </cell>
          <cell r="CA36">
            <v>0.00522676821800365</v>
          </cell>
          <cell r="CB36">
            <v>-0.0290226485274635</v>
          </cell>
          <cell r="CC36">
            <v>-0.00850461177833967</v>
          </cell>
          <cell r="CD36">
            <v>0.029201456</v>
          </cell>
          <cell r="CE36">
            <v>-0.00674415834373702</v>
          </cell>
          <cell r="CG36">
            <v>1955</v>
          </cell>
          <cell r="CH36">
            <v>0.11261850079383</v>
          </cell>
        </row>
        <row r="37">
          <cell r="A37">
            <v>1956</v>
          </cell>
          <cell r="B37">
            <v>3155</v>
          </cell>
          <cell r="C37">
            <v>3207</v>
          </cell>
          <cell r="D37">
            <v>3321</v>
          </cell>
          <cell r="E37">
            <v>3250</v>
          </cell>
          <cell r="F37">
            <v>3181</v>
          </cell>
          <cell r="G37">
            <v>3193</v>
          </cell>
          <cell r="H37">
            <v>3301</v>
          </cell>
          <cell r="I37">
            <v>3339</v>
          </cell>
          <cell r="J37">
            <v>3229</v>
          </cell>
          <cell r="K37">
            <v>3167</v>
          </cell>
          <cell r="L37">
            <v>3182</v>
          </cell>
          <cell r="M37">
            <v>3170</v>
          </cell>
          <cell r="O37">
            <v>1956</v>
          </cell>
          <cell r="P37">
            <v>472</v>
          </cell>
          <cell r="Q37">
            <v>468</v>
          </cell>
          <cell r="R37">
            <v>454</v>
          </cell>
          <cell r="S37">
            <v>468</v>
          </cell>
          <cell r="T37">
            <v>478</v>
          </cell>
          <cell r="U37">
            <v>477</v>
          </cell>
          <cell r="V37">
            <v>464</v>
          </cell>
          <cell r="W37">
            <v>459</v>
          </cell>
          <cell r="X37">
            <v>478</v>
          </cell>
          <cell r="Y37">
            <v>491</v>
          </cell>
          <cell r="Z37">
            <v>491</v>
          </cell>
          <cell r="AA37">
            <v>495</v>
          </cell>
          <cell r="AC37">
            <v>1956</v>
          </cell>
          <cell r="AD37">
            <v>3167</v>
          </cell>
          <cell r="AE37">
            <v>3211</v>
          </cell>
          <cell r="AF37">
            <v>3325</v>
          </cell>
          <cell r="AG37">
            <v>3217</v>
          </cell>
          <cell r="AH37">
            <v>3160</v>
          </cell>
          <cell r="AI37">
            <v>3214</v>
          </cell>
          <cell r="AJ37">
            <v>3370</v>
          </cell>
          <cell r="AK37">
            <v>3270</v>
          </cell>
          <cell r="AL37">
            <v>3153</v>
          </cell>
          <cell r="AM37">
            <v>3160</v>
          </cell>
          <cell r="AN37">
            <v>3156</v>
          </cell>
          <cell r="AO37">
            <v>3176</v>
          </cell>
          <cell r="AQ37">
            <v>1956</v>
          </cell>
          <cell r="AR37">
            <v>0.00391472134595163</v>
          </cell>
          <cell r="AS37">
            <v>0.00394925797284496</v>
          </cell>
          <cell r="AT37">
            <v>0.00391293989411398</v>
          </cell>
          <cell r="AU37">
            <v>0.00381203007518797</v>
          </cell>
          <cell r="AV37">
            <v>0.00393875764169516</v>
          </cell>
          <cell r="AW37">
            <v>0.00401651107594937</v>
          </cell>
          <cell r="AX37">
            <v>0.00397133374818502</v>
          </cell>
          <cell r="AY37">
            <v>0.00378981454005935</v>
          </cell>
          <cell r="AZ37">
            <v>0.00393338939857288</v>
          </cell>
          <cell r="BA37">
            <v>0.00410983454910667</v>
          </cell>
          <cell r="BB37">
            <v>0.0041201529535865</v>
          </cell>
          <cell r="BC37">
            <v>0.00414329847908745</v>
          </cell>
          <cell r="BE37">
            <v>1956</v>
          </cell>
          <cell r="BF37">
            <v>-0.000946372239747584</v>
          </cell>
          <cell r="BG37">
            <v>0.0138932743921691</v>
          </cell>
          <cell r="BH37">
            <v>0.0355029585798816</v>
          </cell>
          <cell r="BI37">
            <v>-0.0324812030075188</v>
          </cell>
          <cell r="BJ37">
            <v>-0.0177183711532484</v>
          </cell>
          <cell r="BK37">
            <v>0.0170886075949368</v>
          </cell>
          <cell r="BL37">
            <v>0.0485376477909147</v>
          </cell>
          <cell r="BM37">
            <v>-0.0296735905044511</v>
          </cell>
          <cell r="BN37">
            <v>-0.0357798165137615</v>
          </cell>
          <cell r="BO37">
            <v>0.0022201078338091</v>
          </cell>
          <cell r="BP37">
            <v>-0.00126582278481013</v>
          </cell>
          <cell r="BQ37">
            <v>0.00633713561470217</v>
          </cell>
          <cell r="BS37">
            <v>1956</v>
          </cell>
          <cell r="BT37">
            <v>0.00296834910620405</v>
          </cell>
          <cell r="BU37">
            <v>0.0178425323650141</v>
          </cell>
          <cell r="BV37">
            <v>0.0394158984739956</v>
          </cell>
          <cell r="BW37">
            <v>-0.0286691729323308</v>
          </cell>
          <cell r="BX37">
            <v>-0.0137796135115532</v>
          </cell>
          <cell r="BY37">
            <v>0.0211051186708862</v>
          </cell>
          <cell r="BZ37">
            <v>0.0525089815390998</v>
          </cell>
          <cell r="CA37">
            <v>-0.0258837759643917</v>
          </cell>
          <cell r="CB37">
            <v>-0.0318464271151886</v>
          </cell>
          <cell r="CC37">
            <v>0.00632994238291578</v>
          </cell>
          <cell r="CD37">
            <v>0.00285433016877636</v>
          </cell>
          <cell r="CE37">
            <v>0.0104804340937896</v>
          </cell>
          <cell r="CG37">
            <v>1956</v>
          </cell>
          <cell r="CH37">
            <v>0.0506444642957591</v>
          </cell>
        </row>
        <row r="38">
          <cell r="A38">
            <v>1957</v>
          </cell>
          <cell r="B38">
            <v>3232</v>
          </cell>
          <cell r="C38">
            <v>3229</v>
          </cell>
          <cell r="D38">
            <v>3245</v>
          </cell>
          <cell r="E38">
            <v>3303</v>
          </cell>
          <cell r="F38">
            <v>3403</v>
          </cell>
          <cell r="G38">
            <v>3335</v>
          </cell>
          <cell r="H38">
            <v>3293</v>
          </cell>
          <cell r="I38">
            <v>3189</v>
          </cell>
          <cell r="J38">
            <v>3109</v>
          </cell>
          <cell r="K38">
            <v>3039</v>
          </cell>
          <cell r="L38">
            <v>3068</v>
          </cell>
          <cell r="M38">
            <v>3179</v>
          </cell>
          <cell r="O38">
            <v>1957</v>
          </cell>
          <cell r="P38">
            <v>487</v>
          </cell>
          <cell r="Q38">
            <v>491</v>
          </cell>
          <cell r="R38">
            <v>489</v>
          </cell>
          <cell r="S38">
            <v>488</v>
          </cell>
          <cell r="T38">
            <v>477</v>
          </cell>
          <cell r="U38">
            <v>485</v>
          </cell>
          <cell r="V38">
            <v>490</v>
          </cell>
          <cell r="W38">
            <v>505</v>
          </cell>
          <cell r="X38">
            <v>518</v>
          </cell>
          <cell r="Y38">
            <v>529</v>
          </cell>
          <cell r="Z38">
            <v>527</v>
          </cell>
          <cell r="AA38">
            <v>509</v>
          </cell>
          <cell r="AC38">
            <v>1957</v>
          </cell>
          <cell r="AD38">
            <v>3266</v>
          </cell>
          <cell r="AE38">
            <v>3233</v>
          </cell>
          <cell r="AF38">
            <v>3245</v>
          </cell>
          <cell r="AG38">
            <v>3362</v>
          </cell>
          <cell r="AH38">
            <v>3409</v>
          </cell>
          <cell r="AI38">
            <v>3253</v>
          </cell>
          <cell r="AJ38">
            <v>3251</v>
          </cell>
          <cell r="AK38">
            <v>3142</v>
          </cell>
          <cell r="AL38">
            <v>3085</v>
          </cell>
          <cell r="AM38">
            <v>3049</v>
          </cell>
          <cell r="AN38">
            <v>3166</v>
          </cell>
          <cell r="AO38">
            <v>3214</v>
          </cell>
          <cell r="AQ38">
            <v>1957</v>
          </cell>
          <cell r="AR38">
            <v>0.00412989084802687</v>
          </cell>
          <cell r="AS38">
            <v>0.00404531281894264</v>
          </cell>
          <cell r="AT38">
            <v>0.00409012527064646</v>
          </cell>
          <cell r="AU38">
            <v>0.00413935285053929</v>
          </cell>
          <cell r="AV38">
            <v>0.0040234756097561</v>
          </cell>
          <cell r="AW38">
            <v>0.00395393321599687</v>
          </cell>
          <cell r="AX38">
            <v>0.00413354339583974</v>
          </cell>
          <cell r="AY38">
            <v>0.00412807597662258</v>
          </cell>
          <cell r="AZ38">
            <v>0.00427132930193083</v>
          </cell>
          <cell r="BA38">
            <v>0.00434260129659643</v>
          </cell>
          <cell r="BB38">
            <v>0.0044190335629168</v>
          </cell>
          <cell r="BC38">
            <v>0.00425908349126132</v>
          </cell>
          <cell r="BE38">
            <v>1957</v>
          </cell>
          <cell r="BF38">
            <v>0.028337531486146</v>
          </cell>
          <cell r="BG38">
            <v>-0.0101041028781383</v>
          </cell>
          <cell r="BH38">
            <v>0.00371172285802657</v>
          </cell>
          <cell r="BI38">
            <v>0.036055469953775</v>
          </cell>
          <cell r="BJ38">
            <v>0.013979773944081</v>
          </cell>
          <cell r="BK38">
            <v>-0.0457612202992079</v>
          </cell>
          <cell r="BL38">
            <v>-0.000614817091915132</v>
          </cell>
          <cell r="BM38">
            <v>-0.0335281451860966</v>
          </cell>
          <cell r="BN38">
            <v>-0.0181413112667091</v>
          </cell>
          <cell r="BO38">
            <v>-0.0116693679092382</v>
          </cell>
          <cell r="BP38">
            <v>0.0383732371269268</v>
          </cell>
          <cell r="BQ38">
            <v>0.0151610865445357</v>
          </cell>
          <cell r="BS38">
            <v>1957</v>
          </cell>
          <cell r="BT38">
            <v>0.0324674223341729</v>
          </cell>
          <cell r="BU38">
            <v>-0.0060587900591957</v>
          </cell>
          <cell r="BV38">
            <v>0.00780184812867303</v>
          </cell>
          <cell r="BW38">
            <v>0.0401948228043142</v>
          </cell>
          <cell r="BX38">
            <v>0.0180032495538371</v>
          </cell>
          <cell r="BY38">
            <v>-0.0418072870832111</v>
          </cell>
          <cell r="BZ38">
            <v>0.00351872630392461</v>
          </cell>
          <cell r="CA38">
            <v>-0.029400069209474</v>
          </cell>
          <cell r="CB38">
            <v>-0.0138699819647783</v>
          </cell>
          <cell r="CC38">
            <v>-0.00732676661264179</v>
          </cell>
          <cell r="CD38">
            <v>0.0427922706898436</v>
          </cell>
          <cell r="CE38">
            <v>0.0194201700357971</v>
          </cell>
          <cell r="CG38">
            <v>1957</v>
          </cell>
          <cell r="CH38">
            <v>0.0636192143792254</v>
          </cell>
        </row>
        <row r="39">
          <cell r="A39">
            <v>1958</v>
          </cell>
          <cell r="B39">
            <v>3330</v>
          </cell>
          <cell r="C39">
            <v>3412</v>
          </cell>
          <cell r="D39">
            <v>3457</v>
          </cell>
          <cell r="E39">
            <v>3554</v>
          </cell>
          <cell r="F39">
            <v>3657</v>
          </cell>
          <cell r="G39">
            <v>3731</v>
          </cell>
          <cell r="H39">
            <v>3782</v>
          </cell>
          <cell r="I39">
            <v>3750</v>
          </cell>
          <cell r="J39">
            <v>3797</v>
          </cell>
          <cell r="K39">
            <v>3915</v>
          </cell>
          <cell r="L39">
            <v>4075</v>
          </cell>
          <cell r="M39">
            <v>4205</v>
          </cell>
          <cell r="O39">
            <v>1958</v>
          </cell>
          <cell r="P39">
            <v>487</v>
          </cell>
          <cell r="Q39">
            <v>480</v>
          </cell>
          <cell r="R39">
            <v>475</v>
          </cell>
          <cell r="S39">
            <v>462</v>
          </cell>
          <cell r="T39">
            <v>452</v>
          </cell>
          <cell r="U39">
            <v>444</v>
          </cell>
          <cell r="V39">
            <v>436</v>
          </cell>
          <cell r="W39">
            <v>440</v>
          </cell>
          <cell r="X39">
            <v>435</v>
          </cell>
          <cell r="Y39">
            <v>423</v>
          </cell>
          <cell r="Z39">
            <v>406</v>
          </cell>
          <cell r="AA39">
            <v>390</v>
          </cell>
          <cell r="AC39">
            <v>1958</v>
          </cell>
          <cell r="AD39">
            <v>3394</v>
          </cell>
          <cell r="AE39">
            <v>3427</v>
          </cell>
          <cell r="AF39">
            <v>3482</v>
          </cell>
          <cell r="AG39">
            <v>3648</v>
          </cell>
          <cell r="AH39">
            <v>3694</v>
          </cell>
          <cell r="AI39">
            <v>3744</v>
          </cell>
          <cell r="AJ39">
            <v>3771</v>
          </cell>
          <cell r="AK39">
            <v>3732</v>
          </cell>
          <cell r="AL39">
            <v>3842</v>
          </cell>
          <cell r="AM39">
            <v>3984</v>
          </cell>
          <cell r="AN39">
            <v>4075</v>
          </cell>
          <cell r="AO39">
            <v>4328</v>
          </cell>
          <cell r="AQ39">
            <v>1958</v>
          </cell>
          <cell r="AR39">
            <v>0.00420480709396391</v>
          </cell>
          <cell r="AS39">
            <v>0.00402121390689452</v>
          </cell>
          <cell r="AT39">
            <v>0.00399298463184515</v>
          </cell>
          <cell r="AU39">
            <v>0.00392960941987364</v>
          </cell>
          <cell r="AV39">
            <v>0.00377595942982456</v>
          </cell>
          <cell r="AW39">
            <v>0.00373706009745533</v>
          </cell>
          <cell r="AX39">
            <v>0.00367021011396011</v>
          </cell>
          <cell r="AY39">
            <v>0.00364624767966057</v>
          </cell>
          <cell r="AZ39">
            <v>0.00368813638799571</v>
          </cell>
          <cell r="BA39">
            <v>0.00359197683498178</v>
          </cell>
          <cell r="BB39">
            <v>0.00346061328647925</v>
          </cell>
          <cell r="BC39">
            <v>0.00335368098159509</v>
          </cell>
          <cell r="BE39">
            <v>1958</v>
          </cell>
          <cell r="BF39">
            <v>0.0560049782202863</v>
          </cell>
          <cell r="BG39">
            <v>0.00972304065998819</v>
          </cell>
          <cell r="BH39">
            <v>0.0160490224686314</v>
          </cell>
          <cell r="BI39">
            <v>0.0476737507179781</v>
          </cell>
          <cell r="BJ39">
            <v>0.0126096491228069</v>
          </cell>
          <cell r="BK39">
            <v>0.0135354629128317</v>
          </cell>
          <cell r="BL39">
            <v>0.00721153846153855</v>
          </cell>
          <cell r="BM39">
            <v>-0.0103420843277645</v>
          </cell>
          <cell r="BN39">
            <v>0.0294748124330118</v>
          </cell>
          <cell r="BO39">
            <v>0.0369599167100469</v>
          </cell>
          <cell r="BP39">
            <v>0.0228413654618473</v>
          </cell>
          <cell r="BQ39">
            <v>0.0620858895705521</v>
          </cell>
          <cell r="BS39">
            <v>1958</v>
          </cell>
          <cell r="BT39">
            <v>0.0602097853142502</v>
          </cell>
          <cell r="BU39">
            <v>0.0137442545668827</v>
          </cell>
          <cell r="BV39">
            <v>0.0200420071004765</v>
          </cell>
          <cell r="BW39">
            <v>0.0516033601378517</v>
          </cell>
          <cell r="BX39">
            <v>0.0163856085526315</v>
          </cell>
          <cell r="BY39">
            <v>0.017272523010287</v>
          </cell>
          <cell r="BZ39">
            <v>0.0108817485754987</v>
          </cell>
          <cell r="CA39">
            <v>-0.00669583664810394</v>
          </cell>
          <cell r="CB39">
            <v>0.0331629488210075</v>
          </cell>
          <cell r="CC39">
            <v>0.0405518935450287</v>
          </cell>
          <cell r="CD39">
            <v>0.0263019787483266</v>
          </cell>
          <cell r="CE39">
            <v>0.0654395705521472</v>
          </cell>
          <cell r="CG39">
            <v>1958</v>
          </cell>
          <cell r="CH39">
            <v>0.407036049501336</v>
          </cell>
        </row>
        <row r="40">
          <cell r="A40">
            <v>1959</v>
          </cell>
          <cell r="B40">
            <v>4396</v>
          </cell>
          <cell r="C40">
            <v>4371</v>
          </cell>
          <cell r="D40">
            <v>4506</v>
          </cell>
          <cell r="E40">
            <v>4512</v>
          </cell>
          <cell r="F40">
            <v>4430</v>
          </cell>
          <cell r="G40">
            <v>4258</v>
          </cell>
          <cell r="H40">
            <v>4421</v>
          </cell>
          <cell r="I40">
            <v>4515</v>
          </cell>
          <cell r="J40">
            <v>4359</v>
          </cell>
          <cell r="K40">
            <v>4411</v>
          </cell>
          <cell r="L40">
            <v>4371</v>
          </cell>
          <cell r="M40">
            <v>4431</v>
          </cell>
          <cell r="O40">
            <v>1959</v>
          </cell>
          <cell r="P40">
            <v>377</v>
          </cell>
          <cell r="Q40">
            <v>385</v>
          </cell>
          <cell r="R40">
            <v>377</v>
          </cell>
          <cell r="S40">
            <v>385</v>
          </cell>
          <cell r="T40">
            <v>392</v>
          </cell>
          <cell r="U40">
            <v>409</v>
          </cell>
          <cell r="V40">
            <v>394</v>
          </cell>
          <cell r="W40">
            <v>386</v>
          </cell>
          <cell r="X40">
            <v>399</v>
          </cell>
          <cell r="Y40">
            <v>396</v>
          </cell>
          <cell r="Z40">
            <v>399</v>
          </cell>
          <cell r="AA40">
            <v>400</v>
          </cell>
          <cell r="AC40">
            <v>1959</v>
          </cell>
          <cell r="AD40">
            <v>4372</v>
          </cell>
          <cell r="AE40">
            <v>4448</v>
          </cell>
          <cell r="AF40">
            <v>4479</v>
          </cell>
          <cell r="AG40">
            <v>4452</v>
          </cell>
          <cell r="AH40">
            <v>4384</v>
          </cell>
          <cell r="AI40">
            <v>4331</v>
          </cell>
          <cell r="AJ40">
            <v>4477</v>
          </cell>
          <cell r="AK40">
            <v>4541</v>
          </cell>
          <cell r="AL40">
            <v>4348</v>
          </cell>
          <cell r="AM40">
            <v>4402</v>
          </cell>
          <cell r="AN40">
            <v>4388</v>
          </cell>
          <cell r="AO40">
            <v>4474</v>
          </cell>
          <cell r="AQ40">
            <v>1959</v>
          </cell>
          <cell r="AR40">
            <v>0.00319102741836106</v>
          </cell>
          <cell r="AS40">
            <v>0.0032075994967978</v>
          </cell>
          <cell r="AT40">
            <v>0.00318263264388489</v>
          </cell>
          <cell r="AU40">
            <v>0.00323197142219245</v>
          </cell>
          <cell r="AV40">
            <v>0.00325052410901468</v>
          </cell>
          <cell r="AW40">
            <v>0.00331037484793187</v>
          </cell>
          <cell r="AX40">
            <v>0.00335156237974294</v>
          </cell>
          <cell r="AY40">
            <v>0.00324396917578736</v>
          </cell>
          <cell r="AZ40">
            <v>0.00319173640167364</v>
          </cell>
          <cell r="BA40">
            <v>0.0033478150873965</v>
          </cell>
          <cell r="BB40">
            <v>0.00330158450704225</v>
          </cell>
          <cell r="BC40">
            <v>0.00336599817684594</v>
          </cell>
          <cell r="BE40">
            <v>1959</v>
          </cell>
          <cell r="BF40">
            <v>0.0101663585951941</v>
          </cell>
          <cell r="BG40">
            <v>0.0173833485818846</v>
          </cell>
          <cell r="BH40">
            <v>0.00696942446043169</v>
          </cell>
          <cell r="BI40">
            <v>-0.00602813127930346</v>
          </cell>
          <cell r="BJ40">
            <v>-0.0152740341419587</v>
          </cell>
          <cell r="BK40">
            <v>-0.0120894160583942</v>
          </cell>
          <cell r="BL40">
            <v>0.0337104594781805</v>
          </cell>
          <cell r="BM40">
            <v>0.0142952870225597</v>
          </cell>
          <cell r="BN40">
            <v>-0.0425016516185862</v>
          </cell>
          <cell r="BO40">
            <v>0.0124195032198713</v>
          </cell>
          <cell r="BP40">
            <v>-0.00318037255792825</v>
          </cell>
          <cell r="BQ40">
            <v>0.0195989061075661</v>
          </cell>
          <cell r="BS40">
            <v>1959</v>
          </cell>
          <cell r="BT40">
            <v>0.0133573860135552</v>
          </cell>
          <cell r="BU40">
            <v>0.0205909480786824</v>
          </cell>
          <cell r="BV40">
            <v>0.0101520571043166</v>
          </cell>
          <cell r="BW40">
            <v>-0.00279615985711101</v>
          </cell>
          <cell r="BX40">
            <v>-0.012023510032944</v>
          </cell>
          <cell r="BY40">
            <v>-0.00877904121046232</v>
          </cell>
          <cell r="BZ40">
            <v>0.0370620218579235</v>
          </cell>
          <cell r="CA40">
            <v>0.017539256198347</v>
          </cell>
          <cell r="CB40">
            <v>-0.0393099152169126</v>
          </cell>
          <cell r="CC40">
            <v>0.0157673183072678</v>
          </cell>
          <cell r="CD40">
            <v>0.000121211949114007</v>
          </cell>
          <cell r="CE40">
            <v>0.022964904284412</v>
          </cell>
          <cell r="CG40">
            <v>1959</v>
          </cell>
          <cell r="CH40">
            <v>0.0748526979503394</v>
          </cell>
        </row>
        <row r="41">
          <cell r="A41">
            <v>1960</v>
          </cell>
          <cell r="B41">
            <v>4450</v>
          </cell>
          <cell r="C41">
            <v>4438</v>
          </cell>
          <cell r="D41">
            <v>4460</v>
          </cell>
          <cell r="E41">
            <v>4553</v>
          </cell>
          <cell r="F41">
            <v>4575</v>
          </cell>
          <cell r="G41">
            <v>4735</v>
          </cell>
          <cell r="H41">
            <v>4802</v>
          </cell>
          <cell r="I41">
            <v>4865</v>
          </cell>
          <cell r="J41">
            <v>4864</v>
          </cell>
          <cell r="K41">
            <v>4734</v>
          </cell>
          <cell r="L41">
            <v>4783</v>
          </cell>
          <cell r="M41">
            <v>4978</v>
          </cell>
          <cell r="O41">
            <v>1960</v>
          </cell>
          <cell r="P41">
            <v>403</v>
          </cell>
          <cell r="Q41">
            <v>405</v>
          </cell>
          <cell r="R41">
            <v>404</v>
          </cell>
          <cell r="S41">
            <v>396</v>
          </cell>
          <cell r="T41">
            <v>395</v>
          </cell>
          <cell r="U41">
            <v>383</v>
          </cell>
          <cell r="V41">
            <v>378</v>
          </cell>
          <cell r="W41">
            <v>375</v>
          </cell>
          <cell r="X41">
            <v>382</v>
          </cell>
          <cell r="Y41">
            <v>391</v>
          </cell>
          <cell r="Z41">
            <v>387</v>
          </cell>
          <cell r="AA41">
            <v>372</v>
          </cell>
          <cell r="AC41">
            <v>1960</v>
          </cell>
          <cell r="AD41">
            <v>4411</v>
          </cell>
          <cell r="AE41">
            <v>4476</v>
          </cell>
          <cell r="AF41">
            <v>4524</v>
          </cell>
          <cell r="AG41">
            <v>4543</v>
          </cell>
          <cell r="AH41">
            <v>4634</v>
          </cell>
          <cell r="AI41">
            <v>4808</v>
          </cell>
          <cell r="AJ41">
            <v>4745</v>
          </cell>
          <cell r="AK41">
            <v>4968</v>
          </cell>
          <cell r="AL41">
            <v>4697</v>
          </cell>
          <cell r="AM41">
            <v>4676</v>
          </cell>
          <cell r="AN41">
            <v>4841</v>
          </cell>
          <cell r="AO41">
            <v>5176</v>
          </cell>
          <cell r="AQ41">
            <v>1960</v>
          </cell>
          <cell r="AR41">
            <v>0.0033403181344062</v>
          </cell>
          <cell r="AS41">
            <v>0.00339565858082068</v>
          </cell>
          <cell r="AT41">
            <v>0.00335463211200477</v>
          </cell>
          <cell r="AU41">
            <v>0.00332115384615385</v>
          </cell>
          <cell r="AV41">
            <v>0.00331485252036099</v>
          </cell>
          <cell r="AW41">
            <v>0.00326123039850381</v>
          </cell>
          <cell r="AX41">
            <v>0.0031460690515807</v>
          </cell>
          <cell r="AY41">
            <v>0.00320403055848261</v>
          </cell>
          <cell r="AZ41">
            <v>0.0031166935050993</v>
          </cell>
          <cell r="BA41">
            <v>0.0032840004258037</v>
          </cell>
          <cell r="BB41">
            <v>0.00329879704875962</v>
          </cell>
          <cell r="BC41">
            <v>0.00318772980789093</v>
          </cell>
          <cell r="BE41">
            <v>1960</v>
          </cell>
          <cell r="BF41">
            <v>-0.0140813589628968</v>
          </cell>
          <cell r="BG41">
            <v>0.0147358875538426</v>
          </cell>
          <cell r="BH41">
            <v>0.0107238605898123</v>
          </cell>
          <cell r="BI41">
            <v>0.0041998231653404</v>
          </cell>
          <cell r="BJ41">
            <v>0.0200308166409862</v>
          </cell>
          <cell r="BK41">
            <v>0.0375485541648684</v>
          </cell>
          <cell r="BL41">
            <v>-0.0131031613976705</v>
          </cell>
          <cell r="BM41">
            <v>0.0469968387776607</v>
          </cell>
          <cell r="BN41">
            <v>-0.054549114331723</v>
          </cell>
          <cell r="BO41">
            <v>-0.00447093889716843</v>
          </cell>
          <cell r="BP41">
            <v>0.0352865697177074</v>
          </cell>
          <cell r="BQ41">
            <v>0.069200578392894</v>
          </cell>
          <cell r="BS41">
            <v>1960</v>
          </cell>
          <cell r="BT41">
            <v>-0.0107410408284906</v>
          </cell>
          <cell r="BU41">
            <v>0.0181315461346633</v>
          </cell>
          <cell r="BV41">
            <v>0.0140784927018171</v>
          </cell>
          <cell r="BW41">
            <v>0.00752097701149425</v>
          </cell>
          <cell r="BX41">
            <v>0.0233456691613472</v>
          </cell>
          <cell r="BY41">
            <v>0.0408097845633722</v>
          </cell>
          <cell r="BZ41">
            <v>-0.00995709234608984</v>
          </cell>
          <cell r="CA41">
            <v>0.0502008693361433</v>
          </cell>
          <cell r="CB41">
            <v>-0.0514324208266237</v>
          </cell>
          <cell r="CC41">
            <v>-0.00118693847136473</v>
          </cell>
          <cell r="CD41">
            <v>0.038585366766467</v>
          </cell>
          <cell r="CE41">
            <v>0.0723883082007849</v>
          </cell>
          <cell r="CG41">
            <v>1960</v>
          </cell>
          <cell r="CH41">
            <v>0.202559095792496</v>
          </cell>
        </row>
        <row r="42">
          <cell r="A42">
            <v>1961</v>
          </cell>
          <cell r="B42">
            <v>5273</v>
          </cell>
          <cell r="C42">
            <v>5564</v>
          </cell>
          <cell r="D42">
            <v>5706</v>
          </cell>
          <cell r="E42">
            <v>5909</v>
          </cell>
          <cell r="F42">
            <v>5959</v>
          </cell>
          <cell r="G42">
            <v>5843</v>
          </cell>
          <cell r="H42">
            <v>5942</v>
          </cell>
          <cell r="I42">
            <v>6119</v>
          </cell>
          <cell r="J42">
            <v>6219</v>
          </cell>
          <cell r="K42">
            <v>6415</v>
          </cell>
          <cell r="L42">
            <v>6719</v>
          </cell>
          <cell r="M42">
            <v>6577</v>
          </cell>
          <cell r="O42">
            <v>1961</v>
          </cell>
          <cell r="P42">
            <v>358</v>
          </cell>
          <cell r="Q42">
            <v>344</v>
          </cell>
          <cell r="R42">
            <v>337</v>
          </cell>
          <cell r="S42">
            <v>326</v>
          </cell>
          <cell r="T42">
            <v>323</v>
          </cell>
          <cell r="U42">
            <v>331</v>
          </cell>
          <cell r="V42">
            <v>326</v>
          </cell>
          <cell r="W42">
            <v>317</v>
          </cell>
          <cell r="X42">
            <v>314</v>
          </cell>
          <cell r="Y42">
            <v>307</v>
          </cell>
          <cell r="Z42">
            <v>295</v>
          </cell>
          <cell r="AA42">
            <v>305</v>
          </cell>
          <cell r="AC42">
            <v>1961</v>
          </cell>
          <cell r="AD42">
            <v>5481</v>
          </cell>
          <cell r="AE42">
            <v>5661</v>
          </cell>
          <cell r="AF42">
            <v>5826</v>
          </cell>
          <cell r="AG42">
            <v>5873</v>
          </cell>
          <cell r="AH42">
            <v>5935</v>
          </cell>
          <cell r="AI42">
            <v>5784</v>
          </cell>
          <cell r="AJ42">
            <v>6013</v>
          </cell>
          <cell r="AK42">
            <v>6270</v>
          </cell>
          <cell r="AL42">
            <v>6212</v>
          </cell>
          <cell r="AM42">
            <v>6494</v>
          </cell>
          <cell r="AN42">
            <v>6695</v>
          </cell>
          <cell r="AO42">
            <v>6483</v>
          </cell>
          <cell r="AQ42">
            <v>1961</v>
          </cell>
          <cell r="AR42">
            <v>0.00303924201442555</v>
          </cell>
          <cell r="AS42">
            <v>0.00291007723651402</v>
          </cell>
          <cell r="AT42">
            <v>0.00283065712771595</v>
          </cell>
          <cell r="AU42">
            <v>0.00275536960750658</v>
          </cell>
          <cell r="AV42">
            <v>0.00273108150292298</v>
          </cell>
          <cell r="AW42">
            <v>0.00271557568098849</v>
          </cell>
          <cell r="AX42">
            <v>0.00279087713231904</v>
          </cell>
          <cell r="AY42">
            <v>0.00268823521259493</v>
          </cell>
          <cell r="AZ42">
            <v>0.00259538277511962</v>
          </cell>
          <cell r="BA42">
            <v>0.00264193630607427</v>
          </cell>
          <cell r="BB42">
            <v>0.0025435081100503</v>
          </cell>
          <cell r="BC42">
            <v>0.00249686955439383</v>
          </cell>
          <cell r="BE42">
            <v>1961</v>
          </cell>
          <cell r="BF42">
            <v>0.0589258114374034</v>
          </cell>
          <cell r="BG42">
            <v>0.0328407224958949</v>
          </cell>
          <cell r="BH42">
            <v>0.0291467938526762</v>
          </cell>
          <cell r="BI42">
            <v>0.00806728458633721</v>
          </cell>
          <cell r="BJ42">
            <v>0.0105567852886088</v>
          </cell>
          <cell r="BK42">
            <v>-0.0254422914911542</v>
          </cell>
          <cell r="BL42">
            <v>0.0395919778699863</v>
          </cell>
          <cell r="BM42">
            <v>0.0427407284217529</v>
          </cell>
          <cell r="BN42">
            <v>-0.00925039872408295</v>
          </cell>
          <cell r="BO42">
            <v>0.0453960077269799</v>
          </cell>
          <cell r="BP42">
            <v>0.0309516476747767</v>
          </cell>
          <cell r="BQ42">
            <v>-0.0316654219566841</v>
          </cell>
          <cell r="BS42">
            <v>1961</v>
          </cell>
          <cell r="BT42">
            <v>0.0619650534518289</v>
          </cell>
          <cell r="BU42">
            <v>0.0357507997324089</v>
          </cell>
          <cell r="BV42">
            <v>0.0319774509803921</v>
          </cell>
          <cell r="BW42">
            <v>0.0108226541938438</v>
          </cell>
          <cell r="BX42">
            <v>0.0132878667915318</v>
          </cell>
          <cell r="BY42">
            <v>-0.0227267158101657</v>
          </cell>
          <cell r="BZ42">
            <v>0.0423828550023053</v>
          </cell>
          <cell r="CA42">
            <v>0.0454289636343478</v>
          </cell>
          <cell r="CB42">
            <v>-0.00665501594896334</v>
          </cell>
          <cell r="CC42">
            <v>0.0480379440330542</v>
          </cell>
          <cell r="CD42">
            <v>0.033495155784827</v>
          </cell>
          <cell r="CE42">
            <v>-0.0291685524022903</v>
          </cell>
          <cell r="CG42">
            <v>1961</v>
          </cell>
          <cell r="CH42">
            <v>0.293334088884037</v>
          </cell>
        </row>
        <row r="43">
          <cell r="A43">
            <v>1962</v>
          </cell>
          <cell r="B43">
            <v>6269</v>
          </cell>
          <cell r="C43">
            <v>6370</v>
          </cell>
          <cell r="D43">
            <v>6451</v>
          </cell>
          <cell r="E43">
            <v>6386</v>
          </cell>
          <cell r="F43">
            <v>5884</v>
          </cell>
          <cell r="G43">
            <v>5332</v>
          </cell>
          <cell r="H43">
            <v>5551</v>
          </cell>
          <cell r="I43">
            <v>5696</v>
          </cell>
          <cell r="J43">
            <v>5696</v>
          </cell>
          <cell r="K43">
            <v>5563</v>
          </cell>
          <cell r="L43">
            <v>5769</v>
          </cell>
          <cell r="M43">
            <v>6024</v>
          </cell>
          <cell r="O43">
            <v>1962</v>
          </cell>
          <cell r="P43">
            <v>320</v>
          </cell>
          <cell r="Q43">
            <v>316</v>
          </cell>
          <cell r="R43">
            <v>313</v>
          </cell>
          <cell r="S43">
            <v>316</v>
          </cell>
          <cell r="T43">
            <v>346</v>
          </cell>
          <cell r="U43">
            <v>384</v>
          </cell>
          <cell r="V43">
            <v>371</v>
          </cell>
          <cell r="W43">
            <v>361</v>
          </cell>
          <cell r="X43">
            <v>362</v>
          </cell>
          <cell r="Y43">
            <v>370</v>
          </cell>
          <cell r="Z43">
            <v>354</v>
          </cell>
          <cell r="AA43">
            <v>343</v>
          </cell>
          <cell r="AC43">
            <v>1962</v>
          </cell>
          <cell r="AD43">
            <v>6229</v>
          </cell>
          <cell r="AE43">
            <v>6399</v>
          </cell>
          <cell r="AF43">
            <v>6434</v>
          </cell>
          <cell r="AG43">
            <v>6190</v>
          </cell>
          <cell r="AH43">
            <v>5609</v>
          </cell>
          <cell r="AI43">
            <v>5285</v>
          </cell>
          <cell r="AJ43">
            <v>5632</v>
          </cell>
          <cell r="AK43">
            <v>5768</v>
          </cell>
          <cell r="AL43">
            <v>5558</v>
          </cell>
          <cell r="AM43">
            <v>5533</v>
          </cell>
          <cell r="AN43">
            <v>5941</v>
          </cell>
          <cell r="AO43">
            <v>6109</v>
          </cell>
          <cell r="AQ43">
            <v>1962</v>
          </cell>
          <cell r="AR43">
            <v>0.00257864157540233</v>
          </cell>
          <cell r="AS43">
            <v>0.00269294161716701</v>
          </cell>
          <cell r="AT43">
            <v>0.00262952935354482</v>
          </cell>
          <cell r="AU43">
            <v>0.0026136877007564</v>
          </cell>
          <cell r="AV43">
            <v>0.00274079698438341</v>
          </cell>
          <cell r="AW43">
            <v>0.00304196826528793</v>
          </cell>
          <cell r="AX43">
            <v>0.00324727373068433</v>
          </cell>
          <cell r="AY43">
            <v>0.00304251893939394</v>
          </cell>
          <cell r="AZ43">
            <v>0.00297901063337957</v>
          </cell>
          <cell r="BA43">
            <v>0.00308610711287034</v>
          </cell>
          <cell r="BB43">
            <v>0.00307582685703958</v>
          </cell>
          <cell r="BC43">
            <v>0.00289826628513718</v>
          </cell>
          <cell r="BE43">
            <v>1962</v>
          </cell>
          <cell r="BF43">
            <v>-0.0391793922566713</v>
          </cell>
          <cell r="BG43">
            <v>0.0272917001123776</v>
          </cell>
          <cell r="BH43">
            <v>0.00546960462572277</v>
          </cell>
          <cell r="BI43">
            <v>-0.037923531240286</v>
          </cell>
          <cell r="BJ43">
            <v>-0.0938610662358643</v>
          </cell>
          <cell r="BK43">
            <v>-0.0577643073631663</v>
          </cell>
          <cell r="BL43">
            <v>0.0656575212866604</v>
          </cell>
          <cell r="BM43">
            <v>0.0241477272727273</v>
          </cell>
          <cell r="BN43">
            <v>-0.0364077669902912</v>
          </cell>
          <cell r="BO43">
            <v>-0.00449802087081685</v>
          </cell>
          <cell r="BP43">
            <v>0.0737393818904752</v>
          </cell>
          <cell r="BQ43">
            <v>0.0282780676653762</v>
          </cell>
          <cell r="BS43">
            <v>1962</v>
          </cell>
          <cell r="BT43">
            <v>-0.036600750681269</v>
          </cell>
          <cell r="BU43">
            <v>0.0299846417295446</v>
          </cell>
          <cell r="BV43">
            <v>0.00809913397926759</v>
          </cell>
          <cell r="BW43">
            <v>-0.0353098435395296</v>
          </cell>
          <cell r="BX43">
            <v>-0.0911202692514809</v>
          </cell>
          <cell r="BY43">
            <v>-0.0547223390978784</v>
          </cell>
          <cell r="BZ43">
            <v>0.0689047950173447</v>
          </cell>
          <cell r="CA43">
            <v>0.0271902462121212</v>
          </cell>
          <cell r="CB43">
            <v>-0.0334287563569117</v>
          </cell>
          <cell r="CC43">
            <v>-0.00141191375794652</v>
          </cell>
          <cell r="CD43">
            <v>0.0768152087475148</v>
          </cell>
          <cell r="CE43">
            <v>0.0311763339505134</v>
          </cell>
          <cell r="CG43">
            <v>1962</v>
          </cell>
          <cell r="CH43">
            <v>-0.02438552581951</v>
          </cell>
        </row>
        <row r="44">
          <cell r="A44">
            <v>1963</v>
          </cell>
          <cell r="B44">
            <v>6335</v>
          </cell>
          <cell r="C44">
            <v>6407</v>
          </cell>
          <cell r="D44">
            <v>6335</v>
          </cell>
          <cell r="E44">
            <v>6464</v>
          </cell>
          <cell r="F44">
            <v>6552</v>
          </cell>
          <cell r="G44">
            <v>6487</v>
          </cell>
          <cell r="H44">
            <v>6447</v>
          </cell>
          <cell r="I44">
            <v>6657</v>
          </cell>
          <cell r="J44">
            <v>6709</v>
          </cell>
          <cell r="K44">
            <v>6555</v>
          </cell>
          <cell r="L44">
            <v>6481</v>
          </cell>
          <cell r="M44">
            <v>6564</v>
          </cell>
          <cell r="O44">
            <v>1963</v>
          </cell>
          <cell r="P44">
            <v>330</v>
          </cell>
          <cell r="Q44">
            <v>326</v>
          </cell>
          <cell r="R44">
            <v>330</v>
          </cell>
          <cell r="S44">
            <v>324</v>
          </cell>
          <cell r="T44">
            <v>322</v>
          </cell>
          <cell r="U44">
            <v>328</v>
          </cell>
          <cell r="V44">
            <v>331</v>
          </cell>
          <cell r="W44">
            <v>323</v>
          </cell>
          <cell r="X44">
            <v>324</v>
          </cell>
          <cell r="Y44">
            <v>334</v>
          </cell>
          <cell r="Z44">
            <v>341</v>
          </cell>
          <cell r="AA44">
            <v>337</v>
          </cell>
          <cell r="AC44">
            <v>1963</v>
          </cell>
          <cell r="AD44">
            <v>6432</v>
          </cell>
          <cell r="AE44">
            <v>6282</v>
          </cell>
          <cell r="AF44">
            <v>6381</v>
          </cell>
          <cell r="AG44">
            <v>6512</v>
          </cell>
          <cell r="AH44">
            <v>6540</v>
          </cell>
          <cell r="AI44">
            <v>6442</v>
          </cell>
          <cell r="AJ44">
            <v>6503</v>
          </cell>
          <cell r="AK44">
            <v>6761</v>
          </cell>
          <cell r="AL44">
            <v>6568</v>
          </cell>
          <cell r="AM44">
            <v>6528</v>
          </cell>
          <cell r="AN44">
            <v>6456</v>
          </cell>
          <cell r="AO44">
            <v>6642</v>
          </cell>
          <cell r="AQ44">
            <v>1963</v>
          </cell>
          <cell r="AR44">
            <v>0.00285173514486823</v>
          </cell>
          <cell r="AS44">
            <v>0.00270610748341625</v>
          </cell>
          <cell r="AT44">
            <v>0.00277320120980579</v>
          </cell>
          <cell r="AU44">
            <v>0.00273511988716502</v>
          </cell>
          <cell r="AV44">
            <v>0.00269981572481572</v>
          </cell>
          <cell r="AW44">
            <v>0.00271118246687054</v>
          </cell>
          <cell r="AX44">
            <v>0.00276047423160509</v>
          </cell>
          <cell r="AY44">
            <v>0.00275540904198062</v>
          </cell>
          <cell r="AZ44">
            <v>0.00267923384114776</v>
          </cell>
          <cell r="BA44">
            <v>0.00277782429963459</v>
          </cell>
          <cell r="BB44">
            <v>0.00282120736315359</v>
          </cell>
          <cell r="BC44">
            <v>0.00285531288723668</v>
          </cell>
          <cell r="BE44">
            <v>1963</v>
          </cell>
          <cell r="BF44">
            <v>0.0528728106073006</v>
          </cell>
          <cell r="BG44">
            <v>-0.023320895522388</v>
          </cell>
          <cell r="BH44">
            <v>0.015759312320917</v>
          </cell>
          <cell r="BI44">
            <v>0.0205296975395706</v>
          </cell>
          <cell r="BJ44">
            <v>0.00429975429975427</v>
          </cell>
          <cell r="BK44">
            <v>-0.0149847094801223</v>
          </cell>
          <cell r="BL44">
            <v>0.00946910897236886</v>
          </cell>
          <cell r="BM44">
            <v>0.0396739966169459</v>
          </cell>
          <cell r="BN44">
            <v>-0.0285460730661145</v>
          </cell>
          <cell r="BO44">
            <v>-0.00609013398294767</v>
          </cell>
          <cell r="BP44">
            <v>-0.0110294117647058</v>
          </cell>
          <cell r="BQ44">
            <v>0.028810408921933</v>
          </cell>
          <cell r="BS44">
            <v>1963</v>
          </cell>
          <cell r="BT44">
            <v>0.0557245457521689</v>
          </cell>
          <cell r="BU44">
            <v>-0.0206147880389718</v>
          </cell>
          <cell r="BV44">
            <v>0.0185325135307228</v>
          </cell>
          <cell r="BW44">
            <v>0.0232648174267356</v>
          </cell>
          <cell r="BX44">
            <v>0.00699957002456999</v>
          </cell>
          <cell r="BY44">
            <v>-0.0122735270132518</v>
          </cell>
          <cell r="BZ44">
            <v>0.0122295832039739</v>
          </cell>
          <cell r="CA44">
            <v>0.0424294056589266</v>
          </cell>
          <cell r="CB44">
            <v>-0.0258668392249667</v>
          </cell>
          <cell r="CC44">
            <v>-0.00331230968331307</v>
          </cell>
          <cell r="CD44">
            <v>-0.00820820440155225</v>
          </cell>
          <cell r="CE44">
            <v>0.0316657218091697</v>
          </cell>
          <cell r="CG44">
            <v>1963</v>
          </cell>
          <cell r="CH44">
            <v>0.123558509612203</v>
          </cell>
        </row>
        <row r="45">
          <cell r="A45">
            <v>1964</v>
          </cell>
          <cell r="B45">
            <v>6726</v>
          </cell>
          <cell r="C45">
            <v>6720</v>
          </cell>
          <cell r="D45">
            <v>6678</v>
          </cell>
          <cell r="E45">
            <v>6730</v>
          </cell>
          <cell r="F45">
            <v>6729</v>
          </cell>
          <cell r="G45">
            <v>6746</v>
          </cell>
          <cell r="H45">
            <v>7035</v>
          </cell>
          <cell r="I45">
            <v>7117</v>
          </cell>
          <cell r="J45">
            <v>7207</v>
          </cell>
          <cell r="K45">
            <v>7337</v>
          </cell>
          <cell r="L45">
            <v>7439</v>
          </cell>
          <cell r="M45">
            <v>7424</v>
          </cell>
          <cell r="O45">
            <v>1964</v>
          </cell>
          <cell r="P45">
            <v>331</v>
          </cell>
          <cell r="Q45">
            <v>333</v>
          </cell>
          <cell r="R45">
            <v>337</v>
          </cell>
          <cell r="S45">
            <v>335</v>
          </cell>
          <cell r="T45">
            <v>336</v>
          </cell>
          <cell r="U45">
            <v>336</v>
          </cell>
          <cell r="V45">
            <v>323</v>
          </cell>
          <cell r="W45">
            <v>321</v>
          </cell>
          <cell r="X45">
            <v>320</v>
          </cell>
          <cell r="Y45">
            <v>316</v>
          </cell>
          <cell r="Z45">
            <v>314</v>
          </cell>
          <cell r="AA45">
            <v>318</v>
          </cell>
          <cell r="AC45">
            <v>1964</v>
          </cell>
          <cell r="AD45">
            <v>6708</v>
          </cell>
          <cell r="AE45">
            <v>6711</v>
          </cell>
          <cell r="AF45">
            <v>6669</v>
          </cell>
          <cell r="AG45">
            <v>6695</v>
          </cell>
          <cell r="AH45">
            <v>6698</v>
          </cell>
          <cell r="AI45">
            <v>6836</v>
          </cell>
          <cell r="AJ45">
            <v>7139</v>
          </cell>
          <cell r="AK45">
            <v>7142</v>
          </cell>
          <cell r="AL45">
            <v>7244</v>
          </cell>
          <cell r="AM45">
            <v>7344</v>
          </cell>
          <cell r="AN45">
            <v>7408</v>
          </cell>
          <cell r="AO45">
            <v>7452</v>
          </cell>
          <cell r="AQ45">
            <v>1964</v>
          </cell>
          <cell r="AR45">
            <v>0.00279321740439627</v>
          </cell>
          <cell r="AS45">
            <v>0.00277996422182469</v>
          </cell>
          <cell r="AT45">
            <v>0.00279452391595887</v>
          </cell>
          <cell r="AU45">
            <v>0.00281720147948218</v>
          </cell>
          <cell r="AV45">
            <v>0.00281421956684093</v>
          </cell>
          <cell r="AW45">
            <v>0.00282006569125112</v>
          </cell>
          <cell r="AX45">
            <v>0.00277002267407841</v>
          </cell>
          <cell r="AY45">
            <v>0.00266675654853621</v>
          </cell>
          <cell r="AZ45">
            <v>0.00269093624568282</v>
          </cell>
          <cell r="BA45">
            <v>0.00266714062212406</v>
          </cell>
          <cell r="BB45">
            <v>0.00265051515976761</v>
          </cell>
          <cell r="BC45">
            <v>0.00265572354211663</v>
          </cell>
          <cell r="BE45">
            <v>1964</v>
          </cell>
          <cell r="BF45">
            <v>0.00993676603432703</v>
          </cell>
          <cell r="BG45">
            <v>0.000447227191413324</v>
          </cell>
          <cell r="BH45">
            <v>-0.00625838176128746</v>
          </cell>
          <cell r="BI45">
            <v>0.00389863547758296</v>
          </cell>
          <cell r="BJ45">
            <v>0.000448095593726716</v>
          </cell>
          <cell r="BK45">
            <v>0.0206031651239176</v>
          </cell>
          <cell r="BL45">
            <v>0.0443241661790521</v>
          </cell>
          <cell r="BM45">
            <v>0.000420226922538181</v>
          </cell>
          <cell r="BN45">
            <v>0.0142817138056566</v>
          </cell>
          <cell r="BO45">
            <v>0.0138045278851464</v>
          </cell>
          <cell r="BP45">
            <v>0.00871459694989096</v>
          </cell>
          <cell r="BQ45">
            <v>0.00593952483801297</v>
          </cell>
          <cell r="BS45">
            <v>1964</v>
          </cell>
          <cell r="BT45">
            <v>0.0127299834387233</v>
          </cell>
          <cell r="BU45">
            <v>0.00322719141323801</v>
          </cell>
          <cell r="BV45">
            <v>-0.00346385784532858</v>
          </cell>
          <cell r="BW45">
            <v>0.00671583695706514</v>
          </cell>
          <cell r="BX45">
            <v>0.00326231516056764</v>
          </cell>
          <cell r="BY45">
            <v>0.0234232308151687</v>
          </cell>
          <cell r="BZ45">
            <v>0.0470941888531305</v>
          </cell>
          <cell r="CA45">
            <v>0.00308698347107439</v>
          </cell>
          <cell r="CB45">
            <v>0.0169726500513394</v>
          </cell>
          <cell r="CC45">
            <v>0.0164716685072705</v>
          </cell>
          <cell r="CD45">
            <v>0.0113651121096586</v>
          </cell>
          <cell r="CE45">
            <v>0.0085952483801296</v>
          </cell>
          <cell r="CG45">
            <v>1964</v>
          </cell>
          <cell r="CH45">
            <v>0.159088161137788</v>
          </cell>
        </row>
        <row r="46">
          <cell r="A46">
            <v>1965</v>
          </cell>
          <cell r="B46">
            <v>7587</v>
          </cell>
          <cell r="C46">
            <v>7704</v>
          </cell>
          <cell r="D46">
            <v>7692</v>
          </cell>
          <cell r="E46">
            <v>7724</v>
          </cell>
          <cell r="F46">
            <v>7750</v>
          </cell>
          <cell r="G46">
            <v>7419</v>
          </cell>
          <cell r="H46">
            <v>7463</v>
          </cell>
          <cell r="I46">
            <v>7471</v>
          </cell>
          <cell r="J46">
            <v>7610</v>
          </cell>
          <cell r="K46">
            <v>7669</v>
          </cell>
          <cell r="L46">
            <v>7672</v>
          </cell>
          <cell r="M46">
            <v>7539</v>
          </cell>
          <cell r="O46">
            <v>1965</v>
          </cell>
          <cell r="P46">
            <v>315</v>
          </cell>
          <cell r="Q46">
            <v>312</v>
          </cell>
          <cell r="R46">
            <v>315</v>
          </cell>
          <cell r="S46">
            <v>316</v>
          </cell>
          <cell r="T46">
            <v>315</v>
          </cell>
          <cell r="U46">
            <v>331</v>
          </cell>
          <cell r="V46">
            <v>331</v>
          </cell>
          <cell r="W46">
            <v>333</v>
          </cell>
          <cell r="X46">
            <v>329</v>
          </cell>
          <cell r="Y46">
            <v>327</v>
          </cell>
          <cell r="Z46">
            <v>329</v>
          </cell>
          <cell r="AA46">
            <v>339</v>
          </cell>
          <cell r="AC46">
            <v>1965</v>
          </cell>
          <cell r="AD46">
            <v>7708</v>
          </cell>
          <cell r="AE46">
            <v>7695</v>
          </cell>
          <cell r="AF46">
            <v>7680</v>
          </cell>
          <cell r="AG46">
            <v>7744</v>
          </cell>
          <cell r="AH46">
            <v>7659</v>
          </cell>
          <cell r="AI46">
            <v>7378</v>
          </cell>
          <cell r="AJ46">
            <v>7435</v>
          </cell>
          <cell r="AK46">
            <v>7486</v>
          </cell>
          <cell r="AL46">
            <v>7610</v>
          </cell>
          <cell r="AM46">
            <v>7688</v>
          </cell>
          <cell r="AN46">
            <v>7578</v>
          </cell>
          <cell r="AO46">
            <v>7551</v>
          </cell>
          <cell r="AQ46">
            <v>1965</v>
          </cell>
          <cell r="AR46">
            <v>0.00267255434782609</v>
          </cell>
          <cell r="AS46">
            <v>0.00259865075246497</v>
          </cell>
          <cell r="AT46">
            <v>0.00262397660818713</v>
          </cell>
          <cell r="AU46">
            <v>0.00264842013888889</v>
          </cell>
          <cell r="AV46">
            <v>0.00262703383264463</v>
          </cell>
          <cell r="AW46">
            <v>0.00267189907298603</v>
          </cell>
          <cell r="AX46">
            <v>0.0027901113671275</v>
          </cell>
          <cell r="AY46">
            <v>0.00278843644922663</v>
          </cell>
          <cell r="AZ46">
            <v>0.00278708032772286</v>
          </cell>
          <cell r="BA46">
            <v>0.00274612680683311</v>
          </cell>
          <cell r="BB46">
            <v>0.00273596080471731</v>
          </cell>
          <cell r="BC46">
            <v>0.00281046120348377</v>
          </cell>
          <cell r="BE46">
            <v>1965</v>
          </cell>
          <cell r="BF46">
            <v>0.0343531937734836</v>
          </cell>
          <cell r="BG46">
            <v>-0.0016865594187857</v>
          </cell>
          <cell r="BH46">
            <v>-0.00194931773879148</v>
          </cell>
          <cell r="BI46">
            <v>0.0083333333333333</v>
          </cell>
          <cell r="BJ46">
            <v>-0.0109762396694215</v>
          </cell>
          <cell r="BK46">
            <v>-0.0366888627758193</v>
          </cell>
          <cell r="BL46">
            <v>0.00772567091352672</v>
          </cell>
          <cell r="BM46">
            <v>0.00685944855413578</v>
          </cell>
          <cell r="BN46">
            <v>0.0165642532727759</v>
          </cell>
          <cell r="BO46">
            <v>0.0102496714848883</v>
          </cell>
          <cell r="BP46">
            <v>-0.0143080124869928</v>
          </cell>
          <cell r="BQ46">
            <v>-0.00356294536817103</v>
          </cell>
          <cell r="BS46">
            <v>1965</v>
          </cell>
          <cell r="BT46">
            <v>0.0370257481213096</v>
          </cell>
          <cell r="BU46">
            <v>0.000912091333679267</v>
          </cell>
          <cell r="BV46">
            <v>0.000674658869395656</v>
          </cell>
          <cell r="BW46">
            <v>0.0109817534722222</v>
          </cell>
          <cell r="BX46">
            <v>-0.00834920583677689</v>
          </cell>
          <cell r="BY46">
            <v>-0.0340169637028333</v>
          </cell>
          <cell r="BZ46">
            <v>0.0105157822806542</v>
          </cell>
          <cell r="CA46">
            <v>0.00964788500336241</v>
          </cell>
          <cell r="CB46">
            <v>0.0193513336004987</v>
          </cell>
          <cell r="CC46">
            <v>0.0129957982917214</v>
          </cell>
          <cell r="CD46">
            <v>-0.0115720516822755</v>
          </cell>
          <cell r="CE46">
            <v>-0.000752484164687264</v>
          </cell>
          <cell r="CG46">
            <v>1965</v>
          </cell>
          <cell r="CH46">
            <v>0.0466768828886104</v>
          </cell>
        </row>
        <row r="47">
          <cell r="A47">
            <v>1966</v>
          </cell>
          <cell r="B47">
            <v>7450</v>
          </cell>
          <cell r="C47">
            <v>7187</v>
          </cell>
          <cell r="D47">
            <v>6921</v>
          </cell>
          <cell r="E47">
            <v>7006</v>
          </cell>
          <cell r="F47">
            <v>6849</v>
          </cell>
          <cell r="G47">
            <v>6751</v>
          </cell>
          <cell r="H47">
            <v>6730</v>
          </cell>
          <cell r="I47">
            <v>6341</v>
          </cell>
          <cell r="J47">
            <v>6311</v>
          </cell>
          <cell r="K47">
            <v>6541</v>
          </cell>
          <cell r="L47">
            <v>6882</v>
          </cell>
          <cell r="M47">
            <v>6886</v>
          </cell>
          <cell r="O47">
            <v>1966</v>
          </cell>
          <cell r="P47">
            <v>347</v>
          </cell>
          <cell r="Q47">
            <v>361</v>
          </cell>
          <cell r="R47">
            <v>378</v>
          </cell>
          <cell r="S47">
            <v>375</v>
          </cell>
          <cell r="T47">
            <v>383</v>
          </cell>
          <cell r="U47">
            <v>391</v>
          </cell>
          <cell r="V47">
            <v>393</v>
          </cell>
          <cell r="W47">
            <v>423</v>
          </cell>
          <cell r="X47">
            <v>424</v>
          </cell>
          <cell r="Y47">
            <v>413</v>
          </cell>
          <cell r="Z47">
            <v>394</v>
          </cell>
          <cell r="AA47">
            <v>398</v>
          </cell>
          <cell r="AC47">
            <v>1966</v>
          </cell>
          <cell r="AD47">
            <v>7305</v>
          </cell>
          <cell r="AE47">
            <v>6981</v>
          </cell>
          <cell r="AF47">
            <v>6928</v>
          </cell>
          <cell r="AG47">
            <v>7025</v>
          </cell>
          <cell r="AH47">
            <v>6795</v>
          </cell>
          <cell r="AI47">
            <v>6650</v>
          </cell>
          <cell r="AJ47">
            <v>6634</v>
          </cell>
          <cell r="AK47">
            <v>6031</v>
          </cell>
          <cell r="AL47">
            <v>6295</v>
          </cell>
          <cell r="AM47">
            <v>6883</v>
          </cell>
          <cell r="AN47">
            <v>6808</v>
          </cell>
          <cell r="AO47">
            <v>6935</v>
          </cell>
          <cell r="AQ47">
            <v>1966</v>
          </cell>
          <cell r="AR47">
            <v>0.00285298856663577</v>
          </cell>
          <cell r="AS47">
            <v>0.00295973876340406</v>
          </cell>
          <cell r="AT47">
            <v>0.00312292651482596</v>
          </cell>
          <cell r="AU47">
            <v>0.00316018331408776</v>
          </cell>
          <cell r="AV47">
            <v>0.00311170462633452</v>
          </cell>
          <cell r="AW47">
            <v>0.00323723448614177</v>
          </cell>
          <cell r="AX47">
            <v>0.0033143984962406</v>
          </cell>
          <cell r="AY47">
            <v>0.00336931338558939</v>
          </cell>
          <cell r="AZ47">
            <v>0.00369737467528879</v>
          </cell>
          <cell r="BA47">
            <v>0.0035761622981202</v>
          </cell>
          <cell r="BB47">
            <v>0.00328285631265437</v>
          </cell>
          <cell r="BC47">
            <v>0.0033546660791226</v>
          </cell>
          <cell r="BE47">
            <v>1966</v>
          </cell>
          <cell r="BF47">
            <v>-0.0325784664282877</v>
          </cell>
          <cell r="BG47">
            <v>-0.04435318275154</v>
          </cell>
          <cell r="BH47">
            <v>-0.00759203552499643</v>
          </cell>
          <cell r="BI47">
            <v>0.014001154734411</v>
          </cell>
          <cell r="BJ47">
            <v>-0.0327402135231317</v>
          </cell>
          <cell r="BK47">
            <v>-0.0213392200147167</v>
          </cell>
          <cell r="BL47">
            <v>-0.00240601503759397</v>
          </cell>
          <cell r="BM47">
            <v>-0.0908953873982514</v>
          </cell>
          <cell r="BN47">
            <v>0.0437738351848782</v>
          </cell>
          <cell r="BO47">
            <v>0.09340746624305</v>
          </cell>
          <cell r="BP47">
            <v>-0.0108964114484963</v>
          </cell>
          <cell r="BQ47">
            <v>0.0186545240893068</v>
          </cell>
          <cell r="BS47">
            <v>1966</v>
          </cell>
          <cell r="BT47">
            <v>-0.0297254778616519</v>
          </cell>
          <cell r="BU47">
            <v>-0.0413934439881359</v>
          </cell>
          <cell r="BV47">
            <v>-0.00446910901017048</v>
          </cell>
          <cell r="BW47">
            <v>0.0171613380484988</v>
          </cell>
          <cell r="BX47">
            <v>-0.0296285088967972</v>
          </cell>
          <cell r="BY47">
            <v>-0.0181019855285749</v>
          </cell>
          <cell r="BZ47">
            <v>0.000908383458646635</v>
          </cell>
          <cell r="CA47">
            <v>-0.087526074012662</v>
          </cell>
          <cell r="CB47">
            <v>0.047471209860167</v>
          </cell>
          <cell r="CC47">
            <v>0.0969836285411702</v>
          </cell>
          <cell r="CD47">
            <v>-0.00761355513584192</v>
          </cell>
          <cell r="CE47">
            <v>0.0220091901684294</v>
          </cell>
          <cell r="CG47">
            <v>1966</v>
          </cell>
          <cell r="CH47">
            <v>-0.0448387963347567</v>
          </cell>
        </row>
        <row r="48">
          <cell r="A48">
            <v>1967</v>
          </cell>
          <cell r="B48">
            <v>7063</v>
          </cell>
          <cell r="C48">
            <v>7045</v>
          </cell>
          <cell r="D48">
            <v>7003</v>
          </cell>
          <cell r="E48">
            <v>7170</v>
          </cell>
          <cell r="F48">
            <v>7070</v>
          </cell>
          <cell r="G48">
            <v>6739</v>
          </cell>
          <cell r="H48">
            <v>6777</v>
          </cell>
          <cell r="I48">
            <v>6803</v>
          </cell>
          <cell r="J48">
            <v>6745</v>
          </cell>
          <cell r="K48">
            <v>6493</v>
          </cell>
          <cell r="L48">
            <v>6348</v>
          </cell>
          <cell r="M48">
            <v>6461</v>
          </cell>
          <cell r="O48">
            <v>1967</v>
          </cell>
          <cell r="P48">
            <v>392</v>
          </cell>
          <cell r="Q48">
            <v>393</v>
          </cell>
          <cell r="R48">
            <v>399</v>
          </cell>
          <cell r="S48">
            <v>393</v>
          </cell>
          <cell r="T48">
            <v>403</v>
          </cell>
          <cell r="U48">
            <v>422</v>
          </cell>
          <cell r="V48">
            <v>420</v>
          </cell>
          <cell r="W48">
            <v>422</v>
          </cell>
          <cell r="X48">
            <v>427</v>
          </cell>
          <cell r="Y48">
            <v>445</v>
          </cell>
          <cell r="Z48">
            <v>459</v>
          </cell>
          <cell r="AA48">
            <v>453</v>
          </cell>
          <cell r="AC48">
            <v>1967</v>
          </cell>
          <cell r="AD48">
            <v>7100</v>
          </cell>
          <cell r="AE48">
            <v>6966</v>
          </cell>
          <cell r="AF48">
            <v>7080</v>
          </cell>
          <cell r="AG48">
            <v>7200</v>
          </cell>
          <cell r="AH48">
            <v>6812</v>
          </cell>
          <cell r="AI48">
            <v>6699</v>
          </cell>
          <cell r="AJ48">
            <v>6812</v>
          </cell>
          <cell r="AK48">
            <v>6744</v>
          </cell>
          <cell r="AL48">
            <v>6695</v>
          </cell>
          <cell r="AM48">
            <v>6288</v>
          </cell>
          <cell r="AN48">
            <v>6448</v>
          </cell>
          <cell r="AO48">
            <v>6608</v>
          </cell>
          <cell r="AQ48">
            <v>1967</v>
          </cell>
          <cell r="AR48">
            <v>0.00332695986541697</v>
          </cell>
          <cell r="AS48">
            <v>0.00324963028169014</v>
          </cell>
          <cell r="AT48">
            <v>0.00334266078093597</v>
          </cell>
          <cell r="AU48">
            <v>0.0033166313559322</v>
          </cell>
          <cell r="AV48">
            <v>0.00329769675925926</v>
          </cell>
          <cell r="AW48">
            <v>0.00347898072029751</v>
          </cell>
          <cell r="AX48">
            <v>0.00354075235109718</v>
          </cell>
          <cell r="AY48">
            <v>0.00351202045410061</v>
          </cell>
          <cell r="AZ48">
            <v>0.00355886096283116</v>
          </cell>
          <cell r="BA48">
            <v>0.00359644635299975</v>
          </cell>
          <cell r="BB48">
            <v>0.00386149809160305</v>
          </cell>
          <cell r="BC48">
            <v>0.00378261088709677</v>
          </cell>
          <cell r="BE48">
            <v>1967</v>
          </cell>
          <cell r="BF48">
            <v>0.0237923576063446</v>
          </cell>
          <cell r="BG48">
            <v>-0.0188732394366197</v>
          </cell>
          <cell r="BH48">
            <v>0.016365202411714</v>
          </cell>
          <cell r="BI48">
            <v>0.0169491525423728</v>
          </cell>
          <cell r="BJ48">
            <v>-0.0538888888888889</v>
          </cell>
          <cell r="BK48">
            <v>-0.0165883734586024</v>
          </cell>
          <cell r="BL48">
            <v>0.0168681892819824</v>
          </cell>
          <cell r="BM48">
            <v>-0.00998238402818552</v>
          </cell>
          <cell r="BN48">
            <v>-0.00726571767497031</v>
          </cell>
          <cell r="BO48">
            <v>-0.0607916355489171</v>
          </cell>
          <cell r="BP48">
            <v>0.025445292620865</v>
          </cell>
          <cell r="BQ48">
            <v>0.0248138957816377</v>
          </cell>
          <cell r="BS48">
            <v>1967</v>
          </cell>
          <cell r="BT48">
            <v>0.0271193174717615</v>
          </cell>
          <cell r="BU48">
            <v>-0.0156236091549295</v>
          </cell>
          <cell r="BV48">
            <v>0.01970786319265</v>
          </cell>
          <cell r="BW48">
            <v>0.020265783898305</v>
          </cell>
          <cell r="BX48">
            <v>-0.0505911921296296</v>
          </cell>
          <cell r="BY48">
            <v>-0.0131093927383049</v>
          </cell>
          <cell r="BZ48">
            <v>0.0204089416330796</v>
          </cell>
          <cell r="CA48">
            <v>-0.00647036357408491</v>
          </cell>
          <cell r="CB48">
            <v>-0.00370685671213915</v>
          </cell>
          <cell r="CC48">
            <v>-0.0571951891959173</v>
          </cell>
          <cell r="CD48">
            <v>0.0293067907124681</v>
          </cell>
          <cell r="CE48">
            <v>0.0285965066687345</v>
          </cell>
          <cell r="CG48">
            <v>1967</v>
          </cell>
          <cell r="CH48">
            <v>-0.00631817781766653</v>
          </cell>
        </row>
        <row r="49">
          <cell r="A49">
            <v>1968</v>
          </cell>
          <cell r="B49">
            <v>6802</v>
          </cell>
          <cell r="C49">
            <v>6561</v>
          </cell>
          <cell r="D49">
            <v>6262</v>
          </cell>
          <cell r="E49">
            <v>6366</v>
          </cell>
          <cell r="F49">
            <v>6292</v>
          </cell>
          <cell r="G49">
            <v>6521</v>
          </cell>
          <cell r="H49">
            <v>6755</v>
          </cell>
          <cell r="I49">
            <v>6660</v>
          </cell>
          <cell r="J49">
            <v>6677</v>
          </cell>
          <cell r="K49">
            <v>6693</v>
          </cell>
          <cell r="L49">
            <v>7059</v>
          </cell>
          <cell r="M49">
            <v>7054</v>
          </cell>
          <cell r="O49">
            <v>1968</v>
          </cell>
          <cell r="P49">
            <v>435</v>
          </cell>
          <cell r="Q49">
            <v>450</v>
          </cell>
          <cell r="R49">
            <v>472</v>
          </cell>
          <cell r="S49">
            <v>464</v>
          </cell>
          <cell r="T49">
            <v>472</v>
          </cell>
          <cell r="U49">
            <v>457</v>
          </cell>
          <cell r="V49">
            <v>440</v>
          </cell>
          <cell r="W49">
            <v>449</v>
          </cell>
          <cell r="X49">
            <v>449</v>
          </cell>
          <cell r="Y49">
            <v>450</v>
          </cell>
          <cell r="Z49">
            <v>428</v>
          </cell>
          <cell r="AA49">
            <v>431</v>
          </cell>
          <cell r="AC49">
            <v>1968</v>
          </cell>
          <cell r="AD49">
            <v>6638</v>
          </cell>
          <cell r="AE49">
            <v>6459</v>
          </cell>
          <cell r="AF49">
            <v>6177</v>
          </cell>
          <cell r="AG49">
            <v>6322</v>
          </cell>
          <cell r="AH49">
            <v>6258</v>
          </cell>
          <cell r="AI49">
            <v>6738</v>
          </cell>
          <cell r="AJ49">
            <v>6666</v>
          </cell>
          <cell r="AK49">
            <v>6644</v>
          </cell>
          <cell r="AL49">
            <v>6685</v>
          </cell>
          <cell r="AM49">
            <v>6717</v>
          </cell>
          <cell r="AN49">
            <v>7217</v>
          </cell>
          <cell r="AO49">
            <v>6969</v>
          </cell>
          <cell r="AQ49">
            <v>1968</v>
          </cell>
          <cell r="AR49">
            <v>0.003731424031477</v>
          </cell>
          <cell r="AS49">
            <v>0.00370650045194336</v>
          </cell>
          <cell r="AT49">
            <v>0.00381336636218197</v>
          </cell>
          <cell r="AU49">
            <v>0.0039849765258216</v>
          </cell>
          <cell r="AV49">
            <v>0.00391466835389645</v>
          </cell>
          <cell r="AW49">
            <v>0.00396838313625226</v>
          </cell>
          <cell r="AX49">
            <v>0.00367591768081528</v>
          </cell>
          <cell r="AY49">
            <v>0.00373829882988299</v>
          </cell>
          <cell r="AZ49">
            <v>0.00376025110375276</v>
          </cell>
          <cell r="BA49">
            <v>0.00375448765893792</v>
          </cell>
          <cell r="BB49">
            <v>0.00374826559475957</v>
          </cell>
          <cell r="BC49">
            <v>0.00351054685695811</v>
          </cell>
          <cell r="BE49">
            <v>1968</v>
          </cell>
          <cell r="BF49">
            <v>0.00453995157384979</v>
          </cell>
          <cell r="BG49">
            <v>-0.026965953600482</v>
          </cell>
          <cell r="BH49">
            <v>-0.0436600092893636</v>
          </cell>
          <cell r="BI49">
            <v>0.0234741784037558</v>
          </cell>
          <cell r="BJ49">
            <v>-0.0101233786776337</v>
          </cell>
          <cell r="BK49">
            <v>0.0767018216682647</v>
          </cell>
          <cell r="BL49">
            <v>-0.0106856634016028</v>
          </cell>
          <cell r="BM49">
            <v>-0.00330033003300334</v>
          </cell>
          <cell r="BN49">
            <v>0.00617098133654426</v>
          </cell>
          <cell r="BO49">
            <v>0.00478683620044884</v>
          </cell>
          <cell r="BP49">
            <v>0.0744379931517047</v>
          </cell>
          <cell r="BQ49">
            <v>-0.0343633088540946</v>
          </cell>
          <cell r="BS49">
            <v>1968</v>
          </cell>
          <cell r="BT49">
            <v>0.00827137560532678</v>
          </cell>
          <cell r="BU49">
            <v>-0.0232594531485387</v>
          </cell>
          <cell r="BV49">
            <v>-0.0398466429271817</v>
          </cell>
          <cell r="BW49">
            <v>0.0274591549295774</v>
          </cell>
          <cell r="BX49">
            <v>-0.00620871032373724</v>
          </cell>
          <cell r="BY49">
            <v>0.0806702048045169</v>
          </cell>
          <cell r="BZ49">
            <v>-0.00700974572078754</v>
          </cell>
          <cell r="CA49">
            <v>0.000437968796879648</v>
          </cell>
          <cell r="CB49">
            <v>0.00993123244029702</v>
          </cell>
          <cell r="CC49">
            <v>0.00854132385938676</v>
          </cell>
          <cell r="CD49">
            <v>0.0781862587464643</v>
          </cell>
          <cell r="CE49">
            <v>-0.0308527619971364</v>
          </cell>
          <cell r="CG49">
            <v>1968</v>
          </cell>
          <cell r="CH49">
            <v>0.103200364732716</v>
          </cell>
        </row>
        <row r="50">
          <cell r="A50">
            <v>1969</v>
          </cell>
          <cell r="B50">
            <v>6865</v>
          </cell>
          <cell r="C50">
            <v>6924</v>
          </cell>
          <cell r="D50">
            <v>6607</v>
          </cell>
          <cell r="E50">
            <v>6563</v>
          </cell>
          <cell r="F50">
            <v>6691</v>
          </cell>
          <cell r="G50">
            <v>6329</v>
          </cell>
          <cell r="H50">
            <v>6132</v>
          </cell>
          <cell r="I50">
            <v>5920</v>
          </cell>
          <cell r="J50">
            <v>5984</v>
          </cell>
          <cell r="K50">
            <v>5880</v>
          </cell>
          <cell r="L50">
            <v>5946</v>
          </cell>
          <cell r="M50">
            <v>5528</v>
          </cell>
          <cell r="O50">
            <v>1969</v>
          </cell>
          <cell r="P50">
            <v>445</v>
          </cell>
          <cell r="Q50">
            <v>440</v>
          </cell>
          <cell r="R50">
            <v>462</v>
          </cell>
          <cell r="S50">
            <v>465</v>
          </cell>
          <cell r="T50">
            <v>459</v>
          </cell>
          <cell r="U50">
            <v>483</v>
          </cell>
          <cell r="V50">
            <v>498</v>
          </cell>
          <cell r="W50">
            <v>518</v>
          </cell>
          <cell r="X50">
            <v>529</v>
          </cell>
          <cell r="Y50">
            <v>526</v>
          </cell>
          <cell r="Z50">
            <v>521</v>
          </cell>
          <cell r="AA50">
            <v>561</v>
          </cell>
          <cell r="AC50">
            <v>1969</v>
          </cell>
          <cell r="AD50">
            <v>7061</v>
          </cell>
          <cell r="AE50">
            <v>6660</v>
          </cell>
          <cell r="AF50">
            <v>6571</v>
          </cell>
          <cell r="AG50">
            <v>6637</v>
          </cell>
          <cell r="AH50">
            <v>6607</v>
          </cell>
          <cell r="AI50">
            <v>6240</v>
          </cell>
          <cell r="AJ50">
            <v>5988</v>
          </cell>
          <cell r="AK50">
            <v>5894</v>
          </cell>
          <cell r="AL50">
            <v>5648</v>
          </cell>
          <cell r="AM50">
            <v>6073</v>
          </cell>
          <cell r="AN50">
            <v>5690</v>
          </cell>
          <cell r="AO50">
            <v>5609</v>
          </cell>
          <cell r="AQ50">
            <v>1969</v>
          </cell>
          <cell r="AR50">
            <v>0.00365299301669297</v>
          </cell>
          <cell r="AS50">
            <v>0.00359552471321343</v>
          </cell>
          <cell r="AT50">
            <v>0.00381936186186186</v>
          </cell>
          <cell r="AU50">
            <v>0.00387028230101963</v>
          </cell>
          <cell r="AV50">
            <v>0.00385612098839837</v>
          </cell>
          <cell r="AW50">
            <v>0.00385564174360527</v>
          </cell>
          <cell r="AX50">
            <v>0.00407817307692308</v>
          </cell>
          <cell r="AY50">
            <v>0.00426764640391895</v>
          </cell>
          <cell r="AZ50">
            <v>0.00447564755118199</v>
          </cell>
          <cell r="BA50">
            <v>0.00456338526912181</v>
          </cell>
          <cell r="BB50">
            <v>0.00425087271529722</v>
          </cell>
          <cell r="BC50">
            <v>0.00454189806678383</v>
          </cell>
          <cell r="BE50">
            <v>1969</v>
          </cell>
          <cell r="BF50">
            <v>0.0132013201320131</v>
          </cell>
          <cell r="BG50">
            <v>-0.0567908228296276</v>
          </cell>
          <cell r="BH50">
            <v>-0.0133633633633634</v>
          </cell>
          <cell r="BI50">
            <v>0.0100441333130421</v>
          </cell>
          <cell r="BJ50">
            <v>-0.00452011450956757</v>
          </cell>
          <cell r="BK50">
            <v>-0.0555471469653398</v>
          </cell>
          <cell r="BL50">
            <v>-0.0403846153846154</v>
          </cell>
          <cell r="BM50">
            <v>-0.0156980627922512</v>
          </cell>
          <cell r="BN50">
            <v>-0.0417373600271462</v>
          </cell>
          <cell r="BO50">
            <v>0.0752478753541077</v>
          </cell>
          <cell r="BP50">
            <v>-0.063066029968714</v>
          </cell>
          <cell r="BQ50">
            <v>-0.0142355008787346</v>
          </cell>
          <cell r="BS50">
            <v>1969</v>
          </cell>
          <cell r="BT50">
            <v>0.0168543131487061</v>
          </cell>
          <cell r="BU50">
            <v>-0.0531952981164141</v>
          </cell>
          <cell r="BV50">
            <v>-0.00954400150150155</v>
          </cell>
          <cell r="BW50">
            <v>0.0139144156140617</v>
          </cell>
          <cell r="BX50">
            <v>-0.000663993521169201</v>
          </cell>
          <cell r="BY50">
            <v>-0.0516915052217345</v>
          </cell>
          <cell r="BZ50">
            <v>-0.0363064423076923</v>
          </cell>
          <cell r="CA50">
            <v>-0.0114304163883322</v>
          </cell>
          <cell r="CB50">
            <v>-0.0372617124759642</v>
          </cell>
          <cell r="CC50">
            <v>0.0798112606232295</v>
          </cell>
          <cell r="CD50">
            <v>-0.0588151572534168</v>
          </cell>
          <cell r="CE50">
            <v>-0.00969360281195077</v>
          </cell>
          <cell r="CG50">
            <v>1969</v>
          </cell>
          <cell r="CH50">
            <v>-0.154207934934264</v>
          </cell>
        </row>
        <row r="51">
          <cell r="A51">
            <v>1970</v>
          </cell>
          <cell r="B51">
            <v>5572</v>
          </cell>
          <cell r="C51">
            <v>5524</v>
          </cell>
          <cell r="D51">
            <v>5904</v>
          </cell>
          <cell r="E51">
            <v>5719</v>
          </cell>
          <cell r="F51">
            <v>5115</v>
          </cell>
          <cell r="G51">
            <v>4922</v>
          </cell>
          <cell r="H51">
            <v>5091</v>
          </cell>
          <cell r="I51">
            <v>5262</v>
          </cell>
          <cell r="J51">
            <v>5444</v>
          </cell>
          <cell r="K51">
            <v>5337</v>
          </cell>
          <cell r="L51">
            <v>5486</v>
          </cell>
          <cell r="M51">
            <v>5996</v>
          </cell>
          <cell r="O51">
            <v>1970</v>
          </cell>
          <cell r="P51">
            <v>561</v>
          </cell>
          <cell r="Q51">
            <v>564</v>
          </cell>
          <cell r="R51">
            <v>528</v>
          </cell>
          <cell r="S51">
            <v>548</v>
          </cell>
          <cell r="T51">
            <v>617</v>
          </cell>
          <cell r="U51">
            <v>637</v>
          </cell>
          <cell r="V51">
            <v>625</v>
          </cell>
          <cell r="W51">
            <v>603</v>
          </cell>
          <cell r="X51">
            <v>582</v>
          </cell>
          <cell r="Y51">
            <v>594</v>
          </cell>
          <cell r="Z51">
            <v>580</v>
          </cell>
          <cell r="AA51">
            <v>532</v>
          </cell>
          <cell r="AC51">
            <v>1970</v>
          </cell>
          <cell r="AD51">
            <v>5329</v>
          </cell>
          <cell r="AE51">
            <v>5864</v>
          </cell>
          <cell r="AF51">
            <v>5974</v>
          </cell>
          <cell r="AG51">
            <v>5393</v>
          </cell>
          <cell r="AH51">
            <v>5089</v>
          </cell>
          <cell r="AI51">
            <v>4767</v>
          </cell>
          <cell r="AJ51">
            <v>5204</v>
          </cell>
          <cell r="AK51">
            <v>5480</v>
          </cell>
          <cell r="AL51">
            <v>5391</v>
          </cell>
          <cell r="AM51">
            <v>5284</v>
          </cell>
          <cell r="AN51">
            <v>5773</v>
          </cell>
          <cell r="AO51">
            <v>6171</v>
          </cell>
          <cell r="AQ51">
            <v>1970</v>
          </cell>
          <cell r="AR51">
            <v>0.00464416116954894</v>
          </cell>
          <cell r="AS51">
            <v>0.00487198348658285</v>
          </cell>
          <cell r="AT51">
            <v>0.0044300136425648</v>
          </cell>
          <cell r="AU51">
            <v>0.00437173864524049</v>
          </cell>
          <cell r="AV51">
            <v>0.00487662247357686</v>
          </cell>
          <cell r="AW51">
            <v>0.00513413571756075</v>
          </cell>
          <cell r="AX51">
            <v>0.00556232955737361</v>
          </cell>
          <cell r="AY51">
            <v>0.0050810049961568</v>
          </cell>
          <cell r="AZ51">
            <v>0.00481813868613139</v>
          </cell>
          <cell r="BA51">
            <v>0.00490041736227045</v>
          </cell>
          <cell r="BB51">
            <v>0.00501810497098158</v>
          </cell>
          <cell r="BC51">
            <v>0.00460458456030949</v>
          </cell>
          <cell r="BE51">
            <v>1970</v>
          </cell>
          <cell r="BF51">
            <v>-0.0499197717953289</v>
          </cell>
          <cell r="BG51">
            <v>0.100394070182023</v>
          </cell>
          <cell r="BH51">
            <v>0.0187585266030013</v>
          </cell>
          <cell r="BI51">
            <v>-0.097254770672916</v>
          </cell>
          <cell r="BJ51">
            <v>-0.0563693676988689</v>
          </cell>
          <cell r="BK51">
            <v>-0.063273727647868</v>
          </cell>
          <cell r="BL51">
            <v>0.0916719110551709</v>
          </cell>
          <cell r="BM51">
            <v>0.0530361260568792</v>
          </cell>
          <cell r="BN51">
            <v>-0.0162408759124087</v>
          </cell>
          <cell r="BO51">
            <v>-0.0198478946392135</v>
          </cell>
          <cell r="BP51">
            <v>0.0925435276305828</v>
          </cell>
          <cell r="BQ51">
            <v>0.0689416248051273</v>
          </cell>
          <cell r="BS51">
            <v>1970</v>
          </cell>
          <cell r="BT51">
            <v>-0.04527561062578</v>
          </cell>
          <cell r="BU51">
            <v>0.105266053668606</v>
          </cell>
          <cell r="BV51">
            <v>0.0231885402455661</v>
          </cell>
          <cell r="BW51">
            <v>-0.0928830320276755</v>
          </cell>
          <cell r="BX51">
            <v>-0.0514927452252921</v>
          </cell>
          <cell r="BY51">
            <v>-0.0581395919303072</v>
          </cell>
          <cell r="BZ51">
            <v>0.0972342406125445</v>
          </cell>
          <cell r="CA51">
            <v>0.058117131053036</v>
          </cell>
          <cell r="CB51">
            <v>-0.0114227372262774</v>
          </cell>
          <cell r="CC51">
            <v>-0.0149474772769431</v>
          </cell>
          <cell r="CD51">
            <v>0.0975616326015644</v>
          </cell>
          <cell r="CE51">
            <v>0.0735462093654368</v>
          </cell>
          <cell r="CG51">
            <v>1970</v>
          </cell>
          <cell r="CH51">
            <v>0.165584511080228</v>
          </cell>
        </row>
        <row r="52">
          <cell r="A52">
            <v>1971</v>
          </cell>
          <cell r="B52">
            <v>6343</v>
          </cell>
          <cell r="C52">
            <v>6249</v>
          </cell>
          <cell r="D52">
            <v>6242</v>
          </cell>
          <cell r="E52">
            <v>6206</v>
          </cell>
          <cell r="F52">
            <v>5920</v>
          </cell>
          <cell r="G52">
            <v>5790</v>
          </cell>
          <cell r="H52">
            <v>6008</v>
          </cell>
          <cell r="I52">
            <v>5751</v>
          </cell>
          <cell r="J52">
            <v>5648</v>
          </cell>
          <cell r="K52">
            <v>5741</v>
          </cell>
          <cell r="L52">
            <v>5586</v>
          </cell>
          <cell r="M52">
            <v>5707</v>
          </cell>
          <cell r="O52">
            <v>1971</v>
          </cell>
          <cell r="P52">
            <v>504</v>
          </cell>
          <cell r="Q52">
            <v>511</v>
          </cell>
          <cell r="R52">
            <v>516</v>
          </cell>
          <cell r="S52">
            <v>520</v>
          </cell>
          <cell r="T52">
            <v>545</v>
          </cell>
          <cell r="U52">
            <v>556</v>
          </cell>
          <cell r="V52">
            <v>537</v>
          </cell>
          <cell r="W52">
            <v>563</v>
          </cell>
          <cell r="X52">
            <v>573</v>
          </cell>
          <cell r="Y52">
            <v>563</v>
          </cell>
          <cell r="Z52">
            <v>580</v>
          </cell>
          <cell r="AA52">
            <v>571</v>
          </cell>
          <cell r="AC52">
            <v>1971</v>
          </cell>
          <cell r="AD52">
            <v>6303</v>
          </cell>
          <cell r="AE52">
            <v>6102</v>
          </cell>
          <cell r="AF52">
            <v>6277</v>
          </cell>
          <cell r="AG52">
            <v>6031</v>
          </cell>
          <cell r="AH52">
            <v>5792</v>
          </cell>
          <cell r="AI52">
            <v>5996</v>
          </cell>
          <cell r="AJ52">
            <v>5834</v>
          </cell>
          <cell r="AK52">
            <v>5663</v>
          </cell>
          <cell r="AL52">
            <v>5553</v>
          </cell>
          <cell r="AM52">
            <v>5620</v>
          </cell>
          <cell r="AN52">
            <v>5562</v>
          </cell>
          <cell r="AO52">
            <v>5983</v>
          </cell>
          <cell r="AQ52">
            <v>1971</v>
          </cell>
          <cell r="AR52">
            <v>0.00431706368497812</v>
          </cell>
          <cell r="AS52">
            <v>0.00422185070601301</v>
          </cell>
          <cell r="AT52">
            <v>0.0043986561783022</v>
          </cell>
          <cell r="AU52">
            <v>0.00428431841113058</v>
          </cell>
          <cell r="AV52">
            <v>0.00445807770961145</v>
          </cell>
          <cell r="AW52">
            <v>0.00463173342541436</v>
          </cell>
          <cell r="AX52">
            <v>0.0044839559706471</v>
          </cell>
          <cell r="AY52">
            <v>0.00462491858073363</v>
          </cell>
          <cell r="AZ52">
            <v>0.00476235211018895</v>
          </cell>
          <cell r="BA52">
            <v>0.00485050573263701</v>
          </cell>
          <cell r="BB52">
            <v>0.00480409252669039</v>
          </cell>
          <cell r="BC52">
            <v>0.00488238193695313</v>
          </cell>
          <cell r="BE52">
            <v>1971</v>
          </cell>
          <cell r="BF52">
            <v>0.0213903743315509</v>
          </cell>
          <cell r="BG52">
            <v>-0.0318895763921941</v>
          </cell>
          <cell r="BH52">
            <v>0.0286791215994755</v>
          </cell>
          <cell r="BI52">
            <v>-0.0391906961924486</v>
          </cell>
          <cell r="BJ52">
            <v>-0.0396285856408556</v>
          </cell>
          <cell r="BK52">
            <v>0.035220994475138</v>
          </cell>
          <cell r="BL52">
            <v>-0.0270180120080054</v>
          </cell>
          <cell r="BM52">
            <v>-0.0293109358930408</v>
          </cell>
          <cell r="BN52">
            <v>-0.019424333392195</v>
          </cell>
          <cell r="BO52">
            <v>0.0120655501530704</v>
          </cell>
          <cell r="BP52">
            <v>-0.0103202846975089</v>
          </cell>
          <cell r="BQ52">
            <v>0.0756921970514204</v>
          </cell>
          <cell r="BS52">
            <v>1971</v>
          </cell>
          <cell r="BT52">
            <v>0.025707438016529</v>
          </cell>
          <cell r="BU52">
            <v>-0.0276677256861811</v>
          </cell>
          <cell r="BV52">
            <v>0.0330777777777777</v>
          </cell>
          <cell r="BW52">
            <v>-0.0349063777813181</v>
          </cell>
          <cell r="BX52">
            <v>-0.0351705079312441</v>
          </cell>
          <cell r="BY52">
            <v>0.0398527279005524</v>
          </cell>
          <cell r="BZ52">
            <v>-0.0225340560373583</v>
          </cell>
          <cell r="CA52">
            <v>-0.0246860173123072</v>
          </cell>
          <cell r="CB52">
            <v>-0.014661981282006</v>
          </cell>
          <cell r="CC52">
            <v>0.0169160558857074</v>
          </cell>
          <cell r="CD52">
            <v>-0.00551619217081851</v>
          </cell>
          <cell r="CE52">
            <v>0.0805745789883735</v>
          </cell>
          <cell r="CG52">
            <v>1971</v>
          </cell>
          <cell r="CH52">
            <v>0.0240754851440144</v>
          </cell>
        </row>
        <row r="53">
          <cell r="A53">
            <v>1972</v>
          </cell>
          <cell r="B53">
            <v>6019</v>
          </cell>
          <cell r="C53">
            <v>5741</v>
          </cell>
          <cell r="D53">
            <v>5773</v>
          </cell>
          <cell r="E53">
            <v>5570</v>
          </cell>
          <cell r="F53">
            <v>5494</v>
          </cell>
          <cell r="G53">
            <v>5373</v>
          </cell>
          <cell r="H53">
            <v>5347</v>
          </cell>
          <cell r="I53">
            <v>5466</v>
          </cell>
          <cell r="J53">
            <v>5536</v>
          </cell>
          <cell r="K53">
            <v>5666</v>
          </cell>
          <cell r="L53">
            <v>6116</v>
          </cell>
          <cell r="M53">
            <v>6173</v>
          </cell>
          <cell r="O53">
            <v>1972</v>
          </cell>
          <cell r="P53">
            <v>542</v>
          </cell>
          <cell r="Q53">
            <v>570</v>
          </cell>
          <cell r="R53">
            <v>571</v>
          </cell>
          <cell r="S53">
            <v>595</v>
          </cell>
          <cell r="T53">
            <v>604</v>
          </cell>
          <cell r="U53">
            <v>619</v>
          </cell>
          <cell r="V53">
            <v>621</v>
          </cell>
          <cell r="W53">
            <v>611</v>
          </cell>
          <cell r="X53">
            <v>602</v>
          </cell>
          <cell r="Y53">
            <v>584</v>
          </cell>
          <cell r="Z53">
            <v>540</v>
          </cell>
          <cell r="AA53">
            <v>538</v>
          </cell>
          <cell r="AC53">
            <v>1972</v>
          </cell>
          <cell r="AD53">
            <v>5912</v>
          </cell>
          <cell r="AE53">
            <v>5743</v>
          </cell>
          <cell r="AF53">
            <v>5695</v>
          </cell>
          <cell r="AG53">
            <v>5510</v>
          </cell>
          <cell r="AH53">
            <v>5473</v>
          </cell>
          <cell r="AI53">
            <v>5330</v>
          </cell>
          <cell r="AJ53">
            <v>5295</v>
          </cell>
          <cell r="AK53">
            <v>5571</v>
          </cell>
          <cell r="AL53">
            <v>5558</v>
          </cell>
          <cell r="AM53">
            <v>5892</v>
          </cell>
          <cell r="AN53">
            <v>6241</v>
          </cell>
          <cell r="AO53">
            <v>6105</v>
          </cell>
          <cell r="AQ53">
            <v>1972</v>
          </cell>
          <cell r="AR53">
            <v>0.00454384366817093</v>
          </cell>
          <cell r="AS53">
            <v>0.0046126099458728</v>
          </cell>
          <cell r="AT53">
            <v>0.00478318968019038</v>
          </cell>
          <cell r="AU53">
            <v>0.00484950248756219</v>
          </cell>
          <cell r="AV53">
            <v>0.00501871748336358</v>
          </cell>
          <cell r="AW53">
            <v>0.00506408276996163</v>
          </cell>
          <cell r="AX53">
            <v>0.00519150562851782</v>
          </cell>
          <cell r="AY53">
            <v>0.00525610009442871</v>
          </cell>
          <cell r="AZ53">
            <v>0.00498514928498773</v>
          </cell>
          <cell r="BA53">
            <v>0.00496123305745472</v>
          </cell>
          <cell r="BB53">
            <v>0.00467107942973523</v>
          </cell>
          <cell r="BC53">
            <v>0.00443448432409336</v>
          </cell>
          <cell r="BE53">
            <v>1972</v>
          </cell>
          <cell r="BF53">
            <v>-0.0118669563763998</v>
          </cell>
          <cell r="BG53">
            <v>-0.0285859269282814</v>
          </cell>
          <cell r="BH53">
            <v>-0.00835800104475015</v>
          </cell>
          <cell r="BI53">
            <v>-0.0324846356453029</v>
          </cell>
          <cell r="BJ53">
            <v>-0.00671506352087115</v>
          </cell>
          <cell r="BK53">
            <v>-0.0261282660332541</v>
          </cell>
          <cell r="BL53">
            <v>-0.0065666041275797</v>
          </cell>
          <cell r="BM53">
            <v>0.0521246458923512</v>
          </cell>
          <cell r="BN53">
            <v>-0.00233351283432059</v>
          </cell>
          <cell r="BO53">
            <v>0.0600935588341129</v>
          </cell>
          <cell r="BP53">
            <v>0.0592328581126951</v>
          </cell>
          <cell r="BQ53">
            <v>-0.0217913795866047</v>
          </cell>
          <cell r="BS53">
            <v>1972</v>
          </cell>
          <cell r="BT53">
            <v>-0.00732311270822886</v>
          </cell>
          <cell r="BU53">
            <v>-0.0239733169824086</v>
          </cell>
          <cell r="BV53">
            <v>-0.00357481136455978</v>
          </cell>
          <cell r="BW53">
            <v>-0.0276351331577407</v>
          </cell>
          <cell r="BX53">
            <v>-0.00169634603750756</v>
          </cell>
          <cell r="BY53">
            <v>-0.0210641832632925</v>
          </cell>
          <cell r="BZ53">
            <v>-0.00137509849906188</v>
          </cell>
          <cell r="CA53">
            <v>0.0573807459867799</v>
          </cell>
          <cell r="CB53">
            <v>0.00265163645066714</v>
          </cell>
          <cell r="CC53">
            <v>0.0650547918915677</v>
          </cell>
          <cell r="CD53">
            <v>0.0639039375424303</v>
          </cell>
          <cell r="CE53">
            <v>-0.0173568952625113</v>
          </cell>
          <cell r="CG53">
            <v>1972</v>
          </cell>
          <cell r="CH53">
            <v>0.0814699852006027</v>
          </cell>
        </row>
        <row r="54">
          <cell r="A54">
            <v>1973</v>
          </cell>
          <cell r="B54">
            <v>6001</v>
          </cell>
          <cell r="C54">
            <v>5752</v>
          </cell>
          <cell r="D54">
            <v>5594</v>
          </cell>
          <cell r="E54">
            <v>5534</v>
          </cell>
          <cell r="F54">
            <v>5543</v>
          </cell>
          <cell r="G54">
            <v>5437</v>
          </cell>
          <cell r="H54">
            <v>5331</v>
          </cell>
          <cell r="I54">
            <v>5014</v>
          </cell>
          <cell r="J54">
            <v>5231</v>
          </cell>
          <cell r="K54">
            <v>5322</v>
          </cell>
          <cell r="L54">
            <v>4830</v>
          </cell>
          <cell r="M54">
            <v>4573</v>
          </cell>
          <cell r="O54">
            <v>1973</v>
          </cell>
          <cell r="P54">
            <v>556</v>
          </cell>
          <cell r="Q54">
            <v>582</v>
          </cell>
          <cell r="R54">
            <v>599</v>
          </cell>
          <cell r="S54">
            <v>604</v>
          </cell>
          <cell r="T54">
            <v>605</v>
          </cell>
          <cell r="U54">
            <v>618</v>
          </cell>
          <cell r="V54">
            <v>630</v>
          </cell>
          <cell r="W54">
            <v>676</v>
          </cell>
          <cell r="X54">
            <v>656</v>
          </cell>
          <cell r="Y54">
            <v>647</v>
          </cell>
          <cell r="Z54">
            <v>718</v>
          </cell>
          <cell r="AA54">
            <v>756</v>
          </cell>
          <cell r="AC54">
            <v>1973</v>
          </cell>
          <cell r="AD54">
            <v>5809</v>
          </cell>
          <cell r="AE54">
            <v>5645</v>
          </cell>
          <cell r="AF54">
            <v>5541</v>
          </cell>
          <cell r="AG54">
            <v>5486</v>
          </cell>
          <cell r="AH54">
            <v>5495</v>
          </cell>
          <cell r="AI54">
            <v>5375</v>
          </cell>
          <cell r="AJ54">
            <v>5240</v>
          </cell>
          <cell r="AK54">
            <v>5063</v>
          </cell>
          <cell r="AL54">
            <v>5425</v>
          </cell>
          <cell r="AM54">
            <v>5186</v>
          </cell>
          <cell r="AN54">
            <v>4549</v>
          </cell>
          <cell r="AO54">
            <v>4691</v>
          </cell>
          <cell r="AQ54">
            <v>1973</v>
          </cell>
          <cell r="AR54">
            <v>0.00455440349440349</v>
          </cell>
          <cell r="AS54">
            <v>0.00480241005336547</v>
          </cell>
          <cell r="AT54">
            <v>0.00494656923531148</v>
          </cell>
          <cell r="AU54">
            <v>0.00502697467364495</v>
          </cell>
          <cell r="AV54">
            <v>0.00509405000607607</v>
          </cell>
          <cell r="AW54">
            <v>0.0050956414922657</v>
          </cell>
          <cell r="AX54">
            <v>0.00520702325581395</v>
          </cell>
          <cell r="AY54">
            <v>0.005390368956743</v>
          </cell>
          <cell r="AZ54">
            <v>0.0056480610968464</v>
          </cell>
          <cell r="BA54">
            <v>0.00528929953917051</v>
          </cell>
          <cell r="BB54">
            <v>0.00557259930582337</v>
          </cell>
          <cell r="BC54">
            <v>0.00633323807430204</v>
          </cell>
          <cell r="BE54">
            <v>1973</v>
          </cell>
          <cell r="BF54">
            <v>-0.0484848484848485</v>
          </cell>
          <cell r="BG54">
            <v>-0.0282320537097607</v>
          </cell>
          <cell r="BH54">
            <v>-0.0184233835252435</v>
          </cell>
          <cell r="BI54">
            <v>-0.00992600613607653</v>
          </cell>
          <cell r="BJ54">
            <v>0.00164053955523147</v>
          </cell>
          <cell r="BK54">
            <v>-0.021838034576888</v>
          </cell>
          <cell r="BL54">
            <v>-0.0251162790697674</v>
          </cell>
          <cell r="BM54">
            <v>-0.0337786259541984</v>
          </cell>
          <cell r="BN54">
            <v>0.0714991111988939</v>
          </cell>
          <cell r="BO54">
            <v>-0.0440552995391705</v>
          </cell>
          <cell r="BP54">
            <v>-0.122830698033166</v>
          </cell>
          <cell r="BQ54">
            <v>0.0312156517916025</v>
          </cell>
          <cell r="BS54">
            <v>1973</v>
          </cell>
          <cell r="BT54">
            <v>-0.043930444990445</v>
          </cell>
          <cell r="BU54">
            <v>-0.0234296436563952</v>
          </cell>
          <cell r="BV54">
            <v>-0.013476814289932</v>
          </cell>
          <cell r="BW54">
            <v>-0.00489903146243158</v>
          </cell>
          <cell r="BX54">
            <v>0.00673458956130754</v>
          </cell>
          <cell r="BY54">
            <v>-0.0167423930846223</v>
          </cell>
          <cell r="BZ54">
            <v>-0.0199092558139535</v>
          </cell>
          <cell r="CA54">
            <v>-0.0283882569974554</v>
          </cell>
          <cell r="CB54">
            <v>0.0771471722957403</v>
          </cell>
          <cell r="CC54">
            <v>-0.038766</v>
          </cell>
          <cell r="CD54">
            <v>-0.117258098727343</v>
          </cell>
          <cell r="CE54">
            <v>0.0375488898659045</v>
          </cell>
          <cell r="CG54">
            <v>1973</v>
          </cell>
          <cell r="CH54">
            <v>-0.180676707798317</v>
          </cell>
        </row>
        <row r="55">
          <cell r="A55">
            <v>1974</v>
          </cell>
          <cell r="B55">
            <v>4860</v>
          </cell>
          <cell r="C55">
            <v>4813</v>
          </cell>
          <cell r="D55">
            <v>4790</v>
          </cell>
          <cell r="E55">
            <v>4403</v>
          </cell>
          <cell r="F55">
            <v>3935</v>
          </cell>
          <cell r="G55">
            <v>3746</v>
          </cell>
          <cell r="H55">
            <v>3537</v>
          </cell>
          <cell r="I55">
            <v>3400</v>
          </cell>
          <cell r="J55">
            <v>3093</v>
          </cell>
          <cell r="K55">
            <v>3380</v>
          </cell>
          <cell r="L55">
            <v>3445</v>
          </cell>
          <cell r="M55">
            <v>3285</v>
          </cell>
          <cell r="O55">
            <v>1974</v>
          </cell>
          <cell r="P55">
            <v>713</v>
          </cell>
          <cell r="Q55">
            <v>722</v>
          </cell>
          <cell r="R55">
            <v>727</v>
          </cell>
          <cell r="S55">
            <v>782</v>
          </cell>
          <cell r="T55">
            <v>861</v>
          </cell>
          <cell r="U55">
            <v>902</v>
          </cell>
          <cell r="V55">
            <v>960</v>
          </cell>
          <cell r="W55">
            <v>1011</v>
          </cell>
          <cell r="X55">
            <v>1123</v>
          </cell>
          <cell r="Y55">
            <v>1035</v>
          </cell>
          <cell r="Z55">
            <v>1020</v>
          </cell>
          <cell r="AA55">
            <v>1061</v>
          </cell>
          <cell r="AC55">
            <v>1974</v>
          </cell>
          <cell r="AD55">
            <v>4858</v>
          </cell>
          <cell r="AE55">
            <v>4858</v>
          </cell>
          <cell r="AF55">
            <v>4640</v>
          </cell>
          <cell r="AG55">
            <v>4010</v>
          </cell>
          <cell r="AH55">
            <v>3788</v>
          </cell>
          <cell r="AI55">
            <v>3544</v>
          </cell>
          <cell r="AJ55">
            <v>3484</v>
          </cell>
          <cell r="AK55">
            <v>3152</v>
          </cell>
          <cell r="AL55">
            <v>3096</v>
          </cell>
          <cell r="AM55">
            <v>3438</v>
          </cell>
          <cell r="AN55">
            <v>3368</v>
          </cell>
          <cell r="AO55">
            <v>3354</v>
          </cell>
          <cell r="AQ55">
            <v>1974</v>
          </cell>
          <cell r="AR55">
            <v>0.00615572372628437</v>
          </cell>
          <cell r="AS55">
            <v>0.00596093385480994</v>
          </cell>
          <cell r="AT55">
            <v>0.00597353163167284</v>
          </cell>
          <cell r="AU55">
            <v>0.00618381106321839</v>
          </cell>
          <cell r="AV55">
            <v>0.0070408042394015</v>
          </cell>
          <cell r="AW55">
            <v>0.00743332453361492</v>
          </cell>
          <cell r="AX55">
            <v>0.00798419864559819</v>
          </cell>
          <cell r="AY55">
            <v>0.00822187141216992</v>
          </cell>
          <cell r="AZ55">
            <v>0.00918316148477157</v>
          </cell>
          <cell r="BA55">
            <v>0.00941618217054264</v>
          </cell>
          <cell r="BB55">
            <v>0.0085173065735893</v>
          </cell>
          <cell r="BC55">
            <v>0.00862377523752969</v>
          </cell>
          <cell r="BE55">
            <v>1974</v>
          </cell>
          <cell r="BF55">
            <v>0.0356000852696654</v>
          </cell>
          <cell r="BG55">
            <v>0</v>
          </cell>
          <cell r="BH55">
            <v>-0.0448744339234253</v>
          </cell>
          <cell r="BI55">
            <v>-0.135775862068966</v>
          </cell>
          <cell r="BJ55">
            <v>-0.055361596009975</v>
          </cell>
          <cell r="BK55">
            <v>-0.0644139387539598</v>
          </cell>
          <cell r="BL55">
            <v>-0.0169300225733634</v>
          </cell>
          <cell r="BM55">
            <v>-0.095292766934558</v>
          </cell>
          <cell r="BN55">
            <v>-0.0177664974619289</v>
          </cell>
          <cell r="BO55">
            <v>0.11046511627907</v>
          </cell>
          <cell r="BP55">
            <v>-0.0203606748109366</v>
          </cell>
          <cell r="BQ55">
            <v>-0.00415676959619948</v>
          </cell>
          <cell r="BS55">
            <v>1974</v>
          </cell>
          <cell r="BT55">
            <v>0.0417558089959498</v>
          </cell>
          <cell r="BU55">
            <v>0.00596093385480994</v>
          </cell>
          <cell r="BV55">
            <v>-0.0389009022917524</v>
          </cell>
          <cell r="BW55">
            <v>-0.129592051005747</v>
          </cell>
          <cell r="BX55">
            <v>-0.0483207917705735</v>
          </cell>
          <cell r="BY55">
            <v>-0.0569806142203449</v>
          </cell>
          <cell r="BZ55">
            <v>-0.00894582392776521</v>
          </cell>
          <cell r="CA55">
            <v>-0.0870708955223881</v>
          </cell>
          <cell r="CB55">
            <v>-0.00858333597715736</v>
          </cell>
          <cell r="CC55">
            <v>0.119881298449612</v>
          </cell>
          <cell r="CD55">
            <v>-0.0118433682373473</v>
          </cell>
          <cell r="CE55">
            <v>0.00446700564133021</v>
          </cell>
          <cell r="CG55">
            <v>1974</v>
          </cell>
          <cell r="CH55">
            <v>-0.215535334048493</v>
          </cell>
        </row>
        <row r="56">
          <cell r="A56">
            <v>1975</v>
          </cell>
          <cell r="B56">
            <v>3819</v>
          </cell>
          <cell r="C56">
            <v>4037</v>
          </cell>
          <cell r="D56">
            <v>3955</v>
          </cell>
          <cell r="E56">
            <v>3819</v>
          </cell>
          <cell r="F56">
            <v>3969</v>
          </cell>
          <cell r="G56">
            <v>4367</v>
          </cell>
          <cell r="H56">
            <v>4367</v>
          </cell>
          <cell r="I56">
            <v>4061</v>
          </cell>
          <cell r="J56">
            <v>4053</v>
          </cell>
          <cell r="K56">
            <v>4259</v>
          </cell>
          <cell r="L56">
            <v>4377</v>
          </cell>
          <cell r="M56">
            <v>4325</v>
          </cell>
          <cell r="O56">
            <v>1975</v>
          </cell>
          <cell r="P56">
            <v>920</v>
          </cell>
          <cell r="Q56">
            <v>882</v>
          </cell>
          <cell r="R56">
            <v>904</v>
          </cell>
          <cell r="S56">
            <v>936</v>
          </cell>
          <cell r="T56">
            <v>901</v>
          </cell>
          <cell r="U56">
            <v>823</v>
          </cell>
          <cell r="V56">
            <v>823</v>
          </cell>
          <cell r="W56">
            <v>891</v>
          </cell>
          <cell r="X56">
            <v>891</v>
          </cell>
          <cell r="Y56">
            <v>854</v>
          </cell>
          <cell r="Z56">
            <v>824</v>
          </cell>
          <cell r="AA56">
            <v>839</v>
          </cell>
          <cell r="AC56">
            <v>1975</v>
          </cell>
          <cell r="AD56">
            <v>3961</v>
          </cell>
          <cell r="AE56">
            <v>3988</v>
          </cell>
          <cell r="AF56">
            <v>3872</v>
          </cell>
          <cell r="AG56">
            <v>3788</v>
          </cell>
          <cell r="AH56">
            <v>4086</v>
          </cell>
          <cell r="AI56">
            <v>4492</v>
          </cell>
          <cell r="AJ56">
            <v>4233</v>
          </cell>
          <cell r="AK56">
            <v>4113</v>
          </cell>
          <cell r="AL56">
            <v>4063</v>
          </cell>
          <cell r="AM56">
            <v>4320</v>
          </cell>
          <cell r="AN56">
            <v>4441</v>
          </cell>
          <cell r="AO56">
            <v>4445</v>
          </cell>
          <cell r="AQ56">
            <v>1975</v>
          </cell>
          <cell r="AR56">
            <v>0.00872957662492546</v>
          </cell>
          <cell r="AS56">
            <v>0.00749102499368846</v>
          </cell>
          <cell r="AT56">
            <v>0.00747099632230023</v>
          </cell>
          <cell r="AU56">
            <v>0.00769323347107438</v>
          </cell>
          <cell r="AV56">
            <v>0.00786710005279831</v>
          </cell>
          <cell r="AW56">
            <v>0.00732999061837168</v>
          </cell>
          <cell r="AX56">
            <v>0.00666748478777085</v>
          </cell>
          <cell r="AY56">
            <v>0.00712329907866761</v>
          </cell>
          <cell r="AZ56">
            <v>0.00731668490153173</v>
          </cell>
          <cell r="BA56">
            <v>0.00745997620805644</v>
          </cell>
          <cell r="BB56">
            <v>0.00695726851851852</v>
          </cell>
          <cell r="BC56">
            <v>0.00680904263304061</v>
          </cell>
          <cell r="BE56">
            <v>1975</v>
          </cell>
          <cell r="BF56">
            <v>0.18097793679189</v>
          </cell>
          <cell r="BG56">
            <v>0.00681646048977536</v>
          </cell>
          <cell r="BH56">
            <v>-0.029087261785356</v>
          </cell>
          <cell r="BI56">
            <v>-0.0216942148760331</v>
          </cell>
          <cell r="BJ56">
            <v>0.0786694825765575</v>
          </cell>
          <cell r="BK56">
            <v>0.0993636808614782</v>
          </cell>
          <cell r="BL56">
            <v>-0.0576580587711487</v>
          </cell>
          <cell r="BM56">
            <v>-0.0283486888731396</v>
          </cell>
          <cell r="BN56">
            <v>-0.0121565767079991</v>
          </cell>
          <cell r="BO56">
            <v>0.0632537533841988</v>
          </cell>
          <cell r="BP56">
            <v>0.0280092592592593</v>
          </cell>
          <cell r="BQ56">
            <v>0.000900698040981807</v>
          </cell>
          <cell r="BS56">
            <v>1975</v>
          </cell>
          <cell r="BT56">
            <v>0.189707513416816</v>
          </cell>
          <cell r="BU56">
            <v>0.0143074854834638</v>
          </cell>
          <cell r="BV56">
            <v>-0.0216162654630558</v>
          </cell>
          <cell r="BW56">
            <v>-0.0140009814049587</v>
          </cell>
          <cell r="BX56">
            <v>0.0865365826293558</v>
          </cell>
          <cell r="BY56">
            <v>0.10669367147985</v>
          </cell>
          <cell r="BZ56">
            <v>-0.0509905739833779</v>
          </cell>
          <cell r="CA56">
            <v>-0.021225389794472</v>
          </cell>
          <cell r="CB56">
            <v>-0.00483989180646735</v>
          </cell>
          <cell r="CC56">
            <v>0.0707137295922552</v>
          </cell>
          <cell r="CD56">
            <v>0.0349665277777779</v>
          </cell>
          <cell r="CE56">
            <v>0.00770974067402241</v>
          </cell>
          <cell r="CG56">
            <v>1975</v>
          </cell>
          <cell r="CH56">
            <v>0.444936073147556</v>
          </cell>
        </row>
        <row r="57">
          <cell r="A57">
            <v>1976</v>
          </cell>
          <cell r="B57">
            <v>4699</v>
          </cell>
          <cell r="C57">
            <v>4722</v>
          </cell>
          <cell r="D57">
            <v>4567</v>
          </cell>
          <cell r="E57">
            <v>4607</v>
          </cell>
          <cell r="F57">
            <v>4569</v>
          </cell>
          <cell r="G57">
            <v>4561</v>
          </cell>
          <cell r="H57">
            <v>4749</v>
          </cell>
          <cell r="I57">
            <v>4881</v>
          </cell>
          <cell r="J57">
            <v>5063</v>
          </cell>
          <cell r="K57">
            <v>5018</v>
          </cell>
          <cell r="L57">
            <v>5055</v>
          </cell>
          <cell r="M57">
            <v>5301</v>
          </cell>
          <cell r="O57">
            <v>1976</v>
          </cell>
          <cell r="P57">
            <v>776</v>
          </cell>
          <cell r="Q57">
            <v>779</v>
          </cell>
          <cell r="R57">
            <v>810</v>
          </cell>
          <cell r="S57">
            <v>807</v>
          </cell>
          <cell r="T57">
            <v>817</v>
          </cell>
          <cell r="U57">
            <v>819</v>
          </cell>
          <cell r="V57">
            <v>783</v>
          </cell>
          <cell r="W57">
            <v>770</v>
          </cell>
          <cell r="X57">
            <v>748</v>
          </cell>
          <cell r="Y57">
            <v>753</v>
          </cell>
          <cell r="Z57">
            <v>754</v>
          </cell>
          <cell r="AA57">
            <v>722</v>
          </cell>
          <cell r="AC57">
            <v>1976</v>
          </cell>
          <cell r="AD57">
            <v>4812</v>
          </cell>
          <cell r="AE57">
            <v>4610</v>
          </cell>
          <cell r="AF57">
            <v>4625</v>
          </cell>
          <cell r="AG57">
            <v>4611</v>
          </cell>
          <cell r="AH57">
            <v>4516</v>
          </cell>
          <cell r="AI57">
            <v>4637</v>
          </cell>
          <cell r="AJ57">
            <v>4764</v>
          </cell>
          <cell r="AK57">
            <v>4915</v>
          </cell>
          <cell r="AL57">
            <v>5071</v>
          </cell>
          <cell r="AM57">
            <v>5029</v>
          </cell>
          <cell r="AN57">
            <v>5132</v>
          </cell>
          <cell r="AO57">
            <v>5424</v>
          </cell>
          <cell r="AQ57">
            <v>1976</v>
          </cell>
          <cell r="AR57">
            <v>0.00683619047619048</v>
          </cell>
          <cell r="AS57">
            <v>0.00637025145469659</v>
          </cell>
          <cell r="AT57">
            <v>0.00668703904555315</v>
          </cell>
          <cell r="AU57">
            <v>0.00669882702702703</v>
          </cell>
          <cell r="AV57">
            <v>0.00674631858599002</v>
          </cell>
          <cell r="AW57">
            <v>0.00689300819309123</v>
          </cell>
          <cell r="AX57">
            <v>0.00668260189777874</v>
          </cell>
          <cell r="AY57">
            <v>0.00657425482787573</v>
          </cell>
          <cell r="AZ57">
            <v>0.00642103085791794</v>
          </cell>
          <cell r="BA57">
            <v>0.00620941628870045</v>
          </cell>
          <cell r="BB57">
            <v>0.00631581825412607</v>
          </cell>
          <cell r="BC57">
            <v>0.0062147992985191</v>
          </cell>
          <cell r="BE57">
            <v>1976</v>
          </cell>
          <cell r="BF57">
            <v>0.0825646794150732</v>
          </cell>
          <cell r="BG57">
            <v>-0.041978387364921</v>
          </cell>
          <cell r="BH57">
            <v>0.00325379609544463</v>
          </cell>
          <cell r="BI57">
            <v>-0.00302702702702706</v>
          </cell>
          <cell r="BJ57">
            <v>-0.0206029060941227</v>
          </cell>
          <cell r="BK57">
            <v>0.0267936226749335</v>
          </cell>
          <cell r="BL57">
            <v>0.0273883976709079</v>
          </cell>
          <cell r="BM57">
            <v>0.031696053736356</v>
          </cell>
          <cell r="BN57">
            <v>0.0317395727365208</v>
          </cell>
          <cell r="BO57">
            <v>-0.00828239006113196</v>
          </cell>
          <cell r="BP57">
            <v>0.0204812089878703</v>
          </cell>
          <cell r="BQ57">
            <v>0.0568978955572876</v>
          </cell>
          <cell r="BS57">
            <v>1976</v>
          </cell>
          <cell r="BT57">
            <v>0.0894008698912637</v>
          </cell>
          <cell r="BU57">
            <v>-0.0356081359102244</v>
          </cell>
          <cell r="BV57">
            <v>0.00994083514099777</v>
          </cell>
          <cell r="BW57">
            <v>0.00367179999999996</v>
          </cell>
          <cell r="BX57">
            <v>-0.0138565875081327</v>
          </cell>
          <cell r="BY57">
            <v>0.0336866308680247</v>
          </cell>
          <cell r="BZ57">
            <v>0.0340709995686867</v>
          </cell>
          <cell r="CA57">
            <v>0.0382703085642317</v>
          </cell>
          <cell r="CB57">
            <v>0.0381606035944388</v>
          </cell>
          <cell r="CC57">
            <v>-0.00207297377243151</v>
          </cell>
          <cell r="CD57">
            <v>0.0267970272419964</v>
          </cell>
          <cell r="CE57">
            <v>0.0631126948558067</v>
          </cell>
          <cell r="CG57">
            <v>1976</v>
          </cell>
          <cell r="CH57">
            <v>0.318092582602163</v>
          </cell>
        </row>
        <row r="58">
          <cell r="A58">
            <v>1977</v>
          </cell>
          <cell r="B58">
            <v>5401</v>
          </cell>
          <cell r="C58">
            <v>5288</v>
          </cell>
          <cell r="D58">
            <v>5214</v>
          </cell>
          <cell r="E58">
            <v>5257</v>
          </cell>
          <cell r="F58">
            <v>5368</v>
          </cell>
          <cell r="G58">
            <v>5529</v>
          </cell>
          <cell r="H58">
            <v>5695</v>
          </cell>
          <cell r="I58">
            <v>5542</v>
          </cell>
          <cell r="J58">
            <v>5461</v>
          </cell>
          <cell r="K58">
            <v>5426</v>
          </cell>
          <cell r="L58">
            <v>5446</v>
          </cell>
          <cell r="M58">
            <v>5454</v>
          </cell>
          <cell r="O58">
            <v>1977</v>
          </cell>
          <cell r="P58">
            <v>714</v>
          </cell>
          <cell r="Q58">
            <v>734</v>
          </cell>
          <cell r="R58">
            <v>750</v>
          </cell>
          <cell r="S58">
            <v>751</v>
          </cell>
          <cell r="T58">
            <v>742</v>
          </cell>
          <cell r="U58">
            <v>725</v>
          </cell>
          <cell r="V58">
            <v>704</v>
          </cell>
          <cell r="W58">
            <v>734</v>
          </cell>
          <cell r="X58">
            <v>746</v>
          </cell>
          <cell r="Y58">
            <v>754</v>
          </cell>
          <cell r="Z58">
            <v>757</v>
          </cell>
          <cell r="AA58">
            <v>762</v>
          </cell>
          <cell r="AC58">
            <v>1977</v>
          </cell>
          <cell r="AD58">
            <v>5411</v>
          </cell>
          <cell r="AE58">
            <v>5177</v>
          </cell>
          <cell r="AF58">
            <v>5197</v>
          </cell>
          <cell r="AG58">
            <v>5273</v>
          </cell>
          <cell r="AH58">
            <v>5351</v>
          </cell>
          <cell r="AI58">
            <v>5602</v>
          </cell>
          <cell r="AJ58">
            <v>5660</v>
          </cell>
          <cell r="AK58">
            <v>5426</v>
          </cell>
          <cell r="AL58">
            <v>5526</v>
          </cell>
          <cell r="AM58">
            <v>5328</v>
          </cell>
          <cell r="AN58">
            <v>5497</v>
          </cell>
          <cell r="AO58">
            <v>5473</v>
          </cell>
          <cell r="AQ58">
            <v>1977</v>
          </cell>
          <cell r="AR58">
            <v>0.00592476954277286</v>
          </cell>
          <cell r="AS58">
            <v>0.00597762582393889</v>
          </cell>
          <cell r="AT58">
            <v>0.00629466872706201</v>
          </cell>
          <cell r="AU58">
            <v>0.00633058655634661</v>
          </cell>
          <cell r="AV58">
            <v>0.00629473418041596</v>
          </cell>
          <cell r="AW58">
            <v>0.0062426415623248</v>
          </cell>
          <cell r="AX58">
            <v>0.00596406045459955</v>
          </cell>
          <cell r="AY58">
            <v>0.00598914605418139</v>
          </cell>
          <cell r="AZ58">
            <v>0.00625676680181841</v>
          </cell>
          <cell r="BA58">
            <v>0.00616962842321149</v>
          </cell>
          <cell r="BB58">
            <v>0.00644804491991992</v>
          </cell>
          <cell r="BC58">
            <v>0.00630032745133709</v>
          </cell>
          <cell r="BE58">
            <v>1977</v>
          </cell>
          <cell r="BF58">
            <v>-0.00239675516224191</v>
          </cell>
          <cell r="BG58">
            <v>-0.0432452411753835</v>
          </cell>
          <cell r="BH58">
            <v>0.00386324125941662</v>
          </cell>
          <cell r="BI58">
            <v>0.0146238214354435</v>
          </cell>
          <cell r="BJ58">
            <v>0.0147923383273278</v>
          </cell>
          <cell r="BK58">
            <v>0.0469071201644553</v>
          </cell>
          <cell r="BL58">
            <v>0.0103534451981435</v>
          </cell>
          <cell r="BM58">
            <v>-0.0413427561837456</v>
          </cell>
          <cell r="BN58">
            <v>0.0184297825285662</v>
          </cell>
          <cell r="BO58">
            <v>-0.0358306188925082</v>
          </cell>
          <cell r="BP58">
            <v>0.0317192192192193</v>
          </cell>
          <cell r="BQ58">
            <v>-0.00436601782790613</v>
          </cell>
          <cell r="BS58">
            <v>1977</v>
          </cell>
          <cell r="BT58">
            <v>0.00352801438053095</v>
          </cell>
          <cell r="BU58">
            <v>-0.0372676153514446</v>
          </cell>
          <cell r="BV58">
            <v>0.0101579099864786</v>
          </cell>
          <cell r="BW58">
            <v>0.0209544079917901</v>
          </cell>
          <cell r="BX58">
            <v>0.0210870725077438</v>
          </cell>
          <cell r="BY58">
            <v>0.0531497617267801</v>
          </cell>
          <cell r="BZ58">
            <v>0.0163175056527431</v>
          </cell>
          <cell r="CA58">
            <v>-0.0353536101295642</v>
          </cell>
          <cell r="CB58">
            <v>0.0246865493303846</v>
          </cell>
          <cell r="CC58">
            <v>-0.0296609904692967</v>
          </cell>
          <cell r="CD58">
            <v>0.0381672641391392</v>
          </cell>
          <cell r="CE58">
            <v>0.00193430962343096</v>
          </cell>
          <cell r="CG58">
            <v>1977</v>
          </cell>
          <cell r="CH58">
            <v>0.0864312921516162</v>
          </cell>
        </row>
        <row r="59">
          <cell r="A59">
            <v>1978</v>
          </cell>
          <cell r="B59">
            <v>5240</v>
          </cell>
          <cell r="C59">
            <v>5160</v>
          </cell>
          <cell r="D59">
            <v>5172</v>
          </cell>
          <cell r="E59">
            <v>5216</v>
          </cell>
          <cell r="F59">
            <v>5171</v>
          </cell>
          <cell r="G59">
            <v>5225</v>
          </cell>
          <cell r="H59">
            <v>5232</v>
          </cell>
          <cell r="I59">
            <v>5335</v>
          </cell>
          <cell r="J59">
            <v>5254</v>
          </cell>
          <cell r="K59">
            <v>5128</v>
          </cell>
          <cell r="L59">
            <v>4904</v>
          </cell>
          <cell r="M59">
            <v>4932</v>
          </cell>
          <cell r="O59">
            <v>1978</v>
          </cell>
          <cell r="P59">
            <v>791</v>
          </cell>
          <cell r="Q59">
            <v>811</v>
          </cell>
          <cell r="R59">
            <v>816</v>
          </cell>
          <cell r="S59">
            <v>814</v>
          </cell>
          <cell r="T59">
            <v>828</v>
          </cell>
          <cell r="U59">
            <v>822</v>
          </cell>
          <cell r="V59">
            <v>823</v>
          </cell>
          <cell r="W59">
            <v>815</v>
          </cell>
          <cell r="X59">
            <v>831</v>
          </cell>
          <cell r="Y59">
            <v>847</v>
          </cell>
          <cell r="Z59">
            <v>898</v>
          </cell>
          <cell r="AA59">
            <v>899</v>
          </cell>
          <cell r="AC59">
            <v>1978</v>
          </cell>
          <cell r="AD59">
            <v>5147</v>
          </cell>
          <cell r="AE59">
            <v>5080</v>
          </cell>
          <cell r="AF59">
            <v>5202</v>
          </cell>
          <cell r="AG59">
            <v>5222</v>
          </cell>
          <cell r="AH59">
            <v>5209</v>
          </cell>
          <cell r="AI59">
            <v>5192</v>
          </cell>
          <cell r="AJ59">
            <v>5320</v>
          </cell>
          <cell r="AK59">
            <v>5282</v>
          </cell>
          <cell r="AL59">
            <v>5216</v>
          </cell>
          <cell r="AM59">
            <v>4823</v>
          </cell>
          <cell r="AN59">
            <v>4958</v>
          </cell>
          <cell r="AO59">
            <v>4847</v>
          </cell>
          <cell r="AQ59">
            <v>1978</v>
          </cell>
          <cell r="AR59">
            <v>0.00631104208538888</v>
          </cell>
          <cell r="AS59">
            <v>0.00677540314746454</v>
          </cell>
          <cell r="AT59">
            <v>0.00692314960629921</v>
          </cell>
          <cell r="AU59">
            <v>0.00680158913238498</v>
          </cell>
          <cell r="AV59">
            <v>0.00683261202604366</v>
          </cell>
          <cell r="AW59">
            <v>0.00687104050681513</v>
          </cell>
          <cell r="AX59">
            <v>0.00691117103235747</v>
          </cell>
          <cell r="AY59">
            <v>0.00681081610275689</v>
          </cell>
          <cell r="AZ59">
            <v>0.00688829042029534</v>
          </cell>
          <cell r="BA59">
            <v>0.00693925102249489</v>
          </cell>
          <cell r="BB59">
            <v>0.00760901237127652</v>
          </cell>
          <cell r="BC59">
            <v>0.00745237999193223</v>
          </cell>
          <cell r="BE59">
            <v>1978</v>
          </cell>
          <cell r="BF59">
            <v>-0.059565137949936</v>
          </cell>
          <cell r="BG59">
            <v>-0.01301729162619</v>
          </cell>
          <cell r="BH59">
            <v>0.024015748031496</v>
          </cell>
          <cell r="BI59">
            <v>0.0038446751249519</v>
          </cell>
          <cell r="BJ59">
            <v>-0.00248946763692071</v>
          </cell>
          <cell r="BK59">
            <v>-0.0032635822614705</v>
          </cell>
          <cell r="BL59">
            <v>0.0246533127889059</v>
          </cell>
          <cell r="BM59">
            <v>-0.00714285714285712</v>
          </cell>
          <cell r="BN59">
            <v>-0.0124952669443392</v>
          </cell>
          <cell r="BO59">
            <v>-0.0753450920245399</v>
          </cell>
          <cell r="BP59">
            <v>0.0279908770474808</v>
          </cell>
          <cell r="BQ59">
            <v>-0.0223880597014925</v>
          </cell>
          <cell r="BS59">
            <v>1978</v>
          </cell>
          <cell r="BT59">
            <v>-0.0532540958645471</v>
          </cell>
          <cell r="BU59">
            <v>-0.00624188847872549</v>
          </cell>
          <cell r="BV59">
            <v>0.0309388976377952</v>
          </cell>
          <cell r="BW59">
            <v>0.0106462642573369</v>
          </cell>
          <cell r="BX59">
            <v>0.00434314438912296</v>
          </cell>
          <cell r="BY59">
            <v>0.00360745824534463</v>
          </cell>
          <cell r="BZ59">
            <v>0.0315644838212634</v>
          </cell>
          <cell r="CA59">
            <v>-0.000332041040100225</v>
          </cell>
          <cell r="CB59">
            <v>-0.00560697652404388</v>
          </cell>
          <cell r="CC59">
            <v>-0.068405841002045</v>
          </cell>
          <cell r="CD59">
            <v>0.0355998894187573</v>
          </cell>
          <cell r="CE59">
            <v>-0.0149356797095603</v>
          </cell>
          <cell r="CG59">
            <v>1978</v>
          </cell>
          <cell r="CH59">
            <v>-0.0370898034426894</v>
          </cell>
        </row>
        <row r="60">
          <cell r="A60">
            <v>1979</v>
          </cell>
          <cell r="B60">
            <v>5033</v>
          </cell>
          <cell r="C60">
            <v>5074</v>
          </cell>
          <cell r="D60">
            <v>5062</v>
          </cell>
          <cell r="E60">
            <v>5009</v>
          </cell>
          <cell r="F60">
            <v>4865</v>
          </cell>
          <cell r="G60">
            <v>5057</v>
          </cell>
          <cell r="H60">
            <v>5173</v>
          </cell>
          <cell r="I60">
            <v>5252</v>
          </cell>
          <cell r="J60">
            <v>5116</v>
          </cell>
          <cell r="K60">
            <v>4905</v>
          </cell>
          <cell r="L60">
            <v>4879</v>
          </cell>
          <cell r="M60">
            <v>5050</v>
          </cell>
          <cell r="O60">
            <v>1979</v>
          </cell>
          <cell r="P60">
            <v>893</v>
          </cell>
          <cell r="Q60">
            <v>896</v>
          </cell>
          <cell r="R60">
            <v>897</v>
          </cell>
          <cell r="S60">
            <v>909</v>
          </cell>
          <cell r="T60">
            <v>942</v>
          </cell>
          <cell r="U60">
            <v>907</v>
          </cell>
          <cell r="V60">
            <v>892</v>
          </cell>
          <cell r="W60">
            <v>888</v>
          </cell>
          <cell r="X60">
            <v>920</v>
          </cell>
          <cell r="Y60">
            <v>968</v>
          </cell>
          <cell r="Z60">
            <v>971</v>
          </cell>
          <cell r="AA60">
            <v>943</v>
          </cell>
          <cell r="AC60">
            <v>1979</v>
          </cell>
          <cell r="AD60">
            <v>5145</v>
          </cell>
          <cell r="AE60">
            <v>4998</v>
          </cell>
          <cell r="AF60">
            <v>5058</v>
          </cell>
          <cell r="AG60">
            <v>4894</v>
          </cell>
          <cell r="AH60">
            <v>4929</v>
          </cell>
          <cell r="AI60">
            <v>5081</v>
          </cell>
          <cell r="AJ60">
            <v>5216</v>
          </cell>
          <cell r="AK60">
            <v>5230</v>
          </cell>
          <cell r="AL60">
            <v>5098</v>
          </cell>
          <cell r="AM60">
            <v>4801</v>
          </cell>
          <cell r="AN60">
            <v>5053</v>
          </cell>
          <cell r="AO60">
            <v>5024</v>
          </cell>
          <cell r="AQ60">
            <v>1979</v>
          </cell>
          <cell r="AR60">
            <v>0.00772723505948697</v>
          </cell>
          <cell r="AS60">
            <v>0.00736362811791383</v>
          </cell>
          <cell r="AT60">
            <v>0.00757071828731493</v>
          </cell>
          <cell r="AU60">
            <v>0.0075016162514828</v>
          </cell>
          <cell r="AV60">
            <v>0.00780348385778504</v>
          </cell>
          <cell r="AW60">
            <v>0.00775461385000338</v>
          </cell>
          <cell r="AX60">
            <v>0.00756792626123467</v>
          </cell>
          <cell r="AY60">
            <v>0.0074510736196319</v>
          </cell>
          <cell r="AZ60">
            <v>0.00749955385595921</v>
          </cell>
          <cell r="BA60">
            <v>0.00776127893291487</v>
          </cell>
          <cell r="BB60">
            <v>0.00822312886204263</v>
          </cell>
          <cell r="BC60">
            <v>0.00785366778811267</v>
          </cell>
          <cell r="BE60">
            <v>1979</v>
          </cell>
          <cell r="BF60">
            <v>0.0614813286569011</v>
          </cell>
          <cell r="BG60">
            <v>-0.0285714285714286</v>
          </cell>
          <cell r="BH60">
            <v>0.0120048019207684</v>
          </cell>
          <cell r="BI60">
            <v>-0.0324238829576908</v>
          </cell>
          <cell r="BJ60">
            <v>0.00715161422149579</v>
          </cell>
          <cell r="BK60">
            <v>0.0308378981537838</v>
          </cell>
          <cell r="BL60">
            <v>0.0265695729187168</v>
          </cell>
          <cell r="BM60">
            <v>0.00268404907975461</v>
          </cell>
          <cell r="BN60">
            <v>-0.0252390057361377</v>
          </cell>
          <cell r="BO60">
            <v>-0.0582581404472342</v>
          </cell>
          <cell r="BP60">
            <v>0.0524890647781713</v>
          </cell>
          <cell r="BQ60">
            <v>-0.00573916485256287</v>
          </cell>
          <cell r="BS60">
            <v>1979</v>
          </cell>
          <cell r="BT60">
            <v>0.0692085637163881</v>
          </cell>
          <cell r="BU60">
            <v>-0.0212078004535147</v>
          </cell>
          <cell r="BV60">
            <v>0.0195755202080833</v>
          </cell>
          <cell r="BW60">
            <v>-0.024922266706208</v>
          </cell>
          <cell r="BX60">
            <v>0.0149550980792808</v>
          </cell>
          <cell r="BY60">
            <v>0.0385925120037872</v>
          </cell>
          <cell r="BZ60">
            <v>0.0341374991799514</v>
          </cell>
          <cell r="CA60">
            <v>0.0101351226993865</v>
          </cell>
          <cell r="CB60">
            <v>-0.0177394518801785</v>
          </cell>
          <cell r="CC60">
            <v>-0.0504968615143193</v>
          </cell>
          <cell r="CD60">
            <v>0.0607121936402139</v>
          </cell>
          <cell r="CE60">
            <v>0.0021145029355498</v>
          </cell>
          <cell r="CG60">
            <v>1979</v>
          </cell>
          <cell r="CH60">
            <v>0.135793440940193</v>
          </cell>
        </row>
        <row r="61">
          <cell r="A61">
            <v>1980</v>
          </cell>
          <cell r="B61">
            <v>5026</v>
          </cell>
          <cell r="C61">
            <v>4904</v>
          </cell>
          <cell r="D61">
            <v>4540</v>
          </cell>
          <cell r="E61">
            <v>4837</v>
          </cell>
          <cell r="F61">
            <v>5063</v>
          </cell>
          <cell r="G61">
            <v>5248</v>
          </cell>
          <cell r="H61">
            <v>5282</v>
          </cell>
          <cell r="I61">
            <v>5118</v>
          </cell>
          <cell r="J61">
            <v>5110</v>
          </cell>
          <cell r="K61">
            <v>5149</v>
          </cell>
          <cell r="L61">
            <v>5208</v>
          </cell>
          <cell r="M61">
            <v>5166</v>
          </cell>
          <cell r="O61">
            <v>1980</v>
          </cell>
          <cell r="P61">
            <v>953</v>
          </cell>
          <cell r="Q61">
            <v>984</v>
          </cell>
          <cell r="R61">
            <v>1065</v>
          </cell>
          <cell r="S61">
            <v>1010</v>
          </cell>
          <cell r="T61">
            <v>967</v>
          </cell>
          <cell r="U61">
            <v>943</v>
          </cell>
          <cell r="V61">
            <v>946</v>
          </cell>
          <cell r="W61">
            <v>971</v>
          </cell>
          <cell r="X61">
            <v>967</v>
          </cell>
          <cell r="Y61">
            <v>977</v>
          </cell>
          <cell r="Z61">
            <v>965</v>
          </cell>
          <cell r="AA61">
            <v>979</v>
          </cell>
          <cell r="AC61">
            <v>1980</v>
          </cell>
          <cell r="AD61">
            <v>4973</v>
          </cell>
          <cell r="AE61">
            <v>4810</v>
          </cell>
          <cell r="AF61">
            <v>4515</v>
          </cell>
          <cell r="AG61">
            <v>5010</v>
          </cell>
          <cell r="AH61">
            <v>5131</v>
          </cell>
          <cell r="AI61">
            <v>5263</v>
          </cell>
          <cell r="AJ61">
            <v>5200</v>
          </cell>
          <cell r="AK61">
            <v>5086</v>
          </cell>
          <cell r="AL61">
            <v>4987</v>
          </cell>
          <cell r="AM61">
            <v>5082</v>
          </cell>
          <cell r="AN61">
            <v>5295</v>
          </cell>
          <cell r="AO61">
            <v>5245</v>
          </cell>
          <cell r="AQ61">
            <v>1980</v>
          </cell>
          <cell r="AR61">
            <v>0.0079448281581741</v>
          </cell>
          <cell r="AS61">
            <v>0.00808622561833903</v>
          </cell>
          <cell r="AT61">
            <v>0.00837681912681913</v>
          </cell>
          <cell r="AU61">
            <v>0.00901692506459948</v>
          </cell>
          <cell r="AV61">
            <v>0.00814358117099135</v>
          </cell>
          <cell r="AW61">
            <v>0.00803752354966543</v>
          </cell>
          <cell r="AX61">
            <v>0.00791179302045728</v>
          </cell>
          <cell r="AY61">
            <v>0.00796406730769231</v>
          </cell>
          <cell r="AZ61">
            <v>0.00809635928693144</v>
          </cell>
          <cell r="BA61">
            <v>0.00840614430853553</v>
          </cell>
          <cell r="BB61">
            <v>0.00824104683195592</v>
          </cell>
          <cell r="BC61">
            <v>0.00795957507082153</v>
          </cell>
          <cell r="BE61">
            <v>1980</v>
          </cell>
          <cell r="BF61">
            <v>-0.0101512738853503</v>
          </cell>
          <cell r="BG61">
            <v>-0.0327769957771968</v>
          </cell>
          <cell r="BH61">
            <v>-0.0613305613305614</v>
          </cell>
          <cell r="BI61">
            <v>0.109634551495017</v>
          </cell>
          <cell r="BJ61">
            <v>0.0241516966067865</v>
          </cell>
          <cell r="BK61">
            <v>0.025725979341259</v>
          </cell>
          <cell r="BL61">
            <v>-0.0119703591107734</v>
          </cell>
          <cell r="BM61">
            <v>-0.0219230769230769</v>
          </cell>
          <cell r="BN61">
            <v>-0.0194651985843491</v>
          </cell>
          <cell r="BO61">
            <v>0.0190495287748145</v>
          </cell>
          <cell r="BP61">
            <v>0.0419126328217236</v>
          </cell>
          <cell r="BQ61">
            <v>-0.00944287063267235</v>
          </cell>
          <cell r="BS61">
            <v>1980</v>
          </cell>
          <cell r="BT61">
            <v>-0.00220644572717621</v>
          </cell>
          <cell r="BU61">
            <v>-0.0246907701588578</v>
          </cell>
          <cell r="BV61">
            <v>-0.0529537422037422</v>
          </cell>
          <cell r="BW61">
            <v>0.118651476559616</v>
          </cell>
          <cell r="BX61">
            <v>0.0322952777777779</v>
          </cell>
          <cell r="BY61">
            <v>0.0337635028909244</v>
          </cell>
          <cell r="BZ61">
            <v>-0.0040585660903161</v>
          </cell>
          <cell r="CA61">
            <v>-0.0139590096153846</v>
          </cell>
          <cell r="CB61">
            <v>-0.0113688392974177</v>
          </cell>
          <cell r="CC61">
            <v>0.02745567308335</v>
          </cell>
          <cell r="CD61">
            <v>0.0501536796536796</v>
          </cell>
          <cell r="CE61">
            <v>-0.00148329556185082</v>
          </cell>
          <cell r="CG61">
            <v>1980</v>
          </cell>
          <cell r="CH61">
            <v>0.150822936582915</v>
          </cell>
        </row>
        <row r="62">
          <cell r="A62">
            <v>1981</v>
          </cell>
          <cell r="B62">
            <v>5201</v>
          </cell>
          <cell r="C62">
            <v>4981</v>
          </cell>
          <cell r="D62">
            <v>5036</v>
          </cell>
          <cell r="E62">
            <v>5096</v>
          </cell>
          <cell r="F62">
            <v>5037</v>
          </cell>
          <cell r="G62">
            <v>5215</v>
          </cell>
          <cell r="H62">
            <v>5228</v>
          </cell>
          <cell r="I62">
            <v>5406</v>
          </cell>
          <cell r="J62">
            <v>5101</v>
          </cell>
          <cell r="K62">
            <v>5141</v>
          </cell>
          <cell r="L62">
            <v>5452</v>
          </cell>
          <cell r="M62">
            <v>5353</v>
          </cell>
          <cell r="O62">
            <v>1981</v>
          </cell>
          <cell r="P62">
            <v>978</v>
          </cell>
          <cell r="Q62">
            <v>1033</v>
          </cell>
          <cell r="R62">
            <v>1023</v>
          </cell>
          <cell r="S62">
            <v>1016</v>
          </cell>
          <cell r="T62">
            <v>1033</v>
          </cell>
          <cell r="U62">
            <v>1003</v>
          </cell>
          <cell r="V62">
            <v>1007</v>
          </cell>
          <cell r="W62">
            <v>978</v>
          </cell>
          <cell r="X62">
            <v>1049</v>
          </cell>
          <cell r="Y62">
            <v>1046</v>
          </cell>
          <cell r="Z62">
            <v>992</v>
          </cell>
          <cell r="AA62">
            <v>1022</v>
          </cell>
          <cell r="AC62">
            <v>1981</v>
          </cell>
          <cell r="AD62">
            <v>5105</v>
          </cell>
          <cell r="AE62">
            <v>4948</v>
          </cell>
          <cell r="AF62">
            <v>5113</v>
          </cell>
          <cell r="AG62">
            <v>5021</v>
          </cell>
          <cell r="AH62">
            <v>5124</v>
          </cell>
          <cell r="AI62">
            <v>5220</v>
          </cell>
          <cell r="AJ62">
            <v>5354</v>
          </cell>
          <cell r="AK62">
            <v>5297</v>
          </cell>
          <cell r="AL62">
            <v>5036</v>
          </cell>
          <cell r="AM62">
            <v>5302</v>
          </cell>
          <cell r="AN62">
            <v>5512</v>
          </cell>
          <cell r="AO62">
            <v>5298</v>
          </cell>
          <cell r="AQ62">
            <v>1981</v>
          </cell>
          <cell r="AR62">
            <v>0.00808163012392755</v>
          </cell>
          <cell r="AS62">
            <v>0.00839923767548155</v>
          </cell>
          <cell r="AT62">
            <v>0.0086766168148747</v>
          </cell>
          <cell r="AU62">
            <v>0.00843851620053459</v>
          </cell>
          <cell r="AV62">
            <v>0.00863576478789086</v>
          </cell>
          <cell r="AW62">
            <v>0.00850677367941712</v>
          </cell>
          <cell r="AX62">
            <v>0.00840452745849298</v>
          </cell>
          <cell r="AY62">
            <v>0.00822915577138588</v>
          </cell>
          <cell r="AZ62">
            <v>0.00841820684664275</v>
          </cell>
          <cell r="BA62">
            <v>0.00889840812814403</v>
          </cell>
          <cell r="BB62">
            <v>0.00850054067647429</v>
          </cell>
          <cell r="BC62">
            <v>0.00827099358974359</v>
          </cell>
          <cell r="BE62">
            <v>1981</v>
          </cell>
          <cell r="BF62">
            <v>-0.0266920877025739</v>
          </cell>
          <cell r="BG62">
            <v>-0.0307541625857003</v>
          </cell>
          <cell r="BH62">
            <v>0.0333468067906224</v>
          </cell>
          <cell r="BI62">
            <v>-0.0179933502835908</v>
          </cell>
          <cell r="BJ62">
            <v>0.0205138418641704</v>
          </cell>
          <cell r="BK62">
            <v>0.0187353629976581</v>
          </cell>
          <cell r="BL62">
            <v>0.0256704980842912</v>
          </cell>
          <cell r="BM62">
            <v>-0.0106462457975346</v>
          </cell>
          <cell r="BN62">
            <v>-0.0492731734944308</v>
          </cell>
          <cell r="BO62">
            <v>0.0528196981731532</v>
          </cell>
          <cell r="BP62">
            <v>0.0396076952093549</v>
          </cell>
          <cell r="BQ62">
            <v>-0.0388243831640058</v>
          </cell>
          <cell r="BS62">
            <v>1981</v>
          </cell>
          <cell r="BT62">
            <v>-0.0186104575786464</v>
          </cell>
          <cell r="BU62">
            <v>-0.0223549249102187</v>
          </cell>
          <cell r="BV62">
            <v>0.0420234236054971</v>
          </cell>
          <cell r="BW62">
            <v>-0.00955483408305625</v>
          </cell>
          <cell r="BX62">
            <v>0.0291496066520612</v>
          </cell>
          <cell r="BY62">
            <v>0.0272421366770752</v>
          </cell>
          <cell r="BZ62">
            <v>0.0340750255427842</v>
          </cell>
          <cell r="CA62">
            <v>-0.00241709002614871</v>
          </cell>
          <cell r="CB62">
            <v>-0.0408549666477881</v>
          </cell>
          <cell r="CC62">
            <v>0.0617181063012973</v>
          </cell>
          <cell r="CD62">
            <v>0.0481082358858292</v>
          </cell>
          <cell r="CE62">
            <v>-0.0305533895742622</v>
          </cell>
          <cell r="CG62">
            <v>1981</v>
          </cell>
          <cell r="CH62">
            <v>0.117394385564049</v>
          </cell>
        </row>
        <row r="63">
          <cell r="A63">
            <v>1982</v>
          </cell>
          <cell r="B63">
            <v>5181</v>
          </cell>
          <cell r="C63">
            <v>5193</v>
          </cell>
          <cell r="D63">
            <v>5233</v>
          </cell>
          <cell r="E63">
            <v>5426</v>
          </cell>
          <cell r="F63">
            <v>5488</v>
          </cell>
          <cell r="G63">
            <v>5213</v>
          </cell>
          <cell r="H63">
            <v>5187</v>
          </cell>
          <cell r="I63">
            <v>5334</v>
          </cell>
          <cell r="J63">
            <v>5648</v>
          </cell>
          <cell r="K63">
            <v>5941</v>
          </cell>
          <cell r="L63">
            <v>6008</v>
          </cell>
          <cell r="M63">
            <v>5933</v>
          </cell>
          <cell r="O63">
            <v>1982</v>
          </cell>
          <cell r="P63">
            <v>1074</v>
          </cell>
          <cell r="Q63">
            <v>1077</v>
          </cell>
          <cell r="R63">
            <v>1061</v>
          </cell>
          <cell r="S63">
            <v>1027</v>
          </cell>
          <cell r="T63">
            <v>1027</v>
          </cell>
          <cell r="U63">
            <v>1087</v>
          </cell>
          <cell r="V63">
            <v>1102</v>
          </cell>
          <cell r="W63">
            <v>1077</v>
          </cell>
          <cell r="X63">
            <v>1022</v>
          </cell>
          <cell r="Y63">
            <v>973</v>
          </cell>
          <cell r="Z63">
            <v>962</v>
          </cell>
          <cell r="AA63">
            <v>983</v>
          </cell>
          <cell r="AC63">
            <v>1982</v>
          </cell>
          <cell r="AD63">
            <v>5271</v>
          </cell>
          <cell r="AE63">
            <v>5206</v>
          </cell>
          <cell r="AF63">
            <v>5247</v>
          </cell>
          <cell r="AG63">
            <v>5488</v>
          </cell>
          <cell r="AH63">
            <v>5338</v>
          </cell>
          <cell r="AI63">
            <v>5205</v>
          </cell>
          <cell r="AJ63">
            <v>5054</v>
          </cell>
          <cell r="AK63">
            <v>5618</v>
          </cell>
          <cell r="AL63">
            <v>5599</v>
          </cell>
          <cell r="AM63">
            <v>5920</v>
          </cell>
          <cell r="AN63">
            <v>5882</v>
          </cell>
          <cell r="AO63">
            <v>6045</v>
          </cell>
          <cell r="AQ63">
            <v>1982</v>
          </cell>
          <cell r="AR63">
            <v>0.00875234994337486</v>
          </cell>
          <cell r="AS63">
            <v>0.00884218838929994</v>
          </cell>
          <cell r="AT63">
            <v>0.0088875224100397</v>
          </cell>
          <cell r="AU63">
            <v>0.00885029858331745</v>
          </cell>
          <cell r="AV63">
            <v>0.00855833333333333</v>
          </cell>
          <cell r="AW63">
            <v>0.00884621425003122</v>
          </cell>
          <cell r="AX63">
            <v>0.00915157540826129</v>
          </cell>
          <cell r="AY63">
            <v>0.00947222991689751</v>
          </cell>
          <cell r="AZ63">
            <v>0.00856214548475139</v>
          </cell>
          <cell r="BA63">
            <v>0.00860360927546586</v>
          </cell>
          <cell r="BB63">
            <v>0.00813583333333333</v>
          </cell>
          <cell r="BC63">
            <v>0.00826269267822736</v>
          </cell>
          <cell r="BE63">
            <v>1982</v>
          </cell>
          <cell r="BF63">
            <v>-0.00509626274065689</v>
          </cell>
          <cell r="BG63">
            <v>-0.0123316258774426</v>
          </cell>
          <cell r="BH63">
            <v>0.00787552823665005</v>
          </cell>
          <cell r="BI63">
            <v>0.0459310081951592</v>
          </cell>
          <cell r="BJ63">
            <v>-0.027332361516035</v>
          </cell>
          <cell r="BK63">
            <v>-0.0249156987635819</v>
          </cell>
          <cell r="BL63">
            <v>-0.0290105667627282</v>
          </cell>
          <cell r="BM63">
            <v>0.111594776414721</v>
          </cell>
          <cell r="BN63">
            <v>-0.00338198647205412</v>
          </cell>
          <cell r="BO63">
            <v>0.0573316663689944</v>
          </cell>
          <cell r="BP63">
            <v>-0.00641891891891888</v>
          </cell>
          <cell r="BQ63">
            <v>0.027711662699762</v>
          </cell>
          <cell r="BS63">
            <v>1982</v>
          </cell>
          <cell r="BT63">
            <v>0.00365608720271797</v>
          </cell>
          <cell r="BU63">
            <v>-0.00348943748814269</v>
          </cell>
          <cell r="BV63">
            <v>0.0167630506466898</v>
          </cell>
          <cell r="BW63">
            <v>0.0547813067784766</v>
          </cell>
          <cell r="BX63">
            <v>-0.0187740281827017</v>
          </cell>
          <cell r="BY63">
            <v>-0.0160694845135507</v>
          </cell>
          <cell r="BZ63">
            <v>-0.0198589913544669</v>
          </cell>
          <cell r="CA63">
            <v>0.121067006331618</v>
          </cell>
          <cell r="CB63">
            <v>0.00518015901269727</v>
          </cell>
          <cell r="CC63">
            <v>0.0659352756444603</v>
          </cell>
          <cell r="CD63">
            <v>0.00171691441441445</v>
          </cell>
          <cell r="CE63">
            <v>0.0359743553779894</v>
          </cell>
          <cell r="CG63">
            <v>1982</v>
          </cell>
          <cell r="CH63">
            <v>0.265235474296283</v>
          </cell>
        </row>
        <row r="64">
          <cell r="A64">
            <v>1983</v>
          </cell>
          <cell r="B64">
            <v>6189</v>
          </cell>
          <cell r="C64">
            <v>6152</v>
          </cell>
          <cell r="D64">
            <v>6213</v>
          </cell>
          <cell r="E64">
            <v>6295</v>
          </cell>
          <cell r="F64">
            <v>6488</v>
          </cell>
          <cell r="G64">
            <v>6414</v>
          </cell>
          <cell r="H64">
            <v>6506</v>
          </cell>
          <cell r="I64">
            <v>6485</v>
          </cell>
          <cell r="J64">
            <v>6600</v>
          </cell>
          <cell r="K64">
            <v>6909</v>
          </cell>
          <cell r="L64">
            <v>6895</v>
          </cell>
          <cell r="M64">
            <v>6695</v>
          </cell>
          <cell r="O64">
            <v>1983</v>
          </cell>
          <cell r="P64">
            <v>948</v>
          </cell>
          <cell r="Q64">
            <v>960</v>
          </cell>
          <cell r="R64">
            <v>952</v>
          </cell>
          <cell r="S64">
            <v>940</v>
          </cell>
          <cell r="T64">
            <v>912</v>
          </cell>
          <cell r="U64">
            <v>930</v>
          </cell>
          <cell r="V64">
            <v>915</v>
          </cell>
          <cell r="W64">
            <v>920</v>
          </cell>
          <cell r="X64">
            <v>911</v>
          </cell>
          <cell r="Y64">
            <v>875</v>
          </cell>
          <cell r="Z64">
            <v>880</v>
          </cell>
          <cell r="AA64">
            <v>941</v>
          </cell>
          <cell r="AC64">
            <v>1983</v>
          </cell>
          <cell r="AD64">
            <v>6221</v>
          </cell>
          <cell r="AE64">
            <v>6169</v>
          </cell>
          <cell r="AF64">
            <v>6130</v>
          </cell>
          <cell r="AG64">
            <v>6431</v>
          </cell>
          <cell r="AH64">
            <v>6461</v>
          </cell>
          <cell r="AI64">
            <v>6332</v>
          </cell>
          <cell r="AJ64">
            <v>6497</v>
          </cell>
          <cell r="AK64">
            <v>6473</v>
          </cell>
          <cell r="AL64">
            <v>6711</v>
          </cell>
          <cell r="AM64">
            <v>7018</v>
          </cell>
          <cell r="AN64">
            <v>6824</v>
          </cell>
          <cell r="AO64">
            <v>6617</v>
          </cell>
          <cell r="AQ64">
            <v>1983</v>
          </cell>
          <cell r="AR64">
            <v>0.00808818858560794</v>
          </cell>
          <cell r="AS64">
            <v>0.00791126828484167</v>
          </cell>
          <cell r="AT64">
            <v>0.00798991732857838</v>
          </cell>
          <cell r="AU64">
            <v>0.0080441816204459</v>
          </cell>
          <cell r="AV64">
            <v>0.00766736121909501</v>
          </cell>
          <cell r="AW64">
            <v>0.00769362327813032</v>
          </cell>
          <cell r="AX64">
            <v>0.00783453095388503</v>
          </cell>
          <cell r="AY64">
            <v>0.00765250628495203</v>
          </cell>
          <cell r="AZ64">
            <v>0.00774061486173335</v>
          </cell>
          <cell r="BA64">
            <v>0.00750679853971092</v>
          </cell>
          <cell r="BB64">
            <v>0.00720480668756531</v>
          </cell>
          <cell r="BC64">
            <v>0.00769342882962095</v>
          </cell>
          <cell r="BE64">
            <v>1983</v>
          </cell>
          <cell r="BF64">
            <v>0.029114971050455</v>
          </cell>
          <cell r="BG64">
            <v>-0.00835878476129237</v>
          </cell>
          <cell r="BH64">
            <v>-0.0063219322418544</v>
          </cell>
          <cell r="BI64">
            <v>0.0491027732463296</v>
          </cell>
          <cell r="BJ64">
            <v>0.00466490436946043</v>
          </cell>
          <cell r="BK64">
            <v>-0.0199659495434144</v>
          </cell>
          <cell r="BL64">
            <v>0.0260581174984207</v>
          </cell>
          <cell r="BM64">
            <v>-0.00369401262120983</v>
          </cell>
          <cell r="BN64">
            <v>0.0367681137030742</v>
          </cell>
          <cell r="BO64">
            <v>0.0457457904932201</v>
          </cell>
          <cell r="BP64">
            <v>-0.0276432031917926</v>
          </cell>
          <cell r="BQ64">
            <v>-0.0303341148886284</v>
          </cell>
          <cell r="BS64">
            <v>1983</v>
          </cell>
          <cell r="BT64">
            <v>0.037203159636063</v>
          </cell>
          <cell r="BU64">
            <v>-0.000447516476450706</v>
          </cell>
          <cell r="BV64">
            <v>0.00166798508672398</v>
          </cell>
          <cell r="BW64">
            <v>0.0571469548667755</v>
          </cell>
          <cell r="BX64">
            <v>0.0123322655885554</v>
          </cell>
          <cell r="BY64">
            <v>-0.012272326265284</v>
          </cell>
          <cell r="BZ64">
            <v>0.0338926484523057</v>
          </cell>
          <cell r="CA64">
            <v>0.0039584936637422</v>
          </cell>
          <cell r="CB64">
            <v>0.0445087285648076</v>
          </cell>
          <cell r="CC64">
            <v>0.0532525890329311</v>
          </cell>
          <cell r="CD64">
            <v>-0.0204383965042273</v>
          </cell>
          <cell r="CE64">
            <v>-0.0226406860590074</v>
          </cell>
          <cell r="CG64">
            <v>1983</v>
          </cell>
          <cell r="CH64">
            <v>0.200081428312474</v>
          </cell>
        </row>
        <row r="65">
          <cell r="A65">
            <v>1984</v>
          </cell>
          <cell r="B65">
            <v>6850</v>
          </cell>
          <cell r="C65">
            <v>6625</v>
          </cell>
          <cell r="D65">
            <v>6525</v>
          </cell>
          <cell r="E65">
            <v>6434</v>
          </cell>
          <cell r="F65">
            <v>6494</v>
          </cell>
          <cell r="G65">
            <v>6400</v>
          </cell>
          <cell r="H65">
            <v>6466</v>
          </cell>
          <cell r="I65">
            <v>6811</v>
          </cell>
          <cell r="J65">
            <v>6970</v>
          </cell>
          <cell r="K65">
            <v>7202</v>
          </cell>
          <cell r="L65">
            <v>7347</v>
          </cell>
          <cell r="M65">
            <v>7443</v>
          </cell>
          <cell r="O65">
            <v>1984</v>
          </cell>
          <cell r="P65">
            <v>925</v>
          </cell>
          <cell r="Q65">
            <v>958</v>
          </cell>
          <cell r="R65">
            <v>979</v>
          </cell>
          <cell r="S65">
            <v>994</v>
          </cell>
          <cell r="T65">
            <v>982</v>
          </cell>
          <cell r="U65">
            <v>1000</v>
          </cell>
          <cell r="V65">
            <v>996</v>
          </cell>
          <cell r="W65">
            <v>953</v>
          </cell>
          <cell r="X65">
            <v>931</v>
          </cell>
          <cell r="Y65">
            <v>903</v>
          </cell>
          <cell r="Z65">
            <v>885</v>
          </cell>
          <cell r="AA65">
            <v>876</v>
          </cell>
          <cell r="AC65">
            <v>1984</v>
          </cell>
          <cell r="AD65">
            <v>6883</v>
          </cell>
          <cell r="AE65">
            <v>6547</v>
          </cell>
          <cell r="AF65">
            <v>6458</v>
          </cell>
          <cell r="AG65">
            <v>6507</v>
          </cell>
          <cell r="AH65">
            <v>6304</v>
          </cell>
          <cell r="AI65">
            <v>6294</v>
          </cell>
          <cell r="AJ65">
            <v>6513</v>
          </cell>
          <cell r="AK65">
            <v>6880</v>
          </cell>
          <cell r="AL65">
            <v>7127</v>
          </cell>
          <cell r="AM65">
            <v>7267</v>
          </cell>
          <cell r="AN65">
            <v>7409</v>
          </cell>
          <cell r="AO65">
            <v>7589</v>
          </cell>
          <cell r="AQ65">
            <v>1984</v>
          </cell>
          <cell r="AR65">
            <v>0.00797976172485013</v>
          </cell>
          <cell r="AS65">
            <v>0.00768408881786043</v>
          </cell>
          <cell r="AT65">
            <v>0.00813091874140828</v>
          </cell>
          <cell r="AU65">
            <v>0.0082525498090224</v>
          </cell>
          <cell r="AV65">
            <v>0.00816698427334665</v>
          </cell>
          <cell r="AW65">
            <v>0.00846023688663283</v>
          </cell>
          <cell r="AX65">
            <v>0.00852681919288211</v>
          </cell>
          <cell r="AY65">
            <v>0.00830503480219049</v>
          </cell>
          <cell r="AZ65">
            <v>0.00785982315891473</v>
          </cell>
          <cell r="BA65">
            <v>0.00760418829802161</v>
          </cell>
          <cell r="BB65">
            <v>0.00745618893628733</v>
          </cell>
          <cell r="BC65">
            <v>0.00733349979754353</v>
          </cell>
          <cell r="BE65">
            <v>1984</v>
          </cell>
          <cell r="BF65">
            <v>0.0401994861719812</v>
          </cell>
          <cell r="BG65">
            <v>-0.0488159232892634</v>
          </cell>
          <cell r="BH65">
            <v>-0.0135940125248205</v>
          </cell>
          <cell r="BI65">
            <v>0.00758748838649748</v>
          </cell>
          <cell r="BJ65">
            <v>-0.0311971722760105</v>
          </cell>
          <cell r="BK65">
            <v>-0.00158629441624369</v>
          </cell>
          <cell r="BL65">
            <v>0.0347950428979982</v>
          </cell>
          <cell r="BM65">
            <v>0.0563488407799786</v>
          </cell>
          <cell r="BN65">
            <v>0.0359011627906978</v>
          </cell>
          <cell r="BO65">
            <v>0.0196436088115617</v>
          </cell>
          <cell r="BP65">
            <v>0.0195403880555938</v>
          </cell>
          <cell r="BQ65">
            <v>0.0242947766230261</v>
          </cell>
          <cell r="BS65">
            <v>1984</v>
          </cell>
          <cell r="BT65">
            <v>0.0481792478968313</v>
          </cell>
          <cell r="BU65">
            <v>-0.041131834471403</v>
          </cell>
          <cell r="BV65">
            <v>-0.00546309378341223</v>
          </cell>
          <cell r="BW65">
            <v>0.0158400381955199</v>
          </cell>
          <cell r="BX65">
            <v>-0.0230301880026638</v>
          </cell>
          <cell r="BY65">
            <v>0.00687394247038913</v>
          </cell>
          <cell r="BZ65">
            <v>0.0433218620908803</v>
          </cell>
          <cell r="CA65">
            <v>0.0646538755821691</v>
          </cell>
          <cell r="CB65">
            <v>0.0437609859496125</v>
          </cell>
          <cell r="CC65">
            <v>0.0272477971095833</v>
          </cell>
          <cell r="CD65">
            <v>0.0269965769918811</v>
          </cell>
          <cell r="CE65">
            <v>0.0316282764205697</v>
          </cell>
          <cell r="CG65">
            <v>1984</v>
          </cell>
          <cell r="CH65">
            <v>0.260352979522335</v>
          </cell>
        </row>
        <row r="66">
          <cell r="A66">
            <v>1985</v>
          </cell>
          <cell r="B66">
            <v>7583</v>
          </cell>
          <cell r="C66">
            <v>7814</v>
          </cell>
          <cell r="D66">
            <v>7889</v>
          </cell>
          <cell r="E66">
            <v>8125</v>
          </cell>
          <cell r="F66">
            <v>8360</v>
          </cell>
          <cell r="G66">
            <v>8690</v>
          </cell>
          <cell r="H66">
            <v>8722</v>
          </cell>
          <cell r="I66">
            <v>8321</v>
          </cell>
          <cell r="J66">
            <v>8146</v>
          </cell>
          <cell r="K66">
            <v>8149</v>
          </cell>
          <cell r="L66">
            <v>8680</v>
          </cell>
          <cell r="M66">
            <v>9083</v>
          </cell>
          <cell r="O66">
            <v>1985</v>
          </cell>
          <cell r="P66">
            <v>860</v>
          </cell>
          <cell r="Q66">
            <v>835</v>
          </cell>
          <cell r="R66">
            <v>837</v>
          </cell>
          <cell r="S66">
            <v>831</v>
          </cell>
          <cell r="T66">
            <v>814</v>
          </cell>
          <cell r="U66">
            <v>784</v>
          </cell>
          <cell r="V66">
            <v>784</v>
          </cell>
          <cell r="W66">
            <v>818</v>
          </cell>
          <cell r="X66">
            <v>817</v>
          </cell>
          <cell r="Y66">
            <v>832</v>
          </cell>
          <cell r="Z66">
            <v>784</v>
          </cell>
          <cell r="AA66">
            <v>745</v>
          </cell>
          <cell r="AC66">
            <v>1985</v>
          </cell>
          <cell r="AD66">
            <v>7713</v>
          </cell>
          <cell r="AE66">
            <v>7808</v>
          </cell>
          <cell r="AF66">
            <v>8036</v>
          </cell>
          <cell r="AG66">
            <v>8146</v>
          </cell>
          <cell r="AH66">
            <v>8583</v>
          </cell>
          <cell r="AI66">
            <v>8766</v>
          </cell>
          <cell r="AJ66">
            <v>8335</v>
          </cell>
          <cell r="AK66">
            <v>8429</v>
          </cell>
          <cell r="AL66">
            <v>7934</v>
          </cell>
          <cell r="AM66">
            <v>8384</v>
          </cell>
          <cell r="AN66">
            <v>8765</v>
          </cell>
          <cell r="AO66">
            <v>9317</v>
          </cell>
          <cell r="AQ66">
            <v>1985</v>
          </cell>
          <cell r="AR66">
            <v>0.00716100057100189</v>
          </cell>
          <cell r="AS66">
            <v>0.00704945114309175</v>
          </cell>
          <cell r="AT66">
            <v>0.00704735847848361</v>
          </cell>
          <cell r="AU66">
            <v>0.00700169549527128</v>
          </cell>
          <cell r="AV66">
            <v>0.00696153531385547</v>
          </cell>
          <cell r="AW66">
            <v>0.00661478115654977</v>
          </cell>
          <cell r="AX66">
            <v>0.00650053996501635</v>
          </cell>
          <cell r="AY66">
            <v>0.00680521695660868</v>
          </cell>
          <cell r="AZ66">
            <v>0.00657974651006446</v>
          </cell>
          <cell r="BA66">
            <v>0.00712121670447862</v>
          </cell>
          <cell r="BB66">
            <v>0.00676399491094148</v>
          </cell>
          <cell r="BC66">
            <v>0.00643357577486214</v>
          </cell>
          <cell r="BE66">
            <v>1985</v>
          </cell>
          <cell r="BF66">
            <v>0.0163394386612201</v>
          </cell>
          <cell r="BG66">
            <v>0.0123168676260859</v>
          </cell>
          <cell r="BH66">
            <v>0.0292008196721312</v>
          </cell>
          <cell r="BI66">
            <v>0.0136884021901444</v>
          </cell>
          <cell r="BJ66">
            <v>0.0536459612079547</v>
          </cell>
          <cell r="BK66">
            <v>0.0213212163579168</v>
          </cell>
          <cell r="BL66">
            <v>-0.0491672370522473</v>
          </cell>
          <cell r="BM66">
            <v>0.0112777444511099</v>
          </cell>
          <cell r="BN66">
            <v>-0.0587258275002966</v>
          </cell>
          <cell r="BO66">
            <v>0.056717922863625</v>
          </cell>
          <cell r="BP66">
            <v>0.0454437022900764</v>
          </cell>
          <cell r="BQ66">
            <v>0.0629777524244153</v>
          </cell>
          <cell r="BS66">
            <v>1985</v>
          </cell>
          <cell r="BT66">
            <v>0.023500439232222</v>
          </cell>
          <cell r="BU66">
            <v>0.0193663187691776</v>
          </cell>
          <cell r="BV66">
            <v>0.0362481781506148</v>
          </cell>
          <cell r="BW66">
            <v>0.0206900976854157</v>
          </cell>
          <cell r="BX66">
            <v>0.0606074965218102</v>
          </cell>
          <cell r="BY66">
            <v>0.0279359975144666</v>
          </cell>
          <cell r="BZ66">
            <v>-0.042666697087231</v>
          </cell>
          <cell r="CA66">
            <v>0.0180829614077185</v>
          </cell>
          <cell r="CB66">
            <v>-0.0521460809902322</v>
          </cell>
          <cell r="CC66">
            <v>0.0638391395681036</v>
          </cell>
          <cell r="CD66">
            <v>0.0522076972010179</v>
          </cell>
          <cell r="CE66">
            <v>0.0694113281992774</v>
          </cell>
          <cell r="CG66">
            <v>1985</v>
          </cell>
          <cell r="CH66">
            <v>0.330475027481499</v>
          </cell>
        </row>
        <row r="67">
          <cell r="A67">
            <v>1986</v>
          </cell>
          <cell r="B67">
            <v>9206</v>
          </cell>
          <cell r="C67">
            <v>9751</v>
          </cell>
          <cell r="D67">
            <v>10527</v>
          </cell>
          <cell r="E67">
            <v>10378</v>
          </cell>
          <cell r="F67">
            <v>10239</v>
          </cell>
          <cell r="G67">
            <v>10665</v>
          </cell>
          <cell r="H67">
            <v>11213</v>
          </cell>
          <cell r="I67">
            <v>11853</v>
          </cell>
          <cell r="J67">
            <v>11311</v>
          </cell>
          <cell r="K67">
            <v>11081</v>
          </cell>
          <cell r="L67">
            <v>11410</v>
          </cell>
          <cell r="M67">
            <v>11552</v>
          </cell>
          <cell r="O67">
            <v>1986</v>
          </cell>
          <cell r="P67">
            <v>742</v>
          </cell>
          <cell r="Q67">
            <v>711</v>
          </cell>
          <cell r="R67">
            <v>678</v>
          </cell>
          <cell r="S67">
            <v>668</v>
          </cell>
          <cell r="T67">
            <v>681</v>
          </cell>
          <cell r="U67">
            <v>660</v>
          </cell>
          <cell r="V67">
            <v>628</v>
          </cell>
          <cell r="W67">
            <v>597</v>
          </cell>
          <cell r="X67">
            <v>614</v>
          </cell>
          <cell r="Y67">
            <v>637</v>
          </cell>
          <cell r="Z67">
            <v>619</v>
          </cell>
          <cell r="AA67">
            <v>613</v>
          </cell>
          <cell r="AC67">
            <v>1986</v>
          </cell>
          <cell r="AD67">
            <v>9533</v>
          </cell>
          <cell r="AE67">
            <v>10069</v>
          </cell>
          <cell r="AF67">
            <v>10527</v>
          </cell>
          <cell r="AG67">
            <v>10119</v>
          </cell>
          <cell r="AH67">
            <v>10593</v>
          </cell>
          <cell r="AI67">
            <v>11167</v>
          </cell>
          <cell r="AJ67">
            <v>11424</v>
          </cell>
          <cell r="AK67">
            <v>12374</v>
          </cell>
          <cell r="AL67">
            <v>10909</v>
          </cell>
          <cell r="AM67">
            <v>11401</v>
          </cell>
          <cell r="AN67">
            <v>11582</v>
          </cell>
          <cell r="AO67">
            <v>11229</v>
          </cell>
          <cell r="AQ67">
            <v>1986</v>
          </cell>
          <cell r="AR67">
            <v>0.00610966691710493</v>
          </cell>
          <cell r="AS67">
            <v>0.00606049249973775</v>
          </cell>
          <cell r="AT67">
            <v>0.00590699672261396</v>
          </cell>
          <cell r="AU67">
            <v>0.00548787562141794</v>
          </cell>
          <cell r="AV67">
            <v>0.00574229914023125</v>
          </cell>
          <cell r="AW67">
            <v>0.00553738317757009</v>
          </cell>
          <cell r="AX67">
            <v>0.00525489089877914</v>
          </cell>
          <cell r="AY67">
            <v>0.00516182379201681</v>
          </cell>
          <cell r="AZ67">
            <v>0.0046771146489952</v>
          </cell>
          <cell r="BA67">
            <v>0.00539202875301739</v>
          </cell>
          <cell r="BB67">
            <v>0.00516240534456042</v>
          </cell>
          <cell r="BC67">
            <v>0.00509510159442814</v>
          </cell>
          <cell r="BE67">
            <v>1986</v>
          </cell>
          <cell r="BF67">
            <v>0.0231834281421057</v>
          </cell>
          <cell r="BG67">
            <v>0.0562257421588168</v>
          </cell>
          <cell r="BH67">
            <v>0.0454861455953919</v>
          </cell>
          <cell r="BI67">
            <v>-0.0387574807637504</v>
          </cell>
          <cell r="BJ67">
            <v>0.0468425733768159</v>
          </cell>
          <cell r="BK67">
            <v>0.0541867270839234</v>
          </cell>
          <cell r="BL67">
            <v>0.023014238380944</v>
          </cell>
          <cell r="BM67">
            <v>0.0831582633053221</v>
          </cell>
          <cell r="BN67">
            <v>-0.118393405527719</v>
          </cell>
          <cell r="BO67">
            <v>0.0451003758364652</v>
          </cell>
          <cell r="BP67">
            <v>0.0158758003683888</v>
          </cell>
          <cell r="BQ67">
            <v>-0.0304783284406838</v>
          </cell>
          <cell r="BS67">
            <v>1986</v>
          </cell>
          <cell r="BT67">
            <v>0.0292930950592107</v>
          </cell>
          <cell r="BU67">
            <v>0.0622862346585546</v>
          </cell>
          <cell r="BV67">
            <v>0.0513931423180058</v>
          </cell>
          <cell r="BW67">
            <v>-0.0332696051423325</v>
          </cell>
          <cell r="BX67">
            <v>0.0525848725170471</v>
          </cell>
          <cell r="BY67">
            <v>0.0597241102614934</v>
          </cell>
          <cell r="BZ67">
            <v>0.0282691292797231</v>
          </cell>
          <cell r="CA67">
            <v>0.0883200870973389</v>
          </cell>
          <cell r="CB67">
            <v>-0.113716290878724</v>
          </cell>
          <cell r="CC67">
            <v>0.0504924045894826</v>
          </cell>
          <cell r="CD67">
            <v>0.0210382057129492</v>
          </cell>
          <cell r="CE67">
            <v>-0.0253832268462556</v>
          </cell>
          <cell r="CG67">
            <v>1986</v>
          </cell>
          <cell r="CH67">
            <v>0.285304612962811</v>
          </cell>
        </row>
        <row r="68">
          <cell r="A68">
            <v>1987</v>
          </cell>
          <cell r="B68">
            <v>12009</v>
          </cell>
          <cell r="C68">
            <v>11987</v>
          </cell>
          <cell r="D68">
            <v>11765</v>
          </cell>
          <cell r="E68">
            <v>10997</v>
          </cell>
          <cell r="F68">
            <v>10806</v>
          </cell>
          <cell r="G68">
            <v>11263</v>
          </cell>
          <cell r="H68">
            <v>11093</v>
          </cell>
          <cell r="I68">
            <v>11770</v>
          </cell>
          <cell r="J68">
            <v>11498</v>
          </cell>
          <cell r="K68">
            <v>11173</v>
          </cell>
          <cell r="L68">
            <v>10649</v>
          </cell>
          <cell r="M68">
            <v>10236</v>
          </cell>
          <cell r="O68">
            <v>1987</v>
          </cell>
          <cell r="P68">
            <v>588</v>
          </cell>
          <cell r="Q68">
            <v>595</v>
          </cell>
          <cell r="R68">
            <v>600</v>
          </cell>
          <cell r="S68">
            <v>668</v>
          </cell>
          <cell r="T68">
            <v>689</v>
          </cell>
          <cell r="U68">
            <v>664</v>
          </cell>
          <cell r="V68">
            <v>669</v>
          </cell>
          <cell r="W68">
            <v>630</v>
          </cell>
          <cell r="X68">
            <v>642</v>
          </cell>
          <cell r="Y68">
            <v>660</v>
          </cell>
          <cell r="Z68">
            <v>695</v>
          </cell>
          <cell r="AA68">
            <v>719</v>
          </cell>
          <cell r="AC68">
            <v>1987</v>
          </cell>
          <cell r="AD68">
            <v>12275</v>
          </cell>
          <cell r="AE68">
            <v>11846</v>
          </cell>
          <cell r="AF68">
            <v>11563</v>
          </cell>
          <cell r="AG68">
            <v>11023</v>
          </cell>
          <cell r="AH68">
            <v>10891</v>
          </cell>
          <cell r="AI68">
            <v>11307</v>
          </cell>
          <cell r="AJ68">
            <v>11217</v>
          </cell>
          <cell r="AK68">
            <v>11747</v>
          </cell>
          <cell r="AL68">
            <v>11711</v>
          </cell>
          <cell r="AM68">
            <v>10825</v>
          </cell>
          <cell r="AN68">
            <v>10163</v>
          </cell>
          <cell r="AO68">
            <v>10212</v>
          </cell>
          <cell r="AQ68">
            <v>1987</v>
          </cell>
          <cell r="AR68">
            <v>0.00524036868821801</v>
          </cell>
          <cell r="AS68">
            <v>0.00484199932111337</v>
          </cell>
          <cell r="AT68">
            <v>0.00496581124430187</v>
          </cell>
          <cell r="AU68">
            <v>0.00529418259390585</v>
          </cell>
          <cell r="AV68">
            <v>0.00562863558015059</v>
          </cell>
          <cell r="AW68">
            <v>0.00572233342515227</v>
          </cell>
          <cell r="AX68">
            <v>0.00546948571681259</v>
          </cell>
          <cell r="AY68">
            <v>0.00550882588927521</v>
          </cell>
          <cell r="AZ68">
            <v>0.00523659657784966</v>
          </cell>
          <cell r="BA68">
            <v>0.00524733156861071</v>
          </cell>
          <cell r="BB68">
            <v>0.00569750192455735</v>
          </cell>
          <cell r="BC68">
            <v>0.00603470431959067</v>
          </cell>
          <cell r="BE68">
            <v>1987</v>
          </cell>
          <cell r="BF68">
            <v>0.0931516608780836</v>
          </cell>
          <cell r="BG68">
            <v>-0.034949083503055</v>
          </cell>
          <cell r="BH68">
            <v>-0.0238899206483201</v>
          </cell>
          <cell r="BI68">
            <v>-0.0467006832136989</v>
          </cell>
          <cell r="BJ68">
            <v>-0.0119749614442529</v>
          </cell>
          <cell r="BK68">
            <v>0.0381966761546231</v>
          </cell>
          <cell r="BL68">
            <v>-0.00795967100026529</v>
          </cell>
          <cell r="BM68">
            <v>0.0472497102612106</v>
          </cell>
          <cell r="BN68">
            <v>-0.00306461224142329</v>
          </cell>
          <cell r="BO68">
            <v>-0.0756553667492101</v>
          </cell>
          <cell r="BP68">
            <v>-0.0611547344110854</v>
          </cell>
          <cell r="BQ68">
            <v>0.00482141100068878</v>
          </cell>
          <cell r="BS68">
            <v>1987</v>
          </cell>
          <cell r="BT68">
            <v>0.0983920295663016</v>
          </cell>
          <cell r="BU68">
            <v>-0.0301070841819417</v>
          </cell>
          <cell r="BV68">
            <v>-0.0189241094040182</v>
          </cell>
          <cell r="BW68">
            <v>-0.0414065006197931</v>
          </cell>
          <cell r="BX68">
            <v>-0.00634632586410232</v>
          </cell>
          <cell r="BY68">
            <v>0.0439190095797753</v>
          </cell>
          <cell r="BZ68">
            <v>-0.0024901852834527</v>
          </cell>
          <cell r="CA68">
            <v>0.0527585361504858</v>
          </cell>
          <cell r="CB68">
            <v>0.00217198433642637</v>
          </cell>
          <cell r="CC68">
            <v>-0.0704080351805994</v>
          </cell>
          <cell r="CD68">
            <v>-0.0554572324865281</v>
          </cell>
          <cell r="CE68">
            <v>0.0108561153202795</v>
          </cell>
          <cell r="CG68">
            <v>1987</v>
          </cell>
          <cell r="CH68">
            <v>-0.0292405445427508</v>
          </cell>
        </row>
        <row r="69">
          <cell r="A69">
            <v>1988</v>
          </cell>
          <cell r="B69">
            <v>10613</v>
          </cell>
          <cell r="C69">
            <v>11067</v>
          </cell>
          <cell r="D69">
            <v>10724</v>
          </cell>
          <cell r="E69">
            <v>10412</v>
          </cell>
          <cell r="F69">
            <v>10311</v>
          </cell>
          <cell r="G69">
            <v>10986</v>
          </cell>
          <cell r="H69">
            <v>10849</v>
          </cell>
          <cell r="I69">
            <v>10789</v>
          </cell>
          <cell r="J69">
            <v>10967</v>
          </cell>
          <cell r="K69">
            <v>11300</v>
          </cell>
          <cell r="L69">
            <v>11170</v>
          </cell>
          <cell r="M69">
            <v>11302</v>
          </cell>
          <cell r="O69">
            <v>1988</v>
          </cell>
          <cell r="P69">
            <v>704</v>
          </cell>
          <cell r="Q69">
            <v>673</v>
          </cell>
          <cell r="R69">
            <v>699</v>
          </cell>
          <cell r="S69">
            <v>730</v>
          </cell>
          <cell r="T69">
            <v>744</v>
          </cell>
          <cell r="U69">
            <v>696</v>
          </cell>
          <cell r="V69">
            <v>716</v>
          </cell>
          <cell r="W69">
            <v>720</v>
          </cell>
          <cell r="X69">
            <v>709</v>
          </cell>
          <cell r="Y69">
            <v>701</v>
          </cell>
          <cell r="Z69">
            <v>704</v>
          </cell>
          <cell r="AA69">
            <v>698</v>
          </cell>
          <cell r="AC69">
            <v>1988</v>
          </cell>
          <cell r="AD69">
            <v>11327</v>
          </cell>
          <cell r="AE69">
            <v>11066</v>
          </cell>
          <cell r="AF69">
            <v>10421</v>
          </cell>
          <cell r="AG69">
            <v>10377</v>
          </cell>
          <cell r="AH69">
            <v>10790</v>
          </cell>
          <cell r="AI69">
            <v>11066</v>
          </cell>
          <cell r="AJ69">
            <v>11021</v>
          </cell>
          <cell r="AK69">
            <v>10805</v>
          </cell>
          <cell r="AL69">
            <v>11186</v>
          </cell>
          <cell r="AM69">
            <v>11413</v>
          </cell>
          <cell r="AN69">
            <v>11258</v>
          </cell>
          <cell r="AO69">
            <v>11264</v>
          </cell>
          <cell r="AQ69">
            <v>1988</v>
          </cell>
          <cell r="AR69">
            <v>0.00609703616660138</v>
          </cell>
          <cell r="AS69">
            <v>0.00547959962920456</v>
          </cell>
          <cell r="AT69">
            <v>0.00564497560093982</v>
          </cell>
          <cell r="AU69">
            <v>0.00607807951892013</v>
          </cell>
          <cell r="AV69">
            <v>0.00616056663775658</v>
          </cell>
          <cell r="AW69">
            <v>0.00590535681186284</v>
          </cell>
          <cell r="AX69">
            <v>0.00584966263027893</v>
          </cell>
          <cell r="AY69">
            <v>0.0058736956718991</v>
          </cell>
          <cell r="AZ69">
            <v>0.00599691732222736</v>
          </cell>
          <cell r="BA69">
            <v>0.00590120090589427</v>
          </cell>
          <cell r="BB69">
            <v>0.00574175647653261</v>
          </cell>
          <cell r="BC69">
            <v>0.00583940013027773</v>
          </cell>
          <cell r="BE69">
            <v>1988</v>
          </cell>
          <cell r="BF69">
            <v>0.109185272228751</v>
          </cell>
          <cell r="BG69">
            <v>-0.0230422883376005</v>
          </cell>
          <cell r="BH69">
            <v>-0.0582866437737213</v>
          </cell>
          <cell r="BI69">
            <v>-0.00422224354668455</v>
          </cell>
          <cell r="BJ69">
            <v>0.0397995567119591</v>
          </cell>
          <cell r="BK69">
            <v>0.0255792400370713</v>
          </cell>
          <cell r="BL69">
            <v>-0.00406651003072478</v>
          </cell>
          <cell r="BM69">
            <v>-0.0195989474639325</v>
          </cell>
          <cell r="BN69">
            <v>0.0352614530310043</v>
          </cell>
          <cell r="BO69">
            <v>0.0202932236724478</v>
          </cell>
          <cell r="BP69">
            <v>-0.0135810041181109</v>
          </cell>
          <cell r="BQ69">
            <v>0.000532954343577918</v>
          </cell>
          <cell r="BS69">
            <v>1988</v>
          </cell>
          <cell r="BT69">
            <v>0.115282308395352</v>
          </cell>
          <cell r="BU69">
            <v>-0.0175626887083959</v>
          </cell>
          <cell r="BV69">
            <v>-0.0526416681727815</v>
          </cell>
          <cell r="BW69">
            <v>0.00185583597223558</v>
          </cell>
          <cell r="BX69">
            <v>0.0459601233497157</v>
          </cell>
          <cell r="BY69">
            <v>0.0314845968489342</v>
          </cell>
          <cell r="BZ69">
            <v>0.00178315259955415</v>
          </cell>
          <cell r="CA69">
            <v>-0.0137252517920334</v>
          </cell>
          <cell r="CB69">
            <v>0.0412583703532316</v>
          </cell>
          <cell r="CC69">
            <v>0.0261944245783421</v>
          </cell>
          <cell r="CD69">
            <v>-0.00783924764157831</v>
          </cell>
          <cell r="CE69">
            <v>0.00637235447385565</v>
          </cell>
          <cell r="CG69">
            <v>1988</v>
          </cell>
          <cell r="CH69">
            <v>0.182735363452276</v>
          </cell>
        </row>
        <row r="70">
          <cell r="A70">
            <v>1989</v>
          </cell>
          <cell r="B70">
            <v>11437</v>
          </cell>
          <cell r="C70">
            <v>11688</v>
          </cell>
          <cell r="D70">
            <v>11665</v>
          </cell>
          <cell r="E70">
            <v>11991</v>
          </cell>
          <cell r="F70">
            <v>12774</v>
          </cell>
          <cell r="G70">
            <v>13350</v>
          </cell>
          <cell r="H70">
            <v>13722</v>
          </cell>
          <cell r="I70">
            <v>14047</v>
          </cell>
          <cell r="J70">
            <v>14098</v>
          </cell>
          <cell r="K70">
            <v>14271</v>
          </cell>
          <cell r="L70">
            <v>14337</v>
          </cell>
          <cell r="M70">
            <v>15218</v>
          </cell>
          <cell r="O70">
            <v>1989</v>
          </cell>
          <cell r="P70">
            <v>699</v>
          </cell>
          <cell r="Q70">
            <v>692</v>
          </cell>
          <cell r="R70">
            <v>706</v>
          </cell>
          <cell r="S70">
            <v>695</v>
          </cell>
          <cell r="T70">
            <v>662</v>
          </cell>
          <cell r="U70">
            <v>635</v>
          </cell>
          <cell r="V70">
            <v>620</v>
          </cell>
          <cell r="W70">
            <v>611</v>
          </cell>
          <cell r="X70">
            <v>605</v>
          </cell>
          <cell r="Y70">
            <v>595</v>
          </cell>
          <cell r="Z70">
            <v>593</v>
          </cell>
          <cell r="AA70">
            <v>553</v>
          </cell>
          <cell r="AC70">
            <v>1989</v>
          </cell>
          <cell r="AD70">
            <v>11841</v>
          </cell>
          <cell r="AE70">
            <v>11519</v>
          </cell>
          <cell r="AF70">
            <v>11760</v>
          </cell>
          <cell r="AG70">
            <v>12436</v>
          </cell>
          <cell r="AH70">
            <v>13087</v>
          </cell>
          <cell r="AI70">
            <v>13227</v>
          </cell>
          <cell r="AJ70">
            <v>14219</v>
          </cell>
          <cell r="AK70">
            <v>14067</v>
          </cell>
          <cell r="AL70">
            <v>14235</v>
          </cell>
          <cell r="AM70">
            <v>14228</v>
          </cell>
          <cell r="AN70">
            <v>14635</v>
          </cell>
          <cell r="AO70">
            <v>15634</v>
          </cell>
          <cell r="AQ70">
            <v>1989</v>
          </cell>
          <cell r="AR70">
            <v>0.00591446422230114</v>
          </cell>
          <cell r="AS70">
            <v>0.00569215437885314</v>
          </cell>
          <cell r="AT70">
            <v>0.0059579028850884</v>
          </cell>
          <cell r="AU70">
            <v>0.00590543154761905</v>
          </cell>
          <cell r="AV70">
            <v>0.00566660501769058</v>
          </cell>
          <cell r="AW70">
            <v>0.00539800947505158</v>
          </cell>
          <cell r="AX70">
            <v>0.00536002116882135</v>
          </cell>
          <cell r="AY70">
            <v>0.00503007536863821</v>
          </cell>
          <cell r="AZ70">
            <v>0.00505277718537475</v>
          </cell>
          <cell r="BA70">
            <v>0.00497087284861257</v>
          </cell>
          <cell r="BB70">
            <v>0.00497952452909755</v>
          </cell>
          <cell r="BC70">
            <v>0.00479191094408382</v>
          </cell>
          <cell r="BE70">
            <v>1989</v>
          </cell>
          <cell r="BF70">
            <v>0.0512251420454546</v>
          </cell>
          <cell r="BG70">
            <v>-0.0271936491850351</v>
          </cell>
          <cell r="BH70">
            <v>0.0209219550308186</v>
          </cell>
          <cell r="BI70">
            <v>0.0574829931972789</v>
          </cell>
          <cell r="BJ70">
            <v>0.0523480218719845</v>
          </cell>
          <cell r="BK70">
            <v>0.0106976388782762</v>
          </cell>
          <cell r="BL70">
            <v>0.0749981099266652</v>
          </cell>
          <cell r="BM70">
            <v>-0.0106899219354385</v>
          </cell>
          <cell r="BN70">
            <v>0.0119428449562806</v>
          </cell>
          <cell r="BO70">
            <v>-0.000491745697225099</v>
          </cell>
          <cell r="BP70">
            <v>0.028605566488614</v>
          </cell>
          <cell r="BQ70">
            <v>0.0682610181072771</v>
          </cell>
          <cell r="BS70">
            <v>1989</v>
          </cell>
          <cell r="BT70">
            <v>0.0571396062677557</v>
          </cell>
          <cell r="BU70">
            <v>-0.0215014948061819</v>
          </cell>
          <cell r="BV70">
            <v>0.026879857915907</v>
          </cell>
          <cell r="BW70">
            <v>0.0633884247448979</v>
          </cell>
          <cell r="BX70">
            <v>0.0580146268896751</v>
          </cell>
          <cell r="BY70">
            <v>0.0160956483533278</v>
          </cell>
          <cell r="BZ70">
            <v>0.0803581310954866</v>
          </cell>
          <cell r="CA70">
            <v>-0.00565984656680029</v>
          </cell>
          <cell r="CB70">
            <v>0.0169956221416554</v>
          </cell>
          <cell r="CC70">
            <v>0.00447912715138748</v>
          </cell>
          <cell r="CD70">
            <v>0.0335850910177116</v>
          </cell>
          <cell r="CE70">
            <v>0.073052929051361</v>
          </cell>
          <cell r="CG70">
            <v>1989</v>
          </cell>
          <cell r="CH70">
            <v>0.477952378733542</v>
          </cell>
        </row>
        <row r="71">
          <cell r="A71">
            <v>1990</v>
          </cell>
          <cell r="B71">
            <v>14604</v>
          </cell>
          <cell r="C71">
            <v>14099</v>
          </cell>
          <cell r="D71">
            <v>14192</v>
          </cell>
          <cell r="E71">
            <v>14089</v>
          </cell>
          <cell r="F71">
            <v>14366</v>
          </cell>
          <cell r="G71">
            <v>14352</v>
          </cell>
          <cell r="H71">
            <v>13786</v>
          </cell>
          <cell r="I71">
            <v>13276</v>
          </cell>
          <cell r="J71">
            <v>13033</v>
          </cell>
          <cell r="K71">
            <v>13791</v>
          </cell>
          <cell r="L71">
            <v>14158</v>
          </cell>
          <cell r="M71">
            <v>14446</v>
          </cell>
          <cell r="O71">
            <v>1990</v>
          </cell>
          <cell r="P71">
            <v>558</v>
          </cell>
          <cell r="Q71">
            <v>584</v>
          </cell>
          <cell r="R71">
            <v>584</v>
          </cell>
          <cell r="S71">
            <v>592</v>
          </cell>
          <cell r="T71">
            <v>578</v>
          </cell>
          <cell r="U71">
            <v>576</v>
          </cell>
          <cell r="V71">
            <v>603</v>
          </cell>
          <cell r="W71">
            <v>617</v>
          </cell>
          <cell r="X71">
            <v>636</v>
          </cell>
          <cell r="Y71">
            <v>602</v>
          </cell>
          <cell r="Z71">
            <v>589</v>
          </cell>
          <cell r="AA71">
            <v>573</v>
          </cell>
          <cell r="AC71">
            <v>1990</v>
          </cell>
          <cell r="AD71">
            <v>14302</v>
          </cell>
          <cell r="AE71">
            <v>14078</v>
          </cell>
          <cell r="AF71">
            <v>14272</v>
          </cell>
          <cell r="AG71">
            <v>13652</v>
          </cell>
          <cell r="AH71">
            <v>14513</v>
          </cell>
          <cell r="AI71">
            <v>14139</v>
          </cell>
          <cell r="AJ71">
            <v>14024</v>
          </cell>
          <cell r="AK71">
            <v>12844</v>
          </cell>
          <cell r="AL71">
            <v>13302</v>
          </cell>
          <cell r="AM71">
            <v>14101</v>
          </cell>
          <cell r="AN71">
            <v>14304</v>
          </cell>
          <cell r="AO71">
            <v>14359</v>
          </cell>
          <cell r="AQ71">
            <v>1990</v>
          </cell>
          <cell r="AR71">
            <v>0.00434364845848791</v>
          </cell>
          <cell r="AS71">
            <v>0.0047975900806414</v>
          </cell>
          <cell r="AT71">
            <v>0.00490607567362788</v>
          </cell>
          <cell r="AU71">
            <v>0.00487007660687593</v>
          </cell>
          <cell r="AV71">
            <v>0.0050685784744604</v>
          </cell>
          <cell r="AW71">
            <v>0.00474675118858954</v>
          </cell>
          <cell r="AX71">
            <v>0.00489954381497984</v>
          </cell>
          <cell r="AY71">
            <v>0.00486742489066362</v>
          </cell>
          <cell r="AZ71">
            <v>0.00537798972282778</v>
          </cell>
          <cell r="BA71">
            <v>0.00520108630281161</v>
          </cell>
          <cell r="BB71">
            <v>0.00492817412476656</v>
          </cell>
          <cell r="BC71">
            <v>0.00482240282438479</v>
          </cell>
          <cell r="BE71">
            <v>1990</v>
          </cell>
          <cell r="BF71">
            <v>-0.0851989254189587</v>
          </cell>
          <cell r="BG71">
            <v>-0.0156621451545238</v>
          </cell>
          <cell r="BH71">
            <v>0.0137803665293366</v>
          </cell>
          <cell r="BI71">
            <v>-0.0434417040358744</v>
          </cell>
          <cell r="BJ71">
            <v>0.0630676823908585</v>
          </cell>
          <cell r="BK71">
            <v>-0.0257699993109626</v>
          </cell>
          <cell r="BL71">
            <v>-0.00813353136714057</v>
          </cell>
          <cell r="BM71">
            <v>-0.0841414717626925</v>
          </cell>
          <cell r="BN71">
            <v>0.0356586733104951</v>
          </cell>
          <cell r="BO71">
            <v>0.0600661554653437</v>
          </cell>
          <cell r="BP71">
            <v>0.0143961421175802</v>
          </cell>
          <cell r="BQ71">
            <v>0.00384507829977632</v>
          </cell>
          <cell r="BS71">
            <v>1990</v>
          </cell>
          <cell r="BT71">
            <v>-0.0808552769604708</v>
          </cell>
          <cell r="BU71">
            <v>-0.0108645550738824</v>
          </cell>
          <cell r="BV71">
            <v>0.0186864422029644</v>
          </cell>
          <cell r="BW71">
            <v>-0.0385716274289985</v>
          </cell>
          <cell r="BX71">
            <v>0.0681362608653189</v>
          </cell>
          <cell r="BY71">
            <v>-0.021023248122373</v>
          </cell>
          <cell r="BZ71">
            <v>-0.00323398755216072</v>
          </cell>
          <cell r="CA71">
            <v>-0.0792740468720289</v>
          </cell>
          <cell r="CB71">
            <v>0.0410366630333229</v>
          </cell>
          <cell r="CC71">
            <v>0.0652672417681553</v>
          </cell>
          <cell r="CD71">
            <v>0.0193243162423468</v>
          </cell>
          <cell r="CE71">
            <v>0.0086674811241611</v>
          </cell>
          <cell r="CG71">
            <v>1990</v>
          </cell>
          <cell r="CH71">
            <v>-0.0256729322164774</v>
          </cell>
        </row>
        <row r="72">
          <cell r="A72">
            <v>1991</v>
          </cell>
          <cell r="B72">
            <v>13838</v>
          </cell>
          <cell r="C72">
            <v>14319</v>
          </cell>
          <cell r="D72">
            <v>14284</v>
          </cell>
          <cell r="E72">
            <v>14313</v>
          </cell>
          <cell r="F72">
            <v>13866</v>
          </cell>
          <cell r="G72">
            <v>13573</v>
          </cell>
          <cell r="H72">
            <v>13775</v>
          </cell>
          <cell r="I72">
            <v>14088</v>
          </cell>
          <cell r="J72">
            <v>14284</v>
          </cell>
          <cell r="K72">
            <v>14454</v>
          </cell>
          <cell r="L72">
            <v>14666</v>
          </cell>
          <cell r="M72">
            <v>14881</v>
          </cell>
          <cell r="O72">
            <v>1991</v>
          </cell>
          <cell r="P72">
            <v>607</v>
          </cell>
          <cell r="Q72">
            <v>584</v>
          </cell>
          <cell r="R72">
            <v>588</v>
          </cell>
          <cell r="S72">
            <v>588</v>
          </cell>
          <cell r="T72">
            <v>609</v>
          </cell>
          <cell r="U72">
            <v>623</v>
          </cell>
          <cell r="V72">
            <v>611</v>
          </cell>
          <cell r="W72">
            <v>599</v>
          </cell>
          <cell r="X72">
            <v>595</v>
          </cell>
          <cell r="Y72">
            <v>587</v>
          </cell>
          <cell r="Z72">
            <v>580</v>
          </cell>
          <cell r="AA72">
            <v>571</v>
          </cell>
          <cell r="AC72">
            <v>1991</v>
          </cell>
          <cell r="AD72">
            <v>13856</v>
          </cell>
          <cell r="AE72">
            <v>14270</v>
          </cell>
          <cell r="AF72">
            <v>14482</v>
          </cell>
          <cell r="AG72">
            <v>14178</v>
          </cell>
          <cell r="AH72">
            <v>13923</v>
          </cell>
          <cell r="AI72">
            <v>13658</v>
          </cell>
          <cell r="AJ72">
            <v>14008</v>
          </cell>
          <cell r="AK72">
            <v>14300</v>
          </cell>
          <cell r="AL72">
            <v>14518</v>
          </cell>
          <cell r="AM72">
            <v>14737</v>
          </cell>
          <cell r="AN72">
            <v>14522</v>
          </cell>
          <cell r="AO72">
            <v>15516</v>
          </cell>
          <cell r="AQ72">
            <v>1991</v>
          </cell>
          <cell r="AR72">
            <v>0.00487479745571883</v>
          </cell>
          <cell r="AS72">
            <v>0.00502928695150115</v>
          </cell>
          <cell r="AT72">
            <v>0.00490480728801682</v>
          </cell>
          <cell r="AU72">
            <v>0.00484281867145422</v>
          </cell>
          <cell r="AV72">
            <v>0.00496331993228946</v>
          </cell>
          <cell r="AW72">
            <v>0.0050611571979219</v>
          </cell>
          <cell r="AX72">
            <v>0.00513528396056036</v>
          </cell>
          <cell r="AY72">
            <v>0.00502017418617933</v>
          </cell>
          <cell r="AZ72">
            <v>0.00495278554778555</v>
          </cell>
          <cell r="BA72">
            <v>0.00487010263121642</v>
          </cell>
          <cell r="BB72">
            <v>0.00481004727330302</v>
          </cell>
          <cell r="BC72">
            <v>0.00487596462837993</v>
          </cell>
          <cell r="BE72">
            <v>1991</v>
          </cell>
          <cell r="BF72">
            <v>-0.0350302945887596</v>
          </cell>
          <cell r="BG72">
            <v>0.0298787528868361</v>
          </cell>
          <cell r="BH72">
            <v>0.0148563419761738</v>
          </cell>
          <cell r="BI72">
            <v>-0.020991575749206</v>
          </cell>
          <cell r="BJ72">
            <v>-0.0179856115107914</v>
          </cell>
          <cell r="BK72">
            <v>-0.019033254327372</v>
          </cell>
          <cell r="BL72">
            <v>0.0256260067359788</v>
          </cell>
          <cell r="BM72">
            <v>0.020845231296402</v>
          </cell>
          <cell r="BN72">
            <v>0.0152447552447552</v>
          </cell>
          <cell r="BO72">
            <v>0.0150847224135555</v>
          </cell>
          <cell r="BP72">
            <v>-0.0145891294021849</v>
          </cell>
          <cell r="BQ72">
            <v>0.0684478721939126</v>
          </cell>
          <cell r="BS72">
            <v>1991</v>
          </cell>
          <cell r="BT72">
            <v>-0.0301554971330408</v>
          </cell>
          <cell r="BU72">
            <v>0.0349080398383372</v>
          </cell>
          <cell r="BV72">
            <v>0.0197611492641906</v>
          </cell>
          <cell r="BW72">
            <v>-0.0161487570777517</v>
          </cell>
          <cell r="BX72">
            <v>-0.0130222915785019</v>
          </cell>
          <cell r="BY72">
            <v>-0.0139720971294501</v>
          </cell>
          <cell r="BZ72">
            <v>0.0307612906965392</v>
          </cell>
          <cell r="CA72">
            <v>0.0258654054825814</v>
          </cell>
          <cell r="CB72">
            <v>0.0201975407925408</v>
          </cell>
          <cell r="CC72">
            <v>0.0199548250447719</v>
          </cell>
          <cell r="CD72">
            <v>-0.00977908212888191</v>
          </cell>
          <cell r="CE72">
            <v>0.0733238368222925</v>
          </cell>
          <cell r="CG72">
            <v>1991</v>
          </cell>
          <cell r="CH72">
            <v>0.146053480113297</v>
          </cell>
        </row>
        <row r="73">
          <cell r="A73">
            <v>1992</v>
          </cell>
          <cell r="B73">
            <v>14970</v>
          </cell>
          <cell r="C73">
            <v>14306</v>
          </cell>
          <cell r="D73">
            <v>13945</v>
          </cell>
          <cell r="E73">
            <v>14161</v>
          </cell>
          <cell r="F73">
            <v>14725</v>
          </cell>
          <cell r="G73">
            <v>14679</v>
          </cell>
          <cell r="H73">
            <v>15370</v>
          </cell>
          <cell r="I73">
            <v>15743</v>
          </cell>
          <cell r="J73">
            <v>15536</v>
          </cell>
          <cell r="K73">
            <v>15426</v>
          </cell>
          <cell r="L73">
            <v>15212</v>
          </cell>
          <cell r="M73">
            <v>15718</v>
          </cell>
          <cell r="O73">
            <v>1992</v>
          </cell>
          <cell r="P73">
            <v>572</v>
          </cell>
          <cell r="Q73">
            <v>599</v>
          </cell>
          <cell r="R73">
            <v>616</v>
          </cell>
          <cell r="S73">
            <v>608</v>
          </cell>
          <cell r="T73">
            <v>580</v>
          </cell>
          <cell r="U73">
            <v>584</v>
          </cell>
          <cell r="V73">
            <v>558</v>
          </cell>
          <cell r="W73">
            <v>547</v>
          </cell>
          <cell r="X73">
            <v>549</v>
          </cell>
          <cell r="Y73">
            <v>552</v>
          </cell>
          <cell r="Z73">
            <v>560</v>
          </cell>
          <cell r="AA73">
            <v>544</v>
          </cell>
          <cell r="AC73">
            <v>1992</v>
          </cell>
          <cell r="AD73">
            <v>14613</v>
          </cell>
          <cell r="AE73">
            <v>14143</v>
          </cell>
          <cell r="AF73">
            <v>13868</v>
          </cell>
          <cell r="AG73">
            <v>14690</v>
          </cell>
          <cell r="AH73">
            <v>14598</v>
          </cell>
          <cell r="AI73">
            <v>14733</v>
          </cell>
          <cell r="AJ73">
            <v>15825</v>
          </cell>
          <cell r="AK73">
            <v>15636</v>
          </cell>
          <cell r="AL73">
            <v>15679</v>
          </cell>
          <cell r="AM73">
            <v>15461</v>
          </cell>
          <cell r="AN73">
            <v>15367</v>
          </cell>
          <cell r="AO73">
            <v>15846</v>
          </cell>
          <cell r="AQ73">
            <v>1992</v>
          </cell>
          <cell r="AR73">
            <v>0.00459893013663315</v>
          </cell>
          <cell r="AS73">
            <v>0.00488679828463241</v>
          </cell>
          <cell r="AT73">
            <v>0.00506146739258526</v>
          </cell>
          <cell r="AU73">
            <v>0.0051737140659552</v>
          </cell>
          <cell r="AV73">
            <v>0.00484484910369866</v>
          </cell>
          <cell r="AW73">
            <v>0.00489367036580354</v>
          </cell>
          <cell r="AX73">
            <v>0.00485104866625942</v>
          </cell>
          <cell r="AY73">
            <v>0.00453471353343865</v>
          </cell>
          <cell r="AZ73">
            <v>0.00454574059861857</v>
          </cell>
          <cell r="BA73">
            <v>0.00452577332738057</v>
          </cell>
          <cell r="BB73">
            <v>0.00459150982040834</v>
          </cell>
          <cell r="BC73">
            <v>0.00463687989414546</v>
          </cell>
          <cell r="BE73">
            <v>1992</v>
          </cell>
          <cell r="BF73">
            <v>-0.0581979891724671</v>
          </cell>
          <cell r="BG73">
            <v>-0.0321631424074454</v>
          </cell>
          <cell r="BH73">
            <v>-0.0194442480378986</v>
          </cell>
          <cell r="BI73">
            <v>0.0592731468128065</v>
          </cell>
          <cell r="BJ73">
            <v>-0.00626276378488766</v>
          </cell>
          <cell r="BK73">
            <v>0.00924784217016028</v>
          </cell>
          <cell r="BL73">
            <v>0.0741193239666056</v>
          </cell>
          <cell r="BM73">
            <v>-0.0119431279620853</v>
          </cell>
          <cell r="BN73">
            <v>0.00275006395497579</v>
          </cell>
          <cell r="BO73">
            <v>-0.0139039479558646</v>
          </cell>
          <cell r="BP73">
            <v>-0.00607981372485611</v>
          </cell>
          <cell r="BQ73">
            <v>0.0311706904405544</v>
          </cell>
          <cell r="BS73">
            <v>1992</v>
          </cell>
          <cell r="BT73">
            <v>-0.053599059035834</v>
          </cell>
          <cell r="BU73">
            <v>-0.027276344122813</v>
          </cell>
          <cell r="BV73">
            <v>-0.0143827806453133</v>
          </cell>
          <cell r="BW73">
            <v>0.0644468608787617</v>
          </cell>
          <cell r="BX73">
            <v>-0.001417914681189</v>
          </cell>
          <cell r="BY73">
            <v>0.0141415125359638</v>
          </cell>
          <cell r="BZ73">
            <v>0.078970372632865</v>
          </cell>
          <cell r="CA73">
            <v>-0.00740841442864665</v>
          </cell>
          <cell r="CB73">
            <v>0.00729580455359436</v>
          </cell>
          <cell r="CC73">
            <v>-0.00937817462848401</v>
          </cell>
          <cell r="CD73">
            <v>-0.00148830390444777</v>
          </cell>
          <cell r="CE73">
            <v>0.0358075703346999</v>
          </cell>
          <cell r="CG73">
            <v>1992</v>
          </cell>
          <cell r="CH73">
            <v>0.0810766893800701</v>
          </cell>
        </row>
        <row r="74">
          <cell r="A74">
            <v>1993</v>
          </cell>
          <cell r="B74">
            <v>15979</v>
          </cell>
          <cell r="C74">
            <v>16641</v>
          </cell>
          <cell r="D74">
            <v>17048</v>
          </cell>
          <cell r="E74">
            <v>17227</v>
          </cell>
          <cell r="F74">
            <v>16751</v>
          </cell>
          <cell r="G74">
            <v>17165</v>
          </cell>
          <cell r="H74">
            <v>17650</v>
          </cell>
          <cell r="I74">
            <v>18006</v>
          </cell>
          <cell r="J74">
            <v>18676</v>
          </cell>
          <cell r="K74">
            <v>18350</v>
          </cell>
          <cell r="L74">
            <v>17543</v>
          </cell>
          <cell r="M74">
            <v>17443</v>
          </cell>
          <cell r="O74">
            <v>1993</v>
          </cell>
          <cell r="P74">
            <v>537</v>
          </cell>
          <cell r="Q74">
            <v>515</v>
          </cell>
          <cell r="R74">
            <v>499</v>
          </cell>
          <cell r="S74">
            <v>498</v>
          </cell>
          <cell r="T74">
            <v>510</v>
          </cell>
          <cell r="U74">
            <v>502</v>
          </cell>
          <cell r="V74">
            <v>490</v>
          </cell>
          <cell r="W74">
            <v>483</v>
          </cell>
          <cell r="X74">
            <v>465</v>
          </cell>
          <cell r="Y74">
            <v>469</v>
          </cell>
          <cell r="Z74">
            <v>492</v>
          </cell>
          <cell r="AA74">
            <v>496</v>
          </cell>
          <cell r="AC74">
            <v>1993</v>
          </cell>
          <cell r="AD74">
            <v>16024</v>
          </cell>
          <cell r="AE74">
            <v>17107</v>
          </cell>
          <cell r="AF74">
            <v>17345</v>
          </cell>
          <cell r="AG74">
            <v>17227</v>
          </cell>
          <cell r="AH74">
            <v>16827</v>
          </cell>
          <cell r="AI74">
            <v>17534</v>
          </cell>
          <cell r="AJ74">
            <v>17858</v>
          </cell>
          <cell r="AK74">
            <v>18649</v>
          </cell>
          <cell r="AL74">
            <v>18539</v>
          </cell>
          <cell r="AM74">
            <v>18428</v>
          </cell>
          <cell r="AN74">
            <v>17422</v>
          </cell>
          <cell r="AO74">
            <v>17258</v>
          </cell>
          <cell r="AQ74">
            <v>1993</v>
          </cell>
          <cell r="AR74">
            <v>0.00451255995203837</v>
          </cell>
          <cell r="AS74">
            <v>0.00445691618821767</v>
          </cell>
          <cell r="AT74">
            <v>0.00414399173827478</v>
          </cell>
          <cell r="AU74">
            <v>0.0041217670798501</v>
          </cell>
          <cell r="AV74">
            <v>0.00413256806176351</v>
          </cell>
          <cell r="AW74">
            <v>0.00426736296824548</v>
          </cell>
          <cell r="AX74">
            <v>0.0041103475153036</v>
          </cell>
          <cell r="AY74">
            <v>0.00405835759883526</v>
          </cell>
          <cell r="AZ74">
            <v>0.00388061022038715</v>
          </cell>
          <cell r="BA74">
            <v>0.00386848895121995</v>
          </cell>
          <cell r="BB74">
            <v>0.00390309854569134</v>
          </cell>
          <cell r="BC74">
            <v>0.00413831553973903</v>
          </cell>
          <cell r="BE74">
            <v>1993</v>
          </cell>
          <cell r="BF74">
            <v>0.0112331187681434</v>
          </cell>
          <cell r="BG74">
            <v>0.0675861208187718</v>
          </cell>
          <cell r="BH74">
            <v>0.0139124335067515</v>
          </cell>
          <cell r="BI74">
            <v>-0.0068031132891323</v>
          </cell>
          <cell r="BJ74">
            <v>-0.0232193649503686</v>
          </cell>
          <cell r="BK74">
            <v>0.0420158079277353</v>
          </cell>
          <cell r="BL74">
            <v>0.0184783848522869</v>
          </cell>
          <cell r="BM74">
            <v>0.044293873894053</v>
          </cell>
          <cell r="BN74">
            <v>-0.00589843959461633</v>
          </cell>
          <cell r="BO74">
            <v>-0.00598737795997628</v>
          </cell>
          <cell r="BP74">
            <v>-0.0545908400260473</v>
          </cell>
          <cell r="BQ74">
            <v>-0.0094133853748134</v>
          </cell>
          <cell r="BS74">
            <v>1993</v>
          </cell>
          <cell r="BT74">
            <v>0.0157456787201817</v>
          </cell>
          <cell r="BU74">
            <v>0.0720430370069895</v>
          </cell>
          <cell r="BV74">
            <v>0.0180564252450263</v>
          </cell>
          <cell r="BW74">
            <v>-0.0026813462092822</v>
          </cell>
          <cell r="BX74">
            <v>-0.0190867968886051</v>
          </cell>
          <cell r="BY74">
            <v>0.0462831708959808</v>
          </cell>
          <cell r="BZ74">
            <v>0.0225887323675905</v>
          </cell>
          <cell r="CA74">
            <v>0.0483522314928883</v>
          </cell>
          <cell r="CB74">
            <v>-0.00201782937422918</v>
          </cell>
          <cell r="CC74">
            <v>-0.00211888900875633</v>
          </cell>
          <cell r="CD74">
            <v>-0.050687741480356</v>
          </cell>
          <cell r="CE74">
            <v>-0.00527506983507437</v>
          </cell>
          <cell r="CG74">
            <v>1993</v>
          </cell>
          <cell r="CH74">
            <v>0.143943877106755</v>
          </cell>
        </row>
        <row r="75">
          <cell r="A75">
            <v>1994</v>
          </cell>
          <cell r="B75">
            <v>16870</v>
          </cell>
          <cell r="C75">
            <v>16441</v>
          </cell>
          <cell r="D75">
            <v>16097</v>
          </cell>
          <cell r="E75">
            <v>15757</v>
          </cell>
          <cell r="F75">
            <v>15374</v>
          </cell>
          <cell r="G75">
            <v>15541</v>
          </cell>
          <cell r="H75">
            <v>15509</v>
          </cell>
          <cell r="I75">
            <v>15841</v>
          </cell>
          <cell r="J75">
            <v>15202</v>
          </cell>
          <cell r="K75">
            <v>15089</v>
          </cell>
          <cell r="L75">
            <v>14990</v>
          </cell>
          <cell r="M75">
            <v>15120</v>
          </cell>
          <cell r="O75">
            <v>1994</v>
          </cell>
          <cell r="P75">
            <v>516</v>
          </cell>
          <cell r="Q75">
            <v>529</v>
          </cell>
          <cell r="R75">
            <v>544</v>
          </cell>
          <cell r="S75">
            <v>573</v>
          </cell>
          <cell r="T75">
            <v>586</v>
          </cell>
          <cell r="U75">
            <v>577</v>
          </cell>
          <cell r="V75">
            <v>577</v>
          </cell>
          <cell r="W75">
            <v>563</v>
          </cell>
          <cell r="X75">
            <v>586</v>
          </cell>
          <cell r="Y75">
            <v>594</v>
          </cell>
          <cell r="Z75">
            <v>596</v>
          </cell>
          <cell r="AA75">
            <v>590</v>
          </cell>
          <cell r="AC75">
            <v>1994</v>
          </cell>
          <cell r="AD75">
            <v>17310</v>
          </cell>
          <cell r="AE75">
            <v>16256</v>
          </cell>
          <cell r="AF75">
            <v>15633</v>
          </cell>
          <cell r="AG75">
            <v>15943</v>
          </cell>
          <cell r="AH75">
            <v>15441</v>
          </cell>
          <cell r="AI75">
            <v>15399</v>
          </cell>
          <cell r="AJ75">
            <v>15843</v>
          </cell>
          <cell r="AK75">
            <v>15724</v>
          </cell>
          <cell r="AL75">
            <v>15250</v>
          </cell>
          <cell r="AM75">
            <v>15307</v>
          </cell>
          <cell r="AN75">
            <v>15009</v>
          </cell>
          <cell r="AO75">
            <v>15012</v>
          </cell>
          <cell r="AQ75">
            <v>1994</v>
          </cell>
          <cell r="AR75">
            <v>0.00420332599374203</v>
          </cell>
          <cell r="AS75">
            <v>0.00418702532254959</v>
          </cell>
          <cell r="AT75">
            <v>0.00448899278215223</v>
          </cell>
          <cell r="AU75">
            <v>0.00481287500799591</v>
          </cell>
          <cell r="AV75">
            <v>0.00470904890338498</v>
          </cell>
          <cell r="AW75">
            <v>0.00483947337175917</v>
          </cell>
          <cell r="AX75">
            <v>0.00484268080178367</v>
          </cell>
          <cell r="AY75">
            <v>0.00469107439668413</v>
          </cell>
          <cell r="AZ75">
            <v>0.00472121809548037</v>
          </cell>
          <cell r="BA75">
            <v>0.00489774098360656</v>
          </cell>
          <cell r="BB75">
            <v>0.00486380958602818</v>
          </cell>
          <cell r="BC75">
            <v>0.00495302818309015</v>
          </cell>
          <cell r="BE75">
            <v>1994</v>
          </cell>
          <cell r="BF75">
            <v>0.00301309537605743</v>
          </cell>
          <cell r="BG75">
            <v>-0.0608896591565569</v>
          </cell>
          <cell r="BH75">
            <v>-0.038324311023622</v>
          </cell>
          <cell r="BI75">
            <v>0.0198298471182754</v>
          </cell>
          <cell r="BJ75">
            <v>-0.0314871730540049</v>
          </cell>
          <cell r="BK75">
            <v>-0.00272003108606955</v>
          </cell>
          <cell r="BL75">
            <v>0.0288330411065654</v>
          </cell>
          <cell r="BM75">
            <v>-0.00751120368617053</v>
          </cell>
          <cell r="BN75">
            <v>-0.030145001271941</v>
          </cell>
          <cell r="BO75">
            <v>0.00373770491803271</v>
          </cell>
          <cell r="BP75">
            <v>-0.0194682171555497</v>
          </cell>
          <cell r="BQ75">
            <v>0.000199880071956926</v>
          </cell>
          <cell r="BS75">
            <v>1994</v>
          </cell>
          <cell r="BT75">
            <v>0.00721642136979946</v>
          </cell>
          <cell r="BU75">
            <v>-0.0567026338340073</v>
          </cell>
          <cell r="BV75">
            <v>-0.0338353182414698</v>
          </cell>
          <cell r="BW75">
            <v>0.0246427221262713</v>
          </cell>
          <cell r="BX75">
            <v>-0.02677812415062</v>
          </cell>
          <cell r="BY75">
            <v>0.00211944228568962</v>
          </cell>
          <cell r="BZ75">
            <v>0.033675721908349</v>
          </cell>
          <cell r="CA75">
            <v>-0.0028201292894864</v>
          </cell>
          <cell r="CB75">
            <v>-0.0254237831764606</v>
          </cell>
          <cell r="CC75">
            <v>0.00863544590163927</v>
          </cell>
          <cell r="CD75">
            <v>-0.0146044075695215</v>
          </cell>
          <cell r="CE75">
            <v>0.00515290825504707</v>
          </cell>
          <cell r="CG75">
            <v>1994</v>
          </cell>
          <cell r="CH75">
            <v>-0.079387238778824</v>
          </cell>
        </row>
        <row r="76">
          <cell r="A76">
            <v>1995</v>
          </cell>
          <cell r="B76">
            <v>15387</v>
          </cell>
          <cell r="C76">
            <v>16017</v>
          </cell>
          <cell r="D76">
            <v>15817</v>
          </cell>
          <cell r="E76">
            <v>16223</v>
          </cell>
          <cell r="F76">
            <v>16413</v>
          </cell>
          <cell r="G76">
            <v>16758</v>
          </cell>
          <cell r="H76">
            <v>16949</v>
          </cell>
          <cell r="I76">
            <v>17215</v>
          </cell>
          <cell r="J76">
            <v>17898</v>
          </cell>
          <cell r="K76">
            <v>18649</v>
          </cell>
          <cell r="L76">
            <v>18922</v>
          </cell>
          <cell r="M76">
            <v>19753</v>
          </cell>
          <cell r="O76">
            <v>1995</v>
          </cell>
          <cell r="P76">
            <v>584</v>
          </cell>
          <cell r="Q76">
            <v>559</v>
          </cell>
          <cell r="R76">
            <v>568</v>
          </cell>
          <cell r="S76">
            <v>555</v>
          </cell>
          <cell r="T76">
            <v>548</v>
          </cell>
          <cell r="U76">
            <v>538</v>
          </cell>
          <cell r="V76">
            <v>533</v>
          </cell>
          <cell r="W76">
            <v>524</v>
          </cell>
          <cell r="X76">
            <v>505</v>
          </cell>
          <cell r="Y76">
            <v>482</v>
          </cell>
          <cell r="Z76">
            <v>483</v>
          </cell>
          <cell r="AA76">
            <v>463</v>
          </cell>
          <cell r="AC76">
            <v>1995</v>
          </cell>
          <cell r="AD76">
            <v>16107</v>
          </cell>
          <cell r="AE76">
            <v>16009</v>
          </cell>
          <cell r="AF76">
            <v>15838</v>
          </cell>
          <cell r="AG76">
            <v>16341</v>
          </cell>
          <cell r="AH76">
            <v>16783</v>
          </cell>
          <cell r="AI76">
            <v>16786</v>
          </cell>
          <cell r="AJ76">
            <v>17139</v>
          </cell>
          <cell r="AK76">
            <v>17410</v>
          </cell>
          <cell r="AL76">
            <v>18446</v>
          </cell>
          <cell r="AM76">
            <v>18809</v>
          </cell>
          <cell r="AN76">
            <v>18990</v>
          </cell>
          <cell r="AO76">
            <v>20258</v>
          </cell>
          <cell r="AQ76">
            <v>1995</v>
          </cell>
          <cell r="AR76">
            <v>0.00498823607780442</v>
          </cell>
          <cell r="AS76">
            <v>0.00463230427764326</v>
          </cell>
          <cell r="AT76">
            <v>0.00467656526537156</v>
          </cell>
          <cell r="AU76">
            <v>0.00473742738982195</v>
          </cell>
          <cell r="AV76">
            <v>0.00458678783428187</v>
          </cell>
          <cell r="AW76">
            <v>0.00447665494845975</v>
          </cell>
          <cell r="AX76">
            <v>0.00448479735096708</v>
          </cell>
          <cell r="AY76">
            <v>0.00438602991228582</v>
          </cell>
          <cell r="AZ76">
            <v>0.00432629236071223</v>
          </cell>
          <cell r="BA76">
            <v>0.00406087046875565</v>
          </cell>
          <cell r="BB76">
            <v>0.00404918124302196</v>
          </cell>
          <cell r="BC76">
            <v>0.00401335746884325</v>
          </cell>
          <cell r="BE76">
            <v>1995</v>
          </cell>
          <cell r="BF76">
            <v>0.0729416466826538</v>
          </cell>
          <cell r="BG76">
            <v>-0.00608431116905694</v>
          </cell>
          <cell r="BH76">
            <v>-0.0106814916609407</v>
          </cell>
          <cell r="BI76">
            <v>0.0317590604874354</v>
          </cell>
          <cell r="BJ76">
            <v>0.0270485282418456</v>
          </cell>
          <cell r="BK76">
            <v>0.000178752308884089</v>
          </cell>
          <cell r="BL76">
            <v>0.02102942928631</v>
          </cell>
          <cell r="BM76">
            <v>0.0158118910088103</v>
          </cell>
          <cell r="BN76">
            <v>0.0595060310166571</v>
          </cell>
          <cell r="BO76">
            <v>0.0196790632115365</v>
          </cell>
          <cell r="BP76">
            <v>0.00962305279387521</v>
          </cell>
          <cell r="BQ76">
            <v>0.0667719852553976</v>
          </cell>
          <cell r="BS76">
            <v>1995</v>
          </cell>
          <cell r="BT76">
            <v>0.0779298827604582</v>
          </cell>
          <cell r="BU76">
            <v>-0.00145200689141368</v>
          </cell>
          <cell r="BV76">
            <v>-0.00600492639556912</v>
          </cell>
          <cell r="BW76">
            <v>0.0364964878772573</v>
          </cell>
          <cell r="BX76">
            <v>0.0316353160761274</v>
          </cell>
          <cell r="BY76">
            <v>0.00465540725734384</v>
          </cell>
          <cell r="BZ76">
            <v>0.0255142266372771</v>
          </cell>
          <cell r="CA76">
            <v>0.0201979209210961</v>
          </cell>
          <cell r="CB76">
            <v>0.0638323233773693</v>
          </cell>
          <cell r="CC76">
            <v>0.0237399336802921</v>
          </cell>
          <cell r="CD76">
            <v>0.0136722340368972</v>
          </cell>
          <cell r="CE76">
            <v>0.0707853427242409</v>
          </cell>
          <cell r="CG76">
            <v>1995</v>
          </cell>
          <cell r="CH76">
            <v>0.421489863450894</v>
          </cell>
        </row>
        <row r="77">
          <cell r="A77">
            <v>1996</v>
          </cell>
          <cell r="B77">
            <v>20257</v>
          </cell>
          <cell r="C77">
            <v>20443</v>
          </cell>
          <cell r="D77">
            <v>19248</v>
          </cell>
          <cell r="E77">
            <v>19025</v>
          </cell>
          <cell r="F77">
            <v>19291</v>
          </cell>
          <cell r="G77">
            <v>19072</v>
          </cell>
          <cell r="H77">
            <v>19071</v>
          </cell>
          <cell r="I77">
            <v>18997</v>
          </cell>
          <cell r="J77">
            <v>18867</v>
          </cell>
          <cell r="K77">
            <v>19332</v>
          </cell>
          <cell r="L77">
            <v>20145</v>
          </cell>
          <cell r="M77">
            <v>19831</v>
          </cell>
          <cell r="O77">
            <v>1996</v>
          </cell>
          <cell r="P77">
            <v>454</v>
          </cell>
          <cell r="Q77">
            <v>451</v>
          </cell>
          <cell r="R77">
            <v>477</v>
          </cell>
          <cell r="S77">
            <v>484</v>
          </cell>
          <cell r="T77">
            <v>477</v>
          </cell>
          <cell r="U77">
            <v>487</v>
          </cell>
          <cell r="V77">
            <v>531</v>
          </cell>
          <cell r="W77">
            <v>533</v>
          </cell>
          <cell r="X77">
            <v>538</v>
          </cell>
          <cell r="Y77">
            <v>525</v>
          </cell>
          <cell r="Z77">
            <v>505</v>
          </cell>
          <cell r="AA77">
            <v>505</v>
          </cell>
          <cell r="AC77">
            <v>1996</v>
          </cell>
          <cell r="AD77">
            <v>20443</v>
          </cell>
          <cell r="AE77">
            <v>19558</v>
          </cell>
          <cell r="AF77">
            <v>19084</v>
          </cell>
          <cell r="AG77">
            <v>19217</v>
          </cell>
          <cell r="AH77">
            <v>19092</v>
          </cell>
          <cell r="AI77">
            <v>19808</v>
          </cell>
          <cell r="AJ77">
            <v>18478</v>
          </cell>
          <cell r="AK77">
            <v>18786</v>
          </cell>
          <cell r="AL77">
            <v>18880</v>
          </cell>
          <cell r="AM77">
            <v>19755</v>
          </cell>
          <cell r="AN77">
            <v>20086</v>
          </cell>
          <cell r="AO77">
            <v>19881</v>
          </cell>
          <cell r="AQ77">
            <v>1996</v>
          </cell>
          <cell r="AR77">
            <v>0.00378314657583835</v>
          </cell>
          <cell r="AS77">
            <v>0.00375833333333333</v>
          </cell>
          <cell r="AT77">
            <v>0.00391199509152265</v>
          </cell>
          <cell r="AU77">
            <v>0.00402086389995109</v>
          </cell>
          <cell r="AV77">
            <v>0.0039903067596399</v>
          </cell>
          <cell r="AW77">
            <v>0.00405408198896571</v>
          </cell>
          <cell r="AX77">
            <v>0.00426035818861066</v>
          </cell>
          <cell r="AY77">
            <v>0.00456642178085651</v>
          </cell>
          <cell r="AZ77">
            <v>0.00450266421803471</v>
          </cell>
          <cell r="BA77">
            <v>0.00447974046610169</v>
          </cell>
          <cell r="BB77">
            <v>0.00429141356618578</v>
          </cell>
          <cell r="BC77">
            <v>0.00415490681735205</v>
          </cell>
          <cell r="BE77">
            <v>1996</v>
          </cell>
          <cell r="BF77">
            <v>0.00913219468851811</v>
          </cell>
          <cell r="BG77">
            <v>-0.0432911020887345</v>
          </cell>
          <cell r="BH77">
            <v>-0.0242356069127723</v>
          </cell>
          <cell r="BI77">
            <v>0.00696918884929776</v>
          </cell>
          <cell r="BJ77">
            <v>-0.00650465733465166</v>
          </cell>
          <cell r="BK77">
            <v>0.0375026188979677</v>
          </cell>
          <cell r="BL77">
            <v>-0.0671445880452343</v>
          </cell>
          <cell r="BM77">
            <v>0.0166684706137028</v>
          </cell>
          <cell r="BN77">
            <v>0.00500372617906941</v>
          </cell>
          <cell r="BO77">
            <v>0.0463453389830508</v>
          </cell>
          <cell r="BP77">
            <v>0.0167552518349785</v>
          </cell>
          <cell r="BQ77">
            <v>-0.0102061137110425</v>
          </cell>
          <cell r="BS77">
            <v>1996</v>
          </cell>
          <cell r="BT77">
            <v>0.0129153412643565</v>
          </cell>
          <cell r="BU77">
            <v>-0.0395327687554012</v>
          </cell>
          <cell r="BV77">
            <v>-0.0203236118212496</v>
          </cell>
          <cell r="BW77">
            <v>0.0109900527492489</v>
          </cell>
          <cell r="BX77">
            <v>-0.00251435057501176</v>
          </cell>
          <cell r="BY77">
            <v>0.0415567008869334</v>
          </cell>
          <cell r="BZ77">
            <v>-0.0628842298566236</v>
          </cell>
          <cell r="CA77">
            <v>0.0212348923945593</v>
          </cell>
          <cell r="CB77">
            <v>0.00950639039710412</v>
          </cell>
          <cell r="CC77">
            <v>0.0508250794491525</v>
          </cell>
          <cell r="CD77">
            <v>0.0210466654011643</v>
          </cell>
          <cell r="CE77">
            <v>-0.00605120689369047</v>
          </cell>
          <cell r="CG77">
            <v>1996</v>
          </cell>
          <cell r="CH77">
            <v>0.0314372065619026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Selection-LDC"/>
      <sheetName val="___snlqueryparms"/>
      <sheetName val="Selection"/>
      <sheetName val="Credit Ratings-DO Not"/>
      <sheetName val="Regulation"/>
    </sheetNames>
    <sheetDataSet>
      <sheetData sheetId="0" refreshError="1"/>
      <sheetData sheetId="1" refreshError="1"/>
      <sheetData sheetId="2" refreshError="1"/>
      <sheetData sheetId="3">
        <row r="5">
          <cell r="B5" t="str">
            <v>A</v>
          </cell>
          <cell r="C5">
            <v>16</v>
          </cell>
        </row>
        <row r="6">
          <cell r="B6" t="str">
            <v>A-</v>
          </cell>
          <cell r="C6">
            <v>15</v>
          </cell>
        </row>
        <row r="7">
          <cell r="B7" t="str">
            <v>A+</v>
          </cell>
          <cell r="C7">
            <v>17</v>
          </cell>
        </row>
        <row r="8">
          <cell r="B8" t="str">
            <v>AA</v>
          </cell>
          <cell r="C8">
            <v>19</v>
          </cell>
        </row>
        <row r="9">
          <cell r="B9" t="str">
            <v>AA-</v>
          </cell>
          <cell r="C9">
            <v>18</v>
          </cell>
        </row>
        <row r="10">
          <cell r="B10" t="str">
            <v>AA+</v>
          </cell>
          <cell r="C10">
            <v>20</v>
          </cell>
        </row>
        <row r="11">
          <cell r="B11" t="str">
            <v>AAA</v>
          </cell>
          <cell r="C11">
            <v>21</v>
          </cell>
        </row>
        <row r="12">
          <cell r="B12" t="str">
            <v>B</v>
          </cell>
          <cell r="C12">
            <v>7</v>
          </cell>
        </row>
        <row r="13">
          <cell r="B13" t="str">
            <v>B-</v>
          </cell>
          <cell r="C13">
            <v>6</v>
          </cell>
        </row>
        <row r="14">
          <cell r="B14" t="str">
            <v>B+</v>
          </cell>
          <cell r="C14">
            <v>8</v>
          </cell>
        </row>
        <row r="15">
          <cell r="B15" t="str">
            <v>BB</v>
          </cell>
          <cell r="C15">
            <v>10</v>
          </cell>
        </row>
        <row r="16">
          <cell r="B16" t="str">
            <v>BB-</v>
          </cell>
          <cell r="C16">
            <v>9</v>
          </cell>
        </row>
        <row r="17">
          <cell r="B17" t="str">
            <v>BB+</v>
          </cell>
          <cell r="C17">
            <v>11</v>
          </cell>
        </row>
        <row r="18">
          <cell r="B18" t="str">
            <v>BBB</v>
          </cell>
          <cell r="C18">
            <v>13</v>
          </cell>
        </row>
        <row r="19">
          <cell r="B19" t="str">
            <v>BBB-</v>
          </cell>
          <cell r="C19">
            <v>12</v>
          </cell>
        </row>
        <row r="20">
          <cell r="B20" t="str">
            <v>BBB+</v>
          </cell>
          <cell r="C20">
            <v>14</v>
          </cell>
        </row>
        <row r="21">
          <cell r="B21" t="str">
            <v>C</v>
          </cell>
          <cell r="C21">
            <v>1</v>
          </cell>
        </row>
        <row r="22">
          <cell r="B22" t="str">
            <v>CC</v>
          </cell>
          <cell r="C22">
            <v>2</v>
          </cell>
        </row>
        <row r="23">
          <cell r="B23" t="str">
            <v>CCC</v>
          </cell>
          <cell r="C23">
            <v>4</v>
          </cell>
        </row>
        <row r="24">
          <cell r="B24" t="str">
            <v>CCC-</v>
          </cell>
          <cell r="C24">
            <v>3</v>
          </cell>
        </row>
        <row r="25">
          <cell r="B25" t="str">
            <v>CCC+</v>
          </cell>
          <cell r="C25">
            <v>5</v>
          </cell>
        </row>
        <row r="26">
          <cell r="B26" t="str">
            <v>NR</v>
          </cell>
          <cell r="C26">
            <v>0</v>
          </cell>
        </row>
      </sheetData>
      <sheetData sheetId="4" refreshError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SECT_G"/>
      <sheetName val="WP_G6"/>
      <sheetName val="WP_G14"/>
      <sheetName val="WP_G15"/>
      <sheetName val="WP_G-16"/>
      <sheetName val="WP_G-17"/>
      <sheetName val="WP_G-18a"/>
      <sheetName val="WP_G-18b"/>
      <sheetName val="WP_H1"/>
      <sheetName val="WP_H1.1"/>
      <sheetName val="WP_H1.2"/>
      <sheetName val="WP_H3"/>
      <sheetName val="WP_H3-1"/>
      <sheetName val="WP_H4"/>
      <sheetName val="WP_H4.1"/>
      <sheetName val="WP_H4.2"/>
      <sheetName val="WP_H4.3"/>
      <sheetName val="WP_H4.4"/>
      <sheetName val="WP_H4.5"/>
      <sheetName val="WP_H4.6"/>
      <sheetName val="WP_H5"/>
      <sheetName val="WP_H6"/>
      <sheetName val="WP_H7"/>
      <sheetName val="WP_H8"/>
      <sheetName val="WP_H8.1"/>
      <sheetName val="WP_H8.2"/>
      <sheetName val="WP_H9"/>
      <sheetName val="WP_H9.1"/>
      <sheetName val="WP_H9.2"/>
      <sheetName val="WP_H10"/>
      <sheetName val="WP_H10.1"/>
      <sheetName val="WP_H10.2"/>
      <sheetName val="WP_H11"/>
      <sheetName val="WP_H12"/>
      <sheetName val="WP_H13"/>
      <sheetName val="WP_H14"/>
      <sheetName val="WP_H15"/>
      <sheetName val="WP_H16"/>
      <sheetName val="WP_H17"/>
      <sheetName val="WP_H18"/>
      <sheetName val="WP_H19"/>
      <sheetName val="WP_H20"/>
      <sheetName val="WP_H21"/>
      <sheetName val="WP_H22"/>
      <sheetName val="WP_I1"/>
      <sheetName val="WP_I2"/>
      <sheetName val="WP_I3"/>
      <sheetName val="WP_J1"/>
      <sheetName val="WP_J2"/>
      <sheetName val="WP_J3"/>
      <sheetName val="WP_J4"/>
      <sheetName val="WP_J5"/>
      <sheetName val="WP_J6"/>
      <sheetName val="SECT_K"/>
      <sheetName val="SECT_L"/>
      <sheetName val="SECT_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B2" t="str">
            <v>Section H - Operating Income Statement</v>
          </cell>
        </row>
        <row r="3">
          <cell r="B3" t="str">
            <v>W/P H-9</v>
          </cell>
        </row>
        <row r="4">
          <cell r="A4" t="str">
            <v>OKLAHOMA GAS AND ELECTRIC SERVICES</v>
          </cell>
        </row>
        <row r="5">
          <cell r="A5" t="str">
            <v>DIRECTORS' FEES &amp; EXECUTIVE SALARIES &amp; EXPENSES</v>
          </cell>
        </row>
        <row r="6">
          <cell r="A6" t="str">
            <v>TEST YEAR ENDING DECEMBER 31, 1995</v>
          </cell>
        </row>
        <row r="7">
          <cell r="A7" t="str">
            <v>CAUSE NO. PUD  960000116</v>
          </cell>
        </row>
        <row r="10">
          <cell r="B10" t="str">
            <v>Line</v>
          </cell>
          <cell r="F10" t="str">
            <v>Fees &amp;</v>
          </cell>
          <cell r="H10" t="str">
            <v>Incentive</v>
          </cell>
          <cell r="J10" t="str">
            <v>Restricted</v>
          </cell>
        </row>
        <row r="11">
          <cell r="B11" t="str">
            <v>No.</v>
          </cell>
          <cell r="D11" t="str">
            <v>Description</v>
          </cell>
          <cell r="F11" t="str">
            <v>Salaries</v>
          </cell>
          <cell r="H11" t="str">
            <v>Compensation</v>
          </cell>
          <cell r="J11" t="str">
            <v>Stock</v>
          </cell>
          <cell r="L11" t="str">
            <v>Expenses</v>
          </cell>
        </row>
        <row r="13">
          <cell r="B13" t="str">
            <v>1.</v>
          </cell>
          <cell r="D13" t="str">
            <v>Herbert H Champlin</v>
          </cell>
          <cell r="F13">
            <v>34000</v>
          </cell>
          <cell r="L13">
            <v>1495</v>
          </cell>
        </row>
        <row r="14">
          <cell r="D14" t="str">
            <v>William E Durrett</v>
          </cell>
          <cell r="F14">
            <v>35000</v>
          </cell>
        </row>
        <row r="15">
          <cell r="D15" t="str">
            <v>Martha W Griffin</v>
          </cell>
          <cell r="F15">
            <v>34000</v>
          </cell>
          <cell r="L15">
            <v>1740</v>
          </cell>
        </row>
        <row r="16">
          <cell r="D16" t="str">
            <v>Hugh Hembree</v>
          </cell>
          <cell r="F16">
            <v>30000</v>
          </cell>
          <cell r="L16">
            <v>2074</v>
          </cell>
        </row>
        <row r="17">
          <cell r="D17" t="str">
            <v>Donald S Kennedy</v>
          </cell>
          <cell r="F17">
            <v>8000</v>
          </cell>
        </row>
        <row r="18">
          <cell r="D18" t="str">
            <v>Wayne A Parker</v>
          </cell>
          <cell r="F18">
            <v>24000</v>
          </cell>
        </row>
        <row r="19">
          <cell r="D19" t="str">
            <v>John F Snodgrass</v>
          </cell>
          <cell r="F19">
            <v>31000</v>
          </cell>
          <cell r="L19">
            <v>1329</v>
          </cell>
        </row>
        <row r="20">
          <cell r="D20" t="str">
            <v>John A Taylor</v>
          </cell>
          <cell r="F20">
            <v>35000</v>
          </cell>
          <cell r="L20">
            <v>407</v>
          </cell>
        </row>
        <row r="21">
          <cell r="D21" t="str">
            <v>Ronald White</v>
          </cell>
          <cell r="F21">
            <v>31000</v>
          </cell>
        </row>
        <row r="24">
          <cell r="D24" t="str">
            <v>J G Harlow jr</v>
          </cell>
          <cell r="F24">
            <v>500000</v>
          </cell>
          <cell r="H24">
            <v>183000</v>
          </cell>
          <cell r="J24">
            <v>149972</v>
          </cell>
          <cell r="L24">
            <v>6850</v>
          </cell>
        </row>
        <row r="25">
          <cell r="D25" t="str">
            <v>Patrick J Ryan</v>
          </cell>
          <cell r="F25">
            <v>295000</v>
          </cell>
          <cell r="H25">
            <v>63130</v>
          </cell>
          <cell r="J25">
            <v>58968</v>
          </cell>
          <cell r="L25">
            <v>5218</v>
          </cell>
        </row>
        <row r="26">
          <cell r="D26" t="str">
            <v>S E Moore</v>
          </cell>
          <cell r="F26">
            <v>212000</v>
          </cell>
          <cell r="H26">
            <v>58591</v>
          </cell>
          <cell r="J26">
            <v>52974</v>
          </cell>
          <cell r="L26">
            <v>1912</v>
          </cell>
        </row>
        <row r="27">
          <cell r="D27" t="str">
            <v>A M Strecker</v>
          </cell>
          <cell r="F27">
            <v>200000</v>
          </cell>
          <cell r="H27">
            <v>46800</v>
          </cell>
          <cell r="J27">
            <v>39974</v>
          </cell>
          <cell r="L27">
            <v>602</v>
          </cell>
        </row>
        <row r="28">
          <cell r="D28" t="str">
            <v>J T Coffman</v>
          </cell>
          <cell r="F28">
            <v>127500</v>
          </cell>
          <cell r="H28">
            <v>31720</v>
          </cell>
          <cell r="J28">
            <v>25475</v>
          </cell>
          <cell r="L28">
            <v>3758</v>
          </cell>
        </row>
        <row r="29">
          <cell r="D29" t="str">
            <v>J R Hatfield</v>
          </cell>
          <cell r="F29">
            <v>127500</v>
          </cell>
          <cell r="H29">
            <v>29835</v>
          </cell>
          <cell r="J29">
            <v>25475</v>
          </cell>
          <cell r="L29">
            <v>1902</v>
          </cell>
        </row>
        <row r="30">
          <cell r="D30" t="str">
            <v>D L Young</v>
          </cell>
          <cell r="F30">
            <v>120000</v>
          </cell>
          <cell r="H30">
            <v>25894</v>
          </cell>
          <cell r="J30">
            <v>23976</v>
          </cell>
          <cell r="L30">
            <v>2050</v>
          </cell>
        </row>
        <row r="31">
          <cell r="D31" t="str">
            <v>M D Bowen jr</v>
          </cell>
          <cell r="F31">
            <v>119167</v>
          </cell>
          <cell r="H31">
            <v>28548</v>
          </cell>
          <cell r="J31">
            <v>23814</v>
          </cell>
          <cell r="L31">
            <v>3474</v>
          </cell>
        </row>
        <row r="32">
          <cell r="D32" t="str">
            <v>M G Davis</v>
          </cell>
          <cell r="F32">
            <v>118000</v>
          </cell>
          <cell r="H32">
            <v>25680</v>
          </cell>
          <cell r="J32">
            <v>23571</v>
          </cell>
        </row>
        <row r="33">
          <cell r="D33" t="str">
            <v>D R Rowlett</v>
          </cell>
          <cell r="F33">
            <v>94167</v>
          </cell>
          <cell r="H33">
            <v>15960</v>
          </cell>
          <cell r="J33">
            <v>18833</v>
          </cell>
          <cell r="L33">
            <v>1053</v>
          </cell>
        </row>
        <row r="34">
          <cell r="D34" t="str">
            <v>I B Elliott</v>
          </cell>
          <cell r="F34">
            <v>94333</v>
          </cell>
          <cell r="H34">
            <v>16128</v>
          </cell>
          <cell r="J34">
            <v>9396</v>
          </cell>
          <cell r="L34">
            <v>763</v>
          </cell>
        </row>
        <row r="37">
          <cell r="D37" t="str">
            <v>B G Anthony</v>
          </cell>
          <cell r="F37">
            <v>104772</v>
          </cell>
          <cell r="J37">
            <v>8384</v>
          </cell>
          <cell r="L37">
            <v>7579</v>
          </cell>
        </row>
        <row r="38">
          <cell r="D38" t="str">
            <v>T C Vincent</v>
          </cell>
          <cell r="F38">
            <v>104472</v>
          </cell>
          <cell r="J38">
            <v>8384</v>
          </cell>
          <cell r="L38">
            <v>1091</v>
          </cell>
        </row>
        <row r="39">
          <cell r="D39" t="str">
            <v>W L Wylie</v>
          </cell>
          <cell r="F39">
            <v>104472</v>
          </cell>
          <cell r="J39">
            <v>8384</v>
          </cell>
          <cell r="L39">
            <v>5126</v>
          </cell>
        </row>
        <row r="40">
          <cell r="D40" t="str">
            <v>P M Dean</v>
          </cell>
          <cell r="F40">
            <v>104472</v>
          </cell>
          <cell r="J40">
            <v>6278</v>
          </cell>
          <cell r="L40">
            <v>7328</v>
          </cell>
        </row>
        <row r="41">
          <cell r="D41" t="str">
            <v>O W Beasley</v>
          </cell>
          <cell r="F41">
            <v>103712</v>
          </cell>
          <cell r="J41">
            <v>5184</v>
          </cell>
          <cell r="L41">
            <v>3143</v>
          </cell>
        </row>
        <row r="42">
          <cell r="D42" t="str">
            <v>T L Henry</v>
          </cell>
          <cell r="F42">
            <v>102340</v>
          </cell>
          <cell r="J42">
            <v>5103</v>
          </cell>
          <cell r="L42">
            <v>3483</v>
          </cell>
        </row>
        <row r="43">
          <cell r="D43" t="str">
            <v>J R Helton</v>
          </cell>
          <cell r="F43">
            <v>101980</v>
          </cell>
          <cell r="J43">
            <v>5103</v>
          </cell>
          <cell r="L43">
            <v>8777</v>
          </cell>
        </row>
        <row r="44">
          <cell r="D44" t="str">
            <v>R P Schmid</v>
          </cell>
          <cell r="F44">
            <v>95820</v>
          </cell>
          <cell r="J44">
            <v>9599</v>
          </cell>
          <cell r="L44">
            <v>4449</v>
          </cell>
        </row>
        <row r="45">
          <cell r="D45" t="str">
            <v>J E Wilson *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Gen Info_Factors &amp; Rates"/>
      <sheetName val="Index"/>
      <sheetName val="SCH_B1"/>
      <sheetName val="SCH_B2"/>
      <sheetName val="SCH_B2.1"/>
      <sheetName val="SCH_B2.2"/>
      <sheetName val="SCH_B2.3"/>
      <sheetName val="SCH_B2.4"/>
      <sheetName val="SCH_B3"/>
      <sheetName val="SCH_B4_P forma Adjs list"/>
      <sheetName val="SCH_C1"/>
      <sheetName val="SCH_C2"/>
      <sheetName val="SCH_C2.1"/>
      <sheetName val="SCH_D1A"/>
      <sheetName val="SCH_D2"/>
      <sheetName val="SCH_D2.1"/>
      <sheetName val="SCH_E1"/>
      <sheetName val="SCH_F1"/>
      <sheetName val="SCH_F-2"/>
      <sheetName val="SCH_F-3"/>
      <sheetName val="SCH_G"/>
      <sheetName val="SCH_H1"/>
      <sheetName val="SCH_H2"/>
      <sheetName val="SCH_H3"/>
      <sheetName val="SCH_I1"/>
      <sheetName val="SCH_I1_1"/>
      <sheetName val="SCH_J1 &amp; J2"/>
      <sheetName val="SCH_J3"/>
      <sheetName val="SCH_J4"/>
      <sheetName val="SCH_B4_Adjs list"/>
      <sheetName val="SCH_C3 Adjs List"/>
      <sheetName val="SCH_D1"/>
      <sheetName val="SCH_D3 Adjs list"/>
      <sheetName val="Sheet1"/>
      <sheetName val="SCH_B3.1"/>
      <sheetName val="SCH_C1-a"/>
      <sheetName val="SCH_I1a"/>
      <sheetName val="SCH_J1"/>
    </sheetNames>
    <sheetDataSet>
      <sheetData sheetId="0"/>
      <sheetData sheetId="1"/>
      <sheetData sheetId="2" refreshError="1">
        <row r="2">
          <cell r="B2" t="str">
            <v>SCHEDULE B - 1</v>
          </cell>
        </row>
        <row r="4">
          <cell r="B4" t="str">
            <v>OKLAHOMA GAS AND ELECTRIC SERVICES</v>
          </cell>
        </row>
        <row r="5">
          <cell r="B5" t="str">
            <v>REVENUE REQUIREMENT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0">
          <cell r="B10" t="str">
            <v>Line</v>
          </cell>
        </row>
        <row r="11">
          <cell r="B11" t="str">
            <v>No.</v>
          </cell>
          <cell r="D11" t="str">
            <v>Description</v>
          </cell>
          <cell r="F11" t="str">
            <v>Reference</v>
          </cell>
        </row>
        <row r="13">
          <cell r="B13" t="str">
            <v>1.</v>
          </cell>
          <cell r="D13" t="str">
            <v>Pro Forma Rate Base</v>
          </cell>
          <cell r="F13" t="str">
            <v>Sch B-2</v>
          </cell>
        </row>
        <row r="15">
          <cell r="B15" t="str">
            <v>2.</v>
          </cell>
          <cell r="D15" t="str">
            <v>Rate of Return</v>
          </cell>
          <cell r="F15" t="str">
            <v>Sch F-1</v>
          </cell>
        </row>
        <row r="17">
          <cell r="B17" t="str">
            <v>3.</v>
          </cell>
          <cell r="D17" t="str">
            <v>Return on Rate Base</v>
          </cell>
          <cell r="F17" t="str">
            <v>1 times 2</v>
          </cell>
        </row>
        <row r="19">
          <cell r="B19" t="str">
            <v>4.</v>
          </cell>
          <cell r="D19" t="str">
            <v>Operating Efficiency Allowance</v>
          </cell>
          <cell r="F19" t="str">
            <v>1 times .383</v>
          </cell>
        </row>
        <row r="21">
          <cell r="B21" t="str">
            <v>5.</v>
          </cell>
          <cell r="D21" t="str">
            <v>Operating Income Required</v>
          </cell>
          <cell r="F21" t="str">
            <v>3 plus 4</v>
          </cell>
        </row>
        <row r="23">
          <cell r="B23" t="str">
            <v>6.</v>
          </cell>
          <cell r="D23" t="str">
            <v>Pro Forma Operating Income</v>
          </cell>
          <cell r="F23" t="str">
            <v>Sch H-1</v>
          </cell>
        </row>
        <row r="25">
          <cell r="B25" t="str">
            <v>7.</v>
          </cell>
          <cell r="D25" t="str">
            <v>Difference</v>
          </cell>
          <cell r="F25" t="str">
            <v>5 minus 6</v>
          </cell>
        </row>
        <row r="27">
          <cell r="B27" t="str">
            <v>8.</v>
          </cell>
          <cell r="D27" t="str">
            <v>Income Tax Gross Up Factor</v>
          </cell>
        </row>
        <row r="29">
          <cell r="B29" t="str">
            <v>9.</v>
          </cell>
          <cell r="D29" t="str">
            <v>Revenue Change</v>
          </cell>
          <cell r="F29" t="str">
            <v>7 times 8</v>
          </cell>
        </row>
      </sheetData>
      <sheetData sheetId="3"/>
      <sheetData sheetId="4"/>
      <sheetData sheetId="5"/>
      <sheetData sheetId="6"/>
      <sheetData sheetId="7"/>
      <sheetData sheetId="8" refreshError="1">
        <row r="2">
          <cell r="B2" t="str">
            <v>SCHEDULE   B - 3</v>
          </cell>
        </row>
        <row r="4">
          <cell r="B4" t="str">
            <v>OKLAHOMA GAS AND ELECTRIC SERVICES</v>
          </cell>
        </row>
        <row r="5">
          <cell r="B5" t="str">
            <v>ADJUSTMENTS TO RATE BASE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1">
          <cell r="B11" t="str">
            <v>Line</v>
          </cell>
        </row>
        <row r="12">
          <cell r="B12" t="str">
            <v>No.</v>
          </cell>
          <cell r="D12" t="str">
            <v>Description</v>
          </cell>
          <cell r="F12" t="str">
            <v>Ref.</v>
          </cell>
        </row>
        <row r="14">
          <cell r="D14" t="str">
            <v>Plant in Service</v>
          </cell>
        </row>
        <row r="15">
          <cell r="B15" t="str">
            <v>1.</v>
          </cell>
          <cell r="D15" t="str">
            <v>Utility Plant</v>
          </cell>
          <cell r="F15" t="str">
            <v>Sch C-1</v>
          </cell>
        </row>
        <row r="17">
          <cell r="B17" t="str">
            <v>2.</v>
          </cell>
          <cell r="D17" t="str">
            <v>Accumulated Depreciation</v>
          </cell>
          <cell r="F17" t="str">
            <v>Sch D-1</v>
          </cell>
        </row>
        <row r="19">
          <cell r="B19" t="str">
            <v>3.</v>
          </cell>
          <cell r="D19" t="str">
            <v>Plant held for future use</v>
          </cell>
          <cell r="F19" t="str">
            <v>Sch C-1</v>
          </cell>
        </row>
        <row r="21">
          <cell r="B21" t="str">
            <v>4.</v>
          </cell>
          <cell r="D21" t="str">
            <v>Net Plant</v>
          </cell>
        </row>
        <row r="23">
          <cell r="B23" t="str">
            <v>5.</v>
          </cell>
          <cell r="D23" t="str">
            <v>Other Rate Base Investment</v>
          </cell>
        </row>
        <row r="24">
          <cell r="D24" t="str">
            <v>Cash Working Capital</v>
          </cell>
          <cell r="F24" t="str">
            <v>Sch E-1</v>
          </cell>
        </row>
        <row r="26">
          <cell r="B26" t="str">
            <v>6.</v>
          </cell>
          <cell r="D26" t="str">
            <v>Prepayments</v>
          </cell>
          <cell r="F26" t="str">
            <v>Sch B 2-1</v>
          </cell>
        </row>
        <row r="28">
          <cell r="B28" t="str">
            <v>7.</v>
          </cell>
          <cell r="D28" t="str">
            <v>Material &amp; Supplies</v>
          </cell>
          <cell r="F28" t="str">
            <v>Sch B 2-1</v>
          </cell>
        </row>
        <row r="30">
          <cell r="B30" t="str">
            <v>8.</v>
          </cell>
          <cell r="D30" t="str">
            <v>Fuel Inventories</v>
          </cell>
          <cell r="F30" t="str">
            <v>Sch B 2-1</v>
          </cell>
        </row>
        <row r="32">
          <cell r="B32" t="str">
            <v>9.</v>
          </cell>
          <cell r="D32" t="str">
            <v>Gas in Storage</v>
          </cell>
          <cell r="F32" t="str">
            <v>Sch B 2-1</v>
          </cell>
        </row>
        <row r="34">
          <cell r="B34" t="str">
            <v>10.</v>
          </cell>
          <cell r="D34" t="str">
            <v>Other</v>
          </cell>
        </row>
        <row r="36">
          <cell r="B36" t="str">
            <v>11.</v>
          </cell>
          <cell r="D36" t="str">
            <v>Rate Base Additions &amp; Reductions</v>
          </cell>
        </row>
        <row r="37">
          <cell r="D37" t="str">
            <v>Accum Deferred Inc Taxes</v>
          </cell>
          <cell r="F37" t="str">
            <v>Sch B 2-2</v>
          </cell>
        </row>
        <row r="39">
          <cell r="B39" t="str">
            <v>13.</v>
          </cell>
          <cell r="D39" t="str">
            <v>Regulatory Assets</v>
          </cell>
          <cell r="F39" t="str">
            <v>Sch B 2-4</v>
          </cell>
        </row>
        <row r="41">
          <cell r="B41" t="str">
            <v>14.</v>
          </cell>
          <cell r="D41" t="str">
            <v>Regulatory Liabilities</v>
          </cell>
          <cell r="F41" t="str">
            <v>Sch B 2-4</v>
          </cell>
        </row>
      </sheetData>
      <sheetData sheetId="9"/>
      <sheetData sheetId="10"/>
      <sheetData sheetId="11" refreshError="1">
        <row r="2">
          <cell r="B2" t="str">
            <v>SCHEDULE   C - 2</v>
          </cell>
        </row>
        <row r="4">
          <cell r="A4" t="str">
            <v>OKLAHOMA GAS AND ELECTRIC SERVICES</v>
          </cell>
        </row>
        <row r="5">
          <cell r="A5" t="str">
            <v>ADJUSTMENTS TO PLANT IN SERVICE</v>
          </cell>
        </row>
        <row r="6">
          <cell r="A6" t="str">
            <v>TEST YEAR ENDING SEPTEMBER 30, 2001</v>
          </cell>
        </row>
        <row r="7">
          <cell r="A7" t="str">
            <v>CAUSE NO. PUD  200100455</v>
          </cell>
        </row>
        <row r="8">
          <cell r="D8" t="str">
            <v>   &lt;&lt;&lt;</v>
          </cell>
          <cell r="E8" t="str">
            <v>  shows where data was entered in last rate case ….  Fyi only</v>
          </cell>
        </row>
        <row r="12">
          <cell r="B12" t="str">
            <v>Line</v>
          </cell>
        </row>
        <row r="13">
          <cell r="B13" t="str">
            <v>No.</v>
          </cell>
          <cell r="D13" t="str">
            <v>Account</v>
          </cell>
          <cell r="F13" t="str">
            <v>Plant </v>
          </cell>
        </row>
        <row r="14">
          <cell r="F14" t="str">
            <v>            INTANGIBLE PLANT</v>
          </cell>
        </row>
        <row r="15">
          <cell r="B15" t="str">
            <v>1.</v>
          </cell>
          <cell r="D15">
            <v>301</v>
          </cell>
          <cell r="F15" t="str">
            <v>Organization </v>
          </cell>
        </row>
        <row r="16">
          <cell r="B16" t="str">
            <v>2.</v>
          </cell>
          <cell r="D16">
            <v>302</v>
          </cell>
          <cell r="F16" t="str">
            <v>Franchise and Consents</v>
          </cell>
        </row>
        <row r="17">
          <cell r="B17" t="str">
            <v>3.</v>
          </cell>
          <cell r="D17">
            <v>303</v>
          </cell>
          <cell r="F17" t="str">
            <v>Miscellaneous Intangible Plant</v>
          </cell>
        </row>
        <row r="18">
          <cell r="B18" t="str">
            <v>4.</v>
          </cell>
          <cell r="F18" t="str">
            <v>CWIP</v>
          </cell>
        </row>
        <row r="19">
          <cell r="B19" t="str">
            <v>5.</v>
          </cell>
          <cell r="F19" t="str">
            <v>TOTAL INTANGIBLE PLANT</v>
          </cell>
        </row>
        <row r="21">
          <cell r="F21" t="str">
            <v>            PRODUCTION PLANT</v>
          </cell>
        </row>
        <row r="22">
          <cell r="F22" t="str">
            <v>   STEAM PRODUCTION</v>
          </cell>
        </row>
        <row r="23">
          <cell r="B23" t="str">
            <v>6.</v>
          </cell>
          <cell r="D23">
            <v>310</v>
          </cell>
          <cell r="F23" t="str">
            <v>Land and Land Rights</v>
          </cell>
        </row>
        <row r="24">
          <cell r="B24" t="str">
            <v>7.</v>
          </cell>
          <cell r="D24">
            <v>311</v>
          </cell>
          <cell r="F24" t="str">
            <v>Structures and Improvements</v>
          </cell>
        </row>
        <row r="25">
          <cell r="B25" t="str">
            <v>8.</v>
          </cell>
          <cell r="D25">
            <v>312</v>
          </cell>
          <cell r="F25" t="str">
            <v>Boiler Plant Equipment</v>
          </cell>
        </row>
        <row r="26">
          <cell r="B26" t="str">
            <v>9.</v>
          </cell>
          <cell r="D26">
            <v>313</v>
          </cell>
          <cell r="F26" t="str">
            <v>Engines and Engine-Driven Generators</v>
          </cell>
        </row>
        <row r="27">
          <cell r="B27" t="str">
            <v>10.</v>
          </cell>
          <cell r="D27">
            <v>314</v>
          </cell>
          <cell r="F27" t="str">
            <v>Turbogenerator Units</v>
          </cell>
        </row>
        <row r="28">
          <cell r="B28" t="str">
            <v>11.</v>
          </cell>
          <cell r="D28">
            <v>315</v>
          </cell>
          <cell r="F28" t="str">
            <v>Accessory Electric Equipment</v>
          </cell>
        </row>
        <row r="29">
          <cell r="B29" t="str">
            <v>12.</v>
          </cell>
          <cell r="D29">
            <v>316</v>
          </cell>
          <cell r="F29" t="str">
            <v>Miscellaneous Power Plant Equipment</v>
          </cell>
        </row>
        <row r="30">
          <cell r="B30" t="str">
            <v>13.</v>
          </cell>
          <cell r="F30" t="str">
            <v>TOTAL STEAM PRODUCTION</v>
          </cell>
        </row>
        <row r="32">
          <cell r="F32" t="str">
            <v>   OTHER PRODUCTION</v>
          </cell>
        </row>
        <row r="33">
          <cell r="B33" t="str">
            <v>14.</v>
          </cell>
          <cell r="D33">
            <v>340</v>
          </cell>
          <cell r="F33" t="str">
            <v>Land and Land Rights</v>
          </cell>
        </row>
        <row r="34">
          <cell r="B34" t="str">
            <v>15.</v>
          </cell>
          <cell r="D34">
            <v>341</v>
          </cell>
          <cell r="F34" t="str">
            <v>Structures and Improvements</v>
          </cell>
        </row>
        <row r="35">
          <cell r="B35" t="str">
            <v>16.</v>
          </cell>
          <cell r="D35">
            <v>342</v>
          </cell>
          <cell r="F35" t="str">
            <v>Fuel Holders, Producers and Accessories</v>
          </cell>
        </row>
        <row r="36">
          <cell r="B36" t="str">
            <v>17.</v>
          </cell>
          <cell r="D36">
            <v>343</v>
          </cell>
          <cell r="F36" t="str">
            <v>Prime movers</v>
          </cell>
        </row>
        <row r="37">
          <cell r="B37" t="str">
            <v>18.</v>
          </cell>
          <cell r="D37">
            <v>344</v>
          </cell>
          <cell r="F37" t="str">
            <v>Generators</v>
          </cell>
        </row>
        <row r="38">
          <cell r="B38" t="str">
            <v>19.</v>
          </cell>
          <cell r="D38">
            <v>345</v>
          </cell>
          <cell r="F38" t="str">
            <v>Accessory Electric Equipment</v>
          </cell>
        </row>
        <row r="39">
          <cell r="B39" t="str">
            <v>20.</v>
          </cell>
          <cell r="D39">
            <v>346</v>
          </cell>
          <cell r="F39" t="str">
            <v>Miscellaneous Power Plant Equipment</v>
          </cell>
        </row>
        <row r="40">
          <cell r="B40" t="str">
            <v>21.</v>
          </cell>
          <cell r="F40" t="str">
            <v>TOTAL OTHER PRODUCTION</v>
          </cell>
        </row>
        <row r="42">
          <cell r="B42" t="str">
            <v>22.</v>
          </cell>
          <cell r="F42" t="str">
            <v>CWIP</v>
          </cell>
        </row>
      </sheetData>
      <sheetData sheetId="12"/>
      <sheetData sheetId="13"/>
      <sheetData sheetId="14" refreshError="1">
        <row r="2">
          <cell r="B2" t="str">
            <v>SCHEDULE   D - 2</v>
          </cell>
        </row>
        <row r="4">
          <cell r="A4" t="str">
            <v>OKLAHOMA GAS AND ELECTRIC SERVICES</v>
          </cell>
        </row>
        <row r="5">
          <cell r="A5" t="str">
            <v>ADJUSTMENTS TO ACCUMULATED PROVISION FOR DEPRECIATION, AMORTIZATION AND DEPLETION</v>
          </cell>
        </row>
        <row r="6">
          <cell r="A6" t="str">
            <v>TEST YEAR ENDING SEPTEMBER 30, 2001</v>
          </cell>
        </row>
        <row r="7">
          <cell r="A7" t="str">
            <v>CAUSE NO. PUD  200100455</v>
          </cell>
        </row>
        <row r="12">
          <cell r="B12" t="str">
            <v>Line</v>
          </cell>
        </row>
        <row r="13">
          <cell r="B13" t="str">
            <v>No.</v>
          </cell>
          <cell r="D13" t="str">
            <v>Account</v>
          </cell>
          <cell r="F13" t="str">
            <v>Plant </v>
          </cell>
        </row>
        <row r="14">
          <cell r="F14" t="str">
            <v>            INTANGIBLE PLANT</v>
          </cell>
        </row>
        <row r="15">
          <cell r="B15" t="str">
            <v>1.</v>
          </cell>
          <cell r="D15">
            <v>301</v>
          </cell>
          <cell r="F15" t="str">
            <v>Organization </v>
          </cell>
        </row>
        <row r="16">
          <cell r="B16" t="str">
            <v>2.</v>
          </cell>
          <cell r="D16">
            <v>302</v>
          </cell>
          <cell r="F16" t="str">
            <v>Franchise and Consents</v>
          </cell>
        </row>
        <row r="17">
          <cell r="B17" t="str">
            <v>3.</v>
          </cell>
          <cell r="D17">
            <v>303</v>
          </cell>
          <cell r="F17" t="str">
            <v>Miscellaneous Intangible Plant</v>
          </cell>
        </row>
        <row r="18">
          <cell r="B18" t="str">
            <v>4.</v>
          </cell>
          <cell r="F18" t="str">
            <v>TOTAL INTANGIBLE PLANT</v>
          </cell>
        </row>
        <row r="20">
          <cell r="F20" t="str">
            <v>            PRODUCTION PLANT</v>
          </cell>
        </row>
        <row r="21">
          <cell r="F21" t="str">
            <v>   STEAM PRODUCTION</v>
          </cell>
        </row>
        <row r="22">
          <cell r="B22" t="str">
            <v>5.</v>
          </cell>
          <cell r="D22">
            <v>310</v>
          </cell>
          <cell r="F22" t="str">
            <v>Land and Land Rights</v>
          </cell>
        </row>
        <row r="23">
          <cell r="B23" t="str">
            <v>6.</v>
          </cell>
          <cell r="D23">
            <v>311</v>
          </cell>
          <cell r="F23" t="str">
            <v>Structures and Improvements</v>
          </cell>
        </row>
        <row r="24">
          <cell r="B24" t="str">
            <v>7.</v>
          </cell>
          <cell r="D24">
            <v>312</v>
          </cell>
          <cell r="F24" t="str">
            <v>Boiler Plant Equipment</v>
          </cell>
        </row>
        <row r="25">
          <cell r="B25" t="str">
            <v>8.</v>
          </cell>
          <cell r="D25">
            <v>313</v>
          </cell>
          <cell r="F25" t="str">
            <v>Engines and Engine-Driven Generators</v>
          </cell>
        </row>
        <row r="26">
          <cell r="B26" t="str">
            <v>9.</v>
          </cell>
          <cell r="D26">
            <v>314</v>
          </cell>
          <cell r="F26" t="str">
            <v>Turbogenerator Units</v>
          </cell>
        </row>
        <row r="27">
          <cell r="B27" t="str">
            <v>10.</v>
          </cell>
          <cell r="D27">
            <v>315</v>
          </cell>
          <cell r="F27" t="str">
            <v>Accessory Electric Equipment</v>
          </cell>
        </row>
        <row r="28">
          <cell r="B28" t="str">
            <v>11.</v>
          </cell>
          <cell r="D28">
            <v>316</v>
          </cell>
          <cell r="F28" t="str">
            <v>Miscellaneous Power Plant Equipment</v>
          </cell>
        </row>
        <row r="29">
          <cell r="B29" t="str">
            <v>12.</v>
          </cell>
          <cell r="F29" t="str">
            <v>TOTAL STEAM PRODUCTION</v>
          </cell>
        </row>
        <row r="31">
          <cell r="F31" t="str">
            <v>   OTHER PRODUCTION</v>
          </cell>
        </row>
        <row r="32">
          <cell r="B32" t="str">
            <v>13.</v>
          </cell>
          <cell r="D32">
            <v>340</v>
          </cell>
          <cell r="F32" t="str">
            <v>Land and Land Rights</v>
          </cell>
        </row>
        <row r="33">
          <cell r="B33" t="str">
            <v>14.</v>
          </cell>
          <cell r="D33">
            <v>341</v>
          </cell>
          <cell r="F33" t="str">
            <v>Structures and Improvements</v>
          </cell>
        </row>
        <row r="34">
          <cell r="B34" t="str">
            <v>15.</v>
          </cell>
          <cell r="D34">
            <v>342</v>
          </cell>
          <cell r="F34" t="str">
            <v>Fuel Holders, Producers and Accessories</v>
          </cell>
        </row>
        <row r="35">
          <cell r="B35" t="str">
            <v>16.</v>
          </cell>
          <cell r="D35">
            <v>343</v>
          </cell>
          <cell r="F35" t="str">
            <v>Prime movers</v>
          </cell>
        </row>
        <row r="36">
          <cell r="B36" t="str">
            <v>17.</v>
          </cell>
          <cell r="D36">
            <v>344</v>
          </cell>
          <cell r="F36" t="str">
            <v>Generators</v>
          </cell>
        </row>
        <row r="37">
          <cell r="B37" t="str">
            <v>18.</v>
          </cell>
          <cell r="D37">
            <v>345</v>
          </cell>
          <cell r="F37" t="str">
            <v>Accessory Electric Equipment</v>
          </cell>
        </row>
        <row r="38">
          <cell r="B38" t="str">
            <v>19.</v>
          </cell>
          <cell r="D38">
            <v>346</v>
          </cell>
          <cell r="F38" t="str">
            <v>Miscellaneous Power Plant Equipment</v>
          </cell>
        </row>
        <row r="39">
          <cell r="B39" t="str">
            <v>20.</v>
          </cell>
          <cell r="F39" t="str">
            <v>TOTAL OTHER PRODUCTION</v>
          </cell>
        </row>
        <row r="41">
          <cell r="B41" t="str">
            <v>21.</v>
          </cell>
          <cell r="F41" t="str">
            <v>TOTAL PRODUCTION PLANT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2">
          <cell r="B2" t="str">
            <v>SCHEDULE  H - 2</v>
          </cell>
        </row>
        <row r="4">
          <cell r="B4" t="str">
            <v>OKLAHOMA GAS AND ELECTRIC SERVICES</v>
          </cell>
        </row>
        <row r="5">
          <cell r="B5" t="str">
            <v>OPERATING INCOME PRO FORMA ADJUSTMENTS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1">
          <cell r="F11" t="str">
            <v>Total</v>
          </cell>
        </row>
        <row r="12">
          <cell r="B12" t="str">
            <v>Line</v>
          </cell>
          <cell r="F12" t="str">
            <v>Company</v>
          </cell>
        </row>
        <row r="13">
          <cell r="B13" t="str">
            <v>No.</v>
          </cell>
          <cell r="D13" t="str">
            <v>Description</v>
          </cell>
          <cell r="F13" t="str">
            <v>Per Books</v>
          </cell>
        </row>
        <row r="15">
          <cell r="B15" t="str">
            <v>1.</v>
          </cell>
          <cell r="D15" t="str">
            <v>Operating Revenue:</v>
          </cell>
        </row>
        <row r="16">
          <cell r="B16" t="str">
            <v>2.</v>
          </cell>
          <cell r="D16" t="str">
            <v>     Electric </v>
          </cell>
          <cell r="F16">
            <v>1149203275</v>
          </cell>
        </row>
        <row r="17">
          <cell r="B17" t="str">
            <v>3.</v>
          </cell>
          <cell r="D17" t="str">
            <v>     Other</v>
          </cell>
          <cell r="F17">
            <v>19083683</v>
          </cell>
        </row>
        <row r="19">
          <cell r="B19" t="str">
            <v>4.</v>
          </cell>
          <cell r="D19" t="str">
            <v>Total Operating Revenue</v>
          </cell>
          <cell r="F19">
            <v>0</v>
          </cell>
        </row>
        <row r="21">
          <cell r="B21" t="str">
            <v>5.</v>
          </cell>
          <cell r="D21" t="str">
            <v>Operating Expenses:</v>
          </cell>
        </row>
        <row r="22">
          <cell r="B22" t="str">
            <v>6.</v>
          </cell>
          <cell r="D22" t="str">
            <v>     Fuel</v>
          </cell>
          <cell r="F22">
            <v>304775108</v>
          </cell>
        </row>
        <row r="23">
          <cell r="B23" t="str">
            <v>7.</v>
          </cell>
          <cell r="D23" t="str">
            <v>     Purchased Power</v>
          </cell>
          <cell r="F23">
            <v>216597409</v>
          </cell>
        </row>
        <row r="24">
          <cell r="B24" t="str">
            <v>8.</v>
          </cell>
          <cell r="D24" t="str">
            <v>     Other O&amp;M</v>
          </cell>
          <cell r="F24">
            <v>249872967</v>
          </cell>
        </row>
        <row r="25">
          <cell r="B25" t="str">
            <v>9.</v>
          </cell>
          <cell r="D25" t="str">
            <v>     Depreciation</v>
          </cell>
          <cell r="F25">
            <v>110718649</v>
          </cell>
        </row>
        <row r="26">
          <cell r="B26" t="str">
            <v>10.</v>
          </cell>
          <cell r="D26" t="str">
            <v>     Misc. Taxes</v>
          </cell>
          <cell r="F26">
            <v>101895</v>
          </cell>
        </row>
        <row r="27">
          <cell r="B27" t="str">
            <v>11.</v>
          </cell>
          <cell r="D27" t="str">
            <v>     Property Taxes</v>
          </cell>
          <cell r="F27">
            <v>33272491</v>
          </cell>
        </row>
        <row r="28">
          <cell r="B28" t="str">
            <v>12.</v>
          </cell>
          <cell r="D28" t="str">
            <v>     Payroll Taxes</v>
          </cell>
          <cell r="F28">
            <v>6615366</v>
          </cell>
        </row>
        <row r="30">
          <cell r="B30" t="str">
            <v>13.</v>
          </cell>
          <cell r="D30" t="str">
            <v>Total Operating Expenses</v>
          </cell>
          <cell r="F30">
            <v>0</v>
          </cell>
        </row>
        <row r="32">
          <cell r="B32" t="str">
            <v>14.</v>
          </cell>
          <cell r="D32" t="str">
            <v>Operating Income Before Income Tax</v>
          </cell>
          <cell r="F32">
            <v>0</v>
          </cell>
        </row>
        <row r="34">
          <cell r="B34" t="str">
            <v>15.</v>
          </cell>
          <cell r="D34" t="str">
            <v>Less: Income Tax</v>
          </cell>
          <cell r="F34">
            <v>0</v>
          </cell>
        </row>
        <row r="36">
          <cell r="B36" t="str">
            <v>16.</v>
          </cell>
          <cell r="D36" t="str">
            <v>Operating Income</v>
          </cell>
          <cell r="F36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Proxy Group Ticker"/>
      <sheetName val="Exhibit List"/>
      <sheetName val="Summary"/>
      <sheetName val="2 (1)"/>
      <sheetName val="2 (2)"/>
      <sheetName val="2 (3)"/>
      <sheetName val="3"/>
      <sheetName val="4 (1)"/>
      <sheetName val="4 (2)"/>
      <sheetName val="4 (3)"/>
      <sheetName val="5"/>
      <sheetName val="6 (1)"/>
      <sheetName val="6 (2)"/>
      <sheetName val="7 (1)"/>
      <sheetName val="7 (2)"/>
      <sheetName val="7 (3,4)"/>
      <sheetName val="8"/>
      <sheetName val="9"/>
      <sheetName val="10"/>
      <sheetName val="Utility Proxy Group"/>
      <sheetName val="Proxy Group Risk Measures"/>
      <sheetName val="Stock Price (Combination)"/>
      <sheetName val="Stock Price (Non-Utility)"/>
      <sheetName val="2012 05 Market DCF"/>
      <sheetName val="Bond Yields"/>
      <sheetName val="Yield Spread"/>
      <sheetName val="Size Premium"/>
      <sheetName val="Ordinal Ratings"/>
      <sheetName val="Value Line Data"/>
      <sheetName val="CS Data-Operating Cos"/>
      <sheetName val="CS Data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>
        <row r="1">
          <cell r="C1" t="str">
            <v>ALE</v>
          </cell>
          <cell r="D1" t="str">
            <v>LNT</v>
          </cell>
          <cell r="E1" t="str">
            <v>AEE</v>
          </cell>
          <cell r="F1" t="str">
            <v>AVA</v>
          </cell>
          <cell r="G1" t="str">
            <v>BKH</v>
          </cell>
          <cell r="H1" t="str">
            <v>DTE</v>
          </cell>
          <cell r="I1" t="str">
            <v>EDE</v>
          </cell>
          <cell r="J1" t="str">
            <v>EXC</v>
          </cell>
          <cell r="K1" t="str">
            <v>NWE</v>
          </cell>
          <cell r="L1" t="str">
            <v>PCG</v>
          </cell>
          <cell r="M1" t="str">
            <v>PPL</v>
          </cell>
          <cell r="N1" t="str">
            <v>PEG</v>
          </cell>
          <cell r="O1" t="str">
            <v>SCG</v>
          </cell>
          <cell r="P1" t="str">
            <v>SRE</v>
          </cell>
          <cell r="Q1" t="str">
            <v>TE</v>
          </cell>
          <cell r="R1" t="str">
            <v>UIL</v>
          </cell>
        </row>
        <row r="2">
          <cell r="C2">
            <v>39.98</v>
          </cell>
          <cell r="D2">
            <v>43.9</v>
          </cell>
          <cell r="E2">
            <v>32.37</v>
          </cell>
          <cell r="F2">
            <v>25.55</v>
          </cell>
          <cell r="G2">
            <v>32.14</v>
          </cell>
          <cell r="H2">
            <v>55.76</v>
          </cell>
          <cell r="I2">
            <v>19.98</v>
          </cell>
          <cell r="J2">
            <v>38.53</v>
          </cell>
          <cell r="K2">
            <v>34.8</v>
          </cell>
          <cell r="L2">
            <v>44.43</v>
          </cell>
          <cell r="M2">
            <v>27.35</v>
          </cell>
          <cell r="N2">
            <v>31.64</v>
          </cell>
          <cell r="O2">
            <v>45.67</v>
          </cell>
          <cell r="P2">
            <v>64.92</v>
          </cell>
          <cell r="Q2">
            <v>17.85</v>
          </cell>
          <cell r="R2">
            <v>33.37</v>
          </cell>
        </row>
        <row r="3">
          <cell r="C3">
            <v>40.45</v>
          </cell>
          <cell r="D3">
            <v>44.66</v>
          </cell>
          <cell r="E3">
            <v>32.43</v>
          </cell>
          <cell r="F3">
            <v>25.68</v>
          </cell>
          <cell r="G3">
            <v>32.2</v>
          </cell>
          <cell r="H3">
            <v>56.15</v>
          </cell>
          <cell r="I3">
            <v>19.97</v>
          </cell>
          <cell r="J3">
            <v>38.82</v>
          </cell>
          <cell r="K3">
            <v>34.84</v>
          </cell>
          <cell r="L3">
            <v>44.37</v>
          </cell>
          <cell r="M3">
            <v>27.25</v>
          </cell>
          <cell r="N3">
            <v>31.5</v>
          </cell>
          <cell r="O3">
            <v>45.87</v>
          </cell>
          <cell r="P3">
            <v>64.45</v>
          </cell>
          <cell r="Q3">
            <v>17.99</v>
          </cell>
          <cell r="R3">
            <v>33.61</v>
          </cell>
        </row>
        <row r="4">
          <cell r="C4">
            <v>40.67</v>
          </cell>
          <cell r="D4">
            <v>45.24</v>
          </cell>
          <cell r="E4">
            <v>32.69</v>
          </cell>
          <cell r="F4">
            <v>26</v>
          </cell>
          <cell r="G4">
            <v>32.54</v>
          </cell>
          <cell r="H4">
            <v>56.31</v>
          </cell>
          <cell r="I4">
            <v>20.21</v>
          </cell>
          <cell r="J4">
            <v>39.28</v>
          </cell>
          <cell r="K4">
            <v>35.29</v>
          </cell>
          <cell r="L4">
            <v>44.11</v>
          </cell>
          <cell r="M4">
            <v>27.46</v>
          </cell>
          <cell r="N4">
            <v>31.39</v>
          </cell>
          <cell r="O4">
            <v>45.97</v>
          </cell>
          <cell r="P4">
            <v>63.88</v>
          </cell>
          <cell r="Q4">
            <v>17.85</v>
          </cell>
          <cell r="R4">
            <v>34.23</v>
          </cell>
        </row>
        <row r="5">
          <cell r="C5">
            <v>41.15</v>
          </cell>
          <cell r="D5">
            <v>45.33</v>
          </cell>
          <cell r="E5">
            <v>33</v>
          </cell>
          <cell r="F5">
            <v>26.35</v>
          </cell>
          <cell r="G5">
            <v>33.08</v>
          </cell>
          <cell r="H5">
            <v>56.8</v>
          </cell>
          <cell r="I5">
            <v>20.37</v>
          </cell>
          <cell r="J5">
            <v>39.3</v>
          </cell>
          <cell r="K5">
            <v>35.4</v>
          </cell>
          <cell r="L5">
            <v>44.19</v>
          </cell>
          <cell r="M5">
            <v>27.58</v>
          </cell>
          <cell r="N5">
            <v>31.47</v>
          </cell>
          <cell r="O5">
            <v>46.37</v>
          </cell>
          <cell r="P5">
            <v>65.06</v>
          </cell>
          <cell r="Q5">
            <v>17.98</v>
          </cell>
          <cell r="R5">
            <v>34.46</v>
          </cell>
        </row>
        <row r="6">
          <cell r="C6">
            <v>41.21</v>
          </cell>
          <cell r="D6">
            <v>45.24</v>
          </cell>
          <cell r="E6">
            <v>32.79</v>
          </cell>
          <cell r="F6">
            <v>26.44</v>
          </cell>
          <cell r="G6">
            <v>33.01</v>
          </cell>
          <cell r="H6">
            <v>56.38</v>
          </cell>
          <cell r="I6">
            <v>20.52</v>
          </cell>
          <cell r="J6">
            <v>39.01</v>
          </cell>
          <cell r="K6">
            <v>35.52</v>
          </cell>
          <cell r="L6">
            <v>44.18</v>
          </cell>
          <cell r="M6">
            <v>27.35</v>
          </cell>
          <cell r="N6">
            <v>31.15</v>
          </cell>
          <cell r="O6">
            <v>46.12</v>
          </cell>
          <cell r="P6">
            <v>64.74</v>
          </cell>
          <cell r="Q6">
            <v>18.02</v>
          </cell>
          <cell r="R6">
            <v>34.37</v>
          </cell>
        </row>
        <row r="7">
          <cell r="C7">
            <v>41.3</v>
          </cell>
          <cell r="D7">
            <v>45.17</v>
          </cell>
          <cell r="E7">
            <v>32.76</v>
          </cell>
          <cell r="F7">
            <v>26.45</v>
          </cell>
          <cell r="G7">
            <v>33.1</v>
          </cell>
          <cell r="H7">
            <v>56.4</v>
          </cell>
          <cell r="I7">
            <v>20.57</v>
          </cell>
          <cell r="J7">
            <v>38.92</v>
          </cell>
          <cell r="K7">
            <v>35.33</v>
          </cell>
          <cell r="L7">
            <v>43.88</v>
          </cell>
          <cell r="M7">
            <v>27.31</v>
          </cell>
          <cell r="N7">
            <v>31.19</v>
          </cell>
          <cell r="O7">
            <v>46.12</v>
          </cell>
          <cell r="P7">
            <v>64.8</v>
          </cell>
          <cell r="Q7">
            <v>17.94</v>
          </cell>
          <cell r="R7">
            <v>34.3</v>
          </cell>
        </row>
        <row r="8">
          <cell r="C8">
            <v>41.13</v>
          </cell>
          <cell r="D8">
            <v>44.78</v>
          </cell>
          <cell r="E8">
            <v>32.54</v>
          </cell>
          <cell r="F8">
            <v>26.37</v>
          </cell>
          <cell r="G8">
            <v>33.18</v>
          </cell>
          <cell r="H8">
            <v>56.53</v>
          </cell>
          <cell r="I8">
            <v>20.36</v>
          </cell>
          <cell r="J8">
            <v>38.59</v>
          </cell>
          <cell r="K8">
            <v>35.11</v>
          </cell>
          <cell r="L8">
            <v>43.65</v>
          </cell>
          <cell r="M8">
            <v>27.38</v>
          </cell>
          <cell r="N8">
            <v>30.95</v>
          </cell>
          <cell r="O8">
            <v>45.85</v>
          </cell>
          <cell r="P8">
            <v>63.91</v>
          </cell>
          <cell r="Q8">
            <v>17.88</v>
          </cell>
          <cell r="R8">
            <v>34.29</v>
          </cell>
        </row>
        <row r="9">
          <cell r="C9">
            <v>41.06</v>
          </cell>
          <cell r="D9">
            <v>45</v>
          </cell>
          <cell r="E9">
            <v>32.29</v>
          </cell>
          <cell r="F9">
            <v>26.23</v>
          </cell>
          <cell r="G9">
            <v>33.08</v>
          </cell>
          <cell r="H9">
            <v>56.24</v>
          </cell>
          <cell r="I9">
            <v>20.41</v>
          </cell>
          <cell r="J9">
            <v>38.16</v>
          </cell>
          <cell r="K9">
            <v>34.75</v>
          </cell>
          <cell r="L9">
            <v>43.54</v>
          </cell>
          <cell r="M9">
            <v>27.09</v>
          </cell>
          <cell r="N9">
            <v>30.55</v>
          </cell>
          <cell r="O9">
            <v>45.64</v>
          </cell>
          <cell r="P9">
            <v>64.12</v>
          </cell>
          <cell r="Q9">
            <v>17.8</v>
          </cell>
          <cell r="R9">
            <v>33.94</v>
          </cell>
        </row>
        <row r="10">
          <cell r="C10">
            <v>40.89</v>
          </cell>
          <cell r="D10">
            <v>44.68</v>
          </cell>
          <cell r="E10">
            <v>31.93</v>
          </cell>
          <cell r="F10">
            <v>26.06</v>
          </cell>
          <cell r="G10">
            <v>32.6</v>
          </cell>
          <cell r="H10">
            <v>55.98</v>
          </cell>
          <cell r="I10">
            <v>20.33</v>
          </cell>
          <cell r="J10">
            <v>37.94</v>
          </cell>
          <cell r="K10">
            <v>34.27</v>
          </cell>
          <cell r="L10">
            <v>43.48</v>
          </cell>
          <cell r="M10">
            <v>27.27</v>
          </cell>
          <cell r="N10">
            <v>30.4</v>
          </cell>
          <cell r="O10">
            <v>45.59</v>
          </cell>
          <cell r="P10">
            <v>64.09</v>
          </cell>
          <cell r="Q10">
            <v>17.8</v>
          </cell>
          <cell r="R10">
            <v>33.53</v>
          </cell>
        </row>
        <row r="11">
          <cell r="C11">
            <v>40.35</v>
          </cell>
          <cell r="D11">
            <v>44.04</v>
          </cell>
          <cell r="E11">
            <v>31.43</v>
          </cell>
          <cell r="F11">
            <v>25.7</v>
          </cell>
          <cell r="G11">
            <v>32.28</v>
          </cell>
          <cell r="H11">
            <v>55.27</v>
          </cell>
          <cell r="I11">
            <v>20.04</v>
          </cell>
          <cell r="J11">
            <v>37.69</v>
          </cell>
          <cell r="K11">
            <v>33.98</v>
          </cell>
          <cell r="L11">
            <v>43.09</v>
          </cell>
          <cell r="M11">
            <v>27.06</v>
          </cell>
          <cell r="N11">
            <v>30.35</v>
          </cell>
          <cell r="O11">
            <v>45.18</v>
          </cell>
          <cell r="P11">
            <v>63.46</v>
          </cell>
          <cell r="Q11">
            <v>17.65</v>
          </cell>
          <cell r="R11">
            <v>33.18</v>
          </cell>
        </row>
        <row r="12">
          <cell r="C12">
            <v>40.59</v>
          </cell>
          <cell r="D12">
            <v>44.17</v>
          </cell>
          <cell r="E12">
            <v>31.68</v>
          </cell>
          <cell r="F12">
            <v>25.95</v>
          </cell>
          <cell r="G12">
            <v>32.72</v>
          </cell>
          <cell r="H12">
            <v>55.46</v>
          </cell>
          <cell r="I12">
            <v>20.2</v>
          </cell>
          <cell r="J12">
            <v>37.75</v>
          </cell>
          <cell r="K12">
            <v>34.38</v>
          </cell>
          <cell r="L12">
            <v>43.2</v>
          </cell>
          <cell r="M12">
            <v>27.15</v>
          </cell>
          <cell r="N12">
            <v>30.41</v>
          </cell>
          <cell r="O12">
            <v>45.59</v>
          </cell>
          <cell r="P12">
            <v>64.51</v>
          </cell>
          <cell r="Q12">
            <v>17.85</v>
          </cell>
          <cell r="R12">
            <v>33.5</v>
          </cell>
        </row>
        <row r="13">
          <cell r="C13">
            <v>40.08</v>
          </cell>
          <cell r="D13">
            <v>43.47</v>
          </cell>
          <cell r="E13">
            <v>31.29</v>
          </cell>
          <cell r="F13">
            <v>25.58</v>
          </cell>
          <cell r="G13">
            <v>32.34</v>
          </cell>
          <cell r="H13">
            <v>54.72</v>
          </cell>
          <cell r="I13">
            <v>19.79</v>
          </cell>
          <cell r="J13">
            <v>37.61</v>
          </cell>
          <cell r="K13">
            <v>34.14</v>
          </cell>
          <cell r="L13">
            <v>42.79</v>
          </cell>
          <cell r="M13">
            <v>26.9</v>
          </cell>
          <cell r="N13">
            <v>30.08</v>
          </cell>
          <cell r="O13">
            <v>44.86</v>
          </cell>
          <cell r="P13">
            <v>63.51</v>
          </cell>
          <cell r="Q13">
            <v>17.73</v>
          </cell>
          <cell r="R13">
            <v>33.29</v>
          </cell>
        </row>
        <row r="14">
          <cell r="C14">
            <v>40.3</v>
          </cell>
          <cell r="D14">
            <v>43.51</v>
          </cell>
          <cell r="E14">
            <v>31.49</v>
          </cell>
          <cell r="F14">
            <v>25.77</v>
          </cell>
          <cell r="G14">
            <v>32.57</v>
          </cell>
          <cell r="H14">
            <v>55.13</v>
          </cell>
          <cell r="I14">
            <v>19.84</v>
          </cell>
          <cell r="J14">
            <v>37.65</v>
          </cell>
          <cell r="K14">
            <v>34.41</v>
          </cell>
          <cell r="L14">
            <v>42.9</v>
          </cell>
          <cell r="M14">
            <v>26.9</v>
          </cell>
          <cell r="N14">
            <v>30.1</v>
          </cell>
          <cell r="O14">
            <v>44.84</v>
          </cell>
          <cell r="P14">
            <v>63.45</v>
          </cell>
          <cell r="Q14">
            <v>17.61</v>
          </cell>
          <cell r="R14">
            <v>33.56</v>
          </cell>
        </row>
        <row r="15">
          <cell r="C15">
            <v>40.69</v>
          </cell>
          <cell r="D15">
            <v>43.64</v>
          </cell>
          <cell r="E15">
            <v>31.86</v>
          </cell>
          <cell r="F15">
            <v>25.91</v>
          </cell>
          <cell r="G15">
            <v>32.97</v>
          </cell>
          <cell r="H15">
            <v>55.36</v>
          </cell>
          <cell r="I15">
            <v>20.22</v>
          </cell>
          <cell r="J15">
            <v>38.07</v>
          </cell>
          <cell r="K15">
            <v>34.66</v>
          </cell>
          <cell r="L15">
            <v>43.08</v>
          </cell>
          <cell r="M15">
            <v>27.09</v>
          </cell>
          <cell r="N15">
            <v>30.32</v>
          </cell>
          <cell r="O15">
            <v>44.95</v>
          </cell>
          <cell r="P15">
            <v>64.03</v>
          </cell>
          <cell r="Q15">
            <v>17.61</v>
          </cell>
          <cell r="R15">
            <v>33.75</v>
          </cell>
        </row>
        <row r="16">
          <cell r="C16">
            <v>40.34</v>
          </cell>
          <cell r="D16">
            <v>43.15</v>
          </cell>
          <cell r="E16">
            <v>31.64</v>
          </cell>
          <cell r="F16">
            <v>25.63</v>
          </cell>
          <cell r="G16">
            <v>32.62</v>
          </cell>
          <cell r="H16">
            <v>55.01</v>
          </cell>
          <cell r="I16">
            <v>20.11</v>
          </cell>
          <cell r="J16">
            <v>37.81</v>
          </cell>
          <cell r="K16">
            <v>34.44</v>
          </cell>
          <cell r="L16">
            <v>43.01</v>
          </cell>
          <cell r="M16">
            <v>26.93</v>
          </cell>
          <cell r="N16">
            <v>30.02</v>
          </cell>
          <cell r="O16">
            <v>44.36</v>
          </cell>
          <cell r="P16">
            <v>63.18</v>
          </cell>
          <cell r="Q16">
            <v>17.36</v>
          </cell>
          <cell r="R16">
            <v>33.59</v>
          </cell>
        </row>
        <row r="17">
          <cell r="C17">
            <v>39.92</v>
          </cell>
          <cell r="D17">
            <v>42.81</v>
          </cell>
          <cell r="E17">
            <v>31.47</v>
          </cell>
          <cell r="F17">
            <v>25.35</v>
          </cell>
          <cell r="G17">
            <v>32.3</v>
          </cell>
          <cell r="H17">
            <v>54.25</v>
          </cell>
          <cell r="I17">
            <v>19.61</v>
          </cell>
          <cell r="J17">
            <v>37.49</v>
          </cell>
          <cell r="K17">
            <v>34.19</v>
          </cell>
          <cell r="L17">
            <v>42.26</v>
          </cell>
          <cell r="M17">
            <v>26.77</v>
          </cell>
          <cell r="N17">
            <v>29.69</v>
          </cell>
          <cell r="O17">
            <v>44.28</v>
          </cell>
          <cell r="P17">
            <v>62.39</v>
          </cell>
          <cell r="Q17">
            <v>17.18</v>
          </cell>
          <cell r="R17">
            <v>33.39</v>
          </cell>
        </row>
        <row r="18">
          <cell r="C18">
            <v>40.11</v>
          </cell>
          <cell r="D18">
            <v>42.84</v>
          </cell>
          <cell r="E18">
            <v>31.56</v>
          </cell>
          <cell r="F18">
            <v>25.38</v>
          </cell>
          <cell r="G18">
            <v>32.5</v>
          </cell>
          <cell r="H18">
            <v>54.52</v>
          </cell>
          <cell r="I18">
            <v>19.65</v>
          </cell>
          <cell r="J18">
            <v>37.89</v>
          </cell>
          <cell r="K18">
            <v>34.31</v>
          </cell>
          <cell r="L18">
            <v>42.65</v>
          </cell>
          <cell r="M18">
            <v>27.1</v>
          </cell>
          <cell r="N18">
            <v>29.41</v>
          </cell>
          <cell r="O18">
            <v>44.4</v>
          </cell>
          <cell r="P18">
            <v>62.89</v>
          </cell>
          <cell r="Q18">
            <v>17.33</v>
          </cell>
          <cell r="R18">
            <v>33.51</v>
          </cell>
        </row>
        <row r="19">
          <cell r="C19">
            <v>40.06</v>
          </cell>
          <cell r="D19">
            <v>42.35</v>
          </cell>
          <cell r="E19">
            <v>31.47</v>
          </cell>
          <cell r="F19">
            <v>25.24</v>
          </cell>
          <cell r="G19">
            <v>32.21</v>
          </cell>
          <cell r="H19">
            <v>54.12</v>
          </cell>
          <cell r="I19">
            <v>19.68</v>
          </cell>
          <cell r="J19">
            <v>38.18</v>
          </cell>
          <cell r="K19">
            <v>34.19</v>
          </cell>
          <cell r="L19">
            <v>42.19</v>
          </cell>
          <cell r="M19">
            <v>27.07</v>
          </cell>
          <cell r="N19">
            <v>29.36</v>
          </cell>
          <cell r="O19">
            <v>44</v>
          </cell>
          <cell r="P19">
            <v>62.68</v>
          </cell>
          <cell r="Q19">
            <v>17.11</v>
          </cell>
          <cell r="R19">
            <v>33.41</v>
          </cell>
        </row>
        <row r="20">
          <cell r="C20">
            <v>40.05</v>
          </cell>
          <cell r="D20">
            <v>42.31</v>
          </cell>
          <cell r="E20">
            <v>31.39</v>
          </cell>
          <cell r="F20">
            <v>25.04</v>
          </cell>
          <cell r="G20">
            <v>32.26</v>
          </cell>
          <cell r="H20">
            <v>53.83</v>
          </cell>
          <cell r="I20">
            <v>19.63</v>
          </cell>
          <cell r="J20">
            <v>38.01</v>
          </cell>
          <cell r="K20">
            <v>34.37</v>
          </cell>
          <cell r="L20">
            <v>42.04</v>
          </cell>
          <cell r="M20">
            <v>27.06</v>
          </cell>
          <cell r="N20">
            <v>29.09</v>
          </cell>
          <cell r="O20">
            <v>44.01</v>
          </cell>
          <cell r="P20">
            <v>62</v>
          </cell>
          <cell r="Q20">
            <v>16.93</v>
          </cell>
          <cell r="R20">
            <v>33.37</v>
          </cell>
        </row>
        <row r="21">
          <cell r="C21">
            <v>40.6</v>
          </cell>
          <cell r="D21">
            <v>42.97</v>
          </cell>
          <cell r="E21">
            <v>31.92</v>
          </cell>
          <cell r="F21">
            <v>25.31</v>
          </cell>
          <cell r="G21">
            <v>32.85</v>
          </cell>
          <cell r="H21">
            <v>54.48</v>
          </cell>
          <cell r="I21">
            <v>19.78</v>
          </cell>
          <cell r="J21">
            <v>38.23</v>
          </cell>
          <cell r="K21">
            <v>35</v>
          </cell>
          <cell r="L21">
            <v>42.55</v>
          </cell>
          <cell r="M21">
            <v>27.66</v>
          </cell>
          <cell r="N21">
            <v>29.53</v>
          </cell>
          <cell r="O21">
            <v>44.77</v>
          </cell>
          <cell r="P21">
            <v>62.29</v>
          </cell>
          <cell r="Q21">
            <v>17.14</v>
          </cell>
          <cell r="R21">
            <v>33.9</v>
          </cell>
        </row>
        <row r="22">
          <cell r="C22">
            <v>40.87</v>
          </cell>
          <cell r="D22">
            <v>42.98</v>
          </cell>
          <cell r="E22">
            <v>32.09</v>
          </cell>
          <cell r="F22">
            <v>25.46</v>
          </cell>
          <cell r="G22">
            <v>33.37</v>
          </cell>
          <cell r="H22">
            <v>54.78</v>
          </cell>
          <cell r="I22">
            <v>20.01</v>
          </cell>
          <cell r="J22">
            <v>38.37</v>
          </cell>
          <cell r="K22">
            <v>35.33</v>
          </cell>
          <cell r="L22">
            <v>42.88</v>
          </cell>
          <cell r="M22">
            <v>27.63</v>
          </cell>
          <cell r="N22">
            <v>29.71</v>
          </cell>
          <cell r="O22">
            <v>45.05</v>
          </cell>
          <cell r="P22">
            <v>62.43</v>
          </cell>
          <cell r="Q22">
            <v>17.29</v>
          </cell>
          <cell r="R22">
            <v>34.15</v>
          </cell>
        </row>
        <row r="23">
          <cell r="C23">
            <v>41.45</v>
          </cell>
          <cell r="D23">
            <v>43.33</v>
          </cell>
          <cell r="E23">
            <v>32.32</v>
          </cell>
          <cell r="F23">
            <v>25.7</v>
          </cell>
          <cell r="G23">
            <v>34.01</v>
          </cell>
          <cell r="H23">
            <v>55.19</v>
          </cell>
          <cell r="I23">
            <v>20.17</v>
          </cell>
          <cell r="J23">
            <v>38.89</v>
          </cell>
          <cell r="K23">
            <v>35.55</v>
          </cell>
          <cell r="L23">
            <v>43.28</v>
          </cell>
          <cell r="M23">
            <v>27.89</v>
          </cell>
          <cell r="N23">
            <v>30.21</v>
          </cell>
          <cell r="O23">
            <v>45.2</v>
          </cell>
          <cell r="P23">
            <v>62.16</v>
          </cell>
          <cell r="Q23">
            <v>17.49</v>
          </cell>
          <cell r="R23">
            <v>34.62</v>
          </cell>
        </row>
        <row r="24">
          <cell r="C24">
            <v>41.68</v>
          </cell>
          <cell r="D24">
            <v>43.45</v>
          </cell>
          <cell r="E24">
            <v>32.41</v>
          </cell>
          <cell r="F24">
            <v>25.83</v>
          </cell>
          <cell r="G24">
            <v>34.07</v>
          </cell>
          <cell r="H24">
            <v>55.22</v>
          </cell>
          <cell r="I24">
            <v>20.38</v>
          </cell>
          <cell r="J24">
            <v>38.93</v>
          </cell>
          <cell r="K24">
            <v>35.81</v>
          </cell>
          <cell r="L24">
            <v>43.19</v>
          </cell>
          <cell r="M24">
            <v>28.17</v>
          </cell>
          <cell r="N24">
            <v>30.39</v>
          </cell>
          <cell r="O24">
            <v>45.34</v>
          </cell>
          <cell r="P24">
            <v>62.28</v>
          </cell>
          <cell r="Q24">
            <v>17.57</v>
          </cell>
          <cell r="R24">
            <v>34.95</v>
          </cell>
        </row>
        <row r="25">
          <cell r="C25">
            <v>41.81</v>
          </cell>
          <cell r="D25">
            <v>43.34</v>
          </cell>
          <cell r="E25">
            <v>32.5</v>
          </cell>
          <cell r="F25">
            <v>25.97</v>
          </cell>
          <cell r="G25">
            <v>34.22</v>
          </cell>
          <cell r="H25">
            <v>55.2</v>
          </cell>
          <cell r="I25">
            <v>20.57</v>
          </cell>
          <cell r="J25">
            <v>39.21</v>
          </cell>
          <cell r="K25">
            <v>35.92</v>
          </cell>
          <cell r="L25">
            <v>43.49</v>
          </cell>
          <cell r="M25">
            <v>28.2</v>
          </cell>
          <cell r="N25">
            <v>30.62</v>
          </cell>
          <cell r="O25">
            <v>45.6</v>
          </cell>
          <cell r="P25">
            <v>61.14</v>
          </cell>
          <cell r="Q25">
            <v>17.59</v>
          </cell>
          <cell r="R25">
            <v>35.2</v>
          </cell>
        </row>
        <row r="26">
          <cell r="C26">
            <v>41.49</v>
          </cell>
          <cell r="D26">
            <v>43.32</v>
          </cell>
          <cell r="E26">
            <v>32.58</v>
          </cell>
          <cell r="F26">
            <v>25.58</v>
          </cell>
          <cell r="G26">
            <v>33.53</v>
          </cell>
          <cell r="H26">
            <v>55.03</v>
          </cell>
          <cell r="I26">
            <v>20.35</v>
          </cell>
          <cell r="J26">
            <v>39.21</v>
          </cell>
          <cell r="K26">
            <v>35.46</v>
          </cell>
          <cell r="L26">
            <v>43.41</v>
          </cell>
          <cell r="M26">
            <v>28.26</v>
          </cell>
          <cell r="N26">
            <v>30.61</v>
          </cell>
          <cell r="O26">
            <v>45.61</v>
          </cell>
          <cell r="P26">
            <v>59.96</v>
          </cell>
          <cell r="Q26">
            <v>17.55</v>
          </cell>
          <cell r="R26">
            <v>34.76</v>
          </cell>
        </row>
        <row r="27">
          <cell r="C27">
            <v>41.49</v>
          </cell>
          <cell r="D27">
            <v>43.6</v>
          </cell>
          <cell r="E27">
            <v>32.14</v>
          </cell>
          <cell r="F27">
            <v>25.57</v>
          </cell>
          <cell r="G27">
            <v>33.6</v>
          </cell>
          <cell r="H27">
            <v>54.86</v>
          </cell>
          <cell r="I27">
            <v>20.12</v>
          </cell>
          <cell r="J27">
            <v>39.12</v>
          </cell>
          <cell r="K27">
            <v>35.34</v>
          </cell>
          <cell r="L27">
            <v>42.99</v>
          </cell>
          <cell r="M27">
            <v>28.01</v>
          </cell>
          <cell r="N27">
            <v>30.25</v>
          </cell>
          <cell r="O27">
            <v>45.65</v>
          </cell>
          <cell r="P27">
            <v>59.25</v>
          </cell>
          <cell r="Q27">
            <v>17.63</v>
          </cell>
          <cell r="R27">
            <v>34.87</v>
          </cell>
        </row>
        <row r="28">
          <cell r="C28">
            <v>41.31</v>
          </cell>
          <cell r="D28">
            <v>43.17</v>
          </cell>
          <cell r="E28">
            <v>31.99</v>
          </cell>
          <cell r="F28">
            <v>25.48</v>
          </cell>
          <cell r="G28">
            <v>33.63</v>
          </cell>
          <cell r="H28">
            <v>54.82</v>
          </cell>
          <cell r="I28">
            <v>20.21</v>
          </cell>
          <cell r="J28">
            <v>38.85</v>
          </cell>
          <cell r="K28">
            <v>35.23</v>
          </cell>
          <cell r="L28">
            <v>42.86</v>
          </cell>
          <cell r="M28">
            <v>27.92</v>
          </cell>
          <cell r="N28">
            <v>30.11</v>
          </cell>
          <cell r="O28">
            <v>45.36</v>
          </cell>
          <cell r="P28">
            <v>58.36</v>
          </cell>
          <cell r="Q28">
            <v>17.64</v>
          </cell>
          <cell r="R28">
            <v>34.73</v>
          </cell>
        </row>
        <row r="29">
          <cell r="C29">
            <v>41.49</v>
          </cell>
          <cell r="D29">
            <v>43.16</v>
          </cell>
          <cell r="E29">
            <v>32.47</v>
          </cell>
          <cell r="F29">
            <v>25.44</v>
          </cell>
          <cell r="G29">
            <v>33.89</v>
          </cell>
          <cell r="H29">
            <v>55.34</v>
          </cell>
          <cell r="I29">
            <v>20.4</v>
          </cell>
          <cell r="J29">
            <v>39.09</v>
          </cell>
          <cell r="K29">
            <v>35.45</v>
          </cell>
          <cell r="L29">
            <v>43.72</v>
          </cell>
          <cell r="M29">
            <v>28.16</v>
          </cell>
          <cell r="N29">
            <v>30.24</v>
          </cell>
          <cell r="O29">
            <v>45.34</v>
          </cell>
          <cell r="P29">
            <v>59.05</v>
          </cell>
          <cell r="Q29">
            <v>17.72</v>
          </cell>
          <cell r="R29">
            <v>34.88</v>
          </cell>
        </row>
        <row r="30">
          <cell r="C30">
            <v>41.42</v>
          </cell>
          <cell r="D30">
            <v>43.25</v>
          </cell>
          <cell r="E30">
            <v>32.18</v>
          </cell>
          <cell r="F30">
            <v>25.34</v>
          </cell>
          <cell r="G30">
            <v>33.68</v>
          </cell>
          <cell r="H30">
            <v>55.44</v>
          </cell>
          <cell r="I30">
            <v>20.42</v>
          </cell>
          <cell r="J30">
            <v>38.98</v>
          </cell>
          <cell r="K30">
            <v>35.36</v>
          </cell>
          <cell r="L30">
            <v>43.6</v>
          </cell>
          <cell r="M30">
            <v>27.74</v>
          </cell>
          <cell r="N30">
            <v>29.98</v>
          </cell>
          <cell r="O30">
            <v>45.2</v>
          </cell>
          <cell r="P30">
            <v>58.62</v>
          </cell>
          <cell r="Q30">
            <v>17.75</v>
          </cell>
          <cell r="R30">
            <v>34.66</v>
          </cell>
        </row>
        <row r="31">
          <cell r="C31">
            <v>40.87</v>
          </cell>
          <cell r="D31">
            <v>42.29</v>
          </cell>
          <cell r="E31">
            <v>31.77</v>
          </cell>
          <cell r="F31">
            <v>24.99</v>
          </cell>
          <cell r="G31">
            <v>33.25</v>
          </cell>
          <cell r="H31">
            <v>54.66</v>
          </cell>
          <cell r="I31">
            <v>20.17</v>
          </cell>
          <cell r="J31">
            <v>38.84</v>
          </cell>
          <cell r="K31">
            <v>34.87</v>
          </cell>
          <cell r="L31">
            <v>43.39</v>
          </cell>
          <cell r="M31">
            <v>27.67</v>
          </cell>
          <cell r="N31">
            <v>29.67</v>
          </cell>
          <cell r="O31">
            <v>44.61</v>
          </cell>
          <cell r="P31">
            <v>58.13</v>
          </cell>
          <cell r="Q31">
            <v>17.53</v>
          </cell>
          <cell r="R31">
            <v>34.45</v>
          </cell>
        </row>
        <row r="32">
          <cell r="C32" t="str">
            <v>           </v>
          </cell>
          <cell r="D32" t="str">
            <v>           </v>
          </cell>
          <cell r="E32" t="str">
            <v>           </v>
          </cell>
          <cell r="F32" t="str">
            <v>           </v>
          </cell>
          <cell r="G32" t="str">
            <v>           </v>
          </cell>
          <cell r="H32" t="str">
            <v>           </v>
          </cell>
          <cell r="I32" t="str">
            <v>           </v>
          </cell>
          <cell r="J32" t="str">
            <v>           </v>
          </cell>
          <cell r="K32" t="str">
            <v>           </v>
          </cell>
          <cell r="L32" t="str">
            <v>           </v>
          </cell>
          <cell r="M32" t="str">
            <v>           </v>
          </cell>
          <cell r="N32" t="str">
            <v>           </v>
          </cell>
          <cell r="O32" t="str">
            <v>           </v>
          </cell>
          <cell r="P32" t="str">
            <v>           </v>
          </cell>
          <cell r="Q32" t="str">
            <v>           </v>
          </cell>
          <cell r="R32" t="str">
            <v>           </v>
          </cell>
        </row>
        <row r="33">
          <cell r="C33">
            <v>40.827</v>
          </cell>
          <cell r="D33">
            <v>43.705</v>
          </cell>
          <cell r="E33">
            <v>32.0816666666667</v>
          </cell>
          <cell r="F33">
            <v>25.7116666666667</v>
          </cell>
          <cell r="G33">
            <v>32.9933333333333</v>
          </cell>
          <cell r="H33">
            <v>55.308</v>
          </cell>
          <cell r="I33">
            <v>20.1356666666667</v>
          </cell>
          <cell r="J33">
            <v>38.4806666666667</v>
          </cell>
          <cell r="K33">
            <v>34.9233333333333</v>
          </cell>
          <cell r="L33">
            <v>43.28</v>
          </cell>
          <cell r="M33">
            <v>27.446</v>
          </cell>
          <cell r="N33">
            <v>30.3463333333333</v>
          </cell>
          <cell r="O33">
            <v>45.2466666666667</v>
          </cell>
          <cell r="P33">
            <v>62.5246666666667</v>
          </cell>
          <cell r="Q33">
            <v>17.6123333333333</v>
          </cell>
          <cell r="R33">
            <v>34.0606666666667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Period"/>
      <sheetName val="Capitalization"/>
      <sheetName val="Pfd Stock"/>
      <sheetName val="WCLTD"/>
      <sheetName val="MTN-C"/>
      <sheetName val="MTN-D"/>
      <sheetName val="92 EIRR"/>
      <sheetName val="93 EIRR"/>
      <sheetName val="Mates A"/>
      <sheetName val="Mates B"/>
      <sheetName val="94 EIRR"/>
      <sheetName val="98 EIRR A&amp;B"/>
      <sheetName val="TOPrs"/>
      <sheetName val="Int Rate Hedging-1"/>
      <sheetName val="Int Rate Hedging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Inputs"/>
      <sheetName val="Exh 1"/>
      <sheetName val="Wp 1-1"/>
      <sheetName val="Exh 2"/>
      <sheetName val="Wp 2-1"/>
      <sheetName val="Wp 2-2 Res"/>
      <sheetName val="Wp 2-2 Com"/>
      <sheetName val="Wp 2-2 Ind"/>
      <sheetName val="Wp 2-3 Res"/>
      <sheetName val="Wp 2-3 Com"/>
      <sheetName val="Wp 2-3 Ind"/>
      <sheetName val="Wp 2-4"/>
      <sheetName val="Wp 2-5"/>
      <sheetName val="WP 2-6"/>
      <sheetName val="WP 2-6-2"/>
      <sheetName val="WP2-6-3"/>
      <sheetName val="Exh 3"/>
      <sheetName val="Exh 4"/>
      <sheetName val="Wp 4-1"/>
      <sheetName val="Wp 4-2"/>
      <sheetName val="Wp 4-3"/>
      <sheetName val="Wp 4-4"/>
      <sheetName val="Wp 4-5"/>
      <sheetName val="Wp 4-6"/>
      <sheetName val="Wp 4-7"/>
      <sheetName val="Exh 5"/>
      <sheetName val="Wp 5-1"/>
      <sheetName val="Wp 5-2"/>
      <sheetName val="Wp 5-3"/>
      <sheetName val="wp 5-4"/>
      <sheetName val="Exh 6"/>
      <sheetName val="Wp 6-1"/>
      <sheetName val="Wp 6-2"/>
      <sheetName val="Wp 6-3"/>
      <sheetName val="Wp 6-4"/>
      <sheetName val="Exh 7"/>
      <sheetName val="Wp 7-1"/>
      <sheetName val="Wp 7-1-1"/>
      <sheetName val="Wp 7-1-2"/>
      <sheetName val="Wp 7-2"/>
      <sheetName val="Wp 7-2-1"/>
      <sheetName val="Wp 7-2-2"/>
      <sheetName val="Wp 7-3"/>
      <sheetName val="Wp 7-4"/>
      <sheetName val="Wp 7-5"/>
      <sheetName val="Wp 7-6"/>
      <sheetName val="Wp 7-7"/>
      <sheetName val="Exh 8"/>
      <sheetName val="Exh 9"/>
      <sheetName val="Wp 9-1"/>
      <sheetName val="Module1"/>
    </sheetNames>
    <sheetDataSet>
      <sheetData sheetId="0">
        <row r="20">
          <cell r="D20">
            <v>37042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Sch 9 DCF Inad."/>
      <sheetName val="Sch 10 Leverage Formula"/>
      <sheetName val="Sch 11 page cite 57"/>
      <sheetName val="Sch 12 p1 Hist CAPM Correct"/>
      <sheetName val="Sch 12 p2 Proj CAPM Correct"/>
      <sheetName val="Sch 13 Size Study"/>
      <sheetName val="Sch 14 R-Squared"/>
      <sheetName val="Sch 17"/>
      <sheetName val="Chart 1"/>
      <sheetName val="Table 1"/>
      <sheetName val="Charts 2 &amp; 3 page cite 51"/>
      <sheetName val="Sch 2 WP1"/>
      <sheetName val="Sch 2 WP2"/>
      <sheetName val="Sch 2 WP3"/>
      <sheetName val="Sch 2 WP4"/>
      <sheetName val="Sch 2 WP5"/>
      <sheetName val="Sch 2 WP6"/>
      <sheetName val="Sch 2 WP7"/>
      <sheetName val="Sch 2 WP8"/>
      <sheetName val="Sch 17 WP1"/>
      <sheetName val="Sch 17 WP2"/>
      <sheetName val="Chart 3 WP"/>
      <sheetName val="3. AWR"/>
      <sheetName val="3. AWK"/>
      <sheetName val="3. WTR"/>
      <sheetName val="3. CWT"/>
      <sheetName val="3. MSEX"/>
      <sheetName val="3. YORW"/>
    </sheetNames>
    <sheetDataSet>
      <sheetData sheetId="0">
        <row r="1">
          <cell r="A1" t="str">
            <v>SUEZ Water Pennsylvania Inc.</v>
          </cell>
        </row>
      </sheetData>
      <sheetData sheetId="1">
        <row r="9">
          <cell r="AD9" t="str">
            <v>American States Water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>
        <row r="19">
          <cell r="E19">
            <v>0.0524851010704384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1">
          <cell r="E11">
            <v>0.0726</v>
          </cell>
        </row>
      </sheetData>
      <sheetData sheetId="19"/>
      <sheetData sheetId="20" refreshError="1"/>
      <sheetData sheetId="21" refreshError="1"/>
      <sheetData sheetId="22">
        <row r="12">
          <cell r="C12">
            <v>321363000</v>
          </cell>
        </row>
      </sheetData>
      <sheetData sheetId="23">
        <row r="12">
          <cell r="C12">
            <v>6812000000</v>
          </cell>
        </row>
      </sheetData>
      <sheetData sheetId="24">
        <row r="12">
          <cell r="C12">
            <v>2143127000</v>
          </cell>
        </row>
      </sheetData>
      <sheetData sheetId="25">
        <row r="12">
          <cell r="C12">
            <v>547633000</v>
          </cell>
        </row>
      </sheetData>
      <sheetData sheetId="26">
        <row r="12">
          <cell r="C12">
            <v>145910000</v>
          </cell>
        </row>
      </sheetData>
      <sheetData sheetId="27">
        <row r="12">
          <cell r="C12">
            <v>90142000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CAPM Summary (Sc 12 - p. 1)"/>
      <sheetName val="CAPM Backup (Sc 12 - p. 2)"/>
      <sheetName val="CAPM VL Appr Pot. (Sc 12 - WP)"/>
      <sheetName val="Sheet1"/>
      <sheetName val="Sheet2"/>
      <sheetName val="Sheet3"/>
    </sheetNames>
    <sheetDataSet>
      <sheetData sheetId="0"/>
      <sheetData sheetId="1">
        <row r="18">
          <cell r="B18" t="str">
            <v>Traditional Capital Asset Pricing Model (4)</v>
          </cell>
        </row>
        <row r="19">
          <cell r="B19" t="str">
            <v>Traditional Capital Asset Pricing Model (4)</v>
          </cell>
        </row>
        <row r="20">
          <cell r="A20" t="str">
            <v>MIEC Witness Janous' Water Proxy Group</v>
          </cell>
        </row>
        <row r="21">
          <cell r="A21" t="str">
            <v>MIEC Witness Janous' Water Proxy Group</v>
          </cell>
          <cell r="C21">
            <v>1.05</v>
          </cell>
          <cell r="E21">
            <v>7.46</v>
          </cell>
          <cell r="F21" t="str">
            <v>%</v>
          </cell>
          <cell r="I21">
            <v>12.56</v>
          </cell>
          <cell r="J21" t="str">
            <v>%</v>
          </cell>
        </row>
        <row r="22">
          <cell r="A22" t="str">
            <v>American States Water Co.</v>
          </cell>
          <cell r="C22">
            <v>1.05</v>
          </cell>
          <cell r="E22">
            <v>7.46</v>
          </cell>
          <cell r="F22" t="str">
            <v>%</v>
          </cell>
          <cell r="I22">
            <v>12.24</v>
          </cell>
          <cell r="J22" t="str">
            <v>%</v>
          </cell>
        </row>
        <row r="23">
          <cell r="A23" t="str">
            <v>Aqua America, Inc.</v>
          </cell>
          <cell r="C23">
            <v>0.95</v>
          </cell>
          <cell r="E23">
            <v>6.75</v>
          </cell>
          <cell r="I23">
            <v>11.53</v>
          </cell>
        </row>
        <row r="24">
          <cell r="A24" t="str">
            <v>California Water Service Group</v>
          </cell>
          <cell r="C24">
            <v>1.15</v>
          </cell>
          <cell r="E24">
            <v>8.17</v>
          </cell>
          <cell r="I24">
            <v>12.95</v>
          </cell>
        </row>
        <row r="25">
          <cell r="A25" t="str">
            <v>Connecticut Water Serive Corp. </v>
          </cell>
          <cell r="C25">
            <v>0.85</v>
          </cell>
          <cell r="E25">
            <v>6.04</v>
          </cell>
          <cell r="I25">
            <v>10.82</v>
          </cell>
        </row>
        <row r="26">
          <cell r="A26" t="str">
            <v>Middlesex Water Company</v>
          </cell>
          <cell r="C26">
            <v>0.9</v>
          </cell>
          <cell r="E26">
            <v>6.39</v>
          </cell>
          <cell r="I26">
            <v>11.17</v>
          </cell>
        </row>
        <row r="27">
          <cell r="A27" t="str">
            <v>SJW Corp.           </v>
          </cell>
          <cell r="C27">
            <v>1.15</v>
          </cell>
          <cell r="E27">
            <v>8.17</v>
          </cell>
          <cell r="I27">
            <v>12.95</v>
          </cell>
        </row>
        <row r="28">
          <cell r="A28" t="str">
            <v>Southwest Water Company     </v>
          </cell>
          <cell r="C28">
            <v>1.05</v>
          </cell>
          <cell r="E28">
            <v>7.46</v>
          </cell>
          <cell r="I28">
            <v>12.24</v>
          </cell>
        </row>
        <row r="29">
          <cell r="A29" t="str">
            <v>York Water Company</v>
          </cell>
          <cell r="C29">
            <v>0.5</v>
          </cell>
          <cell r="E29">
            <v>3.55</v>
          </cell>
          <cell r="I29">
            <v>8.33</v>
          </cell>
        </row>
        <row r="30">
          <cell r="A30" t="str">
            <v>Average</v>
          </cell>
          <cell r="C30">
            <v>0.95</v>
          </cell>
          <cell r="E30">
            <v>6.75</v>
          </cell>
          <cell r="F30" t="str">
            <v>%</v>
          </cell>
          <cell r="I30">
            <v>11.85</v>
          </cell>
          <cell r="J30" t="str">
            <v>%</v>
          </cell>
        </row>
        <row r="31">
          <cell r="A31" t="str">
            <v>Average</v>
          </cell>
          <cell r="C31">
            <v>0.95</v>
          </cell>
          <cell r="E31">
            <v>6.75</v>
          </cell>
          <cell r="F31" t="str">
            <v>%</v>
          </cell>
          <cell r="I31">
            <v>11.53</v>
          </cell>
          <cell r="J31" t="str">
            <v>%</v>
          </cell>
        </row>
        <row r="33">
          <cell r="A33" t="str">
            <v>MIEC Witness Janous' Gas Distribution Proxy Group</v>
          </cell>
        </row>
        <row r="34">
          <cell r="A34" t="str">
            <v>MIEC Witness Janous' Gas Distribution Proxy Group</v>
          </cell>
          <cell r="C34">
            <v>0.85</v>
          </cell>
          <cell r="E34">
            <v>6.04</v>
          </cell>
          <cell r="F34" t="str">
            <v>%</v>
          </cell>
          <cell r="I34">
            <v>11.14</v>
          </cell>
          <cell r="J34" t="str">
            <v>%</v>
          </cell>
        </row>
        <row r="35">
          <cell r="A35" t="str">
            <v>AGL Resources, Inc.</v>
          </cell>
          <cell r="C35">
            <v>0.85</v>
          </cell>
          <cell r="E35">
            <v>6.04</v>
          </cell>
          <cell r="F35" t="str">
            <v>%</v>
          </cell>
          <cell r="I35">
            <v>10.82</v>
          </cell>
          <cell r="J35" t="str">
            <v>%</v>
          </cell>
        </row>
        <row r="36">
          <cell r="A36" t="str">
            <v>Atmos Energy Corp.</v>
          </cell>
          <cell r="C36">
            <v>0.85</v>
          </cell>
          <cell r="E36">
            <v>6.04</v>
          </cell>
          <cell r="I36">
            <v>10.82</v>
          </cell>
        </row>
        <row r="37">
          <cell r="A37" t="str">
            <v>Laclede Group, Inc.</v>
          </cell>
          <cell r="C37">
            <v>0.9</v>
          </cell>
          <cell r="E37">
            <v>6.39</v>
          </cell>
          <cell r="I37">
            <v>11.17</v>
          </cell>
        </row>
        <row r="38">
          <cell r="A38" t="str">
            <v>New Jersey Resources Corp.</v>
          </cell>
          <cell r="C38">
            <v>0.85</v>
          </cell>
          <cell r="E38">
            <v>6.04</v>
          </cell>
          <cell r="I38">
            <v>10.82</v>
          </cell>
        </row>
        <row r="39">
          <cell r="A39" t="str">
            <v>NICOR Inc.</v>
          </cell>
          <cell r="C39">
            <v>0.95</v>
          </cell>
          <cell r="E39">
            <v>6.75</v>
          </cell>
          <cell r="I39">
            <v>11.53</v>
          </cell>
        </row>
        <row r="40">
          <cell r="A40" t="str">
            <v>Northwest Natural Gas Company</v>
          </cell>
          <cell r="C40">
            <v>0.8</v>
          </cell>
          <cell r="E40">
            <v>5.68</v>
          </cell>
          <cell r="I40">
            <v>10.46</v>
          </cell>
        </row>
        <row r="41">
          <cell r="A41" t="str">
            <v>Piedmont Natural Gas Co., Inc.</v>
          </cell>
          <cell r="C41">
            <v>0.85</v>
          </cell>
          <cell r="E41">
            <v>6.04</v>
          </cell>
          <cell r="I41">
            <v>10.82</v>
          </cell>
        </row>
        <row r="42">
          <cell r="A42" t="str">
            <v>South Jersey Industries, Inc.</v>
          </cell>
          <cell r="C42">
            <v>0.85</v>
          </cell>
          <cell r="E42">
            <v>6.04</v>
          </cell>
          <cell r="I42">
            <v>10.82</v>
          </cell>
        </row>
        <row r="43">
          <cell r="A43" t="str">
            <v>Southwest Gas Corporation</v>
          </cell>
          <cell r="C43">
            <v>0.9</v>
          </cell>
          <cell r="E43">
            <v>6.39</v>
          </cell>
          <cell r="I43">
            <v>11.17</v>
          </cell>
        </row>
        <row r="44">
          <cell r="A44" t="str">
            <v>WGL Holdings, Inc.   </v>
          </cell>
          <cell r="C44">
            <v>0.9</v>
          </cell>
          <cell r="E44">
            <v>6.39</v>
          </cell>
          <cell r="I44">
            <v>11.17</v>
          </cell>
        </row>
        <row r="45">
          <cell r="A45" t="str">
            <v>Average</v>
          </cell>
          <cell r="C45">
            <v>0.87</v>
          </cell>
          <cell r="E45">
            <v>6.18</v>
          </cell>
          <cell r="F45" t="str">
            <v>%</v>
          </cell>
          <cell r="I45">
            <v>11.28</v>
          </cell>
          <cell r="J45" t="str">
            <v>%</v>
          </cell>
        </row>
        <row r="46">
          <cell r="A46" t="str">
            <v>Average</v>
          </cell>
          <cell r="C46">
            <v>0.87</v>
          </cell>
          <cell r="E46">
            <v>6.18</v>
          </cell>
          <cell r="F46" t="str">
            <v>%</v>
          </cell>
          <cell r="I46">
            <v>10.96</v>
          </cell>
          <cell r="J46" t="str">
            <v>%</v>
          </cell>
        </row>
        <row r="49">
          <cell r="B49" t="str">
            <v>Empirical Capital Asset Pricing Model (5)</v>
          </cell>
        </row>
        <row r="50">
          <cell r="A50" t="str">
            <v>MIEC Witness Janous' Water Proxy Group</v>
          </cell>
          <cell r="B50" t="str">
            <v>Empirical Capital Asset Pricing Model (5)</v>
          </cell>
        </row>
        <row r="51">
          <cell r="A51" t="str">
            <v>MIEC Witness Janous' Water Proxy Group</v>
          </cell>
        </row>
        <row r="53">
          <cell r="A53" t="str">
            <v>American States Water Co.</v>
          </cell>
          <cell r="C53">
            <v>1.05</v>
          </cell>
          <cell r="E53">
            <v>7.37</v>
          </cell>
          <cell r="F53" t="str">
            <v>%</v>
          </cell>
          <cell r="I53">
            <v>12.47</v>
          </cell>
          <cell r="J53" t="str">
            <v>%</v>
          </cell>
        </row>
        <row r="54">
          <cell r="A54" t="str">
            <v>American States Water Co.</v>
          </cell>
          <cell r="C54">
            <v>1.05</v>
          </cell>
          <cell r="E54">
            <v>7.37</v>
          </cell>
          <cell r="F54" t="str">
            <v>%</v>
          </cell>
          <cell r="I54">
            <v>12.15</v>
          </cell>
          <cell r="J54" t="str">
            <v>%</v>
          </cell>
        </row>
        <row r="55">
          <cell r="A55" t="str">
            <v>Aqua America, Inc.</v>
          </cell>
          <cell r="C55">
            <v>0.95</v>
          </cell>
          <cell r="E55">
            <v>6.83</v>
          </cell>
          <cell r="I55">
            <v>11.61</v>
          </cell>
        </row>
        <row r="56">
          <cell r="A56" t="str">
            <v>California Water Service Group</v>
          </cell>
          <cell r="C56">
            <v>1.15</v>
          </cell>
          <cell r="E56">
            <v>7.9</v>
          </cell>
          <cell r="I56">
            <v>12.68</v>
          </cell>
        </row>
        <row r="57">
          <cell r="A57" t="str">
            <v>Connecticut Water Serive Corp. </v>
          </cell>
          <cell r="C57">
            <v>0.85</v>
          </cell>
          <cell r="E57">
            <v>6.3</v>
          </cell>
          <cell r="I57">
            <v>11.08</v>
          </cell>
        </row>
        <row r="58">
          <cell r="A58" t="str">
            <v>Middlesex Water Company</v>
          </cell>
          <cell r="C58">
            <v>0.9</v>
          </cell>
          <cell r="E58">
            <v>6.57</v>
          </cell>
          <cell r="I58">
            <v>11.35</v>
          </cell>
        </row>
        <row r="59">
          <cell r="A59" t="str">
            <v>SJW Corp.           </v>
          </cell>
          <cell r="C59">
            <v>1.15</v>
          </cell>
          <cell r="E59">
            <v>7.9</v>
          </cell>
          <cell r="I59">
            <v>12.68</v>
          </cell>
        </row>
        <row r="60">
          <cell r="A60" t="str">
            <v>Southwest Water Company     </v>
          </cell>
          <cell r="C60">
            <v>1.05</v>
          </cell>
          <cell r="E60">
            <v>7.37</v>
          </cell>
          <cell r="I60">
            <v>12.15</v>
          </cell>
        </row>
        <row r="61">
          <cell r="A61" t="str">
            <v>York Water Company</v>
          </cell>
          <cell r="C61">
            <v>0.5</v>
          </cell>
          <cell r="E61">
            <v>4.44</v>
          </cell>
          <cell r="I61">
            <v>9.22</v>
          </cell>
        </row>
        <row r="62">
          <cell r="A62" t="str">
            <v>Average</v>
          </cell>
          <cell r="C62">
            <v>0.95</v>
          </cell>
          <cell r="E62">
            <v>6.84</v>
          </cell>
          <cell r="F62" t="str">
            <v>%</v>
          </cell>
          <cell r="I62">
            <v>11.94</v>
          </cell>
          <cell r="J62" t="str">
            <v>%</v>
          </cell>
        </row>
        <row r="63">
          <cell r="A63" t="str">
            <v>Average</v>
          </cell>
          <cell r="C63">
            <v>0.95</v>
          </cell>
          <cell r="E63">
            <v>6.84</v>
          </cell>
          <cell r="F63" t="str">
            <v>%</v>
          </cell>
          <cell r="I63">
            <v>11.62</v>
          </cell>
          <cell r="J63" t="str">
            <v>%</v>
          </cell>
        </row>
        <row r="66">
          <cell r="A66" t="str">
            <v>MIEC Witness Janous' Gas Distribution Proxy Group</v>
          </cell>
        </row>
        <row r="67">
          <cell r="A67" t="str">
            <v>MIEC Witness Janous' Gas Distribution Proxy Group</v>
          </cell>
          <cell r="C67">
            <v>0.85</v>
          </cell>
          <cell r="E67">
            <v>6.3</v>
          </cell>
          <cell r="F67" t="str">
            <v>%</v>
          </cell>
          <cell r="I67">
            <v>11.4</v>
          </cell>
        </row>
        <row r="68">
          <cell r="A68" t="str">
            <v>AGL Resources, Inc.</v>
          </cell>
          <cell r="C68">
            <v>0.85</v>
          </cell>
          <cell r="E68">
            <v>6.3</v>
          </cell>
          <cell r="F68" t="str">
            <v>%</v>
          </cell>
          <cell r="I68">
            <v>11.08</v>
          </cell>
        </row>
        <row r="69">
          <cell r="A69" t="str">
            <v>Atmos Energy Corp.</v>
          </cell>
          <cell r="C69">
            <v>0.85</v>
          </cell>
          <cell r="E69">
            <v>6.3</v>
          </cell>
          <cell r="I69">
            <v>11.08</v>
          </cell>
        </row>
        <row r="70">
          <cell r="A70" t="str">
            <v>Laclede Group, Inc.</v>
          </cell>
          <cell r="C70">
            <v>0.9</v>
          </cell>
          <cell r="E70">
            <v>6.57</v>
          </cell>
          <cell r="I70">
            <v>11.35</v>
          </cell>
        </row>
        <row r="71">
          <cell r="A71" t="str">
            <v>New Jersey Resources Corp.</v>
          </cell>
          <cell r="C71">
            <v>0.85</v>
          </cell>
          <cell r="E71">
            <v>6.3</v>
          </cell>
          <cell r="I71">
            <v>11.08</v>
          </cell>
        </row>
        <row r="72">
          <cell r="A72" t="str">
            <v>NICOR Inc.</v>
          </cell>
          <cell r="C72">
            <v>0.95</v>
          </cell>
          <cell r="E72">
            <v>6.83</v>
          </cell>
          <cell r="I72">
            <v>11.61</v>
          </cell>
        </row>
        <row r="73">
          <cell r="A73" t="str">
            <v>Northwest Natural Gas Company</v>
          </cell>
          <cell r="C73">
            <v>0.8</v>
          </cell>
          <cell r="E73">
            <v>6.04</v>
          </cell>
          <cell r="I73">
            <v>10.82</v>
          </cell>
        </row>
        <row r="74">
          <cell r="A74" t="str">
            <v>Piedmont Natural Gas Co., Inc.</v>
          </cell>
          <cell r="C74">
            <v>0.85</v>
          </cell>
          <cell r="E74">
            <v>6.3</v>
          </cell>
          <cell r="I74">
            <v>11.08</v>
          </cell>
        </row>
        <row r="75">
          <cell r="A75" t="str">
            <v>South Jersey Industries, Inc.</v>
          </cell>
          <cell r="C75">
            <v>0.85</v>
          </cell>
          <cell r="E75">
            <v>6.3</v>
          </cell>
          <cell r="I75">
            <v>11.08</v>
          </cell>
        </row>
        <row r="76">
          <cell r="A76" t="str">
            <v>Southwest Gas Corporation</v>
          </cell>
          <cell r="C76">
            <v>0.9</v>
          </cell>
          <cell r="E76">
            <v>6.57</v>
          </cell>
          <cell r="I76">
            <v>11.35</v>
          </cell>
        </row>
        <row r="77">
          <cell r="A77" t="str">
            <v>WGL Holdings, Inc.   </v>
          </cell>
          <cell r="C77">
            <v>0.9</v>
          </cell>
          <cell r="E77">
            <v>6.57</v>
          </cell>
          <cell r="I77">
            <v>11.35</v>
          </cell>
        </row>
        <row r="78">
          <cell r="A78" t="str">
            <v>Average</v>
          </cell>
          <cell r="C78">
            <v>0.87</v>
          </cell>
          <cell r="E78">
            <v>6.41</v>
          </cell>
          <cell r="F78" t="str">
            <v>%</v>
          </cell>
          <cell r="I78">
            <v>11.51</v>
          </cell>
          <cell r="J78" t="str">
            <v>%</v>
          </cell>
        </row>
        <row r="79">
          <cell r="A79" t="str">
            <v>Average</v>
          </cell>
          <cell r="C79">
            <v>0.87</v>
          </cell>
          <cell r="E79">
            <v>6.41</v>
          </cell>
          <cell r="F79" t="str">
            <v>%</v>
          </cell>
          <cell r="I79">
            <v>11.19</v>
          </cell>
          <cell r="J79" t="str">
            <v>%</v>
          </cell>
        </row>
      </sheetData>
      <sheetData sheetId="2">
        <row r="1">
          <cell r="A1">
            <v>39708</v>
          </cell>
        </row>
      </sheetData>
      <sheetData sheetId="3"/>
      <sheetData sheetId="4"/>
      <sheetData sheetId="5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SECT_A"/>
      <sheetName val="WP_B1"/>
      <sheetName val="WP_B2"/>
      <sheetName val="WP_B4"/>
      <sheetName val="WP_B5"/>
      <sheetName val="WP_B6"/>
      <sheetName val="WP_B6.1"/>
      <sheetName val="WP_B6.2"/>
      <sheetName val="WP_B7"/>
      <sheetName val="WP_B8"/>
      <sheetName val="WP_B9"/>
      <sheetName val="WP_C1"/>
      <sheetName val="WP_C1.1"/>
      <sheetName val="WP_C1.2"/>
      <sheetName val="WP_C2"/>
      <sheetName val="WP_C3"/>
      <sheetName val="WP_C4"/>
      <sheetName val="WP_C4a"/>
      <sheetName val="WP_C4.1"/>
      <sheetName val="WP_C4.2"/>
      <sheetName val="WP_C4.3"/>
      <sheetName val="WP_C5"/>
      <sheetName val="WP_C6"/>
      <sheetName val="WP_C7"/>
      <sheetName val="WP_C8"/>
      <sheetName val="WP_C9"/>
      <sheetName val="WP_C10"/>
      <sheetName val="WP_C11"/>
      <sheetName val="WP_C12"/>
      <sheetName val="WP_C13"/>
      <sheetName val="WP_C14"/>
      <sheetName val="WP_D1"/>
      <sheetName val="WP_D2"/>
      <sheetName val="WP_E1 "/>
      <sheetName val="WP_E1.1"/>
      <sheetName val="WP_E2"/>
      <sheetName val="WP_E3"/>
      <sheetName val="WP_E4"/>
      <sheetName val="WP_E5"/>
      <sheetName val="WP_F1"/>
      <sheetName val="WP_F-2"/>
      <sheetName val="WP_F-2-1"/>
      <sheetName val="WP_F-2-2"/>
      <sheetName val="WP_F-3"/>
      <sheetName val="WP_F-3-1"/>
      <sheetName val="WP_F-3-2"/>
      <sheetName val="WP_F-4"/>
      <sheetName val="WP_F-4.1"/>
      <sheetName val="WP_F-4.2"/>
      <sheetName val="WP_F-5"/>
      <sheetName val="WP_F-6"/>
      <sheetName val="WP_F-7"/>
    </sheetNames>
    <sheetDataSet>
      <sheetData sheetId="0"/>
      <sheetData sheetId="1"/>
      <sheetData sheetId="2"/>
      <sheetData sheetId="3"/>
      <sheetData sheetId="4"/>
      <sheetData sheetId="5">
        <row r="14">
          <cell r="B14" t="str">
            <v>1.</v>
          </cell>
          <cell r="D14" t="str">
            <v>December 1994</v>
          </cell>
          <cell r="F14">
            <v>24941476.6</v>
          </cell>
          <cell r="H14">
            <v>1866801.99</v>
          </cell>
          <cell r="J14">
            <v>26808278.59</v>
          </cell>
        </row>
        <row r="15">
          <cell r="B15" t="str">
            <v>2.</v>
          </cell>
          <cell r="D15" t="str">
            <v>January 1995</v>
          </cell>
          <cell r="F15">
            <v>25485000.73</v>
          </cell>
          <cell r="H15">
            <v>1814996.68</v>
          </cell>
          <cell r="J15">
            <v>27299997.41</v>
          </cell>
        </row>
        <row r="16">
          <cell r="B16" t="str">
            <v>3.</v>
          </cell>
          <cell r="D16" t="str">
            <v>February 1995</v>
          </cell>
          <cell r="F16">
            <v>24987449.54</v>
          </cell>
          <cell r="H16">
            <v>1814532.74</v>
          </cell>
          <cell r="J16">
            <v>26801982.28</v>
          </cell>
        </row>
        <row r="17">
          <cell r="B17" t="str">
            <v>4.</v>
          </cell>
          <cell r="D17" t="str">
            <v>March 1995</v>
          </cell>
          <cell r="F17">
            <v>25178482.41</v>
          </cell>
          <cell r="H17">
            <v>2163538.51</v>
          </cell>
          <cell r="J17">
            <v>27342020.92</v>
          </cell>
        </row>
        <row r="18">
          <cell r="B18" t="str">
            <v>5.</v>
          </cell>
          <cell r="D18" t="str">
            <v>April 1995</v>
          </cell>
          <cell r="F18">
            <v>24197150.06</v>
          </cell>
          <cell r="H18">
            <v>2279739.97</v>
          </cell>
          <cell r="J18">
            <v>26476890.03</v>
          </cell>
        </row>
        <row r="19">
          <cell r="B19" t="str">
            <v>6.</v>
          </cell>
          <cell r="D19" t="str">
            <v>May 1995</v>
          </cell>
          <cell r="F19">
            <v>23165235.16</v>
          </cell>
          <cell r="H19">
            <v>2343292.67</v>
          </cell>
          <cell r="J19">
            <v>25508527.83</v>
          </cell>
        </row>
        <row r="20">
          <cell r="B20" t="str">
            <v>7.</v>
          </cell>
          <cell r="D20" t="str">
            <v>June 1995</v>
          </cell>
          <cell r="F20">
            <v>21010269.39</v>
          </cell>
          <cell r="H20">
            <v>2226928.59</v>
          </cell>
          <cell r="J20">
            <v>23237197.98</v>
          </cell>
        </row>
        <row r="21">
          <cell r="B21" t="str">
            <v>8.</v>
          </cell>
          <cell r="D21" t="str">
            <v>July 1995</v>
          </cell>
          <cell r="F21">
            <v>19948585.6</v>
          </cell>
          <cell r="H21">
            <v>2104992.17</v>
          </cell>
          <cell r="J21">
            <v>22053577.77</v>
          </cell>
        </row>
        <row r="22">
          <cell r="B22" t="str">
            <v>9.</v>
          </cell>
          <cell r="D22" t="str">
            <v>August 1995</v>
          </cell>
          <cell r="F22">
            <v>18877211.56</v>
          </cell>
          <cell r="H22">
            <v>1470401.39</v>
          </cell>
          <cell r="J22">
            <v>20347612.95</v>
          </cell>
        </row>
        <row r="23">
          <cell r="B23" t="str">
            <v>10.</v>
          </cell>
          <cell r="D23" t="str">
            <v>September 1995</v>
          </cell>
          <cell r="F23">
            <v>18181226.51</v>
          </cell>
          <cell r="H23">
            <v>1189428.65</v>
          </cell>
          <cell r="J23">
            <v>19370655.16</v>
          </cell>
        </row>
        <row r="24">
          <cell r="B24" t="str">
            <v>11.</v>
          </cell>
          <cell r="D24" t="str">
            <v>October 1995</v>
          </cell>
          <cell r="F24">
            <v>17322422.19</v>
          </cell>
          <cell r="H24">
            <v>832329.37</v>
          </cell>
          <cell r="J24">
            <v>18154751.56</v>
          </cell>
        </row>
        <row r="25">
          <cell r="B25" t="str">
            <v>12.</v>
          </cell>
          <cell r="D25" t="str">
            <v>November 1995</v>
          </cell>
          <cell r="F25">
            <v>16855400.69</v>
          </cell>
          <cell r="H25">
            <v>1273455.75</v>
          </cell>
          <cell r="J25">
            <v>18128856.44</v>
          </cell>
        </row>
        <row r="26">
          <cell r="B26" t="str">
            <v>13.</v>
          </cell>
          <cell r="D26" t="str">
            <v>December 1995</v>
          </cell>
          <cell r="F26">
            <v>17102940.97</v>
          </cell>
          <cell r="H26">
            <v>1752853.75</v>
          </cell>
          <cell r="J26">
            <v>18855794.72</v>
          </cell>
        </row>
        <row r="28">
          <cell r="B28" t="str">
            <v>14.</v>
          </cell>
          <cell r="D28" t="str">
            <v>13 month average</v>
          </cell>
          <cell r="F28">
            <v>21327142.4161538</v>
          </cell>
          <cell r="H28">
            <v>1779484.01769231</v>
          </cell>
          <cell r="J28">
            <v>23106626.4338462</v>
          </cell>
        </row>
      </sheetData>
      <sheetData sheetId="6"/>
      <sheetData sheetId="7"/>
      <sheetData sheetId="8"/>
      <sheetData sheetId="9"/>
      <sheetData sheetId="10"/>
      <sheetData sheetId="11">
        <row r="31">
          <cell r="F31" t="str">
            <v>Group</v>
          </cell>
          <cell r="H31" t="str">
            <v>Workers</v>
          </cell>
          <cell r="J31" t="str">
            <v>Rate</v>
          </cell>
          <cell r="L31" t="str">
            <v>Post Retirement</v>
          </cell>
          <cell r="N31" t="str">
            <v>Post Retirement</v>
          </cell>
          <cell r="P31" t="str">
            <v>Incentive</v>
          </cell>
          <cell r="R31" t="str">
            <v>Severance</v>
          </cell>
        </row>
        <row r="32">
          <cell r="D32" t="str">
            <v>Month</v>
          </cell>
          <cell r="F32" t="str">
            <v>Dental</v>
          </cell>
          <cell r="H32" t="str">
            <v>Comp</v>
          </cell>
          <cell r="J32" t="str">
            <v>Refunds</v>
          </cell>
          <cell r="L32" t="str">
            <v>Medical</v>
          </cell>
          <cell r="N32" t="str">
            <v>Life</v>
          </cell>
          <cell r="P32" t="str">
            <v>Compensation</v>
          </cell>
          <cell r="R32" t="str">
            <v>Compensation</v>
          </cell>
        </row>
        <row r="34">
          <cell r="B34" t="str">
            <v>15.</v>
          </cell>
          <cell r="D34" t="str">
            <v>December 1994</v>
          </cell>
          <cell r="F34">
            <v>30358.33</v>
          </cell>
          <cell r="H34">
            <v>5170388.96</v>
          </cell>
          <cell r="J34">
            <v>2970183.74</v>
          </cell>
          <cell r="L34">
            <v>0</v>
          </cell>
          <cell r="N34">
            <v>32447.89</v>
          </cell>
          <cell r="P34">
            <v>400000</v>
          </cell>
          <cell r="R34">
            <v>1441439</v>
          </cell>
        </row>
        <row r="35">
          <cell r="B35" t="str">
            <v>16.</v>
          </cell>
          <cell r="D35" t="str">
            <v>January 1995</v>
          </cell>
          <cell r="F35">
            <v>33319.87</v>
          </cell>
          <cell r="H35">
            <v>5151038.81</v>
          </cell>
          <cell r="J35">
            <v>2970184.74</v>
          </cell>
          <cell r="L35">
            <v>18265.27</v>
          </cell>
          <cell r="N35">
            <v>43220.53</v>
          </cell>
          <cell r="P35">
            <v>441667</v>
          </cell>
          <cell r="R35">
            <v>1177844</v>
          </cell>
        </row>
        <row r="36">
          <cell r="B36" t="str">
            <v>17.</v>
          </cell>
          <cell r="D36" t="str">
            <v>February 1995</v>
          </cell>
          <cell r="F36">
            <v>45759.4</v>
          </cell>
          <cell r="H36">
            <v>5755217.09</v>
          </cell>
          <cell r="J36">
            <v>2970184.74</v>
          </cell>
          <cell r="L36">
            <v>-48260.16</v>
          </cell>
          <cell r="N36">
            <v>47433.53</v>
          </cell>
          <cell r="P36">
            <v>483334</v>
          </cell>
          <cell r="R36">
            <v>994287.87</v>
          </cell>
        </row>
        <row r="37">
          <cell r="B37" t="str">
            <v>18.</v>
          </cell>
          <cell r="D37" t="str">
            <v>March 1995</v>
          </cell>
          <cell r="F37">
            <v>52402.04</v>
          </cell>
          <cell r="H37">
            <v>5652991.35</v>
          </cell>
          <cell r="J37">
            <v>2000000</v>
          </cell>
          <cell r="L37">
            <v>-244097.81</v>
          </cell>
          <cell r="N37">
            <v>-3894.47</v>
          </cell>
          <cell r="P37">
            <v>36161</v>
          </cell>
          <cell r="R37">
            <v>875794.72</v>
          </cell>
        </row>
        <row r="38">
          <cell r="B38" t="str">
            <v>19.</v>
          </cell>
          <cell r="D38" t="str">
            <v>April 1995</v>
          </cell>
          <cell r="F38">
            <v>73487.13</v>
          </cell>
          <cell r="H38">
            <v>5480393.53</v>
          </cell>
          <cell r="J38">
            <v>2000000</v>
          </cell>
          <cell r="L38">
            <v>-360241.96</v>
          </cell>
          <cell r="N38">
            <v>-36243.19</v>
          </cell>
          <cell r="P38">
            <v>77828</v>
          </cell>
          <cell r="R38">
            <v>816363.78</v>
          </cell>
        </row>
        <row r="39">
          <cell r="B39" t="str">
            <v>20.</v>
          </cell>
          <cell r="D39" t="str">
            <v>May 1995</v>
          </cell>
          <cell r="F39">
            <v>67667.02</v>
          </cell>
          <cell r="H39">
            <v>5490327.53</v>
          </cell>
          <cell r="J39">
            <v>2000000</v>
          </cell>
          <cell r="L39">
            <v>-592392.78</v>
          </cell>
          <cell r="N39">
            <v>38756.81</v>
          </cell>
          <cell r="P39">
            <v>119495</v>
          </cell>
          <cell r="R39">
            <v>793188.66</v>
          </cell>
        </row>
        <row r="40">
          <cell r="B40" t="str">
            <v>21.</v>
          </cell>
          <cell r="D40" t="str">
            <v>June 1995</v>
          </cell>
          <cell r="F40">
            <v>83440.09</v>
          </cell>
          <cell r="H40">
            <v>5622117.95</v>
          </cell>
          <cell r="J40">
            <v>4650000</v>
          </cell>
          <cell r="L40">
            <v>-646602.88</v>
          </cell>
          <cell r="N40">
            <v>-11678.11</v>
          </cell>
          <cell r="P40">
            <v>161161</v>
          </cell>
          <cell r="R40">
            <v>782547.16</v>
          </cell>
        </row>
        <row r="41">
          <cell r="B41" t="str">
            <v>22.</v>
          </cell>
          <cell r="D41" t="str">
            <v>July 1995</v>
          </cell>
          <cell r="F41">
            <v>86127.38</v>
          </cell>
          <cell r="H41">
            <v>5450518.15</v>
          </cell>
          <cell r="J41">
            <v>4650000</v>
          </cell>
          <cell r="L41">
            <v>-427867.11</v>
          </cell>
          <cell r="N41">
            <v>-34648.35</v>
          </cell>
          <cell r="P41">
            <v>202828</v>
          </cell>
          <cell r="R41">
            <v>778673.28</v>
          </cell>
        </row>
        <row r="42">
          <cell r="B42" t="str">
            <v>23.</v>
          </cell>
          <cell r="D42" t="str">
            <v>August 1995</v>
          </cell>
          <cell r="F42">
            <v>95197.93</v>
          </cell>
          <cell r="H42">
            <v>5872340.16</v>
          </cell>
          <cell r="J42">
            <v>4650000</v>
          </cell>
          <cell r="L42">
            <v>-501333.55</v>
          </cell>
          <cell r="N42">
            <v>-46707.63</v>
          </cell>
          <cell r="P42">
            <v>333334</v>
          </cell>
          <cell r="R42">
            <v>777543.63</v>
          </cell>
        </row>
        <row r="43">
          <cell r="B43" t="str">
            <v>24.</v>
          </cell>
          <cell r="D43" t="str">
            <v>September 1995</v>
          </cell>
          <cell r="F43">
            <v>94530.13</v>
          </cell>
          <cell r="H43">
            <v>5795458.73</v>
          </cell>
          <cell r="J43">
            <v>5050000</v>
          </cell>
          <cell r="L43">
            <v>-608582.4</v>
          </cell>
          <cell r="N43">
            <v>-79414.7</v>
          </cell>
          <cell r="P43">
            <v>375000</v>
          </cell>
          <cell r="R43">
            <v>776193.63</v>
          </cell>
        </row>
        <row r="44">
          <cell r="B44" t="str">
            <v>25.</v>
          </cell>
          <cell r="D44" t="str">
            <v>October 1995</v>
          </cell>
          <cell r="F44">
            <v>115083.46</v>
          </cell>
          <cell r="H44">
            <v>5758658.57</v>
          </cell>
          <cell r="J44">
            <v>5050000</v>
          </cell>
          <cell r="L44">
            <v>-687945.5</v>
          </cell>
          <cell r="N44">
            <v>-18529.94</v>
          </cell>
          <cell r="P44">
            <v>416667</v>
          </cell>
          <cell r="R44">
            <v>774931.63</v>
          </cell>
        </row>
        <row r="45">
          <cell r="B45" t="str">
            <v>26.</v>
          </cell>
          <cell r="D45" t="str">
            <v>November 1995</v>
          </cell>
          <cell r="F45">
            <v>91129.83</v>
          </cell>
          <cell r="H45">
            <v>5610187.69</v>
          </cell>
          <cell r="J45">
            <v>5111916</v>
          </cell>
          <cell r="L45">
            <v>-413312.39</v>
          </cell>
          <cell r="N45">
            <v>-17650.78</v>
          </cell>
          <cell r="P45">
            <v>458334</v>
          </cell>
          <cell r="R45">
            <v>774616.13</v>
          </cell>
        </row>
        <row r="46">
          <cell r="B46" t="str">
            <v>27.</v>
          </cell>
          <cell r="D46" t="str">
            <v>December 1995</v>
          </cell>
          <cell r="F46">
            <v>66275.49</v>
          </cell>
          <cell r="H46">
            <v>5563949.29</v>
          </cell>
          <cell r="J46">
            <v>2650000</v>
          </cell>
          <cell r="L46">
            <v>0</v>
          </cell>
          <cell r="N46">
            <v>54223.18</v>
          </cell>
          <cell r="P46">
            <v>500000</v>
          </cell>
          <cell r="R46">
            <v>80300.63</v>
          </cell>
        </row>
        <row r="48">
          <cell r="B48" t="str">
            <v>28.</v>
          </cell>
          <cell r="D48" t="str">
            <v>13 month average</v>
          </cell>
          <cell r="F48">
            <v>71906.0076923077</v>
          </cell>
          <cell r="H48">
            <v>5567199.06230769</v>
          </cell>
          <cell r="J48">
            <v>3594036.09384615</v>
          </cell>
          <cell r="L48">
            <v>-347105.482307692</v>
          </cell>
          <cell r="N48">
            <v>-2514.24846153846</v>
          </cell>
          <cell r="P48">
            <v>308139.153846154</v>
          </cell>
          <cell r="R48">
            <v>834132.624615385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749B1-5782-4C68-9CB7-5279E0054512}">
  <sheetPr codeName="Sheet89"/>
  <dimension ref="A1:Q505"/>
  <sheetViews>
    <sheetView tabSelected="1" zoomScale="70" zoomScaleNormal="70" zoomScalePageLayoutView="70" workbookViewId="0" topLeftCell="A1">
      <pane xSplit="1" ySplit="2" topLeftCell="B3" activePane="bottomRight" state="frozen"/>
      <selection pane="topLeft" activeCell="E27" sqref="E27"/>
      <selection pane="bottomLeft" activeCell="E27" sqref="E27"/>
      <selection pane="topRight" activeCell="E27" sqref="E27"/>
      <selection pane="bottomRight" activeCell="A1" sqref="A1"/>
    </sheetView>
  </sheetViews>
  <sheetFormatPr defaultColWidth="8.81640625" defaultRowHeight="12.75"/>
  <cols>
    <col min="1" max="1" width="17" bestFit="1" customWidth="1"/>
    <col min="2" max="2" width="33.2857142857143" bestFit="1" customWidth="1"/>
    <col min="3" max="3" width="12.4285714285714" bestFit="1" customWidth="1"/>
    <col min="4" max="4" width="24.5714285714286" customWidth="1"/>
    <col min="5" max="5" width="17.7142857142857" bestFit="1" customWidth="1"/>
    <col min="6" max="6" width="30.7142857142857" bestFit="1" customWidth="1"/>
    <col min="7" max="7" width="12.4285714285714" bestFit="1" customWidth="1"/>
    <col min="8" max="8" width="9.57142857142857" bestFit="1" customWidth="1"/>
    <col min="9" max="9" width="7.71428571428571" customWidth="1"/>
    <col min="10" max="10" width="15.1428571428571" bestFit="1" customWidth="1"/>
    <col min="11" max="11" width="8.85714285714286" customWidth="1"/>
    <col min="12" max="12" width="17.1428571428571" bestFit="1" customWidth="1"/>
    <col min="13" max="13" width="10.4285714285714" bestFit="1" customWidth="1"/>
    <col min="14" max="14" width="9.57142857142857" bestFit="1" customWidth="1"/>
    <col min="15" max="15" width="11.4285714285714" bestFit="1" customWidth="1"/>
    <col min="16" max="16" width="15.2857142857143" customWidth="1"/>
    <col min="17" max="17" width="10.8571428571429" bestFit="1" customWidth="1"/>
  </cols>
  <sheetData>
    <row r="1" spans="1:2" ht="14.5">
      <c r="A1" s="20" t="s">
        <v>1518</v>
      </c>
      <c r="B1" s="19">
        <v>43951</v>
      </c>
    </row>
    <row r="2" spans="2:17" ht="37.5">
      <c r="B2" t="s">
        <v>1517</v>
      </c>
      <c r="C2" t="s">
        <v>1516</v>
      </c>
      <c r="D2" t="s">
        <v>1515</v>
      </c>
      <c r="E2" t="s">
        <v>1514</v>
      </c>
      <c r="F2" t="s">
        <v>1513</v>
      </c>
      <c r="G2" t="s">
        <v>1512</v>
      </c>
      <c r="H2" t="s">
        <v>1511</v>
      </c>
      <c r="I2" s="18"/>
      <c r="J2" s="17" t="s">
        <v>1510</v>
      </c>
      <c r="K2" s="17" t="s">
        <v>1509</v>
      </c>
      <c r="L2" s="17" t="s">
        <v>1508</v>
      </c>
      <c r="M2" s="17" t="s">
        <v>1507</v>
      </c>
      <c r="N2" s="17" t="s">
        <v>1506</v>
      </c>
      <c r="O2" s="17" t="s">
        <v>1505</v>
      </c>
      <c r="P2" s="17" t="s">
        <v>1504</v>
      </c>
      <c r="Q2" s="17" t="s">
        <v>1503</v>
      </c>
    </row>
    <row r="3" spans="1:17" ht="15.5">
      <c r="A3" t="s">
        <v>1502</v>
      </c>
      <c r="B3" t="s">
        <v>1501</v>
      </c>
      <c r="C3" t="s">
        <v>1500</v>
      </c>
      <c r="D3">
        <v>23737873180.940002</v>
      </c>
      <c r="E3">
        <v>0.93921210540046962</v>
      </c>
      <c r="F3" t="s">
        <v>8</v>
      </c>
      <c r="G3">
        <v>309.65139999999997</v>
      </c>
      <c r="H3">
        <v>76.66</v>
      </c>
      <c r="I3" s="8"/>
      <c r="J3" s="16" t="str">
        <f t="shared" si="0" ref="J3:J66">B3</f>
        <v>Agilent Technologies Inc</v>
      </c>
      <c r="K3" s="15" t="str">
        <f t="shared" si="1" ref="K3:K66">C3</f>
        <v>A</v>
      </c>
      <c r="L3" s="14">
        <f t="shared" si="2" ref="L3:L66">D3/1000000</f>
        <v>23737.873180940001</v>
      </c>
      <c r="M3" s="13">
        <f t="shared" si="3" ref="M3:M66">IFERROR(E3/100,"0.00%")</f>
        <v>0.0093921210540046964</v>
      </c>
      <c r="N3" s="13" t="str">
        <f t="shared" si="4" ref="N3:N66">IFERROR(F3/100,"N/A")</f>
        <v>N/A</v>
      </c>
      <c r="O3" s="12" t="str">
        <f t="shared" si="5" ref="O3:O66">IFERROR(M3*(1+0.5*N3)+N3,"N/A")</f>
        <v>N/A</v>
      </c>
      <c r="P3" s="11" t="str">
        <f t="shared" si="6" ref="P3:P66">IF(N3="N/A","N/A",L3/$L$504)</f>
        <v>N/A</v>
      </c>
      <c r="Q3" s="10" t="str">
        <f t="shared" si="7" ref="Q3:Q66">IF(AND(ISNUMBER(L3),ISNUMBER(O3)),O3*P3,"N/A")</f>
        <v>N/A</v>
      </c>
    </row>
    <row r="4" spans="1:17" ht="15.5">
      <c r="A4" t="s">
        <v>1499</v>
      </c>
      <c r="B4" t="s">
        <v>1498</v>
      </c>
      <c r="C4" t="s">
        <v>1497</v>
      </c>
      <c r="D4">
        <v>5078962957.0099993</v>
      </c>
      <c r="E4">
        <v>0.8326394671107411</v>
      </c>
      <c r="F4">
        <v>-12.303000000000001</v>
      </c>
      <c r="G4">
        <v>422.89449999999999</v>
      </c>
      <c r="H4">
        <v>12.01</v>
      </c>
      <c r="I4" s="8"/>
      <c r="J4" s="16" t="str">
        <f t="shared" si="0"/>
        <v>American Airlines Group Inc</v>
      </c>
      <c r="K4" s="15" t="str">
        <f t="shared" si="1"/>
        <v>AAL</v>
      </c>
      <c r="L4" s="14">
        <f t="shared" si="2"/>
        <v>5078.9629570099996</v>
      </c>
      <c r="M4" s="13">
        <f t="shared" si="3"/>
        <v>0.0083263946711074118</v>
      </c>
      <c r="N4" s="13">
        <f t="shared" si="4"/>
        <v>-0.12303000000000001</v>
      </c>
      <c r="O4" s="12">
        <f t="shared" si="5"/>
        <v>-0.11521580349708578</v>
      </c>
      <c r="P4" s="11">
        <f t="shared" si="6"/>
        <v>0.00020050307050975685</v>
      </c>
      <c r="Q4" s="10">
        <f t="shared" si="7"/>
        <v>-2.310112237241448E-05</v>
      </c>
    </row>
    <row r="5" spans="1:17" ht="15.5">
      <c r="A5" t="s">
        <v>1496</v>
      </c>
      <c r="B5" t="s">
        <v>1495</v>
      </c>
      <c r="C5" t="s">
        <v>1494</v>
      </c>
      <c r="D5">
        <v>8353608059.5200005</v>
      </c>
      <c r="E5">
        <v>0.55992060210073613</v>
      </c>
      <c r="F5">
        <v>11.685</v>
      </c>
      <c r="G5">
        <v>69.089469999999992</v>
      </c>
      <c r="H5">
        <v>120.91</v>
      </c>
      <c r="I5" s="8"/>
      <c r="J5" s="16" t="str">
        <f t="shared" si="0"/>
        <v>Advance Auto Parts Inc</v>
      </c>
      <c r="K5" s="15" t="str">
        <f t="shared" si="1"/>
        <v>AAP</v>
      </c>
      <c r="L5" s="14">
        <f t="shared" si="2"/>
        <v>8353.6080595200001</v>
      </c>
      <c r="M5" s="13">
        <f t="shared" si="3"/>
        <v>0.0055992060210073614</v>
      </c>
      <c r="N5" s="13">
        <f t="shared" si="4"/>
        <v>0.11685000000000001</v>
      </c>
      <c r="O5" s="12">
        <f t="shared" si="5"/>
        <v>0.12277633963278473</v>
      </c>
      <c r="P5" s="11">
        <f t="shared" si="6"/>
        <v>0.00032977678316339687</v>
      </c>
      <c r="Q5" s="10">
        <f t="shared" si="7"/>
        <v>4.0488786332676418E-05</v>
      </c>
    </row>
    <row r="6" spans="1:17" ht="15.5">
      <c r="A6" t="s">
        <v>1493</v>
      </c>
      <c r="B6" t="s">
        <v>1492</v>
      </c>
      <c r="C6" t="s">
        <v>1491</v>
      </c>
      <c r="D6">
        <v>1285516024000</v>
      </c>
      <c r="E6">
        <v>1.0970047651463581</v>
      </c>
      <c r="F6">
        <v>10.667</v>
      </c>
      <c r="G6">
        <v>4375.4799999999996</v>
      </c>
      <c r="H6">
        <v>293.80</v>
      </c>
      <c r="I6" s="8"/>
      <c r="J6" s="16" t="str">
        <f t="shared" si="0"/>
        <v>Apple Inc</v>
      </c>
      <c r="K6" s="15" t="str">
        <f t="shared" si="1"/>
        <v>AAPL</v>
      </c>
      <c r="L6" s="14">
        <f t="shared" si="2"/>
        <v>1285516.024</v>
      </c>
      <c r="M6" s="13">
        <f t="shared" si="3"/>
        <v>0.010970047651463581</v>
      </c>
      <c r="N6" s="13">
        <f t="shared" si="4"/>
        <v>0.10667</v>
      </c>
      <c r="O6" s="12">
        <f t="shared" si="5"/>
        <v>0.11822513514295439</v>
      </c>
      <c r="P6" s="11">
        <f t="shared" si="6"/>
        <v>0.050748531183072931</v>
      </c>
      <c r="Q6" s="10">
        <f t="shared" si="7"/>
        <v>0.0059997519574252322</v>
      </c>
    </row>
    <row r="7" spans="1:17" ht="15.5">
      <c r="A7" t="s">
        <v>1490</v>
      </c>
      <c r="B7" t="s">
        <v>1489</v>
      </c>
      <c r="C7" t="s">
        <v>1488</v>
      </c>
      <c r="D7">
        <v>121382504817.60001</v>
      </c>
      <c r="E7">
        <v>5.731143552311436</v>
      </c>
      <c r="F7">
        <v>1.5330000000000001</v>
      </c>
      <c r="G7">
        <v>1476.673</v>
      </c>
      <c r="H7">
        <v>82.20</v>
      </c>
      <c r="I7" s="8"/>
      <c r="J7" s="16" t="str">
        <f t="shared" si="0"/>
        <v>AbbVie Inc</v>
      </c>
      <c r="K7" s="15" t="str">
        <f t="shared" si="1"/>
        <v>ABBV</v>
      </c>
      <c r="L7" s="14">
        <f t="shared" si="2"/>
        <v>121382.50481760001</v>
      </c>
      <c r="M7" s="13">
        <f t="shared" si="3"/>
        <v>0.057311435523114358</v>
      </c>
      <c r="N7" s="13">
        <f t="shared" si="4"/>
        <v>0.015330000000000002</v>
      </c>
      <c r="O7" s="12">
        <f t="shared" si="5"/>
        <v>0.073080727676399032</v>
      </c>
      <c r="P7" s="11">
        <f t="shared" si="6"/>
        <v>0.0047918374534516696</v>
      </c>
      <c r="Q7" s="10">
        <f t="shared" si="7"/>
        <v>0.00035019096800527089</v>
      </c>
    </row>
    <row r="8" spans="1:17" ht="15.5">
      <c r="A8" t="s">
        <v>1487</v>
      </c>
      <c r="B8" t="s">
        <v>1486</v>
      </c>
      <c r="C8" t="s">
        <v>1485</v>
      </c>
      <c r="D8">
        <v>18460254663.639999</v>
      </c>
      <c r="E8">
        <v>1.864822663395048</v>
      </c>
      <c r="F8">
        <v>12.243</v>
      </c>
      <c r="G8">
        <v>205.89179999999999</v>
      </c>
      <c r="H8">
        <v>89.66</v>
      </c>
      <c r="I8" s="8"/>
      <c r="J8" s="16" t="str">
        <f t="shared" si="0"/>
        <v>AmerisourceBergen Corp</v>
      </c>
      <c r="K8" s="15" t="str">
        <f t="shared" si="1"/>
        <v>ABC</v>
      </c>
      <c r="L8" s="14">
        <f t="shared" si="2"/>
        <v>18460.25466364</v>
      </c>
      <c r="M8" s="13">
        <f t="shared" si="3"/>
        <v>0.018648226633950479</v>
      </c>
      <c r="N8" s="13">
        <f t="shared" si="4"/>
        <v>0.12243</v>
      </c>
      <c r="O8" s="12">
        <f t="shared" si="5"/>
        <v>0.14221977782734777</v>
      </c>
      <c r="P8" s="11">
        <f t="shared" si="6"/>
        <v>0.00072875856228549207</v>
      </c>
      <c r="Q8" s="10">
        <f t="shared" si="7"/>
        <v>0.00010364388081802007</v>
      </c>
    </row>
    <row r="9" spans="1:17" ht="15.5">
      <c r="A9" t="s">
        <v>1484</v>
      </c>
      <c r="B9" t="s">
        <v>1483</v>
      </c>
      <c r="C9" t="s">
        <v>1482</v>
      </c>
      <c r="D9">
        <v>8618234681.25</v>
      </c>
      <c r="E9" t="s">
        <v>8</v>
      </c>
      <c r="F9">
        <v>16</v>
      </c>
      <c r="G9">
        <v>45.062669999999997</v>
      </c>
      <c r="H9">
        <v>191.25</v>
      </c>
      <c r="I9" s="8"/>
      <c r="J9" s="16" t="str">
        <f t="shared" si="0"/>
        <v>ABIOMED Inc</v>
      </c>
      <c r="K9" s="15" t="str">
        <f t="shared" si="1"/>
        <v>ABMD</v>
      </c>
      <c r="L9" s="14">
        <f t="shared" si="2"/>
        <v>8618.23468125</v>
      </c>
      <c r="M9" s="13" t="str">
        <f t="shared" si="3"/>
        <v>0.00%</v>
      </c>
      <c r="N9" s="13">
        <f t="shared" si="4"/>
        <v>0.16</v>
      </c>
      <c r="O9" s="12">
        <f t="shared" si="5"/>
        <v>0.16</v>
      </c>
      <c r="P9" s="11">
        <f t="shared" si="6"/>
        <v>0.00034022349258904004</v>
      </c>
      <c r="Q9" s="10">
        <f t="shared" si="7"/>
        <v>5.4435758814246406E-05</v>
      </c>
    </row>
    <row r="10" spans="1:17" ht="15.5">
      <c r="A10" t="s">
        <v>1481</v>
      </c>
      <c r="B10" t="s">
        <v>1480</v>
      </c>
      <c r="C10" t="s">
        <v>1479</v>
      </c>
      <c r="D10">
        <v>162892966071.34</v>
      </c>
      <c r="E10">
        <v>1.543055706374199</v>
      </c>
      <c r="F10">
        <v>8.0980000000000008</v>
      </c>
      <c r="G10">
        <v>1768.845</v>
      </c>
      <c r="H10">
        <v>92.09</v>
      </c>
      <c r="I10" s="8"/>
      <c r="J10" s="16" t="str">
        <f t="shared" si="0"/>
        <v>Abbott Laboratories</v>
      </c>
      <c r="K10" s="15" t="str">
        <f t="shared" si="1"/>
        <v>ABT</v>
      </c>
      <c r="L10" s="14">
        <f t="shared" si="2"/>
        <v>162892.96607133999</v>
      </c>
      <c r="M10" s="13">
        <f t="shared" si="3"/>
        <v>0.01543055706374199</v>
      </c>
      <c r="N10" s="13">
        <f t="shared" si="4"/>
        <v>0.08098000000000001</v>
      </c>
      <c r="O10" s="12">
        <f t="shared" si="5"/>
        <v>0.097035340319252913</v>
      </c>
      <c r="P10" s="11">
        <f t="shared" si="6"/>
        <v>0.0064305528782538455</v>
      </c>
      <c r="Q10" s="10">
        <f t="shared" si="7"/>
        <v>0.00062399088698231327</v>
      </c>
    </row>
    <row r="11" spans="1:17" ht="15.5">
      <c r="A11" t="s">
        <v>1478</v>
      </c>
      <c r="B11" t="s">
        <v>1477</v>
      </c>
      <c r="C11" t="s">
        <v>1476</v>
      </c>
      <c r="D11">
        <v>118148815863.42</v>
      </c>
      <c r="E11">
        <v>1.7241751714455424</v>
      </c>
      <c r="F11">
        <v>10.50</v>
      </c>
      <c r="G11">
        <v>637.02739999999994</v>
      </c>
      <c r="H11">
        <v>185.19</v>
      </c>
      <c r="I11" s="8"/>
      <c r="J11" s="16" t="str">
        <f t="shared" si="0"/>
        <v>Accenture PLC</v>
      </c>
      <c r="K11" s="15" t="str">
        <f t="shared" si="1"/>
        <v>ACN</v>
      </c>
      <c r="L11" s="14">
        <f t="shared" si="2"/>
        <v>118148.81586341999</v>
      </c>
      <c r="M11" s="13">
        <f t="shared" si="3"/>
        <v>0.017241751714455425</v>
      </c>
      <c r="N11" s="13">
        <f t="shared" si="4"/>
        <v>0.105</v>
      </c>
      <c r="O11" s="12">
        <f t="shared" si="5"/>
        <v>0.12314694367946433</v>
      </c>
      <c r="P11" s="11">
        <f t="shared" si="6"/>
        <v>0.0046641805735187876</v>
      </c>
      <c r="Q11" s="10">
        <f t="shared" si="7"/>
        <v>0.00057437958239796977</v>
      </c>
    </row>
    <row r="12" spans="1:17" ht="15.5">
      <c r="A12" t="s">
        <v>1475</v>
      </c>
      <c r="B12" t="s">
        <v>1474</v>
      </c>
      <c r="C12" t="s">
        <v>1473</v>
      </c>
      <c r="D12">
        <v>170384052594</v>
      </c>
      <c r="E12">
        <v>0</v>
      </c>
      <c r="F12">
        <v>17.667000000000002</v>
      </c>
      <c r="G12">
        <v>481.80089999999996</v>
      </c>
      <c r="H12">
        <v>353.64</v>
      </c>
      <c r="I12" s="8"/>
      <c r="J12" s="16" t="str">
        <f t="shared" si="0"/>
        <v>Adobe Inc</v>
      </c>
      <c r="K12" s="15" t="str">
        <f t="shared" si="1"/>
        <v>ADBE</v>
      </c>
      <c r="L12" s="14">
        <f t="shared" si="2"/>
        <v>170384.05259400001</v>
      </c>
      <c r="M12" s="13">
        <f t="shared" si="3"/>
        <v>0</v>
      </c>
      <c r="N12" s="13">
        <f t="shared" si="4"/>
        <v>0.17667000000000002</v>
      </c>
      <c r="O12" s="12">
        <f t="shared" si="5"/>
        <v>0.17667000000000002</v>
      </c>
      <c r="P12" s="11">
        <f t="shared" si="6"/>
        <v>0.0067262797543820802</v>
      </c>
      <c r="Q12" s="10">
        <f t="shared" si="7"/>
        <v>0.0011883318442066821</v>
      </c>
    </row>
    <row r="13" spans="1:17" ht="15.5">
      <c r="A13" t="s">
        <v>1472</v>
      </c>
      <c r="B13" t="s">
        <v>1471</v>
      </c>
      <c r="C13" t="s">
        <v>1470</v>
      </c>
      <c r="D13">
        <v>40356921973.599998</v>
      </c>
      <c r="E13">
        <v>2.1888686131386863</v>
      </c>
      <c r="F13">
        <v>12.15</v>
      </c>
      <c r="G13">
        <v>368.2201</v>
      </c>
      <c r="H13">
        <v>109.60</v>
      </c>
      <c r="I13" s="8"/>
      <c r="J13" s="16" t="str">
        <f t="shared" si="0"/>
        <v>Analog Devices Inc</v>
      </c>
      <c r="K13" s="15" t="str">
        <f t="shared" si="1"/>
        <v>ADI</v>
      </c>
      <c r="L13" s="14">
        <f t="shared" si="2"/>
        <v>40356.921973600001</v>
      </c>
      <c r="M13" s="13">
        <f t="shared" si="3"/>
        <v>0.021888686131386864</v>
      </c>
      <c r="N13" s="13">
        <f t="shared" si="4"/>
        <v>0.1215</v>
      </c>
      <c r="O13" s="12">
        <f t="shared" si="5"/>
        <v>0.14471842381386862</v>
      </c>
      <c r="P13" s="11">
        <f t="shared" si="6"/>
        <v>0.0015931769616199518</v>
      </c>
      <c r="Q13" s="10">
        <f t="shared" si="7"/>
        <v>0.00023056205874220771</v>
      </c>
    </row>
    <row r="14" spans="1:17" ht="15.5">
      <c r="A14" t="s">
        <v>1469</v>
      </c>
      <c r="B14" t="s">
        <v>1468</v>
      </c>
      <c r="C14" t="s">
        <v>1467</v>
      </c>
      <c r="D14">
        <v>20694698249.099998</v>
      </c>
      <c r="E14">
        <v>3.8906838987614432</v>
      </c>
      <c r="F14">
        <v>8.8000000000000007</v>
      </c>
      <c r="G14">
        <v>557.20780000000002</v>
      </c>
      <c r="H14">
        <v>37.14</v>
      </c>
      <c r="I14" s="8"/>
      <c r="J14" s="16" t="str">
        <f t="shared" si="0"/>
        <v>Archer-Daniels-Midland Co</v>
      </c>
      <c r="K14" s="15" t="str">
        <f t="shared" si="1"/>
        <v>ADM</v>
      </c>
      <c r="L14" s="14">
        <f t="shared" si="2"/>
        <v>20694.698249099998</v>
      </c>
      <c r="M14" s="13">
        <f t="shared" si="3"/>
        <v>0.038906838987614434</v>
      </c>
      <c r="N14" s="13">
        <f t="shared" si="4"/>
        <v>0.088000000000000009</v>
      </c>
      <c r="O14" s="12">
        <f t="shared" si="5"/>
        <v>0.12861873990306949</v>
      </c>
      <c r="P14" s="11">
        <f t="shared" si="6"/>
        <v>0.00081696806559506264</v>
      </c>
      <c r="Q14" s="10">
        <f t="shared" si="7"/>
        <v>0.00010507740313788517</v>
      </c>
    </row>
    <row r="15" spans="1:17" ht="15.5">
      <c r="A15" t="s">
        <v>1466</v>
      </c>
      <c r="B15" t="s">
        <v>1465</v>
      </c>
      <c r="C15" t="s">
        <v>1464</v>
      </c>
      <c r="D15">
        <v>63047362000</v>
      </c>
      <c r="E15">
        <v>2.4057536301043014</v>
      </c>
      <c r="F15">
        <v>12.55</v>
      </c>
      <c r="G15">
        <v>429.79999999999995</v>
      </c>
      <c r="H15">
        <v>146.69</v>
      </c>
      <c r="I15" s="8"/>
      <c r="J15" s="16" t="str">
        <f t="shared" si="0"/>
        <v>Automatic Data Processing Inc</v>
      </c>
      <c r="K15" s="15" t="str">
        <f t="shared" si="1"/>
        <v>ADP</v>
      </c>
      <c r="L15" s="14">
        <f t="shared" si="2"/>
        <v>63047.362000000001</v>
      </c>
      <c r="M15" s="13">
        <f t="shared" si="3"/>
        <v>0.024057536301043014</v>
      </c>
      <c r="N15" s="13">
        <f t="shared" si="4"/>
        <v>0.1255</v>
      </c>
      <c r="O15" s="12">
        <f t="shared" si="5"/>
        <v>0.15106714670393345</v>
      </c>
      <c r="P15" s="11">
        <f t="shared" si="6"/>
        <v>0.002488931259302208</v>
      </c>
      <c r="Q15" s="10">
        <f t="shared" si="7"/>
        <v>0.00037599574368501251</v>
      </c>
    </row>
    <row r="16" spans="1:17" ht="15.5">
      <c r="A16" t="s">
        <v>1463</v>
      </c>
      <c r="B16" t="s">
        <v>1462</v>
      </c>
      <c r="C16" t="s">
        <v>1461</v>
      </c>
      <c r="D16">
        <v>2384684691.1199999</v>
      </c>
      <c r="E16">
        <v>15.378470141801477</v>
      </c>
      <c r="F16">
        <v>-4.335</v>
      </c>
      <c r="G16">
        <v>47.627019999999995</v>
      </c>
      <c r="H16">
        <v>50.07</v>
      </c>
      <c r="I16" s="8"/>
      <c r="J16" s="16" t="str">
        <f t="shared" si="0"/>
        <v>Alliance Data Systems Corp</v>
      </c>
      <c r="K16" s="15" t="str">
        <f t="shared" si="1"/>
        <v>ADS</v>
      </c>
      <c r="L16" s="14">
        <f t="shared" si="2"/>
        <v>2384.68469112</v>
      </c>
      <c r="M16" s="13">
        <f t="shared" si="3"/>
        <v>0.15378470141801479</v>
      </c>
      <c r="N16" s="13">
        <f t="shared" si="4"/>
        <v>-0.04335</v>
      </c>
      <c r="O16" s="12">
        <f t="shared" si="5"/>
        <v>0.10710141801477932</v>
      </c>
      <c r="P16" s="11">
        <f t="shared" si="6"/>
        <v>9.4140596577347652E-05</v>
      </c>
      <c r="Q16" s="10">
        <f t="shared" si="7"/>
        <v>1.0082591386191214E-05</v>
      </c>
    </row>
    <row r="17" spans="1:17" ht="15.5">
      <c r="A17" t="s">
        <v>1460</v>
      </c>
      <c r="B17" t="s">
        <v>1459</v>
      </c>
      <c r="C17" t="s">
        <v>1458</v>
      </c>
      <c r="D17">
        <v>41079044260.25</v>
      </c>
      <c r="E17">
        <v>0</v>
      </c>
      <c r="F17">
        <v>33.947000000000003</v>
      </c>
      <c r="G17">
        <v>219.5214</v>
      </c>
      <c r="H17">
        <v>187.13</v>
      </c>
      <c r="I17" s="8"/>
      <c r="J17" s="16" t="str">
        <f t="shared" si="0"/>
        <v>Autodesk Inc</v>
      </c>
      <c r="K17" s="15" t="str">
        <f t="shared" si="1"/>
        <v>ADSK</v>
      </c>
      <c r="L17" s="14">
        <f t="shared" si="2"/>
        <v>41079.044260249997</v>
      </c>
      <c r="M17" s="13">
        <f t="shared" si="3"/>
        <v>0</v>
      </c>
      <c r="N17" s="13">
        <f t="shared" si="4"/>
        <v>0.33947000000000005</v>
      </c>
      <c r="O17" s="12">
        <f t="shared" si="5"/>
        <v>0.33947000000000005</v>
      </c>
      <c r="P17" s="11">
        <f t="shared" si="6"/>
        <v>0.0016216843039617609</v>
      </c>
      <c r="Q17" s="10">
        <f t="shared" si="7"/>
        <v>0.00055051317066589904</v>
      </c>
    </row>
    <row r="18" spans="1:17" ht="15.5">
      <c r="A18" t="s">
        <v>1457</v>
      </c>
      <c r="B18" t="s">
        <v>1456</v>
      </c>
      <c r="C18" t="s">
        <v>1455</v>
      </c>
      <c r="D18">
        <v>17950135155.750004</v>
      </c>
      <c r="E18">
        <v>2.7738831615120279</v>
      </c>
      <c r="F18">
        <v>7.0330000000000004</v>
      </c>
      <c r="G18">
        <v>246.73729999999998</v>
      </c>
      <c r="H18">
        <v>72.75</v>
      </c>
      <c r="I18" s="8"/>
      <c r="J18" s="16" t="str">
        <f t="shared" si="0"/>
        <v>Ameren Corp</v>
      </c>
      <c r="K18" s="15" t="str">
        <f t="shared" si="1"/>
        <v>AEE</v>
      </c>
      <c r="L18" s="14">
        <f t="shared" si="2"/>
        <v>17950.135155750002</v>
      </c>
      <c r="M18" s="13">
        <f t="shared" si="3"/>
        <v>0.02773883161512028</v>
      </c>
      <c r="N18" s="13">
        <f t="shared" si="4"/>
        <v>0.070330000000000004</v>
      </c>
      <c r="O18" s="12">
        <f t="shared" si="5"/>
        <v>0.099044267628865992</v>
      </c>
      <c r="P18" s="11">
        <f t="shared" si="6"/>
        <v>0.00070862048911492421</v>
      </c>
      <c r="Q18" s="10">
        <f t="shared" si="7"/>
        <v>7.0184797371196473E-05</v>
      </c>
    </row>
    <row r="19" spans="1:17" ht="15.5">
      <c r="A19" t="s">
        <v>1454</v>
      </c>
      <c r="B19" t="s">
        <v>1453</v>
      </c>
      <c r="C19" t="s">
        <v>1452</v>
      </c>
      <c r="D19">
        <v>41125549353.839996</v>
      </c>
      <c r="E19">
        <v>3.3979063891228489</v>
      </c>
      <c r="F19">
        <v>6.8340000000000005</v>
      </c>
      <c r="G19">
        <v>494.83269999999999</v>
      </c>
      <c r="H19">
        <v>83.11</v>
      </c>
      <c r="I19" s="8"/>
      <c r="J19" s="16" t="str">
        <f t="shared" si="0"/>
        <v>American Electric Power Co Inc</v>
      </c>
      <c r="K19" s="15" t="str">
        <f t="shared" si="1"/>
        <v>AEP</v>
      </c>
      <c r="L19" s="14">
        <f t="shared" si="2"/>
        <v>41125.549353839997</v>
      </c>
      <c r="M19" s="13">
        <f t="shared" si="3"/>
        <v>0.033979063891228491</v>
      </c>
      <c r="N19" s="13">
        <f t="shared" si="4"/>
        <v>0.068340000000000012</v>
      </c>
      <c r="O19" s="12">
        <f t="shared" si="5"/>
        <v>0.10348012850439178</v>
      </c>
      <c r="P19" s="11">
        <f t="shared" si="6"/>
        <v>0.0016235201933230464</v>
      </c>
      <c r="Q19" s="10">
        <f t="shared" si="7"/>
        <v>0.00016800207823454384</v>
      </c>
    </row>
    <row r="20" spans="1:17" ht="15.5">
      <c r="A20" t="s">
        <v>1451</v>
      </c>
      <c r="B20" t="s">
        <v>1450</v>
      </c>
      <c r="C20" t="s">
        <v>1449</v>
      </c>
      <c r="D20">
        <v>8808178173</v>
      </c>
      <c r="E20">
        <v>4.3999999999999995</v>
      </c>
      <c r="F20">
        <v>7.8070000000000004</v>
      </c>
      <c r="G20">
        <v>664.76819999999998</v>
      </c>
      <c r="H20">
        <v>13.25</v>
      </c>
      <c r="I20" s="8"/>
      <c r="J20" s="16" t="str">
        <f t="shared" si="0"/>
        <v>AES Corp/The</v>
      </c>
      <c r="K20" s="15" t="str">
        <f t="shared" si="1"/>
        <v>AES</v>
      </c>
      <c r="L20" s="14">
        <f t="shared" si="2"/>
        <v>8808.1781730000002</v>
      </c>
      <c r="M20" s="13">
        <f t="shared" si="3"/>
        <v>0.043999999999999997</v>
      </c>
      <c r="N20" s="13">
        <f t="shared" si="4"/>
        <v>0.078070000000000001</v>
      </c>
      <c r="O20" s="12">
        <f t="shared" si="5"/>
        <v>0.12378754</v>
      </c>
      <c r="P20" s="11">
        <f t="shared" si="6"/>
        <v>0.00034772192359583756</v>
      </c>
      <c r="Q20" s="10">
        <f t="shared" si="7"/>
        <v>4.3043641525996687E-05</v>
      </c>
    </row>
    <row r="21" spans="1:17" ht="15.5">
      <c r="A21" t="s">
        <v>1448</v>
      </c>
      <c r="B21" t="s">
        <v>1447</v>
      </c>
      <c r="C21" t="s">
        <v>1446</v>
      </c>
      <c r="D21">
        <v>26719994903.560001</v>
      </c>
      <c r="E21">
        <v>3.0451127819548871</v>
      </c>
      <c r="F21">
        <v>0.11</v>
      </c>
      <c r="G21">
        <v>717.50789999999995</v>
      </c>
      <c r="H21">
        <v>37.24</v>
      </c>
      <c r="I21" s="8"/>
      <c r="J21" s="16" t="str">
        <f t="shared" si="0"/>
        <v>Aflac Inc</v>
      </c>
      <c r="K21" s="15" t="str">
        <f t="shared" si="1"/>
        <v>AFL</v>
      </c>
      <c r="L21" s="14">
        <f t="shared" si="2"/>
        <v>26719.99490356</v>
      </c>
      <c r="M21" s="13">
        <f t="shared" si="3"/>
        <v>0.030451127819548871</v>
      </c>
      <c r="N21" s="13">
        <f t="shared" si="4"/>
        <v>0.0011000000000000001</v>
      </c>
      <c r="O21" s="12">
        <f t="shared" si="5"/>
        <v>0.031567875939849624</v>
      </c>
      <c r="P21" s="11">
        <f t="shared" si="6"/>
        <v>0.0010548297098277668</v>
      </c>
      <c r="Q21" s="10">
        <f t="shared" si="7"/>
        <v>3.3298733417510519E-05</v>
      </c>
    </row>
    <row r="22" spans="1:17" ht="15.5">
      <c r="A22" t="s">
        <v>1445</v>
      </c>
      <c r="B22" t="s">
        <v>1444</v>
      </c>
      <c r="C22" t="s">
        <v>1443</v>
      </c>
      <c r="D22">
        <v>61635237490.099991</v>
      </c>
      <c r="E22">
        <v>1.5986975552471443</v>
      </c>
      <c r="F22" t="s">
        <v>8</v>
      </c>
      <c r="G22">
        <v>329.00200000000001</v>
      </c>
      <c r="H22">
        <v>187.34</v>
      </c>
      <c r="I22" s="8"/>
      <c r="J22" s="16" t="str">
        <f t="shared" si="0"/>
        <v>Allergan PLC</v>
      </c>
      <c r="K22" s="15" t="str">
        <f t="shared" si="1"/>
        <v>AGN</v>
      </c>
      <c r="L22" s="14">
        <f t="shared" si="2"/>
        <v>61635.237490099993</v>
      </c>
      <c r="M22" s="13">
        <f t="shared" si="3"/>
        <v>0.015986975552471444</v>
      </c>
      <c r="N22" s="13" t="str">
        <f t="shared" si="4"/>
        <v>N/A</v>
      </c>
      <c r="O22" s="12" t="str">
        <f t="shared" si="5"/>
        <v>N/A</v>
      </c>
      <c r="P22" s="11" t="str">
        <f t="shared" si="6"/>
        <v>N/A</v>
      </c>
      <c r="Q22" s="10" t="str">
        <f t="shared" si="7"/>
        <v>N/A</v>
      </c>
    </row>
    <row r="23" spans="1:17" ht="15.5">
      <c r="A23" t="s">
        <v>1442</v>
      </c>
      <c r="B23" t="s">
        <v>1441</v>
      </c>
      <c r="C23" t="s">
        <v>1440</v>
      </c>
      <c r="D23">
        <v>21902607929.610001</v>
      </c>
      <c r="E23">
        <v>5.1160047188360203</v>
      </c>
      <c r="F23">
        <v>15.85</v>
      </c>
      <c r="G23">
        <v>861.29009999999994</v>
      </c>
      <c r="H23">
        <v>25.43</v>
      </c>
      <c r="I23" s="8"/>
      <c r="J23" s="16" t="str">
        <f t="shared" si="0"/>
        <v>American International Group Inc</v>
      </c>
      <c r="K23" s="15" t="str">
        <f t="shared" si="1"/>
        <v>AIG</v>
      </c>
      <c r="L23" s="14">
        <f t="shared" si="2"/>
        <v>21902.60792961</v>
      </c>
      <c r="M23" s="13">
        <f t="shared" si="3"/>
        <v>0.051160047188360203</v>
      </c>
      <c r="N23" s="13">
        <f t="shared" si="4"/>
        <v>0.1585</v>
      </c>
      <c r="O23" s="12">
        <f t="shared" si="5"/>
        <v>0.21371448092803774</v>
      </c>
      <c r="P23" s="11">
        <f t="shared" si="6"/>
        <v>0.00086465291817041843</v>
      </c>
      <c r="Q23" s="10">
        <f t="shared" si="7"/>
        <v>0.00018478884958970406</v>
      </c>
    </row>
    <row r="24" spans="1:17" ht="15.5">
      <c r="A24" t="s">
        <v>1439</v>
      </c>
      <c r="B24" t="s">
        <v>1438</v>
      </c>
      <c r="C24" t="s">
        <v>1437</v>
      </c>
      <c r="D24">
        <v>5610208243.3400002</v>
      </c>
      <c r="E24">
        <v>4.3748340854791614</v>
      </c>
      <c r="F24">
        <v>2.705</v>
      </c>
      <c r="G24">
        <v>148.93039999999999</v>
      </c>
      <c r="H24">
        <v>37.67</v>
      </c>
      <c r="I24" s="8"/>
      <c r="J24" s="16" t="str">
        <f t="shared" si="0"/>
        <v>Apartment Investment and Management Co</v>
      </c>
      <c r="K24" s="15" t="str">
        <f t="shared" si="1"/>
        <v>AIV</v>
      </c>
      <c r="L24" s="14">
        <f t="shared" si="2"/>
        <v>5610.2082433400001</v>
      </c>
      <c r="M24" s="13">
        <f t="shared" si="3"/>
        <v>0.043748340854791616</v>
      </c>
      <c r="N24" s="13">
        <f t="shared" si="4"/>
        <v>0.027050000000000001</v>
      </c>
      <c r="O24" s="12">
        <f t="shared" si="5"/>
        <v>0.071390037164852677</v>
      </c>
      <c r="P24" s="11">
        <f t="shared" si="6"/>
        <v>0.00022147512957074801</v>
      </c>
      <c r="Q24" s="10">
        <f t="shared" si="7"/>
        <v>1.5811117731146262E-05</v>
      </c>
    </row>
    <row r="25" spans="1:17" ht="15.5">
      <c r="A25" t="s">
        <v>1436</v>
      </c>
      <c r="B25" t="s">
        <v>1435</v>
      </c>
      <c r="C25" t="s">
        <v>1434</v>
      </c>
      <c r="D25">
        <v>6355675624.9599991</v>
      </c>
      <c r="E25">
        <v>2.3861069277108435</v>
      </c>
      <c r="F25" t="s">
        <v>8</v>
      </c>
      <c r="G25">
        <v>59.82375</v>
      </c>
      <c r="H25">
        <v>106.24</v>
      </c>
      <c r="I25" s="8"/>
      <c r="J25" s="16" t="str">
        <f t="shared" si="0"/>
        <v>Assurant Inc</v>
      </c>
      <c r="K25" s="15" t="str">
        <f t="shared" si="1"/>
        <v>AIZ</v>
      </c>
      <c r="L25" s="14">
        <f t="shared" si="2"/>
        <v>6355.6756249599994</v>
      </c>
      <c r="M25" s="13">
        <f t="shared" si="3"/>
        <v>0.023861069277108436</v>
      </c>
      <c r="N25" s="13" t="str">
        <f t="shared" si="4"/>
        <v>N/A</v>
      </c>
      <c r="O25" s="12" t="str">
        <f t="shared" si="5"/>
        <v>N/A</v>
      </c>
      <c r="P25" s="11" t="str">
        <f t="shared" si="6"/>
        <v>N/A</v>
      </c>
      <c r="Q25" s="10" t="str">
        <f t="shared" si="7"/>
        <v>N/A</v>
      </c>
    </row>
    <row r="26" spans="1:17" ht="15.5">
      <c r="A26" t="s">
        <v>1433</v>
      </c>
      <c r="B26" t="s">
        <v>1432</v>
      </c>
      <c r="C26" t="s">
        <v>1431</v>
      </c>
      <c r="D26">
        <v>14884188671.5</v>
      </c>
      <c r="E26">
        <v>2.2802547770700636</v>
      </c>
      <c r="F26">
        <v>10.44</v>
      </c>
      <c r="G26">
        <v>189.6075</v>
      </c>
      <c r="H26">
        <v>78.50</v>
      </c>
      <c r="I26" s="8"/>
      <c r="J26" s="16" t="str">
        <f t="shared" si="0"/>
        <v>Arthur J Gallagher &amp; Co</v>
      </c>
      <c r="K26" s="15" t="str">
        <f t="shared" si="1"/>
        <v>AJG</v>
      </c>
      <c r="L26" s="14">
        <f t="shared" si="2"/>
        <v>14884.1886715</v>
      </c>
      <c r="M26" s="13">
        <f t="shared" si="3"/>
        <v>0.022802547770700635</v>
      </c>
      <c r="N26" s="13">
        <f t="shared" si="4"/>
        <v>0.10439999999999999</v>
      </c>
      <c r="O26" s="12">
        <f t="shared" si="5"/>
        <v>0.12839284076433119</v>
      </c>
      <c r="P26" s="11">
        <f t="shared" si="6"/>
        <v>0.00058758560673558642</v>
      </c>
      <c r="Q26" s="10">
        <f t="shared" si="7"/>
        <v>7.5441785241015072E-05</v>
      </c>
    </row>
    <row r="27" spans="1:17" ht="15.5">
      <c r="A27" t="s">
        <v>1430</v>
      </c>
      <c r="B27" t="s">
        <v>1429</v>
      </c>
      <c r="C27" t="s">
        <v>1428</v>
      </c>
      <c r="D27">
        <v>15817476247.469997</v>
      </c>
      <c r="E27" t="s">
        <v>8</v>
      </c>
      <c r="F27">
        <v>11.867000000000001</v>
      </c>
      <c r="G27">
        <v>161.8819</v>
      </c>
      <c r="H27">
        <v>97.71</v>
      </c>
      <c r="I27" s="8"/>
      <c r="J27" s="16" t="str">
        <f t="shared" si="0"/>
        <v>Akamai Technologies Inc</v>
      </c>
      <c r="K27" s="15" t="str">
        <f t="shared" si="1"/>
        <v>AKAM</v>
      </c>
      <c r="L27" s="14">
        <f t="shared" si="2"/>
        <v>15817.476247469998</v>
      </c>
      <c r="M27" s="13" t="str">
        <f t="shared" si="3"/>
        <v>0.00%</v>
      </c>
      <c r="N27" s="13">
        <f t="shared" si="4"/>
        <v>0.11867000000000001</v>
      </c>
      <c r="O27" s="12">
        <f t="shared" si="5"/>
        <v>0.11867000000000001</v>
      </c>
      <c r="P27" s="11">
        <f t="shared" si="6"/>
        <v>0.00062442915653787806</v>
      </c>
      <c r="Q27" s="10">
        <f t="shared" si="7"/>
        <v>7.4101008006349992E-05</v>
      </c>
    </row>
    <row r="28" spans="1:17" ht="15.5">
      <c r="A28" t="s">
        <v>1427</v>
      </c>
      <c r="B28" t="s">
        <v>1426</v>
      </c>
      <c r="C28" t="s">
        <v>1425</v>
      </c>
      <c r="D28">
        <v>6531152458.0199995</v>
      </c>
      <c r="E28">
        <v>2.4678495848933744</v>
      </c>
      <c r="F28">
        <v>7.97</v>
      </c>
      <c r="G28">
        <v>106.31859999999999</v>
      </c>
      <c r="H28">
        <v>61.43</v>
      </c>
      <c r="I28" s="8"/>
      <c r="J28" s="16" t="str">
        <f t="shared" si="0"/>
        <v>Albemarle Corp</v>
      </c>
      <c r="K28" s="15" t="str">
        <f t="shared" si="1"/>
        <v>ALB</v>
      </c>
      <c r="L28" s="14">
        <f t="shared" si="2"/>
        <v>6531.1524580199994</v>
      </c>
      <c r="M28" s="13">
        <f t="shared" si="3"/>
        <v>0.024678495848933744</v>
      </c>
      <c r="N28" s="13">
        <f t="shared" si="4"/>
        <v>0.079699999999999993</v>
      </c>
      <c r="O28" s="12">
        <f t="shared" si="5"/>
        <v>0.10536193390851374</v>
      </c>
      <c r="P28" s="11">
        <f t="shared" si="6"/>
        <v>0.00025783139843399677</v>
      </c>
      <c r="Q28" s="10">
        <f t="shared" si="7"/>
        <v>2.716561476134244E-05</v>
      </c>
    </row>
    <row r="29" spans="1:17" ht="15.5">
      <c r="A29" t="s">
        <v>1424</v>
      </c>
      <c r="B29" t="s">
        <v>1423</v>
      </c>
      <c r="C29" t="s">
        <v>1422</v>
      </c>
      <c r="D29">
        <v>16921308198.949999</v>
      </c>
      <c r="E29" t="s">
        <v>8</v>
      </c>
      <c r="F29">
        <v>14.25</v>
      </c>
      <c r="G29">
        <v>78.758709999999994</v>
      </c>
      <c r="H29">
        <v>214.85</v>
      </c>
      <c r="I29" s="8"/>
      <c r="J29" s="16" t="str">
        <f t="shared" si="0"/>
        <v>Align Technology Inc</v>
      </c>
      <c r="K29" s="15" t="str">
        <f t="shared" si="1"/>
        <v>ALGN</v>
      </c>
      <c r="L29" s="14">
        <f t="shared" si="2"/>
        <v>16921.308198949999</v>
      </c>
      <c r="M29" s="13" t="str">
        <f t="shared" si="3"/>
        <v>0.00%</v>
      </c>
      <c r="N29" s="13">
        <f t="shared" si="4"/>
        <v>0.14249999999999999</v>
      </c>
      <c r="O29" s="12">
        <f t="shared" si="5"/>
        <v>0.14249999999999999</v>
      </c>
      <c r="P29" s="11">
        <f t="shared" si="6"/>
        <v>0.00066800531518913353</v>
      </c>
      <c r="Q29" s="10">
        <f t="shared" si="7"/>
        <v>9.5190757414451513E-05</v>
      </c>
    </row>
    <row r="30" spans="1:17" ht="15.5">
      <c r="A30" t="s">
        <v>1421</v>
      </c>
      <c r="B30" t="s">
        <v>1420</v>
      </c>
      <c r="C30" t="s">
        <v>1419</v>
      </c>
      <c r="D30">
        <v>3986452200.1200004</v>
      </c>
      <c r="E30">
        <v>1.1685116851168511</v>
      </c>
      <c r="F30">
        <v>-14.87</v>
      </c>
      <c r="G30">
        <v>122.5846</v>
      </c>
      <c r="H30">
        <v>32.520000000000003</v>
      </c>
      <c r="I30" s="8"/>
      <c r="J30" s="16" t="str">
        <f t="shared" si="0"/>
        <v>Alaska Air Group Inc</v>
      </c>
      <c r="K30" s="15" t="str">
        <f t="shared" si="1"/>
        <v>ALK</v>
      </c>
      <c r="L30" s="14">
        <f t="shared" si="2"/>
        <v>3986.4522001200003</v>
      </c>
      <c r="M30" s="13">
        <f t="shared" si="3"/>
        <v>0.011685116851168511</v>
      </c>
      <c r="N30" s="13">
        <f t="shared" si="4"/>
        <v>-0.1487</v>
      </c>
      <c r="O30" s="12">
        <f t="shared" si="5"/>
        <v>-0.13788367158671586</v>
      </c>
      <c r="P30" s="11">
        <f t="shared" si="6"/>
        <v>0.00015737384055169082</v>
      </c>
      <c r="Q30" s="10">
        <f t="shared" si="7"/>
        <v>-2.1699282946969521E-05</v>
      </c>
    </row>
    <row r="31" spans="1:17" ht="15.5">
      <c r="A31" t="s">
        <v>1418</v>
      </c>
      <c r="B31" t="s">
        <v>1417</v>
      </c>
      <c r="C31" t="s">
        <v>1416</v>
      </c>
      <c r="D31">
        <v>32184752608.879997</v>
      </c>
      <c r="E31">
        <v>2.067440031458907</v>
      </c>
      <c r="F31">
        <v>7.367</v>
      </c>
      <c r="G31">
        <v>316.40539999999999</v>
      </c>
      <c r="H31">
        <v>101.72</v>
      </c>
      <c r="I31" s="8"/>
      <c r="J31" s="16" t="str">
        <f t="shared" si="0"/>
        <v>Allstate Corp/The</v>
      </c>
      <c r="K31" s="15" t="str">
        <f t="shared" si="1"/>
        <v>ALL</v>
      </c>
      <c r="L31" s="14">
        <f t="shared" si="2"/>
        <v>32184.752608879997</v>
      </c>
      <c r="M31" s="13">
        <f t="shared" si="3"/>
        <v>0.020674400314589069</v>
      </c>
      <c r="N31" s="13">
        <f t="shared" si="4"/>
        <v>0.073669999999999999</v>
      </c>
      <c r="O31" s="12">
        <f t="shared" si="5"/>
        <v>0.095105941850176956</v>
      </c>
      <c r="P31" s="11">
        <f t="shared" si="6"/>
        <v>0.0012705628641710611</v>
      </c>
      <c r="Q31" s="10">
        <f t="shared" si="7"/>
        <v>0.00012083807787684722</v>
      </c>
    </row>
    <row r="32" spans="1:17" ht="15.5">
      <c r="A32" t="s">
        <v>1415</v>
      </c>
      <c r="B32" t="s">
        <v>1414</v>
      </c>
      <c r="C32" t="s">
        <v>1413</v>
      </c>
      <c r="D32">
        <v>9271821723.1200008</v>
      </c>
      <c r="E32">
        <v>1.0990650487368212</v>
      </c>
      <c r="F32">
        <v>6.173</v>
      </c>
      <c r="G32">
        <v>92.220230000000001</v>
      </c>
      <c r="H32">
        <v>100.54</v>
      </c>
      <c r="I32" s="8"/>
      <c r="J32" s="16" t="str">
        <f t="shared" si="0"/>
        <v>Allegion plc</v>
      </c>
      <c r="K32" s="15" t="str">
        <f t="shared" si="1"/>
        <v>ALLE</v>
      </c>
      <c r="L32" s="14">
        <f t="shared" si="2"/>
        <v>9271.8217231200015</v>
      </c>
      <c r="M32" s="13">
        <f t="shared" si="3"/>
        <v>0.010990650487368213</v>
      </c>
      <c r="N32" s="13">
        <f t="shared" si="4"/>
        <v>0.06173</v>
      </c>
      <c r="O32" s="12">
        <f t="shared" si="5"/>
        <v>0.073059876914660829</v>
      </c>
      <c r="P32" s="11">
        <f t="shared" si="6"/>
        <v>0.00036602525760476122</v>
      </c>
      <c r="Q32" s="10">
        <f t="shared" si="7"/>
        <v>2.6741760268260877E-05</v>
      </c>
    </row>
    <row r="33" spans="1:17" ht="15.5">
      <c r="A33" t="s">
        <v>1412</v>
      </c>
      <c r="B33" t="s">
        <v>1411</v>
      </c>
      <c r="C33" t="s">
        <v>1410</v>
      </c>
      <c r="D33">
        <v>23761617000</v>
      </c>
      <c r="E33">
        <v>0</v>
      </c>
      <c r="F33">
        <v>10.918000000000001</v>
      </c>
      <c r="G33">
        <v>221.10</v>
      </c>
      <c r="H33">
        <v>107.47</v>
      </c>
      <c r="I33" s="8"/>
      <c r="J33" s="16" t="str">
        <f t="shared" si="0"/>
        <v>Alexion Pharmaceuticals Inc</v>
      </c>
      <c r="K33" s="15" t="str">
        <f t="shared" si="1"/>
        <v>ALXN</v>
      </c>
      <c r="L33" s="14">
        <f t="shared" si="2"/>
        <v>23761.616999999998</v>
      </c>
      <c r="M33" s="13">
        <f t="shared" si="3"/>
        <v>0</v>
      </c>
      <c r="N33" s="13">
        <f t="shared" si="4"/>
        <v>0.10918000000000001</v>
      </c>
      <c r="O33" s="12">
        <f t="shared" si="5"/>
        <v>0.10918000000000001</v>
      </c>
      <c r="P33" s="11">
        <f t="shared" si="6"/>
        <v>0.00093804133030763045</v>
      </c>
      <c r="Q33" s="10">
        <f t="shared" si="7"/>
        <v>0.00010241535244298711</v>
      </c>
    </row>
    <row r="34" spans="1:17" ht="15.5">
      <c r="A34" t="s">
        <v>1409</v>
      </c>
      <c r="B34" t="s">
        <v>1408</v>
      </c>
      <c r="C34" t="s">
        <v>1407</v>
      </c>
      <c r="D34">
        <v>45621398063.519997</v>
      </c>
      <c r="E34">
        <v>1.7451690821256038</v>
      </c>
      <c r="F34">
        <v>13.162000000000001</v>
      </c>
      <c r="G34">
        <v>918.30509999999992</v>
      </c>
      <c r="H34">
        <v>49.68</v>
      </c>
      <c r="I34" s="8"/>
      <c r="J34" s="16" t="str">
        <f t="shared" si="0"/>
        <v>Applied Materials Inc</v>
      </c>
      <c r="K34" s="15" t="str">
        <f t="shared" si="1"/>
        <v>AMAT</v>
      </c>
      <c r="L34" s="14">
        <f t="shared" si="2"/>
        <v>45621.398063519999</v>
      </c>
      <c r="M34" s="13">
        <f t="shared" si="3"/>
        <v>0.017451690821256038</v>
      </c>
      <c r="N34" s="13">
        <f t="shared" si="4"/>
        <v>0.13162000000000002</v>
      </c>
      <c r="O34" s="12">
        <f t="shared" si="5"/>
        <v>0.15022018659420292</v>
      </c>
      <c r="P34" s="11">
        <f t="shared" si="6"/>
        <v>0.0018010035651192535</v>
      </c>
      <c r="Q34" s="10">
        <f t="shared" si="7"/>
        <v>0.00027054709160903893</v>
      </c>
    </row>
    <row r="35" spans="1:17" ht="15.5">
      <c r="A35" t="s">
        <v>1406</v>
      </c>
      <c r="B35" t="s">
        <v>1405</v>
      </c>
      <c r="C35" t="s">
        <v>1404</v>
      </c>
      <c r="D35">
        <v>14388304074.690001</v>
      </c>
      <c r="E35">
        <v>5.2731326644370125</v>
      </c>
      <c r="F35">
        <v>8.10</v>
      </c>
      <c r="G35">
        <v>1604.047</v>
      </c>
      <c r="H35">
        <v>8.9700000000000006</v>
      </c>
      <c r="I35" s="8"/>
      <c r="J35" s="16" t="str">
        <f t="shared" si="0"/>
        <v>Amcor PLC</v>
      </c>
      <c r="K35" s="15" t="str">
        <f t="shared" si="1"/>
        <v>AMCR</v>
      </c>
      <c r="L35" s="14">
        <f t="shared" si="2"/>
        <v>14388.304074690001</v>
      </c>
      <c r="M35" s="13">
        <f t="shared" si="3"/>
        <v>0.052731326644370122</v>
      </c>
      <c r="N35" s="13">
        <f t="shared" si="4"/>
        <v>0.081000000000000003</v>
      </c>
      <c r="O35" s="12">
        <f t="shared" si="5"/>
        <v>0.13586694537346711</v>
      </c>
      <c r="P35" s="11">
        <f t="shared" si="6"/>
        <v>0.00056800948753163178</v>
      </c>
      <c r="Q35" s="10">
        <f t="shared" si="7"/>
        <v>7.7173714014071258E-05</v>
      </c>
    </row>
    <row r="36" spans="1:17" ht="15.5">
      <c r="A36" t="s">
        <v>1403</v>
      </c>
      <c r="B36" t="s">
        <v>1402</v>
      </c>
      <c r="C36" t="s">
        <v>1401</v>
      </c>
      <c r="D36">
        <v>61358664898.830009</v>
      </c>
      <c r="E36">
        <v>0</v>
      </c>
      <c r="F36">
        <v>20.333000000000002</v>
      </c>
      <c r="G36">
        <v>1171.19</v>
      </c>
      <c r="H36">
        <v>52.39</v>
      </c>
      <c r="I36" s="8"/>
      <c r="J36" s="16" t="str">
        <f t="shared" si="0"/>
        <v>Advanced Micro Devices Inc</v>
      </c>
      <c r="K36" s="15" t="str">
        <f t="shared" si="1"/>
        <v>AMD</v>
      </c>
      <c r="L36" s="14">
        <f t="shared" si="2"/>
        <v>61358.664898830008</v>
      </c>
      <c r="M36" s="13">
        <f t="shared" si="3"/>
        <v>0</v>
      </c>
      <c r="N36" s="13">
        <f t="shared" si="4"/>
        <v>0.20333000000000001</v>
      </c>
      <c r="O36" s="12">
        <f t="shared" si="5"/>
        <v>0.20333000000000001</v>
      </c>
      <c r="P36" s="11">
        <f t="shared" si="6"/>
        <v>0.0024222662812719612</v>
      </c>
      <c r="Q36" s="10">
        <f t="shared" si="7"/>
        <v>0.00049251940297102793</v>
      </c>
    </row>
    <row r="37" spans="1:17" ht="15.5">
      <c r="A37" t="s">
        <v>1400</v>
      </c>
      <c r="B37" t="s">
        <v>1399</v>
      </c>
      <c r="C37" t="s">
        <v>1398</v>
      </c>
      <c r="D37">
        <v>19222177209.540001</v>
      </c>
      <c r="E37">
        <v>0.75473947776320494</v>
      </c>
      <c r="F37">
        <v>8.4220000000000006</v>
      </c>
      <c r="G37">
        <v>229.1901</v>
      </c>
      <c r="H37">
        <v>83.87</v>
      </c>
      <c r="I37" s="8"/>
      <c r="J37" s="16" t="str">
        <f t="shared" si="0"/>
        <v>AMETEK Inc</v>
      </c>
      <c r="K37" s="15" t="str">
        <f t="shared" si="1"/>
        <v>AME</v>
      </c>
      <c r="L37" s="14">
        <f t="shared" si="2"/>
        <v>19222.177209540001</v>
      </c>
      <c r="M37" s="13">
        <f t="shared" si="3"/>
        <v>0.0075473947776320497</v>
      </c>
      <c r="N37" s="13">
        <f t="shared" si="4"/>
        <v>0.084220000000000003</v>
      </c>
      <c r="O37" s="12">
        <f t="shared" si="5"/>
        <v>0.092085215571718143</v>
      </c>
      <c r="P37" s="11">
        <f t="shared" si="6"/>
        <v>0.00075883710612143613</v>
      </c>
      <c r="Q37" s="10">
        <f t="shared" si="7"/>
        <v>6.9877678501011203E-05</v>
      </c>
    </row>
    <row r="38" spans="1:17" ht="15.5">
      <c r="A38" t="s">
        <v>1397</v>
      </c>
      <c r="B38" t="s">
        <v>1396</v>
      </c>
      <c r="C38" t="s">
        <v>1395</v>
      </c>
      <c r="D38">
        <v>140604554579.57999</v>
      </c>
      <c r="E38">
        <v>2.6189281832622688</v>
      </c>
      <c r="F38">
        <v>8.06</v>
      </c>
      <c r="G38">
        <v>587.76249999999993</v>
      </c>
      <c r="H38">
        <v>239.22</v>
      </c>
      <c r="I38" s="8"/>
      <c r="J38" s="16" t="str">
        <f t="shared" si="0"/>
        <v>Amgen Inc</v>
      </c>
      <c r="K38" s="15" t="str">
        <f t="shared" si="1"/>
        <v>AMGN</v>
      </c>
      <c r="L38" s="14">
        <f t="shared" si="2"/>
        <v>140604.55457958</v>
      </c>
      <c r="M38" s="13">
        <f t="shared" si="3"/>
        <v>0.026189281832622688</v>
      </c>
      <c r="N38" s="13">
        <f t="shared" si="4"/>
        <v>0.080600000000000005</v>
      </c>
      <c r="O38" s="12">
        <f t="shared" si="5"/>
        <v>0.10784470989047738</v>
      </c>
      <c r="P38" s="11">
        <f t="shared" si="6"/>
        <v>0.0055506695283044534</v>
      </c>
      <c r="Q38" s="10">
        <f t="shared" si="7"/>
        <v>0.00059861034497790666</v>
      </c>
    </row>
    <row r="39" spans="1:17" ht="15.5">
      <c r="A39" t="s">
        <v>1394</v>
      </c>
      <c r="B39" t="s">
        <v>1393</v>
      </c>
      <c r="C39" t="s">
        <v>1392</v>
      </c>
      <c r="D39">
        <v>14134007435.799999</v>
      </c>
      <c r="E39">
        <v>3.5705585522881509</v>
      </c>
      <c r="F39">
        <v>3.90</v>
      </c>
      <c r="G39">
        <v>122.9686</v>
      </c>
      <c r="H39">
        <v>114.94</v>
      </c>
      <c r="I39" s="8"/>
      <c r="J39" s="16" t="str">
        <f t="shared" si="0"/>
        <v>Ameriprise Financial Inc</v>
      </c>
      <c r="K39" s="15" t="str">
        <f t="shared" si="1"/>
        <v>AMP</v>
      </c>
      <c r="L39" s="14">
        <f t="shared" si="2"/>
        <v>14134.007435799998</v>
      </c>
      <c r="M39" s="13">
        <f t="shared" si="3"/>
        <v>0.035705585522881507</v>
      </c>
      <c r="N39" s="13">
        <f t="shared" si="4"/>
        <v>0.039</v>
      </c>
      <c r="O39" s="12">
        <f t="shared" si="5"/>
        <v>0.075401844440577709</v>
      </c>
      <c r="P39" s="11">
        <f t="shared" si="6"/>
        <v>0.00055797057656706501</v>
      </c>
      <c r="Q39" s="10">
        <f t="shared" si="7"/>
        <v>4.207201061672929E-05</v>
      </c>
    </row>
    <row r="40" spans="1:17" ht="15.5">
      <c r="A40" t="s">
        <v>1391</v>
      </c>
      <c r="B40" t="s">
        <v>1390</v>
      </c>
      <c r="C40" t="s">
        <v>1389</v>
      </c>
      <c r="D40">
        <v>105506932006</v>
      </c>
      <c r="E40">
        <v>1.9008403361344537</v>
      </c>
      <c r="F40">
        <v>15.635</v>
      </c>
      <c r="G40">
        <v>443.3064</v>
      </c>
      <c r="H40">
        <v>238</v>
      </c>
      <c r="I40" s="8"/>
      <c r="J40" s="16" t="str">
        <f t="shared" si="0"/>
        <v>American Tower Corp</v>
      </c>
      <c r="K40" s="15" t="str">
        <f t="shared" si="1"/>
        <v>AMT</v>
      </c>
      <c r="L40" s="14">
        <f t="shared" si="2"/>
        <v>105506.932006</v>
      </c>
      <c r="M40" s="13">
        <f t="shared" si="3"/>
        <v>0.019008403361344538</v>
      </c>
      <c r="N40" s="13">
        <f t="shared" si="4"/>
        <v>0.15634999999999999</v>
      </c>
      <c r="O40" s="12">
        <f t="shared" si="5"/>
        <v>0.17684438529411764</v>
      </c>
      <c r="P40" s="11">
        <f t="shared" si="6"/>
        <v>0.004165114809130413</v>
      </c>
      <c r="Q40" s="10">
        <f t="shared" si="7"/>
        <v>0.00073657716810009404</v>
      </c>
    </row>
    <row r="41" spans="1:17" ht="15.5">
      <c r="A41" t="s">
        <v>1388</v>
      </c>
      <c r="B41" t="s">
        <v>1387</v>
      </c>
      <c r="C41" t="s">
        <v>1386</v>
      </c>
      <c r="D41">
        <v>1233350906901.9998</v>
      </c>
      <c r="E41">
        <v>0</v>
      </c>
      <c r="F41">
        <v>34.85</v>
      </c>
      <c r="G41">
        <v>498.525</v>
      </c>
      <c r="H41">
        <v>2474</v>
      </c>
      <c r="I41" s="8"/>
      <c r="J41" s="16" t="str">
        <f t="shared" si="0"/>
        <v>Amazon.com Inc</v>
      </c>
      <c r="K41" s="15" t="str">
        <f t="shared" si="1"/>
        <v>AMZN</v>
      </c>
      <c r="L41" s="14">
        <f t="shared" si="2"/>
        <v>1233350.9069019998</v>
      </c>
      <c r="M41" s="13">
        <f t="shared" si="3"/>
        <v>0</v>
      </c>
      <c r="N41" s="13">
        <f t="shared" si="4"/>
        <v>0.34850000000000003</v>
      </c>
      <c r="O41" s="12">
        <f t="shared" si="5"/>
        <v>0.34850000000000003</v>
      </c>
      <c r="P41" s="11">
        <f t="shared" si="6"/>
        <v>0.048689200126678017</v>
      </c>
      <c r="Q41" s="10">
        <f t="shared" si="7"/>
        <v>0.016968186244147289</v>
      </c>
    </row>
    <row r="42" spans="1:17" ht="15.5">
      <c r="A42" t="s">
        <v>1385</v>
      </c>
      <c r="B42" t="s">
        <v>1384</v>
      </c>
      <c r="C42" t="s">
        <v>1383</v>
      </c>
      <c r="D42">
        <v>16591961901.300001</v>
      </c>
      <c r="E42">
        <v>0</v>
      </c>
      <c r="F42">
        <v>15.795</v>
      </c>
      <c r="G42">
        <v>75.658739999999995</v>
      </c>
      <c r="H42">
        <v>219.30</v>
      </c>
      <c r="I42" s="8"/>
      <c r="J42" s="16" t="str">
        <f t="shared" si="0"/>
        <v>Arista Networks Inc</v>
      </c>
      <c r="K42" s="15" t="str">
        <f t="shared" si="1"/>
        <v>ANET</v>
      </c>
      <c r="L42" s="14">
        <f t="shared" si="2"/>
        <v>16591.961901300001</v>
      </c>
      <c r="M42" s="13">
        <f t="shared" si="3"/>
        <v>0</v>
      </c>
      <c r="N42" s="13">
        <f t="shared" si="4"/>
        <v>0.15795000000000001</v>
      </c>
      <c r="O42" s="12">
        <f t="shared" si="5"/>
        <v>0.15795000000000001</v>
      </c>
      <c r="P42" s="11">
        <f t="shared" si="6"/>
        <v>0.00065500365628774239</v>
      </c>
      <c r="Q42" s="10">
        <f t="shared" si="7"/>
        <v>0.00010345782751064892</v>
      </c>
    </row>
    <row r="43" spans="1:17" ht="15.5">
      <c r="A43" t="s">
        <v>1382</v>
      </c>
      <c r="B43" t="s">
        <v>1381</v>
      </c>
      <c r="C43" t="s">
        <v>1380</v>
      </c>
      <c r="D43">
        <v>22407511942.719997</v>
      </c>
      <c r="E43">
        <v>0</v>
      </c>
      <c r="F43">
        <v>11.50</v>
      </c>
      <c r="G43">
        <v>85.580379999999991</v>
      </c>
      <c r="H43">
        <v>261.83</v>
      </c>
      <c r="I43" s="8"/>
      <c r="J43" s="16" t="str">
        <f t="shared" si="0"/>
        <v>ANSYS Inc</v>
      </c>
      <c r="K43" s="15" t="str">
        <f t="shared" si="1"/>
        <v>ANSS</v>
      </c>
      <c r="L43" s="14">
        <f t="shared" si="2"/>
        <v>22407.511942719997</v>
      </c>
      <c r="M43" s="13">
        <f t="shared" si="3"/>
        <v>0</v>
      </c>
      <c r="N43" s="13">
        <f t="shared" si="4"/>
        <v>0.115</v>
      </c>
      <c r="O43" s="12">
        <f t="shared" si="5"/>
        <v>0.115</v>
      </c>
      <c r="P43" s="11">
        <f t="shared" si="6"/>
        <v>0.00088458509838085448</v>
      </c>
      <c r="Q43" s="10">
        <f t="shared" si="7"/>
        <v>0.00010172728631379827</v>
      </c>
    </row>
    <row r="44" spans="1:17" ht="15.5">
      <c r="A44" t="s">
        <v>1379</v>
      </c>
      <c r="B44" t="s">
        <v>1378</v>
      </c>
      <c r="C44" t="s">
        <v>1377</v>
      </c>
      <c r="D44">
        <v>70776551910.809998</v>
      </c>
      <c r="E44">
        <v>1.3536137926121183</v>
      </c>
      <c r="F44">
        <v>13.128</v>
      </c>
      <c r="G44">
        <v>252.11609999999999</v>
      </c>
      <c r="H44">
        <v>280.73</v>
      </c>
      <c r="I44" s="8"/>
      <c r="J44" s="16" t="str">
        <f t="shared" si="0"/>
        <v>Anthem Inc</v>
      </c>
      <c r="K44" s="15" t="str">
        <f t="shared" si="1"/>
        <v>ANTM</v>
      </c>
      <c r="L44" s="14">
        <f t="shared" si="2"/>
        <v>70776.551910809998</v>
      </c>
      <c r="M44" s="13">
        <f t="shared" si="3"/>
        <v>0.013536137926121183</v>
      </c>
      <c r="N44" s="13">
        <f t="shared" si="4"/>
        <v>0.13128000000000001</v>
      </c>
      <c r="O44" s="12">
        <f t="shared" si="5"/>
        <v>0.14570465001959179</v>
      </c>
      <c r="P44" s="11">
        <f t="shared" si="6"/>
        <v>0.0027940577827259517</v>
      </c>
      <c r="Q44" s="10">
        <f t="shared" si="7"/>
        <v>0.00040710721136660144</v>
      </c>
    </row>
    <row r="45" spans="1:17" ht="15.5">
      <c r="A45" t="s">
        <v>1376</v>
      </c>
      <c r="B45" t="s">
        <v>1375</v>
      </c>
      <c r="C45" t="s">
        <v>1374</v>
      </c>
      <c r="D45">
        <v>39901012166.939995</v>
      </c>
      <c r="E45">
        <v>1.0835698152545319</v>
      </c>
      <c r="F45">
        <v>11.30</v>
      </c>
      <c r="G45">
        <v>231.08249999999998</v>
      </c>
      <c r="H45">
        <v>172.67</v>
      </c>
      <c r="I45" s="8"/>
      <c r="J45" s="16" t="str">
        <f t="shared" si="0"/>
        <v>Aon PLC</v>
      </c>
      <c r="K45" s="15" t="str">
        <f t="shared" si="1"/>
        <v>AON</v>
      </c>
      <c r="L45" s="14">
        <f t="shared" si="2"/>
        <v>39901.012166939996</v>
      </c>
      <c r="M45" s="13">
        <f t="shared" si="3"/>
        <v>0.01083569815254532</v>
      </c>
      <c r="N45" s="13">
        <f t="shared" si="4"/>
        <v>0.113</v>
      </c>
      <c r="O45" s="12">
        <f t="shared" si="5"/>
        <v>0.12444791509816414</v>
      </c>
      <c r="P45" s="11">
        <f t="shared" si="6"/>
        <v>0.001575178933895675</v>
      </c>
      <c r="Q45" s="10">
        <f t="shared" si="7"/>
        <v>0.00019602773422986567</v>
      </c>
    </row>
    <row r="46" spans="1:17" ht="15.5">
      <c r="A46" t="s">
        <v>1373</v>
      </c>
      <c r="B46" t="s">
        <v>1372</v>
      </c>
      <c r="C46" t="s">
        <v>1371</v>
      </c>
      <c r="D46">
        <v>6865777409.4000006</v>
      </c>
      <c r="E46">
        <v>2.4138744690891931</v>
      </c>
      <c r="F46">
        <v>8</v>
      </c>
      <c r="G46">
        <v>135.96039999999999</v>
      </c>
      <c r="H46">
        <v>42.38</v>
      </c>
      <c r="I46" s="8"/>
      <c r="J46" s="16" t="str">
        <f t="shared" si="0"/>
        <v>AO Smith Corp</v>
      </c>
      <c r="K46" s="15" t="str">
        <f t="shared" si="1"/>
        <v>AOS</v>
      </c>
      <c r="L46" s="14">
        <f t="shared" si="2"/>
        <v>6865.7774094000006</v>
      </c>
      <c r="M46" s="13">
        <f t="shared" si="3"/>
        <v>0.024138744690891931</v>
      </c>
      <c r="N46" s="13">
        <f t="shared" si="4"/>
        <v>0.08</v>
      </c>
      <c r="O46" s="12">
        <f t="shared" si="5"/>
        <v>0.10510429447852761</v>
      </c>
      <c r="P46" s="11">
        <f t="shared" si="6"/>
        <v>0.00027104144363195709</v>
      </c>
      <c r="Q46" s="10">
        <f t="shared" si="7"/>
        <v>2.8487619707378461E-05</v>
      </c>
    </row>
    <row r="47" spans="1:17" ht="15.5">
      <c r="A47" t="s">
        <v>1370</v>
      </c>
      <c r="B47" t="s">
        <v>1369</v>
      </c>
      <c r="C47" t="s">
        <v>1368</v>
      </c>
      <c r="D47">
        <v>4936624444.6800003</v>
      </c>
      <c r="E47">
        <v>2.522935779816514</v>
      </c>
      <c r="F47">
        <v>-18</v>
      </c>
      <c r="G47">
        <v>377.4178</v>
      </c>
      <c r="H47">
        <v>13.08</v>
      </c>
      <c r="I47" s="8"/>
      <c r="J47" s="16" t="str">
        <f t="shared" si="0"/>
        <v>Apache Corp</v>
      </c>
      <c r="K47" s="15" t="str">
        <f t="shared" si="1"/>
        <v>APA</v>
      </c>
      <c r="L47" s="14">
        <f t="shared" si="2"/>
        <v>4936.6244446800001</v>
      </c>
      <c r="M47" s="13">
        <f t="shared" si="3"/>
        <v>0.025229357798165139</v>
      </c>
      <c r="N47" s="13">
        <f t="shared" si="4"/>
        <v>-0.18</v>
      </c>
      <c r="O47" s="12">
        <f t="shared" si="5"/>
        <v>-0.15704128440366971</v>
      </c>
      <c r="P47" s="11">
        <f t="shared" si="6"/>
        <v>0.00019488394924119834</v>
      </c>
      <c r="Q47" s="10">
        <f t="shared" si="7"/>
        <v>-3.0604825698497362E-05</v>
      </c>
    </row>
    <row r="48" spans="1:17" ht="15.5">
      <c r="A48" t="s">
        <v>1367</v>
      </c>
      <c r="B48" t="s">
        <v>1366</v>
      </c>
      <c r="C48" t="s">
        <v>1365</v>
      </c>
      <c r="D48">
        <v>49820391270.260002</v>
      </c>
      <c r="E48">
        <v>2.2267044950793506</v>
      </c>
      <c r="F48">
        <v>11.975</v>
      </c>
      <c r="G48">
        <v>220.85459999999998</v>
      </c>
      <c r="H48">
        <v>225.58</v>
      </c>
      <c r="I48" s="8"/>
      <c r="J48" s="16" t="str">
        <f t="shared" si="0"/>
        <v>Air Products and Chemicals Inc</v>
      </c>
      <c r="K48" s="15" t="str">
        <f t="shared" si="1"/>
        <v>APD</v>
      </c>
      <c r="L48" s="14">
        <f t="shared" si="2"/>
        <v>49820.391270259999</v>
      </c>
      <c r="M48" s="13">
        <f t="shared" si="3"/>
        <v>0.022267044950793506</v>
      </c>
      <c r="N48" s="13">
        <f t="shared" si="4"/>
        <v>0.11975</v>
      </c>
      <c r="O48" s="12">
        <f t="shared" si="5"/>
        <v>0.14335028426722227</v>
      </c>
      <c r="P48" s="11">
        <f t="shared" si="6"/>
        <v>0.0019667679225534758</v>
      </c>
      <c r="Q48" s="10">
        <f t="shared" si="7"/>
        <v>0.00028193674078569493</v>
      </c>
    </row>
    <row r="49" spans="1:17" ht="15.5">
      <c r="A49" t="s">
        <v>1364</v>
      </c>
      <c r="B49" t="s">
        <v>1363</v>
      </c>
      <c r="C49" t="s">
        <v>1362</v>
      </c>
      <c r="D49">
        <v>26115637007.939999</v>
      </c>
      <c r="E49">
        <v>1.1126217992295491</v>
      </c>
      <c r="F49">
        <v>8.120000000000001</v>
      </c>
      <c r="G49">
        <v>295.89439999999996</v>
      </c>
      <c r="H49">
        <v>88.26</v>
      </c>
      <c r="I49" s="8"/>
      <c r="J49" s="16" t="str">
        <f t="shared" si="0"/>
        <v>Amphenol Corp</v>
      </c>
      <c r="K49" s="15" t="str">
        <f t="shared" si="1"/>
        <v>APH</v>
      </c>
      <c r="L49" s="14">
        <f t="shared" si="2"/>
        <v>26115.63700794</v>
      </c>
      <c r="M49" s="13">
        <f t="shared" si="3"/>
        <v>0.011126217992295491</v>
      </c>
      <c r="N49" s="13">
        <f t="shared" si="4"/>
        <v>0.081200000000000008</v>
      </c>
      <c r="O49" s="12">
        <f t="shared" si="5"/>
        <v>0.092777942442782702</v>
      </c>
      <c r="P49" s="11">
        <f t="shared" si="6"/>
        <v>0.0010309713720560022</v>
      </c>
      <c r="Q49" s="10">
        <f t="shared" si="7"/>
        <v>9.565140261676848E-05</v>
      </c>
    </row>
    <row r="50" spans="1:17" ht="15.5">
      <c r="A50" t="s">
        <v>1361</v>
      </c>
      <c r="B50" t="s">
        <v>1360</v>
      </c>
      <c r="C50" t="s">
        <v>1359</v>
      </c>
      <c r="D50">
        <v>17750477277</v>
      </c>
      <c r="E50">
        <v>0.78648454349388941</v>
      </c>
      <c r="F50">
        <v>8.3930000000000007</v>
      </c>
      <c r="G50">
        <v>255.21889999999999</v>
      </c>
      <c r="H50">
        <v>69.55</v>
      </c>
      <c r="I50" s="8"/>
      <c r="J50" s="16" t="str">
        <f t="shared" si="0"/>
        <v>Aptiv PLC</v>
      </c>
      <c r="K50" s="15" t="str">
        <f t="shared" si="1"/>
        <v>APTV</v>
      </c>
      <c r="L50" s="14">
        <f t="shared" si="2"/>
        <v>17750.477277000002</v>
      </c>
      <c r="M50" s="13">
        <f t="shared" si="3"/>
        <v>0.0078648454349388944</v>
      </c>
      <c r="N50" s="13">
        <f t="shared" si="4"/>
        <v>0.083930000000000005</v>
      </c>
      <c r="O50" s="12">
        <f t="shared" si="5"/>
        <v>0.092124893673616107</v>
      </c>
      <c r="P50" s="11">
        <f t="shared" si="6"/>
        <v>0.00070073856162703276</v>
      </c>
      <c r="Q50" s="10">
        <f t="shared" si="7"/>
        <v>6.4555465482893083E-05</v>
      </c>
    </row>
    <row r="51" spans="1:17" ht="15.5">
      <c r="A51" t="s">
        <v>1358</v>
      </c>
      <c r="B51" t="s">
        <v>1357</v>
      </c>
      <c r="C51" t="s">
        <v>1356</v>
      </c>
      <c r="D51">
        <v>19823947572.689999</v>
      </c>
      <c r="E51">
        <v>2.6685339614233881</v>
      </c>
      <c r="F51">
        <v>3.33</v>
      </c>
      <c r="G51">
        <v>126.1948</v>
      </c>
      <c r="H51">
        <v>157.09</v>
      </c>
      <c r="I51" s="8"/>
      <c r="J51" s="16" t="str">
        <f t="shared" si="0"/>
        <v>Alexandria Real Estate Equities Inc</v>
      </c>
      <c r="K51" s="15" t="str">
        <f t="shared" si="1"/>
        <v>ARE</v>
      </c>
      <c r="L51" s="14">
        <f t="shared" si="2"/>
        <v>19823.947572689998</v>
      </c>
      <c r="M51" s="13">
        <f t="shared" si="3"/>
        <v>0.026685339614233881</v>
      </c>
      <c r="N51" s="13">
        <f t="shared" si="4"/>
        <v>0.033300000000000003</v>
      </c>
      <c r="O51" s="12">
        <f t="shared" si="5"/>
        <v>0.060429650518810885</v>
      </c>
      <c r="P51" s="11">
        <f t="shared" si="6"/>
        <v>0.00078259329544091418</v>
      </c>
      <c r="Q51" s="10">
        <f t="shared" si="7"/>
        <v>4.729183934185896E-05</v>
      </c>
    </row>
    <row r="52" spans="1:17" ht="15.5">
      <c r="A52" t="s">
        <v>1355</v>
      </c>
      <c r="B52" t="s">
        <v>1354</v>
      </c>
      <c r="C52" t="s">
        <v>1353</v>
      </c>
      <c r="D52">
        <v>12471656006.699999</v>
      </c>
      <c r="E52">
        <v>2.2555653623614793</v>
      </c>
      <c r="F52">
        <v>7.35</v>
      </c>
      <c r="G52">
        <v>122.30709999999999</v>
      </c>
      <c r="H52">
        <v>101.97</v>
      </c>
      <c r="I52" s="8"/>
      <c r="J52" s="16" t="str">
        <f t="shared" si="0"/>
        <v>Atmos Energy Corp</v>
      </c>
      <c r="K52" s="15" t="str">
        <f t="shared" si="1"/>
        <v>ATO</v>
      </c>
      <c r="L52" s="14">
        <f t="shared" si="2"/>
        <v>12471.656006699999</v>
      </c>
      <c r="M52" s="13">
        <f t="shared" si="3"/>
        <v>0.022555653623614794</v>
      </c>
      <c r="N52" s="13">
        <f t="shared" si="4"/>
        <v>0.07350000000000001</v>
      </c>
      <c r="O52" s="12">
        <f t="shared" si="5"/>
        <v>0.09688457389428265</v>
      </c>
      <c r="P52" s="11">
        <f t="shared" si="6"/>
        <v>0.00049234565104151024</v>
      </c>
      <c r="Q52" s="10">
        <f t="shared" si="7"/>
        <v>4.7700698609859897E-05</v>
      </c>
    </row>
    <row r="53" spans="1:17" ht="15.5">
      <c r="A53" t="s">
        <v>1352</v>
      </c>
      <c r="B53" t="s">
        <v>1351</v>
      </c>
      <c r="C53" t="s">
        <v>1350</v>
      </c>
      <c r="D53">
        <v>49095628542.43</v>
      </c>
      <c r="E53">
        <v>0.61980229091479688</v>
      </c>
      <c r="F53">
        <v>8.5860000000000003</v>
      </c>
      <c r="G53">
        <v>770.36919999999998</v>
      </c>
      <c r="H53">
        <v>63.73</v>
      </c>
      <c r="I53" s="8"/>
      <c r="J53" s="16" t="str">
        <f t="shared" si="0"/>
        <v>Activision Blizzard Inc</v>
      </c>
      <c r="K53" s="15" t="str">
        <f t="shared" si="1"/>
        <v>ATVI</v>
      </c>
      <c r="L53" s="14">
        <f t="shared" si="2"/>
        <v>49095.62854243</v>
      </c>
      <c r="M53" s="13">
        <f t="shared" si="3"/>
        <v>0.0061980229091479688</v>
      </c>
      <c r="N53" s="13">
        <f t="shared" si="4"/>
        <v>0.085860000000000006</v>
      </c>
      <c r="O53" s="12">
        <f t="shared" si="5"/>
        <v>0.092324104032637702</v>
      </c>
      <c r="P53" s="11">
        <f t="shared" si="6"/>
        <v>0.0019381563430733823</v>
      </c>
      <c r="Q53" s="10">
        <f t="shared" si="7"/>
        <v>0.00017893854784942361</v>
      </c>
    </row>
    <row r="54" spans="1:17" ht="15.5">
      <c r="A54" t="s">
        <v>1349</v>
      </c>
      <c r="B54" t="s">
        <v>1348</v>
      </c>
      <c r="C54" t="s">
        <v>1347</v>
      </c>
      <c r="D54">
        <v>22932715780.099998</v>
      </c>
      <c r="E54">
        <v>3.899355630561522</v>
      </c>
      <c r="F54">
        <v>6.48</v>
      </c>
      <c r="G54">
        <v>140.7347</v>
      </c>
      <c r="H54">
        <v>162.94999999999999</v>
      </c>
      <c r="I54" s="8"/>
      <c r="J54" s="16" t="str">
        <f t="shared" si="0"/>
        <v>AvalonBay Communities Inc</v>
      </c>
      <c r="K54" s="15" t="str">
        <f t="shared" si="1"/>
        <v>AVB</v>
      </c>
      <c r="L54" s="14">
        <f t="shared" si="2"/>
        <v>22932.715780099999</v>
      </c>
      <c r="M54" s="13">
        <f t="shared" si="3"/>
        <v>0.038993556305615219</v>
      </c>
      <c r="N54" s="13">
        <f t="shared" si="4"/>
        <v>0.06480000000000001</v>
      </c>
      <c r="O54" s="12">
        <f t="shared" si="5"/>
        <v>0.10505694752991716</v>
      </c>
      <c r="P54" s="11">
        <f t="shared" si="6"/>
        <v>0.00090531865815073932</v>
      </c>
      <c r="Q54" s="10">
        <f t="shared" si="7"/>
        <v>9.5110014767197233E-05</v>
      </c>
    </row>
    <row r="55" spans="1:17" ht="15.5">
      <c r="A55" t="s">
        <v>1346</v>
      </c>
      <c r="B55" t="s">
        <v>1345</v>
      </c>
      <c r="C55" t="s">
        <v>1344</v>
      </c>
      <c r="D55">
        <v>108591325128.89999</v>
      </c>
      <c r="E55">
        <v>4.7860982254620428</v>
      </c>
      <c r="F55">
        <v>5.3970000000000002</v>
      </c>
      <c r="G55">
        <v>399.79129999999998</v>
      </c>
      <c r="H55">
        <v>271.62</v>
      </c>
      <c r="I55" s="8"/>
      <c r="J55" s="16" t="str">
        <f t="shared" si="0"/>
        <v>Broadcom Inc</v>
      </c>
      <c r="K55" s="15" t="str">
        <f t="shared" si="1"/>
        <v>AVGO</v>
      </c>
      <c r="L55" s="14">
        <f t="shared" si="2"/>
        <v>108591.32512889999</v>
      </c>
      <c r="M55" s="13">
        <f t="shared" si="3"/>
        <v>0.047860982254620425</v>
      </c>
      <c r="N55" s="13">
        <f t="shared" si="4"/>
        <v>0.053970000000000004</v>
      </c>
      <c r="O55" s="12">
        <f t="shared" si="5"/>
        <v>0.10312251086076137</v>
      </c>
      <c r="P55" s="11">
        <f t="shared" si="6"/>
        <v>0.0042868779125503865</v>
      </c>
      <c r="Q55" s="10">
        <f t="shared" si="7"/>
        <v>0.00044207361409573522</v>
      </c>
    </row>
    <row r="56" spans="1:17" ht="15.5">
      <c r="A56" t="s">
        <v>1343</v>
      </c>
      <c r="B56" t="s">
        <v>1342</v>
      </c>
      <c r="C56" t="s">
        <v>1341</v>
      </c>
      <c r="D56">
        <v>9195041686.7399998</v>
      </c>
      <c r="E56">
        <v>2.1152278286076638</v>
      </c>
      <c r="F56">
        <v>4.50</v>
      </c>
      <c r="G56">
        <v>83.295969999999997</v>
      </c>
      <c r="H56">
        <v>110.39</v>
      </c>
      <c r="I56" s="8"/>
      <c r="J56" s="16" t="str">
        <f t="shared" si="0"/>
        <v>Avery Dennison Corp</v>
      </c>
      <c r="K56" s="15" t="str">
        <f t="shared" si="1"/>
        <v>AVY</v>
      </c>
      <c r="L56" s="14">
        <f t="shared" si="2"/>
        <v>9195.0416867399999</v>
      </c>
      <c r="M56" s="13">
        <f t="shared" si="3"/>
        <v>0.021152278286076638</v>
      </c>
      <c r="N56" s="13">
        <f t="shared" si="4"/>
        <v>0.045</v>
      </c>
      <c r="O56" s="12">
        <f t="shared" si="5"/>
        <v>0.066628204547513364</v>
      </c>
      <c r="P56" s="11">
        <f t="shared" si="6"/>
        <v>0.00036299419926109021</v>
      </c>
      <c r="Q56" s="10">
        <f t="shared" si="7"/>
        <v>2.4185651757928744E-05</v>
      </c>
    </row>
    <row r="57" spans="1:17" ht="15.5">
      <c r="A57" t="s">
        <v>1340</v>
      </c>
      <c r="B57" t="s">
        <v>1339</v>
      </c>
      <c r="C57" t="s">
        <v>1338</v>
      </c>
      <c r="D57">
        <v>22028277436.110001</v>
      </c>
      <c r="E57">
        <v>1.7445969266168133</v>
      </c>
      <c r="F57">
        <v>8.1869999999999994</v>
      </c>
      <c r="G57">
        <v>181.0196</v>
      </c>
      <c r="H57">
        <v>121.69</v>
      </c>
      <c r="I57" s="8"/>
      <c r="J57" s="16" t="str">
        <f t="shared" si="0"/>
        <v>American Water Works Co Inc</v>
      </c>
      <c r="K57" s="15" t="str">
        <f t="shared" si="1"/>
        <v>AWK</v>
      </c>
      <c r="L57" s="14">
        <f t="shared" si="2"/>
        <v>22028.277436110002</v>
      </c>
      <c r="M57" s="13">
        <f t="shared" si="3"/>
        <v>0.017445969266168135</v>
      </c>
      <c r="N57" s="13">
        <f t="shared" si="4"/>
        <v>0.081869999999999998</v>
      </c>
      <c r="O57" s="12">
        <f t="shared" si="5"/>
        <v>0.10003012001807873</v>
      </c>
      <c r="P57" s="11">
        <f t="shared" si="6"/>
        <v>0.00086961399430662432</v>
      </c>
      <c r="Q57" s="10">
        <f t="shared" si="7"/>
        <v>8.6987592219892469E-05</v>
      </c>
    </row>
    <row r="58" spans="1:17" ht="15.5">
      <c r="A58" t="s">
        <v>1337</v>
      </c>
      <c r="B58" t="s">
        <v>1336</v>
      </c>
      <c r="C58" t="s">
        <v>1335</v>
      </c>
      <c r="D58">
        <v>73453649283.75</v>
      </c>
      <c r="E58">
        <v>1.92</v>
      </c>
      <c r="F58">
        <v>7.09</v>
      </c>
      <c r="G58">
        <v>804.97149999999999</v>
      </c>
      <c r="H58">
        <v>91.25</v>
      </c>
      <c r="I58" s="8"/>
      <c r="J58" s="16" t="str">
        <f t="shared" si="0"/>
        <v>American Express Co</v>
      </c>
      <c r="K58" s="15" t="str">
        <f t="shared" si="1"/>
        <v>AXP</v>
      </c>
      <c r="L58" s="14">
        <f t="shared" si="2"/>
        <v>73453.649283749997</v>
      </c>
      <c r="M58" s="13">
        <f t="shared" si="3"/>
        <v>0.019199999999999998</v>
      </c>
      <c r="N58" s="13">
        <f t="shared" si="4"/>
        <v>0.070900000000000005</v>
      </c>
      <c r="O58" s="12">
        <f t="shared" si="5"/>
        <v>0.090780639999999996</v>
      </c>
      <c r="P58" s="11">
        <f t="shared" si="6"/>
        <v>0.0028997420036725187</v>
      </c>
      <c r="Q58" s="10">
        <f t="shared" si="7"/>
        <v>0.00026324043492827361</v>
      </c>
    </row>
    <row r="59" spans="1:17" ht="15.5">
      <c r="A59" t="s">
        <v>1334</v>
      </c>
      <c r="B59" t="s">
        <v>1333</v>
      </c>
      <c r="C59" t="s">
        <v>1332</v>
      </c>
      <c r="D59">
        <v>23826951377.599998</v>
      </c>
      <c r="E59">
        <v>0</v>
      </c>
      <c r="F59">
        <v>8.1229999999999993</v>
      </c>
      <c r="G59">
        <v>23.352429999999998</v>
      </c>
      <c r="H59">
        <v>1020.32</v>
      </c>
      <c r="I59" s="8"/>
      <c r="J59" s="16" t="str">
        <f t="shared" si="0"/>
        <v>AutoZone Inc</v>
      </c>
      <c r="K59" s="15" t="str">
        <f t="shared" si="1"/>
        <v>AZO</v>
      </c>
      <c r="L59" s="14">
        <f t="shared" si="2"/>
        <v>23826.951377599999</v>
      </c>
      <c r="M59" s="13">
        <f t="shared" si="3"/>
        <v>0</v>
      </c>
      <c r="N59" s="13">
        <f t="shared" si="4"/>
        <v>0.081229999999999997</v>
      </c>
      <c r="O59" s="12">
        <f t="shared" si="5"/>
        <v>0.081229999999999997</v>
      </c>
      <c r="P59" s="11">
        <f t="shared" si="6"/>
        <v>0.0009406205464644571</v>
      </c>
      <c r="Q59" s="10">
        <f t="shared" si="7"/>
        <v>7.6406606989307843E-05</v>
      </c>
    </row>
    <row r="60" spans="1:17" ht="15.5">
      <c r="A60" t="s">
        <v>1331</v>
      </c>
      <c r="B60" t="s">
        <v>1330</v>
      </c>
      <c r="C60" t="s">
        <v>1329</v>
      </c>
      <c r="D60">
        <v>79581160010.880005</v>
      </c>
      <c r="E60">
        <v>1.4579492270599914</v>
      </c>
      <c r="F60">
        <v>65.59</v>
      </c>
      <c r="G60">
        <v>564.32529999999997</v>
      </c>
      <c r="H60">
        <v>141.02000000000001</v>
      </c>
      <c r="I60" s="8"/>
      <c r="J60" s="16" t="str">
        <f t="shared" si="0"/>
        <v>Boeing Co/The</v>
      </c>
      <c r="K60" s="15" t="str">
        <f t="shared" si="1"/>
        <v>BA</v>
      </c>
      <c r="L60" s="14">
        <f t="shared" si="2"/>
        <v>79581.160010880005</v>
      </c>
      <c r="M60" s="13">
        <f t="shared" si="3"/>
        <v>0.014579492270599914</v>
      </c>
      <c r="N60" s="13">
        <f t="shared" si="4"/>
        <v>0.65590000000000004</v>
      </c>
      <c r="O60" s="12">
        <f t="shared" si="5"/>
        <v>0.67526083676074322</v>
      </c>
      <c r="P60" s="11">
        <f t="shared" si="6"/>
        <v>0.0031416387699553568</v>
      </c>
      <c r="Q60" s="10">
        <f t="shared" si="7"/>
        <v>0.0021214256246000463</v>
      </c>
    </row>
    <row r="61" spans="1:17" ht="15.5">
      <c r="A61" t="s">
        <v>1328</v>
      </c>
      <c r="B61" t="s">
        <v>1327</v>
      </c>
      <c r="C61" t="s">
        <v>1326</v>
      </c>
      <c r="D61">
        <v>208645472811.75</v>
      </c>
      <c r="E61">
        <v>3.0852390852390852</v>
      </c>
      <c r="F61">
        <v>9.25</v>
      </c>
      <c r="G61">
        <v>8675.4869999999992</v>
      </c>
      <c r="H61">
        <v>24.05</v>
      </c>
      <c r="I61" s="8"/>
      <c r="J61" s="16" t="str">
        <f t="shared" si="0"/>
        <v>Bank of America Corp</v>
      </c>
      <c r="K61" s="15" t="str">
        <f t="shared" si="1"/>
        <v>BAC</v>
      </c>
      <c r="L61" s="14">
        <f t="shared" si="2"/>
        <v>208645.47281174999</v>
      </c>
      <c r="M61" s="13">
        <f t="shared" si="3"/>
        <v>0.030852390852390853</v>
      </c>
      <c r="N61" s="13">
        <f t="shared" si="4"/>
        <v>0.0925</v>
      </c>
      <c r="O61" s="12">
        <f t="shared" si="5"/>
        <v>0.12477931392931393</v>
      </c>
      <c r="P61" s="11">
        <f t="shared" si="6"/>
        <v>0.0082367322425489185</v>
      </c>
      <c r="Q61" s="10">
        <f t="shared" si="7"/>
        <v>0.0010277737982447134</v>
      </c>
    </row>
    <row r="62" spans="1:17" ht="15.5">
      <c r="A62" t="s">
        <v>1325</v>
      </c>
      <c r="B62" t="s">
        <v>1324</v>
      </c>
      <c r="C62" t="s">
        <v>1323</v>
      </c>
      <c r="D62">
        <v>45174480055.5</v>
      </c>
      <c r="E62">
        <v>1.0542915070961929</v>
      </c>
      <c r="F62">
        <v>11.95</v>
      </c>
      <c r="G62">
        <v>508.83619999999996</v>
      </c>
      <c r="H62">
        <v>88.78</v>
      </c>
      <c r="I62" s="8"/>
      <c r="J62" s="16" t="str">
        <f t="shared" si="0"/>
        <v>Baxter International Inc</v>
      </c>
      <c r="K62" s="15" t="str">
        <f t="shared" si="1"/>
        <v>BAX</v>
      </c>
      <c r="L62" s="14">
        <f t="shared" si="2"/>
        <v>45174.480055499997</v>
      </c>
      <c r="M62" s="13">
        <f t="shared" si="3"/>
        <v>0.010542915070961929</v>
      </c>
      <c r="N62" s="13">
        <f t="shared" si="4"/>
        <v>0.11950000000000001</v>
      </c>
      <c r="O62" s="12">
        <f t="shared" si="5"/>
        <v>0.13067285424645192</v>
      </c>
      <c r="P62" s="11">
        <f t="shared" si="6"/>
        <v>0.0017833605081344734</v>
      </c>
      <c r="Q62" s="10">
        <f t="shared" si="7"/>
        <v>0.00023303680774833447</v>
      </c>
    </row>
    <row r="63" spans="1:17" ht="15.5">
      <c r="A63" t="s">
        <v>1322</v>
      </c>
      <c r="B63" t="s">
        <v>1321</v>
      </c>
      <c r="C63" t="s">
        <v>1320</v>
      </c>
      <c r="D63">
        <v>19758231815.310001</v>
      </c>
      <c r="E63">
        <v>2.9493027499022544</v>
      </c>
      <c r="F63">
        <v>7</v>
      </c>
      <c r="G63">
        <v>257.50329999999997</v>
      </c>
      <c r="H63">
        <v>76.73</v>
      </c>
      <c r="I63" s="8"/>
      <c r="J63" s="16" t="str">
        <f t="shared" si="0"/>
        <v>Best Buy Co Inc</v>
      </c>
      <c r="K63" s="15" t="str">
        <f t="shared" si="1"/>
        <v>BBY</v>
      </c>
      <c r="L63" s="14">
        <f t="shared" si="2"/>
        <v>19758.231815310002</v>
      </c>
      <c r="M63" s="13">
        <f t="shared" si="3"/>
        <v>0.029493027499022544</v>
      </c>
      <c r="N63" s="13">
        <f t="shared" si="4"/>
        <v>0.070000000000000007</v>
      </c>
      <c r="O63" s="12">
        <f t="shared" si="5"/>
        <v>0.10052528346148834</v>
      </c>
      <c r="P63" s="11">
        <f t="shared" si="6"/>
        <v>0.00077999902349069699</v>
      </c>
      <c r="Q63" s="10">
        <f t="shared" si="7"/>
        <v>7.8409622936086423E-05</v>
      </c>
    </row>
    <row r="64" spans="1:17" ht="15.5">
      <c r="A64" t="s">
        <v>1319</v>
      </c>
      <c r="B64" t="s">
        <v>1318</v>
      </c>
      <c r="C64" t="s">
        <v>1317</v>
      </c>
      <c r="D64">
        <v>68479355064.44001</v>
      </c>
      <c r="E64">
        <v>1.421613273670455</v>
      </c>
      <c r="F64">
        <v>10.68</v>
      </c>
      <c r="G64">
        <v>271.17309999999998</v>
      </c>
      <c r="H64">
        <v>252.53</v>
      </c>
      <c r="I64" s="8"/>
      <c r="J64" s="16" t="str">
        <f t="shared" si="0"/>
        <v>Becton Dickinson and Co</v>
      </c>
      <c r="K64" s="15" t="str">
        <f t="shared" si="1"/>
        <v>BDX</v>
      </c>
      <c r="L64" s="14">
        <f t="shared" si="2"/>
        <v>68479.355064440009</v>
      </c>
      <c r="M64" s="13">
        <f t="shared" si="3"/>
        <v>0.014216132736704549</v>
      </c>
      <c r="N64" s="13">
        <f t="shared" si="4"/>
        <v>0.10679999999999999</v>
      </c>
      <c r="O64" s="12">
        <f t="shared" si="5"/>
        <v>0.12177527422484456</v>
      </c>
      <c r="P64" s="11">
        <f t="shared" si="6"/>
        <v>0.0027033709584350207</v>
      </c>
      <c r="Q64" s="10">
        <f t="shared" si="7"/>
        <v>0.00032920373979490554</v>
      </c>
    </row>
    <row r="65" spans="1:17" ht="15.5">
      <c r="A65" t="s">
        <v>1316</v>
      </c>
      <c r="B65" t="s">
        <v>1315</v>
      </c>
      <c r="C65" t="s">
        <v>1314</v>
      </c>
      <c r="D65">
        <v>9331570390.5599995</v>
      </c>
      <c r="E65">
        <v>5.7537154989384289</v>
      </c>
      <c r="F65">
        <v>6</v>
      </c>
      <c r="G65">
        <v>495.30629999999996</v>
      </c>
      <c r="H65">
        <v>18.84</v>
      </c>
      <c r="I65" s="8"/>
      <c r="J65" s="16" t="str">
        <f t="shared" si="0"/>
        <v>Franklin Resources Inc</v>
      </c>
      <c r="K65" s="15" t="str">
        <f t="shared" si="1"/>
        <v>BEN</v>
      </c>
      <c r="L65" s="14">
        <f t="shared" si="2"/>
        <v>9331.5703905600003</v>
      </c>
      <c r="M65" s="13">
        <f t="shared" si="3"/>
        <v>0.05753715498938429</v>
      </c>
      <c r="N65" s="13">
        <f t="shared" si="4"/>
        <v>0.06</v>
      </c>
      <c r="O65" s="12">
        <f t="shared" si="5"/>
        <v>0.11926326963906582</v>
      </c>
      <c r="P65" s="11">
        <f t="shared" si="6"/>
        <v>0.00036838396574695226</v>
      </c>
      <c r="Q65" s="10">
        <f t="shared" si="7"/>
        <v>4.3934676237587157E-05</v>
      </c>
    </row>
    <row r="66" spans="1:17" ht="15.5">
      <c r="A66" t="s">
        <v>1313</v>
      </c>
      <c r="B66" t="s">
        <v>1312</v>
      </c>
      <c r="C66" t="s">
        <v>1311</v>
      </c>
      <c r="D66">
        <v>28813981164.879997</v>
      </c>
      <c r="E66">
        <v>1.0900321543408362</v>
      </c>
      <c r="F66">
        <v>4.3769999999999998</v>
      </c>
      <c r="G66">
        <v>309.10039999999998</v>
      </c>
      <c r="H66">
        <v>62.20</v>
      </c>
      <c r="I66" s="8"/>
      <c r="J66" s="16" t="str">
        <f t="shared" si="0"/>
        <v>Brown-Forman Corp</v>
      </c>
      <c r="K66" s="15" t="str">
        <f t="shared" si="1"/>
        <v>BF/B</v>
      </c>
      <c r="L66" s="14">
        <f t="shared" si="2"/>
        <v>28813.981164879999</v>
      </c>
      <c r="M66" s="13">
        <f t="shared" si="3"/>
        <v>0.010900321543408363</v>
      </c>
      <c r="N66" s="13">
        <f t="shared" si="4"/>
        <v>0.043769999999999996</v>
      </c>
      <c r="O66" s="12">
        <f t="shared" si="5"/>
        <v>0.054908875080385847</v>
      </c>
      <c r="P66" s="11">
        <f t="shared" si="6"/>
        <v>0.0011374943558497322</v>
      </c>
      <c r="Q66" s="10">
        <f t="shared" si="7"/>
        <v>6.2458535489996912E-05</v>
      </c>
    </row>
    <row r="67" spans="1:17" ht="15.5">
      <c r="A67" t="s">
        <v>1310</v>
      </c>
      <c r="B67" t="s">
        <v>1309</v>
      </c>
      <c r="C67" t="s">
        <v>1308</v>
      </c>
      <c r="D67">
        <v>48438941469.379997</v>
      </c>
      <c r="E67">
        <v>0</v>
      </c>
      <c r="F67">
        <v>0.252</v>
      </c>
      <c r="G67">
        <v>163.1875</v>
      </c>
      <c r="H67">
        <v>296.83</v>
      </c>
      <c r="I67" s="8"/>
      <c r="J67" s="16" t="str">
        <f t="shared" si="8" ref="J67:J130">B67</f>
        <v>Biogen Inc</v>
      </c>
      <c r="K67" s="15" t="str">
        <f t="shared" si="9" ref="K67:K130">C67</f>
        <v>BIIB</v>
      </c>
      <c r="L67" s="14">
        <f t="shared" si="10" ref="L67:L130">D67/1000000</f>
        <v>48438.941469379999</v>
      </c>
      <c r="M67" s="13">
        <f t="shared" si="11" ref="M67:M130">IFERROR(E67/100,"0.00%")</f>
        <v>0</v>
      </c>
      <c r="N67" s="13">
        <f t="shared" si="12" ref="N67:N130">IFERROR(F67/100,"N/A")</f>
        <v>0.0025200000000000001</v>
      </c>
      <c r="O67" s="12">
        <f t="shared" si="13" ref="O67:O130">IFERROR(M67*(1+0.5*N67)+N67,"N/A")</f>
        <v>0.0025200000000000001</v>
      </c>
      <c r="P67" s="11">
        <f t="shared" si="14" ref="P67:P130">IF(N67="N/A","N/A",L67/$L$504)</f>
        <v>0.0019122321976080443</v>
      </c>
      <c r="Q67" s="10">
        <f t="shared" si="15" ref="Q67:Q130">IF(AND(ISNUMBER(L67),ISNUMBER(O67)),O67*P67,"N/A")</f>
        <v>4.8188251379722722E-06</v>
      </c>
    </row>
    <row r="68" spans="1:17" ht="15.5">
      <c r="A68" t="s">
        <v>1307</v>
      </c>
      <c r="B68" t="s">
        <v>1306</v>
      </c>
      <c r="C68" t="s">
        <v>1305</v>
      </c>
      <c r="D68">
        <v>33239530220</v>
      </c>
      <c r="E68">
        <v>3.3351092168353755</v>
      </c>
      <c r="F68">
        <v>4.1500000000000004</v>
      </c>
      <c r="G68">
        <v>885.44299999999998</v>
      </c>
      <c r="H68">
        <v>37.54</v>
      </c>
      <c r="I68" s="8"/>
      <c r="J68" s="16" t="str">
        <f t="shared" si="8"/>
        <v>Bank of New York Mellon Corp/The</v>
      </c>
      <c r="K68" s="15" t="str">
        <f t="shared" si="9"/>
        <v>BK</v>
      </c>
      <c r="L68" s="14">
        <f t="shared" si="10"/>
        <v>33239.530220000001</v>
      </c>
      <c r="M68" s="13">
        <f t="shared" si="11"/>
        <v>0.033351092168353753</v>
      </c>
      <c r="N68" s="13">
        <f t="shared" si="12"/>
        <v>0.041500000000000002</v>
      </c>
      <c r="O68" s="12">
        <f t="shared" si="13"/>
        <v>0.075543127330847087</v>
      </c>
      <c r="P68" s="11">
        <f t="shared" si="14"/>
        <v>0.0013122024964197297</v>
      </c>
      <c r="Q68" s="10">
        <f t="shared" si="15"/>
        <v>9.9127880270891066E-05</v>
      </c>
    </row>
    <row r="69" spans="1:17" ht="15.5">
      <c r="A69" t="s">
        <v>1304</v>
      </c>
      <c r="B69" t="s">
        <v>1303</v>
      </c>
      <c r="C69" t="s">
        <v>1302</v>
      </c>
      <c r="D69">
        <v>60600029175.139999</v>
      </c>
      <c r="E69">
        <v>0</v>
      </c>
      <c r="F69">
        <v>12.425</v>
      </c>
      <c r="G69">
        <v>40.930199999999999</v>
      </c>
      <c r="H69">
        <v>1480.57</v>
      </c>
      <c r="I69" s="8"/>
      <c r="J69" s="16" t="str">
        <f t="shared" si="8"/>
        <v>Booking Holdings Inc</v>
      </c>
      <c r="K69" s="15" t="str">
        <f t="shared" si="9"/>
        <v>BKNG</v>
      </c>
      <c r="L69" s="14">
        <f t="shared" si="10"/>
        <v>60600.02917514</v>
      </c>
      <c r="M69" s="13">
        <f t="shared" si="11"/>
        <v>0</v>
      </c>
      <c r="N69" s="13">
        <f t="shared" si="12"/>
        <v>0.12425000000000001</v>
      </c>
      <c r="O69" s="12">
        <f t="shared" si="13"/>
        <v>0.12425000000000001</v>
      </c>
      <c r="P69" s="11">
        <f t="shared" si="14"/>
        <v>0.0023923174918663807</v>
      </c>
      <c r="Q69" s="10">
        <f t="shared" si="15"/>
        <v>0.00029724544836439782</v>
      </c>
    </row>
    <row r="70" spans="1:17" ht="15.5">
      <c r="A70" t="s">
        <v>1301</v>
      </c>
      <c r="B70" t="s">
        <v>1300</v>
      </c>
      <c r="C70" t="s">
        <v>1299</v>
      </c>
      <c r="D70">
        <v>14402853897.75</v>
      </c>
      <c r="E70">
        <v>5.204301075268817</v>
      </c>
      <c r="F70">
        <v>15.49</v>
      </c>
      <c r="G70">
        <v>655.03480000000002</v>
      </c>
      <c r="H70">
        <v>13.95</v>
      </c>
      <c r="I70" s="8"/>
      <c r="J70" s="16" t="str">
        <f t="shared" si="8"/>
        <v>Baker Hughes Co</v>
      </c>
      <c r="K70" s="15" t="str">
        <f t="shared" si="9"/>
        <v>BKR</v>
      </c>
      <c r="L70" s="14">
        <f t="shared" si="10"/>
        <v>14402.853897749999</v>
      </c>
      <c r="M70" s="13">
        <f t="shared" si="11"/>
        <v>0.052043010752688169</v>
      </c>
      <c r="N70" s="13">
        <f t="shared" si="12"/>
        <v>0.15490000000000001</v>
      </c>
      <c r="O70" s="12">
        <f t="shared" si="13"/>
        <v>0.21097374193548388</v>
      </c>
      <c r="P70" s="11">
        <f t="shared" si="14"/>
        <v>0.00056858387333117322</v>
      </c>
      <c r="Q70" s="10">
        <f t="shared" si="15"/>
        <v>0.00011995626736084879</v>
      </c>
    </row>
    <row r="71" spans="1:17" ht="15.5">
      <c r="A71" t="s">
        <v>1298</v>
      </c>
      <c r="B71" t="s">
        <v>1297</v>
      </c>
      <c r="C71" t="s">
        <v>1296</v>
      </c>
      <c r="D71">
        <v>77931299698.559998</v>
      </c>
      <c r="E71">
        <v>2.8921998247151621</v>
      </c>
      <c r="F71">
        <v>3.843</v>
      </c>
      <c r="G71">
        <v>154.26259999999999</v>
      </c>
      <c r="H71">
        <v>502.04</v>
      </c>
      <c r="I71" s="8"/>
      <c r="J71" s="16" t="str">
        <f t="shared" si="8"/>
        <v>BlackRock Inc</v>
      </c>
      <c r="K71" s="15" t="str">
        <f t="shared" si="9"/>
        <v>BLK</v>
      </c>
      <c r="L71" s="14">
        <f t="shared" si="10"/>
        <v>77931.299698560004</v>
      </c>
      <c r="M71" s="13">
        <f t="shared" si="11"/>
        <v>0.028921998247151623</v>
      </c>
      <c r="N71" s="13">
        <f t="shared" si="12"/>
        <v>0.038429999999999999</v>
      </c>
      <c r="O71" s="12">
        <f t="shared" si="13"/>
        <v>0.067907734443470646</v>
      </c>
      <c r="P71" s="11">
        <f t="shared" si="14"/>
        <v>0.0030765069583370474</v>
      </c>
      <c r="Q71" s="10">
        <f t="shared" si="15"/>
        <v>0.00020891861754024184</v>
      </c>
    </row>
    <row r="72" spans="1:17" ht="15.5">
      <c r="A72" t="s">
        <v>1295</v>
      </c>
      <c r="B72" t="s">
        <v>1294</v>
      </c>
      <c r="C72" t="s">
        <v>1293</v>
      </c>
      <c r="D72">
        <v>21368337125.309998</v>
      </c>
      <c r="E72">
        <v>0.82787010214971801</v>
      </c>
      <c r="F72">
        <v>8.5329999999999995</v>
      </c>
      <c r="G72">
        <v>325.7851</v>
      </c>
      <c r="H72">
        <v>65.59</v>
      </c>
      <c r="I72" s="8"/>
      <c r="J72" s="16" t="str">
        <f t="shared" si="8"/>
        <v>Ball Corp</v>
      </c>
      <c r="K72" s="15" t="str">
        <f t="shared" si="9"/>
        <v>BLL</v>
      </c>
      <c r="L72" s="14">
        <f t="shared" si="10"/>
        <v>21368.337125309998</v>
      </c>
      <c r="M72" s="13">
        <f t="shared" si="11"/>
        <v>0.0082787010214971802</v>
      </c>
      <c r="N72" s="13">
        <f t="shared" si="12"/>
        <v>0.085329999999999989</v>
      </c>
      <c r="O72" s="12">
        <f t="shared" si="13"/>
        <v>0.093961911800579348</v>
      </c>
      <c r="P72" s="11">
        <f t="shared" si="14"/>
        <v>0.00084356142023026969</v>
      </c>
      <c r="Q72" s="10">
        <f t="shared" si="15"/>
        <v>7.9262643766048053E-05</v>
      </c>
    </row>
    <row r="73" spans="1:17" ht="15.5">
      <c r="A73" t="s">
        <v>1292</v>
      </c>
      <c r="B73" t="s">
        <v>1291</v>
      </c>
      <c r="C73" t="s">
        <v>1290</v>
      </c>
      <c r="D73">
        <v>137580396495.92999</v>
      </c>
      <c r="E73">
        <v>2.9583950008222333</v>
      </c>
      <c r="F73">
        <v>11.378</v>
      </c>
      <c r="G73">
        <v>2262.4629999999997</v>
      </c>
      <c r="H73">
        <v>60.81</v>
      </c>
      <c r="I73" s="8"/>
      <c r="J73" s="16" t="str">
        <f t="shared" si="8"/>
        <v>Bristol-Myers Squibb Co</v>
      </c>
      <c r="K73" s="15" t="str">
        <f t="shared" si="9"/>
        <v>BMY</v>
      </c>
      <c r="L73" s="14">
        <f t="shared" si="10"/>
        <v>137580.39649593001</v>
      </c>
      <c r="M73" s="13">
        <f t="shared" si="11"/>
        <v>0.029583950008222334</v>
      </c>
      <c r="N73" s="13">
        <f t="shared" si="12"/>
        <v>0.11378000000000001</v>
      </c>
      <c r="O73" s="12">
        <f t="shared" si="13"/>
        <v>0.14504698092419011</v>
      </c>
      <c r="P73" s="11">
        <f t="shared" si="14"/>
        <v>0.0054312843336079969</v>
      </c>
      <c r="Q73" s="10">
        <f t="shared" si="15"/>
        <v>0.00078779139513069165</v>
      </c>
    </row>
    <row r="74" spans="1:17" ht="15.5">
      <c r="A74" t="s">
        <v>1289</v>
      </c>
      <c r="B74" t="s">
        <v>1288</v>
      </c>
      <c r="C74" t="s">
        <v>1287</v>
      </c>
      <c r="D74">
        <v>13317095684</v>
      </c>
      <c r="E74">
        <v>1.8732758620689656</v>
      </c>
      <c r="F74">
        <v>7.10</v>
      </c>
      <c r="G74">
        <v>114.8025</v>
      </c>
      <c r="H74">
        <v>116</v>
      </c>
      <c r="I74" s="8"/>
      <c r="J74" s="16" t="str">
        <f t="shared" si="8"/>
        <v>Broadridge Financial Solutions Inc</v>
      </c>
      <c r="K74" s="15" t="str">
        <f t="shared" si="9"/>
        <v>BR</v>
      </c>
      <c r="L74" s="14">
        <f t="shared" si="10"/>
        <v>13317.095684</v>
      </c>
      <c r="M74" s="13">
        <f t="shared" si="11"/>
        <v>0.018732758620689655</v>
      </c>
      <c r="N74" s="13">
        <f t="shared" si="12"/>
        <v>0.071000000000000008</v>
      </c>
      <c r="O74" s="12">
        <f t="shared" si="13"/>
        <v>0.090397771551724154</v>
      </c>
      <c r="P74" s="11">
        <f t="shared" si="14"/>
        <v>0.00052572121464853868</v>
      </c>
      <c r="Q74" s="10">
        <f t="shared" si="15"/>
        <v>4.7524026261693538E-05</v>
      </c>
    </row>
    <row r="75" spans="1:17" ht="15.5">
      <c r="A75" t="s">
        <v>1286</v>
      </c>
      <c r="B75" t="s">
        <v>1285</v>
      </c>
      <c r="C75" t="s">
        <v>1284</v>
      </c>
      <c r="D75">
        <v>455940489143.20007</v>
      </c>
      <c r="E75" t="s">
        <v>8</v>
      </c>
      <c r="F75">
        <v>-3.10</v>
      </c>
      <c r="G75">
        <v>1382.3519999999999</v>
      </c>
      <c r="H75">
        <v>187.36</v>
      </c>
      <c r="I75" s="8"/>
      <c r="J75" s="16" t="str">
        <f t="shared" si="8"/>
        <v>Berkshire Hathaway Inc</v>
      </c>
      <c r="K75" s="15" t="str">
        <f t="shared" si="9"/>
        <v>BRK/B</v>
      </c>
      <c r="L75" s="14">
        <f t="shared" si="10"/>
        <v>455940.4891432001</v>
      </c>
      <c r="M75" s="13" t="str">
        <f t="shared" si="11"/>
        <v>0.00%</v>
      </c>
      <c r="N75" s="13">
        <f t="shared" si="12"/>
        <v>-0.031</v>
      </c>
      <c r="O75" s="12">
        <f t="shared" si="13"/>
        <v>-0.031</v>
      </c>
      <c r="P75" s="11">
        <f t="shared" si="14"/>
        <v>0.017999238981799903</v>
      </c>
      <c r="Q75" s="10">
        <f t="shared" si="15"/>
        <v>-0.00055797640843579697</v>
      </c>
    </row>
    <row r="76" spans="1:17" ht="15.5">
      <c r="A76" t="s">
        <v>1283</v>
      </c>
      <c r="B76" t="s">
        <v>1282</v>
      </c>
      <c r="C76" t="s">
        <v>1281</v>
      </c>
      <c r="D76">
        <v>52442007979.279999</v>
      </c>
      <c r="E76">
        <v>0</v>
      </c>
      <c r="F76">
        <v>11.183</v>
      </c>
      <c r="G76">
        <v>1399.20</v>
      </c>
      <c r="H76">
        <v>37.479999999999997</v>
      </c>
      <c r="I76" s="8"/>
      <c r="J76" s="16" t="str">
        <f t="shared" si="8"/>
        <v>Boston Scientific Corp</v>
      </c>
      <c r="K76" s="15" t="str">
        <f t="shared" si="9"/>
        <v>BSX</v>
      </c>
      <c r="L76" s="14">
        <f t="shared" si="10"/>
        <v>52442.007979279995</v>
      </c>
      <c r="M76" s="13">
        <f t="shared" si="11"/>
        <v>0</v>
      </c>
      <c r="N76" s="13">
        <f t="shared" si="12"/>
        <v>0.11183</v>
      </c>
      <c r="O76" s="12">
        <f t="shared" si="13"/>
        <v>0.11183</v>
      </c>
      <c r="P76" s="11">
        <f t="shared" si="14"/>
        <v>0.0020702619240469695</v>
      </c>
      <c r="Q76" s="10">
        <f t="shared" si="15"/>
        <v>0.00023151739096617259</v>
      </c>
    </row>
    <row r="77" spans="1:17" ht="15.5">
      <c r="A77" t="s">
        <v>1280</v>
      </c>
      <c r="B77" t="s">
        <v>1279</v>
      </c>
      <c r="C77" t="s">
        <v>1278</v>
      </c>
      <c r="D77">
        <v>5905535794.1600008</v>
      </c>
      <c r="E77">
        <v>2.450122506125306</v>
      </c>
      <c r="F77">
        <v>5.305</v>
      </c>
      <c r="G77">
        <v>206.70409999999998</v>
      </c>
      <c r="H77">
        <v>28.57</v>
      </c>
      <c r="I77" s="8"/>
      <c r="J77" s="16" t="str">
        <f t="shared" si="8"/>
        <v>BorgWarner Inc</v>
      </c>
      <c r="K77" s="15" t="str">
        <f t="shared" si="9"/>
        <v>BWA</v>
      </c>
      <c r="L77" s="14">
        <f t="shared" si="10"/>
        <v>5905.5357941600005</v>
      </c>
      <c r="M77" s="13">
        <f t="shared" si="11"/>
        <v>0.02450122506125306</v>
      </c>
      <c r="N77" s="13">
        <f t="shared" si="12"/>
        <v>0.05305</v>
      </c>
      <c r="O77" s="12">
        <f t="shared" si="13"/>
        <v>0.078201120056002799</v>
      </c>
      <c r="P77" s="11">
        <f t="shared" si="14"/>
        <v>0.0002331338247112213</v>
      </c>
      <c r="Q77" s="10">
        <f t="shared" si="15"/>
        <v>1.8231326215357328E-05</v>
      </c>
    </row>
    <row r="78" spans="1:17" ht="15.5">
      <c r="A78" t="s">
        <v>1277</v>
      </c>
      <c r="B78" t="s">
        <v>1276</v>
      </c>
      <c r="C78" t="s">
        <v>1275</v>
      </c>
      <c r="D78">
        <v>15093468454.900003</v>
      </c>
      <c r="E78">
        <v>4.0872607532414076</v>
      </c>
      <c r="F78">
        <v>2.145</v>
      </c>
      <c r="G78">
        <v>155.31459999999998</v>
      </c>
      <c r="H78">
        <v>97.18</v>
      </c>
      <c r="I78" s="8"/>
      <c r="J78" s="16" t="str">
        <f t="shared" si="8"/>
        <v>Boston Properties Inc</v>
      </c>
      <c r="K78" s="15" t="str">
        <f t="shared" si="9"/>
        <v>BXP</v>
      </c>
      <c r="L78" s="14">
        <f t="shared" si="10"/>
        <v>15093.468454900003</v>
      </c>
      <c r="M78" s="13">
        <f t="shared" si="11"/>
        <v>0.040872607532414076</v>
      </c>
      <c r="N78" s="13">
        <f t="shared" si="12"/>
        <v>0.02145</v>
      </c>
      <c r="O78" s="12">
        <f t="shared" si="13"/>
        <v>0.062760966248199226</v>
      </c>
      <c r="P78" s="11">
        <f t="shared" si="14"/>
        <v>0.00059584737976336609</v>
      </c>
      <c r="Q78" s="10">
        <f t="shared" si="15"/>
        <v>3.7395957290406569E-05</v>
      </c>
    </row>
    <row r="79" spans="1:17" ht="15.5">
      <c r="A79" t="s">
        <v>1274</v>
      </c>
      <c r="B79" t="s">
        <v>1273</v>
      </c>
      <c r="C79" t="s">
        <v>1272</v>
      </c>
      <c r="D79">
        <v>101092208000.00002</v>
      </c>
      <c r="E79">
        <v>4.2359967051070839</v>
      </c>
      <c r="F79">
        <v>-1.53</v>
      </c>
      <c r="G79">
        <v>2081.7999999999997</v>
      </c>
      <c r="H79">
        <v>48.56</v>
      </c>
      <c r="I79" s="8"/>
      <c r="J79" s="16" t="str">
        <f t="shared" si="8"/>
        <v>Citigroup Inc</v>
      </c>
      <c r="K79" s="15" t="str">
        <f t="shared" si="9"/>
        <v>C</v>
      </c>
      <c r="L79" s="14">
        <f t="shared" si="10"/>
        <v>101092.20800000001</v>
      </c>
      <c r="M79" s="13">
        <f t="shared" si="11"/>
        <v>0.04235996705107084</v>
      </c>
      <c r="N79" s="13">
        <f t="shared" si="12"/>
        <v>-0.015300000000000001</v>
      </c>
      <c r="O79" s="12">
        <f t="shared" si="13"/>
        <v>0.026735913303130146</v>
      </c>
      <c r="P79" s="11">
        <f t="shared" si="14"/>
        <v>0.0039908340108358665</v>
      </c>
      <c r="Q79" s="10">
        <f t="shared" si="15"/>
        <v>0.00010669859212089088</v>
      </c>
    </row>
    <row r="80" spans="1:17" ht="15.5">
      <c r="A80" t="s">
        <v>1271</v>
      </c>
      <c r="B80" t="s">
        <v>1270</v>
      </c>
      <c r="C80" t="s">
        <v>1269</v>
      </c>
      <c r="D80">
        <v>16287831639.199997</v>
      </c>
      <c r="E80">
        <v>2.5418660287081343</v>
      </c>
      <c r="F80">
        <v>8.3670000000000009</v>
      </c>
      <c r="G80">
        <v>487.0763</v>
      </c>
      <c r="H80">
        <v>33.44</v>
      </c>
      <c r="I80" s="8"/>
      <c r="J80" s="16" t="str">
        <f t="shared" si="8"/>
        <v>Conagra Brands Inc</v>
      </c>
      <c r="K80" s="15" t="str">
        <f t="shared" si="9"/>
        <v>CAG</v>
      </c>
      <c r="L80" s="14">
        <f t="shared" si="10"/>
        <v>16287.831639199996</v>
      </c>
      <c r="M80" s="13">
        <f t="shared" si="11"/>
        <v>0.025418660287081344</v>
      </c>
      <c r="N80" s="13">
        <f t="shared" si="12"/>
        <v>0.083670000000000008</v>
      </c>
      <c r="O80" s="12">
        <f t="shared" si="13"/>
        <v>0.1101520499401914</v>
      </c>
      <c r="P80" s="11">
        <f t="shared" si="14"/>
        <v>0.00064299745504112281</v>
      </c>
      <c r="Q80" s="10">
        <f t="shared" si="15"/>
        <v>7.082748777910574E-05</v>
      </c>
    </row>
    <row r="81" spans="1:17" ht="15.5">
      <c r="A81" t="s">
        <v>1268</v>
      </c>
      <c r="B81" t="s">
        <v>1267</v>
      </c>
      <c r="C81" t="s">
        <v>1266</v>
      </c>
      <c r="D81">
        <v>14437449212.839998</v>
      </c>
      <c r="E81">
        <v>3.9470493128536788</v>
      </c>
      <c r="F81">
        <v>4.7750000000000004</v>
      </c>
      <c r="G81">
        <v>291.7835</v>
      </c>
      <c r="H81">
        <v>49.48</v>
      </c>
      <c r="I81" s="8"/>
      <c r="J81" s="16" t="str">
        <f t="shared" si="8"/>
        <v>Cardinal Health Inc</v>
      </c>
      <c r="K81" s="15" t="str">
        <f t="shared" si="9"/>
        <v>CAH</v>
      </c>
      <c r="L81" s="14">
        <f t="shared" si="10"/>
        <v>14437.449212839998</v>
      </c>
      <c r="M81" s="13">
        <f t="shared" si="11"/>
        <v>0.039470493128536788</v>
      </c>
      <c r="N81" s="13">
        <f t="shared" si="12"/>
        <v>0.047750000000000001</v>
      </c>
      <c r="O81" s="12">
        <f t="shared" si="13"/>
        <v>0.088162851151980609</v>
      </c>
      <c r="P81" s="11">
        <f t="shared" si="14"/>
        <v>0.00056994959837376746</v>
      </c>
      <c r="Q81" s="10">
        <f t="shared" si="15"/>
        <v>5.0248381605557589E-05</v>
      </c>
    </row>
    <row r="82" spans="1:17" ht="15.5">
      <c r="A82" t="s">
        <v>1265</v>
      </c>
      <c r="B82" t="s">
        <v>1264</v>
      </c>
      <c r="C82" t="s">
        <v>1263</v>
      </c>
      <c r="D82">
        <v>15339674296.1</v>
      </c>
      <c r="E82" t="s">
        <v>8</v>
      </c>
      <c r="F82" t="s">
        <v>8</v>
      </c>
      <c r="G82">
        <v>866.15890000000002</v>
      </c>
      <c r="H82">
        <v>17.71</v>
      </c>
      <c r="I82" s="8"/>
      <c r="J82" s="16" t="str">
        <f t="shared" si="8"/>
        <v>Carrier Global Corp</v>
      </c>
      <c r="K82" s="15" t="str">
        <f t="shared" si="9"/>
        <v>CARR</v>
      </c>
      <c r="L82" s="14">
        <f t="shared" si="10"/>
        <v>15339.6742961</v>
      </c>
      <c r="M82" s="13" t="str">
        <f t="shared" si="11"/>
        <v>0.00%</v>
      </c>
      <c r="N82" s="13" t="str">
        <f t="shared" si="12"/>
        <v>N/A</v>
      </c>
      <c r="O82" s="12" t="str">
        <f t="shared" si="13"/>
        <v>N/A</v>
      </c>
      <c r="P82" s="11" t="str">
        <f t="shared" si="14"/>
        <v>N/A</v>
      </c>
      <c r="Q82" s="10" t="str">
        <f t="shared" si="15"/>
        <v>N/A</v>
      </c>
    </row>
    <row r="83" spans="1:17" ht="15.5">
      <c r="A83" t="s">
        <v>1262</v>
      </c>
      <c r="B83" t="s">
        <v>1261</v>
      </c>
      <c r="C83" t="s">
        <v>1260</v>
      </c>
      <c r="D83">
        <v>62989431363.32</v>
      </c>
      <c r="E83">
        <v>3.6475339405396117</v>
      </c>
      <c r="F83">
        <v>7.8330000000000002</v>
      </c>
      <c r="G83">
        <v>541.23929999999996</v>
      </c>
      <c r="H83">
        <v>116.38</v>
      </c>
      <c r="I83" s="8"/>
      <c r="J83" s="16" t="str">
        <f t="shared" si="8"/>
        <v>Caterpillar Inc</v>
      </c>
      <c r="K83" s="15" t="str">
        <f t="shared" si="9"/>
        <v>CAT</v>
      </c>
      <c r="L83" s="14">
        <f t="shared" si="10"/>
        <v>62989.43136332</v>
      </c>
      <c r="M83" s="13">
        <f t="shared" si="11"/>
        <v>0.036475339405396115</v>
      </c>
      <c r="N83" s="13">
        <f t="shared" si="12"/>
        <v>0.078329999999999997</v>
      </c>
      <c r="O83" s="12">
        <f t="shared" si="13"/>
        <v>0.11623389607320844</v>
      </c>
      <c r="P83" s="11">
        <f t="shared" si="14"/>
        <v>0.0024866443218645382</v>
      </c>
      <c r="Q83" s="10">
        <f t="shared" si="15"/>
        <v>0.00028903235767863659</v>
      </c>
    </row>
    <row r="84" spans="1:17" ht="15.5">
      <c r="A84" t="s">
        <v>1259</v>
      </c>
      <c r="B84" t="s">
        <v>1258</v>
      </c>
      <c r="C84" t="s">
        <v>1257</v>
      </c>
      <c r="D84">
        <v>48751092252.100006</v>
      </c>
      <c r="E84">
        <v>2.850661975742987</v>
      </c>
      <c r="F84">
        <v>10</v>
      </c>
      <c r="G84">
        <v>451.35719999999998</v>
      </c>
      <c r="H84">
        <v>108.01</v>
      </c>
      <c r="I84" s="8"/>
      <c r="J84" s="16" t="str">
        <f t="shared" si="8"/>
        <v>Chubb Ltd</v>
      </c>
      <c r="K84" s="15" t="str">
        <f t="shared" si="9"/>
        <v>CB</v>
      </c>
      <c r="L84" s="14">
        <f t="shared" si="10"/>
        <v>48751.092252100003</v>
      </c>
      <c r="M84" s="13">
        <f t="shared" si="11"/>
        <v>0.028506619757429869</v>
      </c>
      <c r="N84" s="13">
        <f t="shared" si="12"/>
        <v>0.10</v>
      </c>
      <c r="O84" s="12">
        <f t="shared" si="13"/>
        <v>0.12993195074530137</v>
      </c>
      <c r="P84" s="11">
        <f t="shared" si="14"/>
        <v>0.0019245550262892424</v>
      </c>
      <c r="Q84" s="10">
        <f t="shared" si="15"/>
        <v>0.00025006118888243599</v>
      </c>
    </row>
    <row r="85" spans="1:17" ht="15.5">
      <c r="A85" t="s">
        <v>1256</v>
      </c>
      <c r="B85" t="s">
        <v>1255</v>
      </c>
      <c r="C85" t="s">
        <v>1254</v>
      </c>
      <c r="D85">
        <v>10903956009.740002</v>
      </c>
      <c r="E85">
        <v>1.5003018716039447</v>
      </c>
      <c r="F85">
        <v>6.145</v>
      </c>
      <c r="G85">
        <v>109.71979999999999</v>
      </c>
      <c r="H85">
        <v>99.38</v>
      </c>
      <c r="I85" s="8"/>
      <c r="J85" s="16" t="str">
        <f t="shared" si="8"/>
        <v>Cboe Global Markets Inc</v>
      </c>
      <c r="K85" s="15" t="str">
        <f t="shared" si="9"/>
        <v>CBOE</v>
      </c>
      <c r="L85" s="14">
        <f t="shared" si="10"/>
        <v>10903.956009740001</v>
      </c>
      <c r="M85" s="13">
        <f t="shared" si="11"/>
        <v>0.015003018716039446</v>
      </c>
      <c r="N85" s="13">
        <f t="shared" si="12"/>
        <v>0.061450000000000005</v>
      </c>
      <c r="O85" s="12">
        <f t="shared" si="13"/>
        <v>0.076913986466089768</v>
      </c>
      <c r="P85" s="11">
        <f t="shared" si="14"/>
        <v>0.00043045729594044015</v>
      </c>
      <c r="Q85" s="10">
        <f t="shared" si="15"/>
        <v>3.3108186634192613E-05</v>
      </c>
    </row>
    <row r="86" spans="1:17" ht="15.5">
      <c r="A86" t="s">
        <v>1253</v>
      </c>
      <c r="B86" t="s">
        <v>1252</v>
      </c>
      <c r="C86" t="s">
        <v>1251</v>
      </c>
      <c r="D86">
        <v>14432832417.870001</v>
      </c>
      <c r="E86">
        <v>0</v>
      </c>
      <c r="F86">
        <v>8.4499999999999993</v>
      </c>
      <c r="G86">
        <v>336.19459999999998</v>
      </c>
      <c r="H86">
        <v>42.93</v>
      </c>
      <c r="I86" s="8"/>
      <c r="J86" s="16" t="str">
        <f t="shared" si="8"/>
        <v>CBRE Group Inc</v>
      </c>
      <c r="K86" s="15" t="str">
        <f t="shared" si="9"/>
        <v>CBRE</v>
      </c>
      <c r="L86" s="14">
        <f t="shared" si="10"/>
        <v>14432.83241787</v>
      </c>
      <c r="M86" s="13">
        <f t="shared" si="11"/>
        <v>0</v>
      </c>
      <c r="N86" s="13">
        <f t="shared" si="12"/>
        <v>0.084499999999999992</v>
      </c>
      <c r="O86" s="12">
        <f t="shared" si="13"/>
        <v>0.084499999999999992</v>
      </c>
      <c r="P86" s="11">
        <f t="shared" si="14"/>
        <v>0.00056976734038621498</v>
      </c>
      <c r="Q86" s="10">
        <f t="shared" si="15"/>
        <v>4.814534026263516E-05</v>
      </c>
    </row>
    <row r="87" spans="1:17" ht="15.5">
      <c r="A87" t="s">
        <v>1250</v>
      </c>
      <c r="B87" t="s">
        <v>1249</v>
      </c>
      <c r="C87" t="s">
        <v>1248</v>
      </c>
      <c r="D87">
        <v>66442367842.670006</v>
      </c>
      <c r="E87">
        <v>3.0621589412281249</v>
      </c>
      <c r="F87">
        <v>15.95</v>
      </c>
      <c r="G87">
        <v>416.74949999999995</v>
      </c>
      <c r="H87">
        <v>159.43</v>
      </c>
      <c r="I87" s="8"/>
      <c r="J87" s="16" t="str">
        <f t="shared" si="8"/>
        <v>Crown Castle International Corp</v>
      </c>
      <c r="K87" s="15" t="str">
        <f t="shared" si="9"/>
        <v>CCI</v>
      </c>
      <c r="L87" s="14">
        <f t="shared" si="10"/>
        <v>66442.367842670006</v>
      </c>
      <c r="M87" s="13">
        <f t="shared" si="11"/>
        <v>0.030621589412281248</v>
      </c>
      <c r="N87" s="13">
        <f t="shared" si="12"/>
        <v>0.1595</v>
      </c>
      <c r="O87" s="12">
        <f t="shared" si="13"/>
        <v>0.19256366116791068</v>
      </c>
      <c r="P87" s="11">
        <f t="shared" si="14"/>
        <v>0.0026229564730349416</v>
      </c>
      <c r="Q87" s="10">
        <f t="shared" si="15"/>
        <v>0.00050508610153167854</v>
      </c>
    </row>
    <row r="88" spans="1:17" ht="15.5">
      <c r="A88" t="s">
        <v>1247</v>
      </c>
      <c r="B88" t="s">
        <v>1246</v>
      </c>
      <c r="C88" t="s">
        <v>1245</v>
      </c>
      <c r="D88">
        <v>11686760778.897505</v>
      </c>
      <c r="E88">
        <v>7.5911949685534594</v>
      </c>
      <c r="F88">
        <v>-2.7629999999999999</v>
      </c>
      <c r="G88">
        <v>598.85939999999994</v>
      </c>
      <c r="H88">
        <v>15.90</v>
      </c>
      <c r="I88" s="8"/>
      <c r="J88" s="16" t="str">
        <f t="shared" si="8"/>
        <v>Carnival Corp</v>
      </c>
      <c r="K88" s="15" t="str">
        <f t="shared" si="9"/>
        <v>CCL</v>
      </c>
      <c r="L88" s="14">
        <f t="shared" si="10"/>
        <v>11686.760778897506</v>
      </c>
      <c r="M88" s="13">
        <f t="shared" si="11"/>
        <v>0.075911949685534594</v>
      </c>
      <c r="N88" s="13">
        <f t="shared" si="12"/>
        <v>-0.027629999999999998</v>
      </c>
      <c r="O88" s="12">
        <f t="shared" si="13"/>
        <v>0.047233226100628925</v>
      </c>
      <c r="P88" s="11">
        <f t="shared" si="14"/>
        <v>0.00046136021079811433</v>
      </c>
      <c r="Q88" s="10">
        <f t="shared" si="15"/>
        <v>2.1791531150461157E-05</v>
      </c>
    </row>
    <row r="89" spans="1:17" ht="15.5">
      <c r="A89" t="s">
        <v>1244</v>
      </c>
      <c r="B89" t="s">
        <v>1243</v>
      </c>
      <c r="C89" t="s">
        <v>1242</v>
      </c>
      <c r="D89">
        <v>22650441310</v>
      </c>
      <c r="E89" t="s">
        <v>8</v>
      </c>
      <c r="F89">
        <v>10.568</v>
      </c>
      <c r="G89">
        <v>279.18700000000001</v>
      </c>
      <c r="H89">
        <v>81.13</v>
      </c>
      <c r="I89" s="8"/>
      <c r="J89" s="16" t="str">
        <f t="shared" si="8"/>
        <v>Cadence Design Systems Inc</v>
      </c>
      <c r="K89" s="15" t="str">
        <f t="shared" si="9"/>
        <v>CDNS</v>
      </c>
      <c r="L89" s="14">
        <f t="shared" si="10"/>
        <v>22650.441309999998</v>
      </c>
      <c r="M89" s="13" t="str">
        <f t="shared" si="11"/>
        <v>0.00%</v>
      </c>
      <c r="N89" s="13">
        <f t="shared" si="12"/>
        <v>0.10568</v>
      </c>
      <c r="O89" s="12">
        <f t="shared" si="13"/>
        <v>0.10568</v>
      </c>
      <c r="P89" s="11">
        <f t="shared" si="14"/>
        <v>0.00089417526166200346</v>
      </c>
      <c r="Q89" s="10">
        <f t="shared" si="15"/>
        <v>9.4496441652440529E-05</v>
      </c>
    </row>
    <row r="90" spans="1:17" ht="15.5">
      <c r="A90" t="s">
        <v>1241</v>
      </c>
      <c r="B90" t="s">
        <v>1240</v>
      </c>
      <c r="C90" t="s">
        <v>1239</v>
      </c>
      <c r="D90">
        <v>15762159475.6</v>
      </c>
      <c r="E90">
        <v>1.3429602888086645</v>
      </c>
      <c r="F90">
        <v>13.10</v>
      </c>
      <c r="G90">
        <v>142.2578</v>
      </c>
      <c r="H90">
        <v>110.80</v>
      </c>
      <c r="I90" s="8"/>
      <c r="J90" s="16" t="str">
        <f t="shared" si="8"/>
        <v>CDW Corp/DE</v>
      </c>
      <c r="K90" s="15" t="str">
        <f t="shared" si="9"/>
        <v>CDW</v>
      </c>
      <c r="L90" s="14">
        <f t="shared" si="10"/>
        <v>15762.1594756</v>
      </c>
      <c r="M90" s="13">
        <f t="shared" si="11"/>
        <v>0.013429602888086645</v>
      </c>
      <c r="N90" s="13">
        <f t="shared" si="12"/>
        <v>0.13100000000000001</v>
      </c>
      <c r="O90" s="12">
        <f t="shared" si="13"/>
        <v>0.14530924187725633</v>
      </c>
      <c r="P90" s="11">
        <f t="shared" si="14"/>
        <v>0.00062224540707868695</v>
      </c>
      <c r="Q90" s="10">
        <f t="shared" si="15"/>
        <v>9.0418008364208754E-05</v>
      </c>
    </row>
    <row r="91" spans="1:17" ht="15.5">
      <c r="A91" t="s">
        <v>1238</v>
      </c>
      <c r="B91" t="s">
        <v>1237</v>
      </c>
      <c r="C91" t="s">
        <v>1236</v>
      </c>
      <c r="D91">
        <v>9821274556.8599987</v>
      </c>
      <c r="E91">
        <v>3.0083062477428677</v>
      </c>
      <c r="F91">
        <v>3.345</v>
      </c>
      <c r="G91">
        <v>118.2289</v>
      </c>
      <c r="H91">
        <v>83.07</v>
      </c>
      <c r="I91" s="8"/>
      <c r="J91" s="16" t="str">
        <f t="shared" si="8"/>
        <v>Celanese Corp</v>
      </c>
      <c r="K91" s="15" t="str">
        <f t="shared" si="9"/>
        <v>CE</v>
      </c>
      <c r="L91" s="14">
        <f t="shared" si="10"/>
        <v>9821.2745568599985</v>
      </c>
      <c r="M91" s="13">
        <f t="shared" si="11"/>
        <v>0.030083062477428677</v>
      </c>
      <c r="N91" s="13">
        <f t="shared" si="12"/>
        <v>0.033450000000000001</v>
      </c>
      <c r="O91" s="12">
        <f t="shared" si="13"/>
        <v>0.064036201697363682</v>
      </c>
      <c r="P91" s="11">
        <f t="shared" si="14"/>
        <v>0.00038771609906150067</v>
      </c>
      <c r="Q91" s="10">
        <f t="shared" si="15"/>
        <v>2.4827866320817293E-05</v>
      </c>
    </row>
    <row r="92" spans="1:17" ht="15.5">
      <c r="A92" t="s">
        <v>1235</v>
      </c>
      <c r="B92" t="s">
        <v>1234</v>
      </c>
      <c r="C92" t="s">
        <v>1233</v>
      </c>
      <c r="D92">
        <v>21118749354</v>
      </c>
      <c r="E92">
        <v>0.55483499063265596</v>
      </c>
      <c r="F92">
        <v>11.907</v>
      </c>
      <c r="G92">
        <v>304.34859999999998</v>
      </c>
      <c r="H92">
        <v>69.39</v>
      </c>
      <c r="I92" s="8"/>
      <c r="J92" s="16" t="str">
        <f t="shared" si="8"/>
        <v>Cerner Corp</v>
      </c>
      <c r="K92" s="15" t="str">
        <f t="shared" si="9"/>
        <v>CERN</v>
      </c>
      <c r="L92" s="14">
        <f t="shared" si="10"/>
        <v>21118.749354</v>
      </c>
      <c r="M92" s="13">
        <f t="shared" si="11"/>
        <v>0.00554834990632656</v>
      </c>
      <c r="N92" s="13">
        <f t="shared" si="12"/>
        <v>0.11907</v>
      </c>
      <c r="O92" s="12">
        <f t="shared" si="13"/>
        <v>0.1249486709179997</v>
      </c>
      <c r="P92" s="11">
        <f t="shared" si="14"/>
        <v>0.00083370840201908703</v>
      </c>
      <c r="Q92" s="10">
        <f t="shared" si="15"/>
        <v>0.0001041707567654543</v>
      </c>
    </row>
    <row r="93" spans="1:17" ht="15.5">
      <c r="A93" t="s">
        <v>1232</v>
      </c>
      <c r="B93" t="s">
        <v>1231</v>
      </c>
      <c r="C93" t="s">
        <v>1230</v>
      </c>
      <c r="D93">
        <v>5879417142.5</v>
      </c>
      <c r="E93">
        <v>4.3963636363636365</v>
      </c>
      <c r="F93">
        <v>6</v>
      </c>
      <c r="G93">
        <v>213.797</v>
      </c>
      <c r="H93">
        <v>27.50</v>
      </c>
      <c r="I93" s="8"/>
      <c r="J93" s="16" t="str">
        <f t="shared" si="8"/>
        <v>CF Industries Holdings Inc</v>
      </c>
      <c r="K93" s="15" t="str">
        <f t="shared" si="9"/>
        <v>CF</v>
      </c>
      <c r="L93" s="14">
        <f t="shared" si="10"/>
        <v>5879.4171425000004</v>
      </c>
      <c r="M93" s="13">
        <f t="shared" si="11"/>
        <v>0.043963636363636364</v>
      </c>
      <c r="N93" s="13">
        <f t="shared" si="12"/>
        <v>0.06</v>
      </c>
      <c r="O93" s="12">
        <f t="shared" si="13"/>
        <v>0.10528254545454546</v>
      </c>
      <c r="P93" s="11">
        <f t="shared" si="14"/>
        <v>0.00023210273432924149</v>
      </c>
      <c r="Q93" s="10">
        <f t="shared" si="15"/>
        <v>2.4436366677142657E-05</v>
      </c>
    </row>
    <row r="94" spans="1:17" ht="15.5">
      <c r="A94" t="s">
        <v>1229</v>
      </c>
      <c r="B94" t="s">
        <v>1228</v>
      </c>
      <c r="C94" t="s">
        <v>1227</v>
      </c>
      <c r="D94">
        <v>9551272473.8699989</v>
      </c>
      <c r="E94">
        <v>6.8780705672175078</v>
      </c>
      <c r="F94">
        <v>30.88</v>
      </c>
      <c r="G94">
        <v>426.5865</v>
      </c>
      <c r="H94">
        <v>22.39</v>
      </c>
      <c r="I94" s="8"/>
      <c r="J94" s="16" t="str">
        <f t="shared" si="8"/>
        <v>Citizens Financial Group Inc</v>
      </c>
      <c r="K94" s="15" t="str">
        <f t="shared" si="9"/>
        <v>CFG</v>
      </c>
      <c r="L94" s="14">
        <f t="shared" si="10"/>
        <v>9551.2724738699981</v>
      </c>
      <c r="M94" s="13">
        <f t="shared" si="11"/>
        <v>0.068780705672175077</v>
      </c>
      <c r="N94" s="13">
        <f t="shared" si="12"/>
        <v>0.30879999999999996</v>
      </c>
      <c r="O94" s="12">
        <f t="shared" si="13"/>
        <v>0.38820044662795888</v>
      </c>
      <c r="P94" s="11">
        <f t="shared" si="14"/>
        <v>0.00037705718165222791</v>
      </c>
      <c r="Q94" s="10">
        <f t="shared" si="15"/>
        <v>0.00014637376632167429</v>
      </c>
    </row>
    <row r="95" spans="1:17" ht="15.5">
      <c r="A95" t="s">
        <v>1226</v>
      </c>
      <c r="B95" t="s">
        <v>1225</v>
      </c>
      <c r="C95" t="s">
        <v>1224</v>
      </c>
      <c r="D95">
        <v>17210031402.810001</v>
      </c>
      <c r="E95">
        <v>1.3801971710244321</v>
      </c>
      <c r="F95">
        <v>7.61</v>
      </c>
      <c r="G95">
        <v>245.89269999999999</v>
      </c>
      <c r="H95">
        <v>69.989999999999995</v>
      </c>
      <c r="I95" s="8"/>
      <c r="J95" s="16" t="str">
        <f t="shared" si="8"/>
        <v>Church &amp; Dwight Co Inc</v>
      </c>
      <c r="K95" s="15" t="str">
        <f t="shared" si="9"/>
        <v>CHD</v>
      </c>
      <c r="L95" s="14">
        <f t="shared" si="10"/>
        <v>17210.03140281</v>
      </c>
      <c r="M95" s="13">
        <f t="shared" si="11"/>
        <v>0.013801971710244321</v>
      </c>
      <c r="N95" s="13">
        <f t="shared" si="12"/>
        <v>0.076100000000000001</v>
      </c>
      <c r="O95" s="12">
        <f t="shared" si="13"/>
        <v>0.090427136733819122</v>
      </c>
      <c r="P95" s="11">
        <f t="shared" si="14"/>
        <v>0.00067940328941957064</v>
      </c>
      <c r="Q95" s="10">
        <f t="shared" si="15"/>
        <v>6.1436494149749995E-05</v>
      </c>
    </row>
    <row r="96" spans="1:17" ht="15.5">
      <c r="A96" t="s">
        <v>1223</v>
      </c>
      <c r="B96" t="s">
        <v>1222</v>
      </c>
      <c r="C96" t="s">
        <v>1221</v>
      </c>
      <c r="D96">
        <v>9311984871.7999992</v>
      </c>
      <c r="E96">
        <v>2.9012693935119884</v>
      </c>
      <c r="F96">
        <v>8.3670000000000009</v>
      </c>
      <c r="G96">
        <v>131.33969999999999</v>
      </c>
      <c r="H96">
        <v>70.900000000000006</v>
      </c>
      <c r="I96" s="8"/>
      <c r="J96" s="16" t="str">
        <f t="shared" si="8"/>
        <v>CH Robinson Worldwide Inc</v>
      </c>
      <c r="K96" s="15" t="str">
        <f t="shared" si="9"/>
        <v>CHRW</v>
      </c>
      <c r="L96" s="14">
        <f t="shared" si="10"/>
        <v>9311.9848717999994</v>
      </c>
      <c r="M96" s="13">
        <f t="shared" si="11"/>
        <v>0.029012693935119883</v>
      </c>
      <c r="N96" s="13">
        <f t="shared" si="12"/>
        <v>0.083670000000000008</v>
      </c>
      <c r="O96" s="12">
        <f t="shared" si="13"/>
        <v>0.11389643998589563</v>
      </c>
      <c r="P96" s="11">
        <f t="shared" si="14"/>
        <v>0.00036761078494564585</v>
      </c>
      <c r="Q96" s="10">
        <f t="shared" si="15"/>
        <v>4.1869559705729736E-05</v>
      </c>
    </row>
    <row r="97" spans="1:17" ht="15.5">
      <c r="A97" t="s">
        <v>1220</v>
      </c>
      <c r="B97" t="s">
        <v>1219</v>
      </c>
      <c r="C97" t="s">
        <v>1218</v>
      </c>
      <c r="D97">
        <v>131660591896.72</v>
      </c>
      <c r="E97">
        <v>0</v>
      </c>
      <c r="F97">
        <v>43.53</v>
      </c>
      <c r="G97">
        <v>234.19559999999999</v>
      </c>
      <c r="H97">
        <v>495.23</v>
      </c>
      <c r="I97" s="8"/>
      <c r="J97" s="16" t="str">
        <f t="shared" si="8"/>
        <v>Charter Communications Inc</v>
      </c>
      <c r="K97" s="15" t="str">
        <f t="shared" si="9"/>
        <v>CHTR</v>
      </c>
      <c r="L97" s="14">
        <f t="shared" si="10"/>
        <v>131660.59189672</v>
      </c>
      <c r="M97" s="13">
        <f t="shared" si="11"/>
        <v>0</v>
      </c>
      <c r="N97" s="13">
        <f t="shared" si="12"/>
        <v>0.43530000000000002</v>
      </c>
      <c r="O97" s="12">
        <f t="shared" si="13"/>
        <v>0.43530000000000002</v>
      </c>
      <c r="P97" s="11">
        <f t="shared" si="14"/>
        <v>0.0051975872168922368</v>
      </c>
      <c r="Q97" s="10">
        <f t="shared" si="15"/>
        <v>0.002262509715513191</v>
      </c>
    </row>
    <row r="98" spans="1:17" ht="15.5">
      <c r="A98" t="s">
        <v>1217</v>
      </c>
      <c r="B98" t="s">
        <v>1216</v>
      </c>
      <c r="C98" t="s">
        <v>1215</v>
      </c>
      <c r="D98">
        <v>72814399905.780014</v>
      </c>
      <c r="E98">
        <v>0.0342220860149147</v>
      </c>
      <c r="F98">
        <v>11.056000000000001</v>
      </c>
      <c r="G98">
        <v>371.91949999999997</v>
      </c>
      <c r="H98">
        <v>195.78</v>
      </c>
      <c r="I98" s="8"/>
      <c r="J98" s="16" t="str">
        <f t="shared" si="8"/>
        <v>Cigna Corp</v>
      </c>
      <c r="K98" s="15" t="str">
        <f t="shared" si="9"/>
        <v>CI</v>
      </c>
      <c r="L98" s="14">
        <f t="shared" si="10"/>
        <v>72814.39990578001</v>
      </c>
      <c r="M98" s="13">
        <f t="shared" si="11"/>
        <v>0.00034222086014914702</v>
      </c>
      <c r="N98" s="13">
        <f t="shared" si="12"/>
        <v>0.11056000000000001</v>
      </c>
      <c r="O98" s="12">
        <f t="shared" si="13"/>
        <v>0.1109211388292982</v>
      </c>
      <c r="P98" s="11">
        <f t="shared" si="14"/>
        <v>0.0028745062490136801</v>
      </c>
      <c r="Q98" s="10">
        <f t="shared" si="15"/>
        <v>0.00031884350671253166</v>
      </c>
    </row>
    <row r="99" spans="1:17" ht="15.5">
      <c r="A99" t="s">
        <v>1214</v>
      </c>
      <c r="B99" t="s">
        <v>1213</v>
      </c>
      <c r="C99" t="s">
        <v>1212</v>
      </c>
      <c r="D99">
        <v>10580740739.799999</v>
      </c>
      <c r="E99">
        <v>3.9133738601823711</v>
      </c>
      <c r="F99" t="s">
        <v>8</v>
      </c>
      <c r="G99">
        <v>160.8015</v>
      </c>
      <c r="H99">
        <v>65.80</v>
      </c>
      <c r="I99" s="8"/>
      <c r="J99" s="16" t="str">
        <f t="shared" si="8"/>
        <v>Cincinnati Financial Corp</v>
      </c>
      <c r="K99" s="15" t="str">
        <f t="shared" si="9"/>
        <v>CINF</v>
      </c>
      <c r="L99" s="14">
        <f t="shared" si="10"/>
        <v>10580.7407398</v>
      </c>
      <c r="M99" s="13">
        <f t="shared" si="11"/>
        <v>0.03913373860182371</v>
      </c>
      <c r="N99" s="13" t="str">
        <f t="shared" si="12"/>
        <v>N/A</v>
      </c>
      <c r="O99" s="12" t="str">
        <f t="shared" si="13"/>
        <v>N/A</v>
      </c>
      <c r="P99" s="11" t="str">
        <f t="shared" si="14"/>
        <v>N/A</v>
      </c>
      <c r="Q99" s="10" t="str">
        <f t="shared" si="15"/>
        <v>N/A</v>
      </c>
    </row>
    <row r="100" spans="1:17" ht="15.5">
      <c r="A100" t="s">
        <v>1211</v>
      </c>
      <c r="B100" t="s">
        <v>1210</v>
      </c>
      <c r="C100" t="s">
        <v>1209</v>
      </c>
      <c r="D100">
        <v>60252817765.609993</v>
      </c>
      <c r="E100">
        <v>2.5843176319908925</v>
      </c>
      <c r="F100">
        <v>4.97</v>
      </c>
      <c r="G100">
        <v>857.44719999999995</v>
      </c>
      <c r="H100">
        <v>70.27</v>
      </c>
      <c r="I100" s="8"/>
      <c r="J100" s="16" t="str">
        <f t="shared" si="8"/>
        <v>Colgate-Palmolive Co</v>
      </c>
      <c r="K100" s="15" t="str">
        <f t="shared" si="9"/>
        <v>CL</v>
      </c>
      <c r="L100" s="14">
        <f t="shared" si="10"/>
        <v>60252.817765609994</v>
      </c>
      <c r="M100" s="13">
        <f t="shared" si="11"/>
        <v>0.025843176319908925</v>
      </c>
      <c r="N100" s="13">
        <f t="shared" si="12"/>
        <v>0.049699999999999994</v>
      </c>
      <c r="O100" s="12">
        <f t="shared" si="13"/>
        <v>0.076185379251458657</v>
      </c>
      <c r="P100" s="11">
        <f t="shared" si="14"/>
        <v>0.0023786105689539579</v>
      </c>
      <c r="Q100" s="10">
        <f t="shared" si="15"/>
        <v>0.00018121534828728514</v>
      </c>
    </row>
    <row r="101" spans="1:17" ht="15.5">
      <c r="A101" t="s">
        <v>1208</v>
      </c>
      <c r="B101" t="s">
        <v>1207</v>
      </c>
      <c r="C101" t="s">
        <v>1206</v>
      </c>
      <c r="D101">
        <v>23323569051.120003</v>
      </c>
      <c r="E101">
        <v>2.2607809482943573</v>
      </c>
      <c r="F101">
        <v>3.71</v>
      </c>
      <c r="G101">
        <v>125.0996</v>
      </c>
      <c r="H101">
        <v>186.44</v>
      </c>
      <c r="I101" s="8"/>
      <c r="J101" s="16" t="str">
        <f t="shared" si="8"/>
        <v>Clorox Co/The</v>
      </c>
      <c r="K101" s="15" t="str">
        <f t="shared" si="9"/>
        <v>CLX</v>
      </c>
      <c r="L101" s="14">
        <f t="shared" si="10"/>
        <v>23323.569051120001</v>
      </c>
      <c r="M101" s="13">
        <f t="shared" si="11"/>
        <v>0.022607809482943574</v>
      </c>
      <c r="N101" s="13">
        <f t="shared" si="12"/>
        <v>0.037100000000000001</v>
      </c>
      <c r="O101" s="12">
        <f t="shared" si="13"/>
        <v>0.060127184348852183</v>
      </c>
      <c r="P101" s="11">
        <f t="shared" si="14"/>
        <v>0.0009207484381317352</v>
      </c>
      <c r="Q101" s="10">
        <f t="shared" si="15"/>
        <v>5.5362011078464565E-05</v>
      </c>
    </row>
    <row r="102" spans="1:17" ht="15.5">
      <c r="A102" t="s">
        <v>1205</v>
      </c>
      <c r="B102" t="s">
        <v>1204</v>
      </c>
      <c r="C102" t="s">
        <v>1203</v>
      </c>
      <c r="D102">
        <v>4846750234.6199999</v>
      </c>
      <c r="E102">
        <v>7.8657487091222027</v>
      </c>
      <c r="F102">
        <v>-0.20300000000000001</v>
      </c>
      <c r="G102">
        <v>139.03469999999999</v>
      </c>
      <c r="H102">
        <v>34.86</v>
      </c>
      <c r="I102" s="8"/>
      <c r="J102" s="16" t="str">
        <f t="shared" si="8"/>
        <v>Comerica Inc</v>
      </c>
      <c r="K102" s="15" t="str">
        <f t="shared" si="9"/>
        <v>CMA</v>
      </c>
      <c r="L102" s="14">
        <f t="shared" si="10"/>
        <v>4846.7502346199999</v>
      </c>
      <c r="M102" s="13">
        <f t="shared" si="11"/>
        <v>0.078657487091222028</v>
      </c>
      <c r="N102" s="13">
        <f t="shared" si="12"/>
        <v>-0.0020300000000000001</v>
      </c>
      <c r="O102" s="12">
        <f t="shared" si="13"/>
        <v>0.076547649741824431</v>
      </c>
      <c r="P102" s="11">
        <f t="shared" si="14"/>
        <v>0.00019133597001213198</v>
      </c>
      <c r="Q102" s="10">
        <f t="shared" si="15"/>
        <v>1.4646318815500901E-05</v>
      </c>
    </row>
    <row r="103" spans="1:17" ht="15.5">
      <c r="A103" t="s">
        <v>1202</v>
      </c>
      <c r="B103" t="s">
        <v>1201</v>
      </c>
      <c r="C103" t="s">
        <v>1200</v>
      </c>
      <c r="D103">
        <v>171749251166.77551</v>
      </c>
      <c r="E103">
        <v>2.4342280095668349</v>
      </c>
      <c r="F103">
        <v>8.7780000000000005</v>
      </c>
      <c r="G103">
        <v>4554.7129999999997</v>
      </c>
      <c r="H103">
        <v>37.630000000000003</v>
      </c>
      <c r="I103" s="8"/>
      <c r="J103" s="16" t="str">
        <f t="shared" si="8"/>
        <v>Comcast Corp</v>
      </c>
      <c r="K103" s="15" t="str">
        <f t="shared" si="9"/>
        <v>CMCSA</v>
      </c>
      <c r="L103" s="14">
        <f t="shared" si="10"/>
        <v>171749.2511667755</v>
      </c>
      <c r="M103" s="13">
        <f t="shared" si="11"/>
        <v>0.024342280095668349</v>
      </c>
      <c r="N103" s="13">
        <f t="shared" si="12"/>
        <v>0.087780000000000011</v>
      </c>
      <c r="O103" s="12">
        <f t="shared" si="13"/>
        <v>0.11319066276906725</v>
      </c>
      <c r="P103" s="11">
        <f t="shared" si="14"/>
        <v>0.0067801739268763339</v>
      </c>
      <c r="Q103" s="10">
        <f t="shared" si="15"/>
        <v>0.00076745238047268153</v>
      </c>
    </row>
    <row r="104" spans="1:17" ht="15.5">
      <c r="A104" t="s">
        <v>1199</v>
      </c>
      <c r="B104" t="s">
        <v>1198</v>
      </c>
      <c r="C104" t="s">
        <v>1197</v>
      </c>
      <c r="D104">
        <v>63884648624.950005</v>
      </c>
      <c r="E104">
        <v>3.3842096403119912</v>
      </c>
      <c r="F104">
        <v>8.43</v>
      </c>
      <c r="G104">
        <v>358.47649999999999</v>
      </c>
      <c r="H104">
        <v>178.21</v>
      </c>
      <c r="I104" s="8"/>
      <c r="J104" s="16" t="str">
        <f t="shared" si="8"/>
        <v>CME Group Inc</v>
      </c>
      <c r="K104" s="15" t="str">
        <f t="shared" si="9"/>
        <v>CME</v>
      </c>
      <c r="L104" s="14">
        <f t="shared" si="10"/>
        <v>63884.648624950001</v>
      </c>
      <c r="M104" s="13">
        <f t="shared" si="11"/>
        <v>0.033842096403119915</v>
      </c>
      <c r="N104" s="13">
        <f t="shared" si="12"/>
        <v>0.0843</v>
      </c>
      <c r="O104" s="12">
        <f t="shared" si="13"/>
        <v>0.11956854076651141</v>
      </c>
      <c r="P104" s="11">
        <f t="shared" si="14"/>
        <v>0.0025219849634973766</v>
      </c>
      <c r="Q104" s="10">
        <f t="shared" si="15"/>
        <v>0.00030155006192046489</v>
      </c>
    </row>
    <row r="105" spans="1:17" ht="15.5">
      <c r="A105" t="s">
        <v>1196</v>
      </c>
      <c r="B105" t="s">
        <v>1195</v>
      </c>
      <c r="C105" t="s">
        <v>1194</v>
      </c>
      <c r="D105">
        <v>24503410505.549995</v>
      </c>
      <c r="E105">
        <v>0</v>
      </c>
      <c r="F105">
        <v>15.25</v>
      </c>
      <c r="G105">
        <v>27.890739999999997</v>
      </c>
      <c r="H105">
        <v>878.55</v>
      </c>
      <c r="I105" s="8"/>
      <c r="J105" s="16" t="str">
        <f t="shared" si="8"/>
        <v>Chipotle Mexican Grill Inc</v>
      </c>
      <c r="K105" s="15" t="str">
        <f t="shared" si="9"/>
        <v>CMG</v>
      </c>
      <c r="L105" s="14">
        <f t="shared" si="10"/>
        <v>24503.410505549997</v>
      </c>
      <c r="M105" s="13">
        <f t="shared" si="11"/>
        <v>0</v>
      </c>
      <c r="N105" s="13">
        <f t="shared" si="12"/>
        <v>0.1525</v>
      </c>
      <c r="O105" s="12">
        <f t="shared" si="13"/>
        <v>0.1525</v>
      </c>
      <c r="P105" s="11">
        <f t="shared" si="14"/>
        <v>0.00096732523664951292</v>
      </c>
      <c r="Q105" s="10">
        <f t="shared" si="15"/>
        <v>0.00014751709858905072</v>
      </c>
    </row>
    <row r="106" spans="1:17" ht="15.5">
      <c r="A106" t="s">
        <v>1193</v>
      </c>
      <c r="B106" t="s">
        <v>1192</v>
      </c>
      <c r="C106" t="s">
        <v>1191</v>
      </c>
      <c r="D106">
        <v>24120515061</v>
      </c>
      <c r="E106">
        <v>3.2972477064220187</v>
      </c>
      <c r="F106">
        <v>3.4130000000000003</v>
      </c>
      <c r="G106">
        <v>147.52609999999999</v>
      </c>
      <c r="H106">
        <v>163.50</v>
      </c>
      <c r="I106" s="8"/>
      <c r="J106" s="16" t="str">
        <f t="shared" si="8"/>
        <v>Cummins Inc</v>
      </c>
      <c r="K106" s="15" t="str">
        <f t="shared" si="9"/>
        <v>CMI</v>
      </c>
      <c r="L106" s="14">
        <f t="shared" si="10"/>
        <v>24120.515060999998</v>
      </c>
      <c r="M106" s="13">
        <f t="shared" si="11"/>
        <v>0.032972477064220185</v>
      </c>
      <c r="N106" s="13">
        <f t="shared" si="12"/>
        <v>0.034130000000000001</v>
      </c>
      <c r="O106" s="12">
        <f t="shared" si="13"/>
        <v>0.067665152385321115</v>
      </c>
      <c r="P106" s="11">
        <f t="shared" si="14"/>
        <v>0.00095220960911564549</v>
      </c>
      <c r="Q106" s="10">
        <f t="shared" si="15"/>
        <v>6.4431408303577208E-05</v>
      </c>
    </row>
    <row r="107" spans="1:17" ht="15.5">
      <c r="A107" t="s">
        <v>1190</v>
      </c>
      <c r="B107" t="s">
        <v>1189</v>
      </c>
      <c r="C107" t="s">
        <v>1188</v>
      </c>
      <c r="D107">
        <v>16340383836.480001</v>
      </c>
      <c r="E107">
        <v>2.860395866176213</v>
      </c>
      <c r="F107">
        <v>7.1740000000000004</v>
      </c>
      <c r="G107">
        <v>286.22149999999999</v>
      </c>
      <c r="H107">
        <v>57.09</v>
      </c>
      <c r="I107" s="8"/>
      <c r="J107" s="16" t="str">
        <f t="shared" si="8"/>
        <v>CMS Energy Corp</v>
      </c>
      <c r="K107" s="15" t="str">
        <f t="shared" si="9"/>
        <v>CMS</v>
      </c>
      <c r="L107" s="14">
        <f t="shared" si="10"/>
        <v>16340.383836480001</v>
      </c>
      <c r="M107" s="13">
        <f t="shared" si="11"/>
        <v>0.02860395866176213</v>
      </c>
      <c r="N107" s="13">
        <f t="shared" si="12"/>
        <v>0.071739999999999998</v>
      </c>
      <c r="O107" s="12">
        <f t="shared" si="13"/>
        <v>0.10136998265895954</v>
      </c>
      <c r="P107" s="11">
        <f t="shared" si="14"/>
        <v>0.00064507206692663232</v>
      </c>
      <c r="Q107" s="10">
        <f t="shared" si="15"/>
        <v>6.5390944238131907E-05</v>
      </c>
    </row>
    <row r="108" spans="1:17" ht="15.5">
      <c r="A108" t="s">
        <v>1187</v>
      </c>
      <c r="B108" t="s">
        <v>1186</v>
      </c>
      <c r="C108" t="s">
        <v>1185</v>
      </c>
      <c r="D108">
        <v>38558436650.439995</v>
      </c>
      <c r="E108">
        <v>0</v>
      </c>
      <c r="F108">
        <v>14.767</v>
      </c>
      <c r="G108">
        <v>579.12939999999992</v>
      </c>
      <c r="H108">
        <v>66.58</v>
      </c>
      <c r="I108" s="8"/>
      <c r="J108" s="16" t="str">
        <f t="shared" si="8"/>
        <v>Centene Corp</v>
      </c>
      <c r="K108" s="15" t="str">
        <f t="shared" si="9"/>
        <v>CNC</v>
      </c>
      <c r="L108" s="14">
        <f t="shared" si="10"/>
        <v>38558.436650439995</v>
      </c>
      <c r="M108" s="13">
        <f t="shared" si="11"/>
        <v>0</v>
      </c>
      <c r="N108" s="13">
        <f t="shared" si="12"/>
        <v>0.14767</v>
      </c>
      <c r="O108" s="12">
        <f t="shared" si="13"/>
        <v>0.14767</v>
      </c>
      <c r="P108" s="11">
        <f t="shared" si="14"/>
        <v>0.0015221778555794933</v>
      </c>
      <c r="Q108" s="10">
        <f t="shared" si="15"/>
        <v>0.00022478000393342376</v>
      </c>
    </row>
    <row r="109" spans="1:17" ht="15.5">
      <c r="A109" t="s">
        <v>1184</v>
      </c>
      <c r="B109" t="s">
        <v>1183</v>
      </c>
      <c r="C109" t="s">
        <v>1182</v>
      </c>
      <c r="D109">
        <v>8559527915.250001</v>
      </c>
      <c r="E109">
        <v>4.4157369348209041</v>
      </c>
      <c r="F109">
        <v>-1.0369999999999999</v>
      </c>
      <c r="G109">
        <v>502.61469999999997</v>
      </c>
      <c r="H109">
        <v>17.03</v>
      </c>
      <c r="I109" s="8"/>
      <c r="J109" s="16" t="str">
        <f t="shared" si="8"/>
        <v>CenterPoint Energy Inc</v>
      </c>
      <c r="K109" s="15" t="str">
        <f t="shared" si="9"/>
        <v>CNP</v>
      </c>
      <c r="L109" s="14">
        <f t="shared" si="10"/>
        <v>8559.5279152500007</v>
      </c>
      <c r="M109" s="13">
        <f t="shared" si="11"/>
        <v>0.04415736934820904</v>
      </c>
      <c r="N109" s="13">
        <f t="shared" si="12"/>
        <v>-0.010369999999999999</v>
      </c>
      <c r="O109" s="12">
        <f t="shared" si="13"/>
        <v>0.033558413388138579</v>
      </c>
      <c r="P109" s="11">
        <f t="shared" si="14"/>
        <v>0.00033790591576433583</v>
      </c>
      <c r="Q109" s="10">
        <f t="shared" si="15"/>
        <v>1.1339586407517115E-05</v>
      </c>
    </row>
    <row r="110" spans="1:17" ht="15.5">
      <c r="A110" t="s">
        <v>1181</v>
      </c>
      <c r="B110" t="s">
        <v>1180</v>
      </c>
      <c r="C110" t="s">
        <v>1179</v>
      </c>
      <c r="D110">
        <v>29485228000.000004</v>
      </c>
      <c r="E110">
        <v>2.4845583693638047</v>
      </c>
      <c r="F110">
        <v>7.1669999999999998</v>
      </c>
      <c r="G110">
        <v>455.29999999999995</v>
      </c>
      <c r="H110">
        <v>64.760000000000005</v>
      </c>
      <c r="I110" s="8"/>
      <c r="J110" s="16" t="str">
        <f t="shared" si="8"/>
        <v>Capital One Financial Corp</v>
      </c>
      <c r="K110" s="15" t="str">
        <f t="shared" si="9"/>
        <v>COF</v>
      </c>
      <c r="L110" s="14">
        <f t="shared" si="10"/>
        <v>29485.228000000003</v>
      </c>
      <c r="M110" s="13">
        <f t="shared" si="11"/>
        <v>0.024845583693638047</v>
      </c>
      <c r="N110" s="13">
        <f t="shared" si="12"/>
        <v>0.071669999999999998</v>
      </c>
      <c r="O110" s="12">
        <f t="shared" si="13"/>
        <v>0.097405925185299558</v>
      </c>
      <c r="P110" s="11">
        <f t="shared" si="14"/>
        <v>0.0011639932794785726</v>
      </c>
      <c r="Q110" s="10">
        <f t="shared" si="15"/>
        <v>0.00011337984229708131</v>
      </c>
    </row>
    <row r="111" spans="1:17" ht="15.5">
      <c r="A111" t="s">
        <v>1178</v>
      </c>
      <c r="B111" t="s">
        <v>1177</v>
      </c>
      <c r="C111" t="s">
        <v>1176</v>
      </c>
      <c r="D111">
        <v>8617202526.2000008</v>
      </c>
      <c r="E111">
        <v>1.8778908418131359</v>
      </c>
      <c r="F111">
        <v>1.20</v>
      </c>
      <c r="G111">
        <v>398.57549999999998</v>
      </c>
      <c r="H111">
        <v>21.62</v>
      </c>
      <c r="I111" s="8"/>
      <c r="J111" s="16" t="str">
        <f t="shared" si="8"/>
        <v>Cabot Oil &amp; Gas Corp</v>
      </c>
      <c r="K111" s="15" t="str">
        <f t="shared" si="9"/>
        <v>COG</v>
      </c>
      <c r="L111" s="14">
        <f t="shared" si="10"/>
        <v>8617.2025262000006</v>
      </c>
      <c r="M111" s="13">
        <f t="shared" si="11"/>
        <v>0.01877890841813136</v>
      </c>
      <c r="N111" s="13">
        <f t="shared" si="12"/>
        <v>0.012</v>
      </c>
      <c r="O111" s="12">
        <f t="shared" si="13"/>
        <v>0.030891581868640147</v>
      </c>
      <c r="P111" s="11">
        <f t="shared" si="14"/>
        <v>0.00034018274603142215</v>
      </c>
      <c r="Q111" s="10">
        <f t="shared" si="15"/>
        <v>1.0508783149328497E-05</v>
      </c>
    </row>
    <row r="112" spans="1:17" ht="15.5">
      <c r="A112" t="s">
        <v>1175</v>
      </c>
      <c r="B112" t="s">
        <v>1174</v>
      </c>
      <c r="C112" t="s">
        <v>1173</v>
      </c>
      <c r="D112">
        <v>15289840015</v>
      </c>
      <c r="E112">
        <v>0.026159748866410884</v>
      </c>
      <c r="F112">
        <v>8.9250000000000007</v>
      </c>
      <c r="G112">
        <v>53.330449999999999</v>
      </c>
      <c r="H112">
        <v>286.70</v>
      </c>
      <c r="I112" s="8"/>
      <c r="J112" s="16" t="str">
        <f t="shared" si="8"/>
        <v>Cooper Cos Inc/The</v>
      </c>
      <c r="K112" s="15" t="str">
        <f t="shared" si="9"/>
        <v>COO</v>
      </c>
      <c r="L112" s="14">
        <f t="shared" si="10"/>
        <v>15289.840015</v>
      </c>
      <c r="M112" s="13">
        <f t="shared" si="11"/>
        <v>0.00026159748866410882</v>
      </c>
      <c r="N112" s="13">
        <f t="shared" si="12"/>
        <v>0.08925000000000001</v>
      </c>
      <c r="O112" s="12">
        <f t="shared" si="13"/>
        <v>0.089523271276595748</v>
      </c>
      <c r="P112" s="11">
        <f t="shared" si="14"/>
        <v>0.00060359957270001623</v>
      </c>
      <c r="Q112" s="10">
        <f t="shared" si="15"/>
        <v>5.4036208289260828E-05</v>
      </c>
    </row>
    <row r="113" spans="1:17" ht="15.5">
      <c r="A113" t="s">
        <v>1172</v>
      </c>
      <c r="B113" t="s">
        <v>1171</v>
      </c>
      <c r="C113" t="s">
        <v>1170</v>
      </c>
      <c r="D113">
        <v>45335802842.5</v>
      </c>
      <c r="E113">
        <v>4.0142517814726837</v>
      </c>
      <c r="F113">
        <v>-15</v>
      </c>
      <c r="G113">
        <v>1076.8599999999999</v>
      </c>
      <c r="H113">
        <v>42.10</v>
      </c>
      <c r="I113" s="8"/>
      <c r="J113" s="16" t="str">
        <f t="shared" si="8"/>
        <v>ConocoPhillips</v>
      </c>
      <c r="K113" s="15" t="str">
        <f t="shared" si="9"/>
        <v>COP</v>
      </c>
      <c r="L113" s="14">
        <f t="shared" si="10"/>
        <v>45335.802842500001</v>
      </c>
      <c r="M113" s="13">
        <f t="shared" si="11"/>
        <v>0.040142517814726837</v>
      </c>
      <c r="N113" s="13">
        <f t="shared" si="12"/>
        <v>-0.15</v>
      </c>
      <c r="O113" s="12">
        <f t="shared" si="13"/>
        <v>-0.11286817102137767</v>
      </c>
      <c r="P113" s="11">
        <f t="shared" si="14"/>
        <v>0.0017897290747907922</v>
      </c>
      <c r="Q113" s="10">
        <f t="shared" si="15"/>
        <v>-0.00020200344729541915</v>
      </c>
    </row>
    <row r="114" spans="1:17" ht="15.5">
      <c r="A114" t="s">
        <v>1169</v>
      </c>
      <c r="B114" t="s">
        <v>1168</v>
      </c>
      <c r="C114" t="s">
        <v>1167</v>
      </c>
      <c r="D114">
        <v>133798725455.99999</v>
      </c>
      <c r="E114">
        <v>0.90099009900990101</v>
      </c>
      <c r="F114">
        <v>8.0679999999999996</v>
      </c>
      <c r="G114">
        <v>441.58</v>
      </c>
      <c r="H114">
        <v>303</v>
      </c>
      <c r="I114" s="8"/>
      <c r="J114" s="16" t="str">
        <f t="shared" si="8"/>
        <v>Costco Wholesale Corp</v>
      </c>
      <c r="K114" s="15" t="str">
        <f t="shared" si="9"/>
        <v>COST</v>
      </c>
      <c r="L114" s="14">
        <f t="shared" si="10"/>
        <v>133798.72545599999</v>
      </c>
      <c r="M114" s="13">
        <f t="shared" si="11"/>
        <v>0.009009900990099011</v>
      </c>
      <c r="N114" s="13">
        <f t="shared" si="12"/>
        <v>0.080680000000000002</v>
      </c>
      <c r="O114" s="12">
        <f t="shared" si="13"/>
        <v>0.090053360396039603</v>
      </c>
      <c r="P114" s="11">
        <f t="shared" si="14"/>
        <v>0.0052819946731828757</v>
      </c>
      <c r="Q114" s="10">
        <f t="shared" si="15"/>
        <v>0.00047566136991409892</v>
      </c>
    </row>
    <row r="115" spans="1:17" ht="15.5">
      <c r="A115" t="s">
        <v>1166</v>
      </c>
      <c r="B115" t="s">
        <v>1165</v>
      </c>
      <c r="C115" t="s">
        <v>1164</v>
      </c>
      <c r="D115">
        <v>4145561678.5499997</v>
      </c>
      <c r="E115">
        <v>6.4220183486238529</v>
      </c>
      <c r="F115">
        <v>2.89</v>
      </c>
      <c r="G115">
        <v>760.65350000000001</v>
      </c>
      <c r="H115">
        <v>5.45</v>
      </c>
      <c r="I115" s="8"/>
      <c r="J115" s="16" t="str">
        <f t="shared" si="8"/>
        <v>Coty Inc</v>
      </c>
      <c r="K115" s="15" t="str">
        <f t="shared" si="9"/>
        <v>COTY</v>
      </c>
      <c r="L115" s="14">
        <f t="shared" si="10"/>
        <v>4145.5616785499997</v>
      </c>
      <c r="M115" s="13">
        <f t="shared" si="11"/>
        <v>0.064220183486238536</v>
      </c>
      <c r="N115" s="13">
        <f t="shared" si="12"/>
        <v>0.028900000000000002</v>
      </c>
      <c r="O115" s="12">
        <f t="shared" si="13"/>
        <v>0.094048165137614687</v>
      </c>
      <c r="P115" s="11">
        <f t="shared" si="14"/>
        <v>0.00016365503205524167</v>
      </c>
      <c r="Q115" s="10">
        <f t="shared" si="15"/>
        <v>1.5391455480332994E-05</v>
      </c>
    </row>
    <row r="116" spans="1:17" ht="15.5">
      <c r="A116" t="s">
        <v>1163</v>
      </c>
      <c r="B116" t="s">
        <v>1162</v>
      </c>
      <c r="C116" t="s">
        <v>1161</v>
      </c>
      <c r="D116">
        <v>15081196257.539999</v>
      </c>
      <c r="E116">
        <v>2.817126850740296</v>
      </c>
      <c r="F116">
        <v>7.48</v>
      </c>
      <c r="G116">
        <v>301.74459999999999</v>
      </c>
      <c r="H116">
        <v>49.98</v>
      </c>
      <c r="I116" s="8"/>
      <c r="J116" s="16" t="str">
        <f t="shared" si="8"/>
        <v>Campbell Soup Co</v>
      </c>
      <c r="K116" s="15" t="str">
        <f t="shared" si="9"/>
        <v>CPB</v>
      </c>
      <c r="L116" s="14">
        <f t="shared" si="10"/>
        <v>15081.196257539999</v>
      </c>
      <c r="M116" s="13">
        <f t="shared" si="11"/>
        <v>0.028171268507402959</v>
      </c>
      <c r="N116" s="13">
        <f t="shared" si="12"/>
        <v>0.074800000000000005</v>
      </c>
      <c r="O116" s="12">
        <f t="shared" si="13"/>
        <v>0.10402487394957984</v>
      </c>
      <c r="P116" s="11">
        <f t="shared" si="14"/>
        <v>0.00059536290817469538</v>
      </c>
      <c r="Q116" s="10">
        <f t="shared" si="15"/>
        <v>6.1932551477127964E-05</v>
      </c>
    </row>
    <row r="117" spans="1:17" ht="15.5">
      <c r="A117" t="s">
        <v>1160</v>
      </c>
      <c r="B117" t="s">
        <v>1159</v>
      </c>
      <c r="C117" t="s">
        <v>1158</v>
      </c>
      <c r="D117">
        <v>2277822304.25</v>
      </c>
      <c r="E117">
        <v>0</v>
      </c>
      <c r="F117">
        <v>-0.89300000000000002</v>
      </c>
      <c r="G117">
        <v>149.36539999999999</v>
      </c>
      <c r="H117">
        <v>15.25</v>
      </c>
      <c r="I117" s="8"/>
      <c r="J117" s="16" t="str">
        <f t="shared" si="8"/>
        <v>Capri Holdings Ltd</v>
      </c>
      <c r="K117" s="15" t="str">
        <f t="shared" si="9"/>
        <v>CPRI</v>
      </c>
      <c r="L117" s="14">
        <f t="shared" si="10"/>
        <v>2277.8223042499999</v>
      </c>
      <c r="M117" s="13">
        <f t="shared" si="11"/>
        <v>0</v>
      </c>
      <c r="N117" s="13">
        <f t="shared" si="12"/>
        <v>-0.0089300000000000004</v>
      </c>
      <c r="O117" s="12">
        <f t="shared" si="13"/>
        <v>-0.0089300000000000004</v>
      </c>
      <c r="P117" s="11">
        <f t="shared" si="14"/>
        <v>8.9921972249744711E-05</v>
      </c>
      <c r="Q117" s="10">
        <f t="shared" si="15"/>
        <v>-8.0300321219022029E-07</v>
      </c>
    </row>
    <row r="118" spans="1:17" ht="15.5">
      <c r="A118" t="s">
        <v>1157</v>
      </c>
      <c r="B118" t="s">
        <v>1156</v>
      </c>
      <c r="C118" t="s">
        <v>1155</v>
      </c>
      <c r="D118">
        <v>18722146002.799999</v>
      </c>
      <c r="E118" t="s">
        <v>8</v>
      </c>
      <c r="F118" t="s">
        <v>8</v>
      </c>
      <c r="G118">
        <v>233.7055</v>
      </c>
      <c r="H118">
        <v>80.11</v>
      </c>
      <c r="I118" s="8"/>
      <c r="J118" s="16" t="str">
        <f t="shared" si="8"/>
        <v>Copart Inc</v>
      </c>
      <c r="K118" s="15" t="str">
        <f t="shared" si="9"/>
        <v>CPRT</v>
      </c>
      <c r="L118" s="14">
        <f t="shared" si="10"/>
        <v>18722.1460028</v>
      </c>
      <c r="M118" s="13" t="str">
        <f t="shared" si="11"/>
        <v>0.00%</v>
      </c>
      <c r="N118" s="13" t="str">
        <f t="shared" si="12"/>
        <v>N/A</v>
      </c>
      <c r="O118" s="12" t="str">
        <f t="shared" si="13"/>
        <v>N/A</v>
      </c>
      <c r="P118" s="11" t="str">
        <f t="shared" si="14"/>
        <v>N/A</v>
      </c>
      <c r="Q118" s="10" t="str">
        <f t="shared" si="15"/>
        <v>N/A</v>
      </c>
    </row>
    <row r="119" spans="1:17" ht="15.5">
      <c r="A119" t="s">
        <v>1154</v>
      </c>
      <c r="B119" t="s">
        <v>1153</v>
      </c>
      <c r="C119" t="s">
        <v>1152</v>
      </c>
      <c r="D119">
        <v>144945250000</v>
      </c>
      <c r="E119">
        <v>0</v>
      </c>
      <c r="F119">
        <v>19.150000000000002</v>
      </c>
      <c r="G119">
        <v>895</v>
      </c>
      <c r="H119">
        <v>161.94999999999999</v>
      </c>
      <c r="I119" s="8"/>
      <c r="J119" s="16" t="str">
        <f t="shared" si="8"/>
        <v>salesforce.com Inc</v>
      </c>
      <c r="K119" s="15" t="str">
        <f t="shared" si="9"/>
        <v>CRM</v>
      </c>
      <c r="L119" s="14">
        <f t="shared" si="10"/>
        <v>144945.25</v>
      </c>
      <c r="M119" s="13">
        <f t="shared" si="11"/>
        <v>0</v>
      </c>
      <c r="N119" s="13">
        <f t="shared" si="12"/>
        <v>0.19150000000000003</v>
      </c>
      <c r="O119" s="12">
        <f t="shared" si="13"/>
        <v>0.19150000000000003</v>
      </c>
      <c r="P119" s="11">
        <f t="shared" si="14"/>
        <v>0.0057220278877389572</v>
      </c>
      <c r="Q119" s="10">
        <f t="shared" si="15"/>
        <v>0.0010957683405020105</v>
      </c>
    </row>
    <row r="120" spans="1:17" ht="15.5">
      <c r="A120" t="s">
        <v>1151</v>
      </c>
      <c r="B120" t="s">
        <v>1150</v>
      </c>
      <c r="C120" t="s">
        <v>1149</v>
      </c>
      <c r="D120">
        <v>179728501223.17999</v>
      </c>
      <c r="E120">
        <v>3.3341198678621993</v>
      </c>
      <c r="F120">
        <v>5.42</v>
      </c>
      <c r="G120">
        <v>4240.88</v>
      </c>
      <c r="H120">
        <v>42.38</v>
      </c>
      <c r="I120" s="8"/>
      <c r="J120" s="16" t="str">
        <f t="shared" si="8"/>
        <v>Cisco Systems Inc</v>
      </c>
      <c r="K120" s="15" t="str">
        <f t="shared" si="9"/>
        <v>CSCO</v>
      </c>
      <c r="L120" s="14">
        <f t="shared" si="10"/>
        <v>179728.50122318001</v>
      </c>
      <c r="M120" s="13">
        <f t="shared" si="11"/>
        <v>0.033341198678621994</v>
      </c>
      <c r="N120" s="13">
        <f t="shared" si="12"/>
        <v>0.054199999999999998</v>
      </c>
      <c r="O120" s="12">
        <f t="shared" si="13"/>
        <v>0.088444745162812644</v>
      </c>
      <c r="P120" s="11">
        <f t="shared" si="14"/>
        <v>0.0070951721165099322</v>
      </c>
      <c r="Q120" s="10">
        <f t="shared" si="15"/>
        <v>0.00062753068973101498</v>
      </c>
    </row>
    <row r="121" spans="1:17" ht="15.5">
      <c r="A121" t="s">
        <v>1148</v>
      </c>
      <c r="B121" t="s">
        <v>1147</v>
      </c>
      <c r="C121" t="s">
        <v>1146</v>
      </c>
      <c r="D121">
        <v>50696806159.620003</v>
      </c>
      <c r="E121">
        <v>1.5687754793900044</v>
      </c>
      <c r="F121">
        <v>8.77</v>
      </c>
      <c r="G121">
        <v>765.46589999999992</v>
      </c>
      <c r="H121">
        <v>66.23</v>
      </c>
      <c r="I121" s="8"/>
      <c r="J121" s="16" t="str">
        <f t="shared" si="8"/>
        <v>CSX Corp</v>
      </c>
      <c r="K121" s="15" t="str">
        <f t="shared" si="9"/>
        <v>CSX</v>
      </c>
      <c r="L121" s="14">
        <f t="shared" si="10"/>
        <v>50696.806159620006</v>
      </c>
      <c r="M121" s="13">
        <f t="shared" si="11"/>
        <v>0.015687754793900045</v>
      </c>
      <c r="N121" s="13">
        <f t="shared" si="12"/>
        <v>0.0877</v>
      </c>
      <c r="O121" s="12">
        <f t="shared" si="13"/>
        <v>0.10407566284161256</v>
      </c>
      <c r="P121" s="11">
        <f t="shared" si="14"/>
        <v>0.0020013662997900366</v>
      </c>
      <c r="Q121" s="10">
        <f t="shared" si="15"/>
        <v>0.00020829352423951353</v>
      </c>
    </row>
    <row r="122" spans="1:17" ht="15.5">
      <c r="A122" t="s">
        <v>1145</v>
      </c>
      <c r="B122" t="s">
        <v>1144</v>
      </c>
      <c r="C122" t="s">
        <v>1143</v>
      </c>
      <c r="D122">
        <v>23081456309.66</v>
      </c>
      <c r="E122">
        <v>1.1490781228868954</v>
      </c>
      <c r="F122" t="s">
        <v>8</v>
      </c>
      <c r="G122">
        <v>104.05019999999999</v>
      </c>
      <c r="H122">
        <v>221.83</v>
      </c>
      <c r="I122" s="8"/>
      <c r="J122" s="16" t="str">
        <f t="shared" si="8"/>
        <v>Cintas Corp</v>
      </c>
      <c r="K122" s="15" t="str">
        <f t="shared" si="9"/>
        <v>CTAS</v>
      </c>
      <c r="L122" s="14">
        <f t="shared" si="10"/>
        <v>23081.45630966</v>
      </c>
      <c r="M122" s="13">
        <f t="shared" si="11"/>
        <v>0.011490781228868954</v>
      </c>
      <c r="N122" s="13" t="str">
        <f t="shared" si="12"/>
        <v>N/A</v>
      </c>
      <c r="O122" s="12" t="str">
        <f t="shared" si="13"/>
        <v>N/A</v>
      </c>
      <c r="P122" s="11" t="str">
        <f t="shared" si="14"/>
        <v>N/A</v>
      </c>
      <c r="Q122" s="10" t="str">
        <f t="shared" si="15"/>
        <v>N/A</v>
      </c>
    </row>
    <row r="123" spans="1:17" ht="15.5">
      <c r="A123" t="s">
        <v>1142</v>
      </c>
      <c r="B123" t="s">
        <v>1141</v>
      </c>
      <c r="C123" t="s">
        <v>1140</v>
      </c>
      <c r="D123">
        <v>11659703108.219997</v>
      </c>
      <c r="E123">
        <v>9.4161958568738235</v>
      </c>
      <c r="F123">
        <v>0.63</v>
      </c>
      <c r="G123">
        <v>1097.8999999999999</v>
      </c>
      <c r="H123">
        <v>10.62</v>
      </c>
      <c r="I123" s="8"/>
      <c r="J123" s="16" t="str">
        <f t="shared" si="8"/>
        <v>CenturyLink Inc</v>
      </c>
      <c r="K123" s="15" t="str">
        <f t="shared" si="9"/>
        <v>CTL</v>
      </c>
      <c r="L123" s="14">
        <f t="shared" si="10"/>
        <v>11659.703108219997</v>
      </c>
      <c r="M123" s="13">
        <f t="shared" si="11"/>
        <v>0.094161958568738241</v>
      </c>
      <c r="N123" s="13">
        <f t="shared" si="12"/>
        <v>0.0063</v>
      </c>
      <c r="O123" s="12">
        <f t="shared" si="13"/>
        <v>0.10075856873822976</v>
      </c>
      <c r="P123" s="11">
        <f t="shared" si="14"/>
        <v>0.00046029205060525556</v>
      </c>
      <c r="Q123" s="10">
        <f t="shared" si="15"/>
        <v>4.6378368220570377E-05</v>
      </c>
    </row>
    <row r="124" spans="1:17" ht="15.5">
      <c r="A124" t="s">
        <v>1139</v>
      </c>
      <c r="B124" t="s">
        <v>1138</v>
      </c>
      <c r="C124" t="s">
        <v>1137</v>
      </c>
      <c r="D124">
        <v>31392039761.879997</v>
      </c>
      <c r="E124">
        <v>1.4925887624956911</v>
      </c>
      <c r="F124">
        <v>10.375</v>
      </c>
      <c r="G124">
        <v>541.05549999999994</v>
      </c>
      <c r="H124">
        <v>58.02</v>
      </c>
      <c r="I124" s="8"/>
      <c r="J124" s="16" t="str">
        <f t="shared" si="8"/>
        <v>Cognizant Technology Solutions Corp</v>
      </c>
      <c r="K124" s="15" t="str">
        <f t="shared" si="9"/>
        <v>CTSH</v>
      </c>
      <c r="L124" s="14">
        <f t="shared" si="10"/>
        <v>31392.039761879998</v>
      </c>
      <c r="M124" s="13">
        <f t="shared" si="11"/>
        <v>0.014925887624956911</v>
      </c>
      <c r="N124" s="13">
        <f t="shared" si="12"/>
        <v>0.10375</v>
      </c>
      <c r="O124" s="12">
        <f t="shared" si="13"/>
        <v>0.11945016804550154</v>
      </c>
      <c r="P124" s="11">
        <f t="shared" si="14"/>
        <v>0.0012392688064664938</v>
      </c>
      <c r="Q124" s="10">
        <f t="shared" si="15"/>
        <v>0.00014803086718597082</v>
      </c>
    </row>
    <row r="125" spans="1:17" ht="15.5">
      <c r="A125" t="s">
        <v>1136</v>
      </c>
      <c r="B125" t="s">
        <v>1135</v>
      </c>
      <c r="C125" t="s">
        <v>1134</v>
      </c>
      <c r="D125">
        <v>19623730648.41</v>
      </c>
      <c r="E125">
        <v>1.9091256204658265</v>
      </c>
      <c r="F125">
        <v>11.575</v>
      </c>
      <c r="G125">
        <v>749.28329999999994</v>
      </c>
      <c r="H125">
        <v>26.19</v>
      </c>
      <c r="I125" s="8"/>
      <c r="J125" s="16" t="str">
        <f t="shared" si="8"/>
        <v>Corteva Inc</v>
      </c>
      <c r="K125" s="15" t="str">
        <f t="shared" si="9"/>
        <v>CTVA</v>
      </c>
      <c r="L125" s="14">
        <f t="shared" si="10"/>
        <v>19623.730648410001</v>
      </c>
      <c r="M125" s="13">
        <f t="shared" si="11"/>
        <v>0.019091256204658263</v>
      </c>
      <c r="N125" s="13">
        <f t="shared" si="12"/>
        <v>0.11575000000000001</v>
      </c>
      <c r="O125" s="12">
        <f t="shared" si="13"/>
        <v>0.13594616265750287</v>
      </c>
      <c r="P125" s="11">
        <f t="shared" si="14"/>
        <v>0.00077468929841909072</v>
      </c>
      <c r="Q125" s="10">
        <f t="shared" si="15"/>
        <v>0.00010531603737190849</v>
      </c>
    </row>
    <row r="126" spans="1:17" ht="15.5">
      <c r="A126" t="s">
        <v>1133</v>
      </c>
      <c r="B126" t="s">
        <v>1132</v>
      </c>
      <c r="C126" t="s">
        <v>1131</v>
      </c>
      <c r="D126">
        <v>17901577886.439999</v>
      </c>
      <c r="E126">
        <v>0.96338183573546654</v>
      </c>
      <c r="F126">
        <v>9.3330000000000002</v>
      </c>
      <c r="G126">
        <v>123.45059999999999</v>
      </c>
      <c r="H126">
        <v>145.01</v>
      </c>
      <c r="I126" s="8"/>
      <c r="J126" s="16" t="str">
        <f t="shared" si="8"/>
        <v>Citrix Systems Inc</v>
      </c>
      <c r="K126" s="15" t="str">
        <f t="shared" si="9"/>
        <v>CTXS</v>
      </c>
      <c r="L126" s="14">
        <f t="shared" si="10"/>
        <v>17901.577886439998</v>
      </c>
      <c r="M126" s="13">
        <f t="shared" si="11"/>
        <v>0.0096338183573546655</v>
      </c>
      <c r="N126" s="13">
        <f t="shared" si="12"/>
        <v>0.093329999999999996</v>
      </c>
      <c r="O126" s="12">
        <f t="shared" si="13"/>
        <v>0.10341338049100061</v>
      </c>
      <c r="P126" s="11">
        <f t="shared" si="14"/>
        <v>0.00070670358566935225</v>
      </c>
      <c r="Q126" s="10">
        <f t="shared" si="15"/>
        <v>7.3082606799179171E-05</v>
      </c>
    </row>
    <row r="127" spans="1:17" ht="15.5">
      <c r="A127" t="s">
        <v>1130</v>
      </c>
      <c r="B127" t="s">
        <v>1129</v>
      </c>
      <c r="C127" t="s">
        <v>1128</v>
      </c>
      <c r="D127">
        <v>80359166857.649994</v>
      </c>
      <c r="E127">
        <v>3.2493907392363934</v>
      </c>
      <c r="F127">
        <v>8.3000000000000007</v>
      </c>
      <c r="G127">
        <v>1305.5919999999999</v>
      </c>
      <c r="H127">
        <v>61.55</v>
      </c>
      <c r="I127" s="8"/>
      <c r="J127" s="16" t="str">
        <f t="shared" si="8"/>
        <v>CVS Health Corp</v>
      </c>
      <c r="K127" s="15" t="str">
        <f t="shared" si="9"/>
        <v>CVS</v>
      </c>
      <c r="L127" s="14">
        <f t="shared" si="10"/>
        <v>80359.166857649994</v>
      </c>
      <c r="M127" s="13">
        <f t="shared" si="11"/>
        <v>0.032493907392363935</v>
      </c>
      <c r="N127" s="13">
        <f t="shared" si="12"/>
        <v>0.083000000000000004</v>
      </c>
      <c r="O127" s="12">
        <f t="shared" si="13"/>
        <v>0.11684240454914704</v>
      </c>
      <c r="P127" s="11">
        <f t="shared" si="14"/>
        <v>0.0031723522764281089</v>
      </c>
      <c r="Q127" s="10">
        <f t="shared" si="15"/>
        <v>0.00037066526805482064</v>
      </c>
    </row>
    <row r="128" spans="1:17" ht="15.5">
      <c r="A128" t="s">
        <v>1127</v>
      </c>
      <c r="B128" t="s">
        <v>1126</v>
      </c>
      <c r="C128" t="s">
        <v>1125</v>
      </c>
      <c r="D128">
        <v>171762035800</v>
      </c>
      <c r="E128">
        <v>5.6086956521739131</v>
      </c>
      <c r="F128">
        <v>38.700000000000003</v>
      </c>
      <c r="G128">
        <v>1866.9789999999998</v>
      </c>
      <c r="H128">
        <v>92</v>
      </c>
      <c r="I128" s="8"/>
      <c r="J128" s="16" t="str">
        <f t="shared" si="8"/>
        <v>Chevron Corp</v>
      </c>
      <c r="K128" s="15" t="str">
        <f t="shared" si="9"/>
        <v>CVX</v>
      </c>
      <c r="L128" s="14">
        <f t="shared" si="10"/>
        <v>171762.03580000001</v>
      </c>
      <c r="M128" s="13">
        <f t="shared" si="11"/>
        <v>0.056086956521739131</v>
      </c>
      <c r="N128" s="13">
        <f t="shared" si="12"/>
        <v>0.38700000000000001</v>
      </c>
      <c r="O128" s="12">
        <f t="shared" si="13"/>
        <v>0.45393978260869566</v>
      </c>
      <c r="P128" s="11">
        <f t="shared" si="14"/>
        <v>0.0067806786279813736</v>
      </c>
      <c r="Q128" s="10">
        <f t="shared" si="15"/>
        <v>0.0030780197823252935</v>
      </c>
    </row>
    <row r="129" spans="1:17" ht="15.5">
      <c r="A129" t="s">
        <v>1124</v>
      </c>
      <c r="B129" t="s">
        <v>1123</v>
      </c>
      <c r="C129" t="s">
        <v>1122</v>
      </c>
      <c r="D129">
        <v>11157217183.040001</v>
      </c>
      <c r="E129">
        <v>1.4104372355430184</v>
      </c>
      <c r="F129">
        <v>8.40</v>
      </c>
      <c r="G129">
        <v>196.70689999999999</v>
      </c>
      <c r="H129">
        <v>56.72</v>
      </c>
      <c r="I129" s="8"/>
      <c r="J129" s="16" t="str">
        <f t="shared" si="8"/>
        <v>Concho Resources Inc</v>
      </c>
      <c r="K129" s="15" t="str">
        <f t="shared" si="9"/>
        <v>CXO</v>
      </c>
      <c r="L129" s="14">
        <f t="shared" si="10"/>
        <v>11157.21718304</v>
      </c>
      <c r="M129" s="13">
        <f t="shared" si="11"/>
        <v>0.014104372355430184</v>
      </c>
      <c r="N129" s="13">
        <f t="shared" si="12"/>
        <v>0.084000000000000005</v>
      </c>
      <c r="O129" s="12">
        <f t="shared" si="13"/>
        <v>0.09869675599435826</v>
      </c>
      <c r="P129" s="11">
        <f t="shared" si="14"/>
        <v>0.00044045532965664738</v>
      </c>
      <c r="Q129" s="10">
        <f t="shared" si="15"/>
        <v>4.3471512197536755E-05</v>
      </c>
    </row>
    <row r="130" spans="1:17" ht="15.5">
      <c r="A130" t="s">
        <v>1121</v>
      </c>
      <c r="B130" t="s">
        <v>1120</v>
      </c>
      <c r="C130" t="s">
        <v>1119</v>
      </c>
      <c r="D130">
        <v>64656002197.619995</v>
      </c>
      <c r="E130">
        <v>4.8956307532736947</v>
      </c>
      <c r="F130">
        <v>4.9000000000000004</v>
      </c>
      <c r="G130">
        <v>838.2731</v>
      </c>
      <c r="H130">
        <v>77.13</v>
      </c>
      <c r="I130" s="8"/>
      <c r="J130" s="16" t="str">
        <f t="shared" si="8"/>
        <v>Dominion Energy Inc</v>
      </c>
      <c r="K130" s="15" t="str">
        <f t="shared" si="9"/>
        <v>D</v>
      </c>
      <c r="L130" s="14">
        <f t="shared" si="10"/>
        <v>64656.002197619993</v>
      </c>
      <c r="M130" s="13">
        <f t="shared" si="11"/>
        <v>0.048956307532736949</v>
      </c>
      <c r="N130" s="13">
        <f t="shared" si="12"/>
        <v>0.049000000000000002</v>
      </c>
      <c r="O130" s="12">
        <f t="shared" si="13"/>
        <v>0.099155737067289002</v>
      </c>
      <c r="P130" s="11">
        <f t="shared" si="14"/>
        <v>0.0025524358175552002</v>
      </c>
      <c r="Q130" s="10">
        <f t="shared" si="15"/>
        <v>0.00025308865480663426</v>
      </c>
    </row>
    <row r="131" spans="1:17" ht="15.5">
      <c r="A131" t="s">
        <v>1118</v>
      </c>
      <c r="B131" t="s">
        <v>1117</v>
      </c>
      <c r="C131" t="s">
        <v>1116</v>
      </c>
      <c r="D131">
        <v>16526074432.369999</v>
      </c>
      <c r="E131">
        <v>1.3276727132381323</v>
      </c>
      <c r="F131">
        <v>-5.43</v>
      </c>
      <c r="G131">
        <v>637.8261</v>
      </c>
      <c r="H131">
        <v>25.91</v>
      </c>
      <c r="I131" s="8"/>
      <c r="J131" s="16" t="str">
        <f t="shared" si="16" ref="J131:J194">B131</f>
        <v>Delta Air Lines Inc</v>
      </c>
      <c r="K131" s="15" t="str">
        <f t="shared" si="17" ref="K131:K194">C131</f>
        <v>DAL</v>
      </c>
      <c r="L131" s="14">
        <f t="shared" si="18" ref="L131:L194">D131/1000000</f>
        <v>16526.074432369998</v>
      </c>
      <c r="M131" s="13">
        <f t="shared" si="19" ref="M131:M194">IFERROR(E131/100,"0.00%")</f>
        <v>0.013276727132381323</v>
      </c>
      <c r="N131" s="13">
        <f t="shared" si="20" ref="N131:N194">IFERROR(F131/100,"N/A")</f>
        <v>-0.054299999999999994</v>
      </c>
      <c r="O131" s="12">
        <f t="shared" si="21" ref="O131:O194">IFERROR(M131*(1+0.5*N131)+N131,"N/A")</f>
        <v>-0.041383736009262824</v>
      </c>
      <c r="P131" s="11">
        <f t="shared" si="22" ref="P131:P194">IF(N131="N/A","N/A",L131/$L$504)</f>
        <v>0.00065240260565193329</v>
      </c>
      <c r="Q131" s="10">
        <f t="shared" si="23" ref="Q131:Q194">IF(AND(ISNUMBER(L131),ISNUMBER(O131)),O131*P131,"N/A")</f>
        <v>-2.6998857204054807E-05</v>
      </c>
    </row>
    <row r="132" spans="1:17" ht="15.5">
      <c r="A132" t="s">
        <v>1115</v>
      </c>
      <c r="B132" t="s">
        <v>1114</v>
      </c>
      <c r="C132" t="s">
        <v>1113</v>
      </c>
      <c r="D132">
        <v>34503038596.019997</v>
      </c>
      <c r="E132">
        <v>2.6052743513398555</v>
      </c>
      <c r="F132">
        <v>0.29299999999999998</v>
      </c>
      <c r="G132">
        <v>733.795</v>
      </c>
      <c r="H132">
        <v>47.02</v>
      </c>
      <c r="I132" s="8"/>
      <c r="J132" s="16" t="str">
        <f t="shared" si="16"/>
        <v>DuPont de Nemours Inc</v>
      </c>
      <c r="K132" s="15" t="str">
        <f t="shared" si="17"/>
        <v>DD</v>
      </c>
      <c r="L132" s="14">
        <f t="shared" si="18"/>
        <v>34503.03859602</v>
      </c>
      <c r="M132" s="13">
        <f t="shared" si="19"/>
        <v>0.026052743513398556</v>
      </c>
      <c r="N132" s="13">
        <f t="shared" si="20"/>
        <v>0.0029299999999999999</v>
      </c>
      <c r="O132" s="12">
        <f t="shared" si="21"/>
        <v>0.029020910782645685</v>
      </c>
      <c r="P132" s="11">
        <f t="shared" si="22"/>
        <v>0.0013620822280009867</v>
      </c>
      <c r="Q132" s="10">
        <f t="shared" si="23"/>
        <v>3.9528866817443892E-05</v>
      </c>
    </row>
    <row r="133" spans="1:17" ht="15.5">
      <c r="A133" t="s">
        <v>1112</v>
      </c>
      <c r="B133" t="s">
        <v>1111</v>
      </c>
      <c r="C133" t="s">
        <v>1110</v>
      </c>
      <c r="D133">
        <v>45493717054.940002</v>
      </c>
      <c r="E133">
        <v>2.1949538122156351</v>
      </c>
      <c r="F133">
        <v>1.095</v>
      </c>
      <c r="G133">
        <v>313.62</v>
      </c>
      <c r="H133">
        <v>145.06</v>
      </c>
      <c r="I133" s="8"/>
      <c r="J133" s="16" t="str">
        <f t="shared" si="16"/>
        <v>Deere &amp; Co</v>
      </c>
      <c r="K133" s="15" t="str">
        <f t="shared" si="17"/>
        <v>DE</v>
      </c>
      <c r="L133" s="14">
        <f t="shared" si="18"/>
        <v>45493.717054940003</v>
      </c>
      <c r="M133" s="13">
        <f t="shared" si="19"/>
        <v>0.021949538122156352</v>
      </c>
      <c r="N133" s="13">
        <f t="shared" si="20"/>
        <v>0.01095</v>
      </c>
      <c r="O133" s="12">
        <f t="shared" si="21"/>
        <v>0.033019711843375155</v>
      </c>
      <c r="P133" s="11">
        <f t="shared" si="22"/>
        <v>0.0017959630805788537</v>
      </c>
      <c r="Q133" s="10">
        <f t="shared" si="23"/>
        <v>5.9302183402054105E-05</v>
      </c>
    </row>
    <row r="134" spans="1:17" ht="15.5">
      <c r="A134" t="s">
        <v>1109</v>
      </c>
      <c r="B134" t="s">
        <v>1108</v>
      </c>
      <c r="C134" t="s">
        <v>1107</v>
      </c>
      <c r="D134">
        <v>13148820000</v>
      </c>
      <c r="E134">
        <v>4.1633697928787532</v>
      </c>
      <c r="F134">
        <v>15.398</v>
      </c>
      <c r="G134">
        <v>306</v>
      </c>
      <c r="H134">
        <v>42.97</v>
      </c>
      <c r="I134" s="8"/>
      <c r="J134" s="16" t="str">
        <f t="shared" si="16"/>
        <v>Discover Financial Services</v>
      </c>
      <c r="K134" s="15" t="str">
        <f t="shared" si="17"/>
        <v>DFS</v>
      </c>
      <c r="L134" s="14">
        <f t="shared" si="18"/>
        <v>13148.82</v>
      </c>
      <c r="M134" s="13">
        <f t="shared" si="19"/>
        <v>0.04163369792878753</v>
      </c>
      <c r="N134" s="13">
        <f t="shared" si="20"/>
        <v>0.15398000000000001</v>
      </c>
      <c r="O134" s="12">
        <f t="shared" si="21"/>
        <v>0.19881907633232487</v>
      </c>
      <c r="P134" s="11">
        <f t="shared" si="22"/>
        <v>0.00051907816731393231</v>
      </c>
      <c r="Q134" s="10">
        <f t="shared" si="23"/>
        <v>0.00010320264176963202</v>
      </c>
    </row>
    <row r="135" spans="1:17" ht="15.5">
      <c r="A135" t="s">
        <v>1106</v>
      </c>
      <c r="B135" t="s">
        <v>1105</v>
      </c>
      <c r="C135" t="s">
        <v>1104</v>
      </c>
      <c r="D135">
        <v>44090587914.400009</v>
      </c>
      <c r="E135">
        <v>0.80661722760981169</v>
      </c>
      <c r="F135">
        <v>10.53</v>
      </c>
      <c r="G135">
        <v>251.515</v>
      </c>
      <c r="H135">
        <v>175.30</v>
      </c>
      <c r="I135" s="8"/>
      <c r="J135" s="16" t="str">
        <f t="shared" si="16"/>
        <v>Dollar General Corp</v>
      </c>
      <c r="K135" s="15" t="str">
        <f t="shared" si="17"/>
        <v>DG</v>
      </c>
      <c r="L135" s="14">
        <f t="shared" si="18"/>
        <v>44090.587914400006</v>
      </c>
      <c r="M135" s="13">
        <f t="shared" si="19"/>
        <v>0.0080661722760981165</v>
      </c>
      <c r="N135" s="13">
        <f t="shared" si="20"/>
        <v>0.10529999999999999</v>
      </c>
      <c r="O135" s="12">
        <f t="shared" si="21"/>
        <v>0.11379085624643467</v>
      </c>
      <c r="P135" s="11">
        <f t="shared" si="22"/>
        <v>0.0017405715167140906</v>
      </c>
      <c r="Q135" s="10">
        <f t="shared" si="23"/>
        <v>0.00019806112324505186</v>
      </c>
    </row>
    <row r="136" spans="1:17" ht="15.5">
      <c r="A136" t="s">
        <v>1103</v>
      </c>
      <c r="B136" t="s">
        <v>1102</v>
      </c>
      <c r="C136" t="s">
        <v>1101</v>
      </c>
      <c r="D136">
        <v>14754740000</v>
      </c>
      <c r="E136">
        <v>2.0316047588774864</v>
      </c>
      <c r="F136">
        <v>5.29</v>
      </c>
      <c r="G136">
        <v>134</v>
      </c>
      <c r="H136">
        <v>110.11</v>
      </c>
      <c r="I136" s="8"/>
      <c r="J136" s="16" t="str">
        <f t="shared" si="16"/>
        <v>Quest Diagnostics Inc</v>
      </c>
      <c r="K136" s="15" t="str">
        <f t="shared" si="17"/>
        <v>DGX</v>
      </c>
      <c r="L136" s="14">
        <f t="shared" si="18"/>
        <v>14754.74</v>
      </c>
      <c r="M136" s="13">
        <f t="shared" si="19"/>
        <v>0.020316047588774862</v>
      </c>
      <c r="N136" s="13">
        <f t="shared" si="20"/>
        <v>0.052900000000000003</v>
      </c>
      <c r="O136" s="12">
        <f t="shared" si="21"/>
        <v>0.073753407047497957</v>
      </c>
      <c r="P136" s="11">
        <f t="shared" si="22"/>
        <v>0.00058247533987031304</v>
      </c>
      <c r="Q136" s="10">
        <f t="shared" si="23"/>
        <v>4.2959540836584915E-05</v>
      </c>
    </row>
    <row r="137" spans="1:17" ht="15.5">
      <c r="A137" t="s">
        <v>1100</v>
      </c>
      <c r="B137" t="s">
        <v>1099</v>
      </c>
      <c r="C137" t="s">
        <v>1098</v>
      </c>
      <c r="D137">
        <v>17166255388.199999</v>
      </c>
      <c r="E137">
        <v>1.4760694620923338</v>
      </c>
      <c r="F137">
        <v>10.547000000000001</v>
      </c>
      <c r="G137">
        <v>363.5378</v>
      </c>
      <c r="H137">
        <v>47.22</v>
      </c>
      <c r="I137" s="8"/>
      <c r="J137" s="16" t="str">
        <f t="shared" si="16"/>
        <v>DR Horton Inc</v>
      </c>
      <c r="K137" s="15" t="str">
        <f t="shared" si="17"/>
        <v>DHI</v>
      </c>
      <c r="L137" s="14">
        <f t="shared" si="18"/>
        <v>17166.255388199999</v>
      </c>
      <c r="M137" s="13">
        <f t="shared" si="19"/>
        <v>0.014760694620923338</v>
      </c>
      <c r="N137" s="13">
        <f t="shared" si="20"/>
        <v>0.10547000000000001</v>
      </c>
      <c r="O137" s="12">
        <f t="shared" si="21"/>
        <v>0.12100909985175774</v>
      </c>
      <c r="P137" s="11">
        <f t="shared" si="22"/>
        <v>0.00067767513636583147</v>
      </c>
      <c r="Q137" s="10">
        <f t="shared" si="23"/>
        <v>8.2004858243546445E-05</v>
      </c>
    </row>
    <row r="138" spans="1:17" ht="15.5">
      <c r="A138" t="s">
        <v>1097</v>
      </c>
      <c r="B138" t="s">
        <v>1096</v>
      </c>
      <c r="C138" t="s">
        <v>1095</v>
      </c>
      <c r="D138">
        <v>113914484978.58</v>
      </c>
      <c r="E138">
        <v>0.44047473387984826</v>
      </c>
      <c r="F138">
        <v>11.21</v>
      </c>
      <c r="G138">
        <v>696.89519999999993</v>
      </c>
      <c r="H138">
        <v>163.46</v>
      </c>
      <c r="I138" s="8"/>
      <c r="J138" s="16" t="str">
        <f t="shared" si="16"/>
        <v>Danaher Corp</v>
      </c>
      <c r="K138" s="15" t="str">
        <f t="shared" si="17"/>
        <v>DHR</v>
      </c>
      <c r="L138" s="14">
        <f t="shared" si="18"/>
        <v>113914.48497858</v>
      </c>
      <c r="M138" s="13">
        <f t="shared" si="19"/>
        <v>0.0044047473387984828</v>
      </c>
      <c r="N138" s="13">
        <f t="shared" si="20"/>
        <v>0.11210000000000001</v>
      </c>
      <c r="O138" s="12">
        <f t="shared" si="21"/>
        <v>0.11675163342713814</v>
      </c>
      <c r="P138" s="11">
        <f t="shared" si="22"/>
        <v>0.0044970211846532071</v>
      </c>
      <c r="Q138" s="10">
        <f t="shared" si="23"/>
        <v>0.00052503456886470574</v>
      </c>
    </row>
    <row r="139" spans="1:17" ht="15.5">
      <c r="A139" t="s">
        <v>1094</v>
      </c>
      <c r="B139" t="s">
        <v>1093</v>
      </c>
      <c r="C139" t="s">
        <v>1092</v>
      </c>
      <c r="D139">
        <v>195258189240.45001</v>
      </c>
      <c r="E139">
        <v>1.7031900138696257</v>
      </c>
      <c r="F139">
        <v>18.260000000000002</v>
      </c>
      <c r="G139">
        <v>1805.4389999999999</v>
      </c>
      <c r="H139">
        <v>108.15</v>
      </c>
      <c r="I139" s="8"/>
      <c r="J139" s="16" t="str">
        <f t="shared" si="16"/>
        <v>Walt Disney Co/The</v>
      </c>
      <c r="K139" s="15" t="str">
        <f t="shared" si="17"/>
        <v>DIS</v>
      </c>
      <c r="L139" s="14">
        <f t="shared" si="18"/>
        <v>195258.18924045001</v>
      </c>
      <c r="M139" s="13">
        <f t="shared" si="19"/>
        <v>0.017031900138696255</v>
      </c>
      <c r="N139" s="13">
        <f t="shared" si="20"/>
        <v>0.18260000000000001</v>
      </c>
      <c r="O139" s="12">
        <f t="shared" si="21"/>
        <v>0.20118691262135924</v>
      </c>
      <c r="P139" s="11">
        <f t="shared" si="22"/>
        <v>0.0077082402089289972</v>
      </c>
      <c r="Q139" s="10">
        <f t="shared" si="23"/>
        <v>0.0015507970493782461</v>
      </c>
    </row>
    <row r="140" spans="1:17" ht="15.5">
      <c r="A140" t="s">
        <v>1091</v>
      </c>
      <c r="B140" t="s">
        <v>1090</v>
      </c>
      <c r="C140" t="s">
        <v>1089</v>
      </c>
      <c r="D140">
        <v>15095546755.573732</v>
      </c>
      <c r="E140">
        <v>0</v>
      </c>
      <c r="F140">
        <v>-0.63300000000000001</v>
      </c>
      <c r="G140">
        <v>160.0197</v>
      </c>
      <c r="H140">
        <v>22.42</v>
      </c>
      <c r="I140" s="8"/>
      <c r="J140" s="16" t="str">
        <f t="shared" si="16"/>
        <v>Discovery Inc</v>
      </c>
      <c r="K140" s="15" t="str">
        <f t="shared" si="17"/>
        <v>DISCA</v>
      </c>
      <c r="L140" s="14">
        <f t="shared" si="18"/>
        <v>15095.546755573732</v>
      </c>
      <c r="M140" s="13">
        <f t="shared" si="19"/>
        <v>0</v>
      </c>
      <c r="N140" s="13">
        <f t="shared" si="20"/>
        <v>-0.0063299999999999997</v>
      </c>
      <c r="O140" s="12">
        <f t="shared" si="21"/>
        <v>-0.0063299999999999997</v>
      </c>
      <c r="P140" s="11">
        <f t="shared" si="22"/>
        <v>0.00059592942518682209</v>
      </c>
      <c r="Q140" s="10">
        <f t="shared" si="23"/>
        <v>-3.7722332614325835E-06</v>
      </c>
    </row>
    <row r="141" spans="1:17" ht="15.5">
      <c r="A141" t="s">
        <v>1088</v>
      </c>
      <c r="B141" t="s">
        <v>1087</v>
      </c>
      <c r="C141" t="s">
        <v>1086</v>
      </c>
      <c r="D141">
        <v>13084132922.290001</v>
      </c>
      <c r="E141">
        <v>0</v>
      </c>
      <c r="F141">
        <v>2.42</v>
      </c>
      <c r="G141">
        <v>284.61629999999997</v>
      </c>
      <c r="H141">
        <v>25.015</v>
      </c>
      <c r="I141" s="8"/>
      <c r="J141" s="16" t="str">
        <f t="shared" si="16"/>
        <v>DISH Network Corp</v>
      </c>
      <c r="K141" s="15" t="str">
        <f t="shared" si="17"/>
        <v>DISH</v>
      </c>
      <c r="L141" s="14">
        <f t="shared" si="18"/>
        <v>13084.13292229</v>
      </c>
      <c r="M141" s="13">
        <f t="shared" si="19"/>
        <v>0</v>
      </c>
      <c r="N141" s="13">
        <f t="shared" si="20"/>
        <v>0.024199999999999999</v>
      </c>
      <c r="O141" s="12">
        <f t="shared" si="21"/>
        <v>0.024199999999999999</v>
      </c>
      <c r="P141" s="11">
        <f t="shared" si="22"/>
        <v>0.00051652450472317512</v>
      </c>
      <c r="Q141" s="10">
        <f t="shared" si="23"/>
        <v>1.2499893014300838E-05</v>
      </c>
    </row>
    <row r="142" spans="1:17" ht="15.5">
      <c r="A142" t="s">
        <v>1085</v>
      </c>
      <c r="B142" t="s">
        <v>1084</v>
      </c>
      <c r="C142" t="s">
        <v>1083</v>
      </c>
      <c r="D142">
        <v>41416889463.18</v>
      </c>
      <c r="E142">
        <v>3.0497023212254999</v>
      </c>
      <c r="F142">
        <v>13.497</v>
      </c>
      <c r="G142">
        <v>268.21139999999997</v>
      </c>
      <c r="H142">
        <v>149.49</v>
      </c>
      <c r="I142" s="8"/>
      <c r="J142" s="16" t="str">
        <f t="shared" si="16"/>
        <v>Digital Realty Trust Inc</v>
      </c>
      <c r="K142" s="15" t="str">
        <f t="shared" si="17"/>
        <v>DLR</v>
      </c>
      <c r="L142" s="14">
        <f t="shared" si="18"/>
        <v>41416.889463179999</v>
      </c>
      <c r="M142" s="13">
        <f t="shared" si="19"/>
        <v>0.030497023212255</v>
      </c>
      <c r="N142" s="13">
        <f t="shared" si="20"/>
        <v>0.13497000000000001</v>
      </c>
      <c r="O142" s="12">
        <f t="shared" si="21"/>
        <v>0.16752511482373403</v>
      </c>
      <c r="P142" s="11">
        <f t="shared" si="22"/>
        <v>0.0016350214755690008</v>
      </c>
      <c r="Q142" s="10">
        <f t="shared" si="23"/>
        <v>0.00027390716043396791</v>
      </c>
    </row>
    <row r="143" spans="1:17" ht="15.5">
      <c r="A143" t="s">
        <v>1082</v>
      </c>
      <c r="B143" t="s">
        <v>1081</v>
      </c>
      <c r="C143" t="s">
        <v>1080</v>
      </c>
      <c r="D143">
        <v>18900186440.360001</v>
      </c>
      <c r="E143">
        <v>0</v>
      </c>
      <c r="F143">
        <v>8.4529999999999994</v>
      </c>
      <c r="G143">
        <v>237.23089999999999</v>
      </c>
      <c r="H143">
        <v>79.67</v>
      </c>
      <c r="I143" s="8"/>
      <c r="J143" s="16" t="str">
        <f t="shared" si="16"/>
        <v>Dollar Tree Inc</v>
      </c>
      <c r="K143" s="15" t="str">
        <f t="shared" si="17"/>
        <v>DLTR</v>
      </c>
      <c r="L143" s="14">
        <f t="shared" si="18"/>
        <v>18900.186440360001</v>
      </c>
      <c r="M143" s="13">
        <f t="shared" si="19"/>
        <v>0</v>
      </c>
      <c r="N143" s="13">
        <f t="shared" si="20"/>
        <v>0.084529999999999994</v>
      </c>
      <c r="O143" s="12">
        <f t="shared" si="21"/>
        <v>0.084529999999999994</v>
      </c>
      <c r="P143" s="11">
        <f t="shared" si="22"/>
        <v>0.00074612582264824557</v>
      </c>
      <c r="Q143" s="10">
        <f t="shared" si="23"/>
        <v>6.3070015788456199E-05</v>
      </c>
    </row>
    <row r="144" spans="1:17" ht="15.5">
      <c r="A144" t="s">
        <v>1079</v>
      </c>
      <c r="B144" t="s">
        <v>1078</v>
      </c>
      <c r="C144" t="s">
        <v>1077</v>
      </c>
      <c r="D144">
        <v>13480637299.200001</v>
      </c>
      <c r="E144">
        <v>2.1185264281900693</v>
      </c>
      <c r="F144">
        <v>10.30</v>
      </c>
      <c r="G144">
        <v>143.947</v>
      </c>
      <c r="H144">
        <v>93.65</v>
      </c>
      <c r="I144" s="8"/>
      <c r="J144" s="16" t="str">
        <f t="shared" si="16"/>
        <v>Dover Corp</v>
      </c>
      <c r="K144" s="15" t="str">
        <f t="shared" si="17"/>
        <v>DOV</v>
      </c>
      <c r="L144" s="14">
        <f t="shared" si="18"/>
        <v>13480.637299200002</v>
      </c>
      <c r="M144" s="13">
        <f t="shared" si="19"/>
        <v>0.021185264281900693</v>
      </c>
      <c r="N144" s="13">
        <f t="shared" si="20"/>
        <v>0.10300000000000001</v>
      </c>
      <c r="O144" s="12">
        <f t="shared" si="21"/>
        <v>0.12527630539241857</v>
      </c>
      <c r="P144" s="11">
        <f t="shared" si="22"/>
        <v>0.00053217737435698226</v>
      </c>
      <c r="Q144" s="10">
        <f t="shared" si="23"/>
        <v>6.6669215272880774E-05</v>
      </c>
    </row>
    <row r="145" spans="1:17" ht="15.5">
      <c r="A145" t="s">
        <v>1076</v>
      </c>
      <c r="B145" t="s">
        <v>1075</v>
      </c>
      <c r="C145" t="s">
        <v>1074</v>
      </c>
      <c r="D145">
        <v>27248922779.25</v>
      </c>
      <c r="E145">
        <v>7.7786862905423835</v>
      </c>
      <c r="F145">
        <v>-0.14000000000000001</v>
      </c>
      <c r="G145">
        <v>742.6798</v>
      </c>
      <c r="H145">
        <v>36.69</v>
      </c>
      <c r="I145" s="8"/>
      <c r="J145" s="16" t="str">
        <f t="shared" si="16"/>
        <v>Dow Inc</v>
      </c>
      <c r="K145" s="15" t="str">
        <f t="shared" si="17"/>
        <v>DOW</v>
      </c>
      <c r="L145" s="14">
        <f t="shared" si="18"/>
        <v>27248.922779249999</v>
      </c>
      <c r="M145" s="13">
        <f t="shared" si="19"/>
        <v>0.077786862905423831</v>
      </c>
      <c r="N145" s="13">
        <f t="shared" si="20"/>
        <v>-0.0014000000000000002</v>
      </c>
      <c r="O145" s="12">
        <f t="shared" si="21"/>
        <v>0.076332412101390038</v>
      </c>
      <c r="P145" s="11">
        <f t="shared" si="22"/>
        <v>0.0010757102840811535</v>
      </c>
      <c r="Q145" s="10">
        <f t="shared" si="23"/>
        <v>8.211156070618595E-05</v>
      </c>
    </row>
    <row r="146" spans="1:17" ht="15.5">
      <c r="A146" t="s">
        <v>1073</v>
      </c>
      <c r="B146" t="s">
        <v>1072</v>
      </c>
      <c r="C146" t="s">
        <v>1071</v>
      </c>
      <c r="D146">
        <v>12781498907.600002</v>
      </c>
      <c r="E146">
        <v>2.6945244956772334</v>
      </c>
      <c r="F146">
        <v>-0.76300000000000001</v>
      </c>
      <c r="G146">
        <v>368.34289999999999</v>
      </c>
      <c r="H146">
        <v>34.700000000000003</v>
      </c>
      <c r="I146" s="8"/>
      <c r="J146" s="16" t="str">
        <f t="shared" si="16"/>
        <v>Duke Realty Corp</v>
      </c>
      <c r="K146" s="15" t="str">
        <f t="shared" si="17"/>
        <v>DRE</v>
      </c>
      <c r="L146" s="14">
        <f t="shared" si="18"/>
        <v>12781.498907600002</v>
      </c>
      <c r="M146" s="13">
        <f t="shared" si="19"/>
        <v>0.026945244956772335</v>
      </c>
      <c r="N146" s="13">
        <f t="shared" si="20"/>
        <v>-0.0076300000000000005</v>
      </c>
      <c r="O146" s="12">
        <f t="shared" si="21"/>
        <v>0.019212448847262246</v>
      </c>
      <c r="P146" s="11">
        <f t="shared" si="22"/>
        <v>0.00050457737108592542</v>
      </c>
      <c r="Q146" s="10">
        <f t="shared" si="23"/>
        <v>9.6941669314744018E-06</v>
      </c>
    </row>
    <row r="147" spans="1:17" ht="15.5">
      <c r="A147" t="s">
        <v>1070</v>
      </c>
      <c r="B147" t="s">
        <v>1069</v>
      </c>
      <c r="C147" t="s">
        <v>1068</v>
      </c>
      <c r="D147">
        <v>9583789562.3400002</v>
      </c>
      <c r="E147">
        <v>3.473370375389619</v>
      </c>
      <c r="F147">
        <v>5.8239999999999998</v>
      </c>
      <c r="G147">
        <v>129.8792</v>
      </c>
      <c r="H147">
        <v>73.790000000000006</v>
      </c>
      <c r="I147" s="8"/>
      <c r="J147" s="16" t="str">
        <f t="shared" si="16"/>
        <v>Darden Restaurants Inc</v>
      </c>
      <c r="K147" s="15" t="str">
        <f t="shared" si="17"/>
        <v>DRI</v>
      </c>
      <c r="L147" s="14">
        <f t="shared" si="18"/>
        <v>9583.78956234</v>
      </c>
      <c r="M147" s="13">
        <f t="shared" si="19"/>
        <v>0.034733703753896193</v>
      </c>
      <c r="N147" s="13">
        <f t="shared" si="20"/>
        <v>0.05824</v>
      </c>
      <c r="O147" s="12">
        <f t="shared" si="21"/>
        <v>0.093985149207209656</v>
      </c>
      <c r="P147" s="11">
        <f t="shared" si="22"/>
        <v>0.00037834086419479777</v>
      </c>
      <c r="Q147" s="10">
        <f t="shared" si="23"/>
        <v>3.5558422572532712E-05</v>
      </c>
    </row>
    <row r="148" spans="1:17" ht="15.5">
      <c r="A148" t="s">
        <v>1067</v>
      </c>
      <c r="B148" t="s">
        <v>1066</v>
      </c>
      <c r="C148" t="s">
        <v>1065</v>
      </c>
      <c r="D148">
        <v>19928979858.059998</v>
      </c>
      <c r="E148">
        <v>3.9174860227491806</v>
      </c>
      <c r="F148">
        <v>6.225</v>
      </c>
      <c r="G148">
        <v>192.10509999999999</v>
      </c>
      <c r="H148">
        <v>103.74</v>
      </c>
      <c r="I148" s="8"/>
      <c r="J148" s="16" t="str">
        <f t="shared" si="16"/>
        <v>DTE Energy Co</v>
      </c>
      <c r="K148" s="15" t="str">
        <f t="shared" si="17"/>
        <v>DTE</v>
      </c>
      <c r="L148" s="14">
        <f t="shared" si="18"/>
        <v>19928.979858059996</v>
      </c>
      <c r="M148" s="13">
        <f t="shared" si="19"/>
        <v>0.039174860227491809</v>
      </c>
      <c r="N148" s="13">
        <f t="shared" si="20"/>
        <v>0.062250000000000007</v>
      </c>
      <c r="O148" s="12">
        <f t="shared" si="21"/>
        <v>0.10264417775207249</v>
      </c>
      <c r="P148" s="11">
        <f t="shared" si="22"/>
        <v>0.00078673967254537318</v>
      </c>
      <c r="Q148" s="10">
        <f t="shared" si="23"/>
        <v>8.0754246793354585E-05</v>
      </c>
    </row>
    <row r="149" spans="1:17" ht="15.5">
      <c r="A149" t="s">
        <v>1064</v>
      </c>
      <c r="B149" t="s">
        <v>1063</v>
      </c>
      <c r="C149" t="s">
        <v>1062</v>
      </c>
      <c r="D149">
        <v>62142862969.200005</v>
      </c>
      <c r="E149">
        <v>4.5747696669029061</v>
      </c>
      <c r="F149">
        <v>4.8559999999999999</v>
      </c>
      <c r="G149">
        <v>734.02859999999998</v>
      </c>
      <c r="H149">
        <v>84.66</v>
      </c>
      <c r="I149" s="8"/>
      <c r="J149" s="16" t="str">
        <f t="shared" si="16"/>
        <v>Duke Energy Corp</v>
      </c>
      <c r="K149" s="15" t="str">
        <f t="shared" si="17"/>
        <v>DUK</v>
      </c>
      <c r="L149" s="14">
        <f t="shared" si="18"/>
        <v>62142.862969200003</v>
      </c>
      <c r="M149" s="13">
        <f t="shared" si="19"/>
        <v>0.045747696669029059</v>
      </c>
      <c r="N149" s="13">
        <f t="shared" si="20"/>
        <v>0.048559999999999999</v>
      </c>
      <c r="O149" s="12">
        <f t="shared" si="21"/>
        <v>0.095418450744153088</v>
      </c>
      <c r="P149" s="11">
        <f t="shared" si="22"/>
        <v>0.0024532241997147399</v>
      </c>
      <c r="Q149" s="10">
        <f t="shared" si="23"/>
        <v>0.00023408285246484528</v>
      </c>
    </row>
    <row r="150" spans="1:17" ht="15.5">
      <c r="A150" t="s">
        <v>1061</v>
      </c>
      <c r="B150" t="s">
        <v>1060</v>
      </c>
      <c r="C150" t="s">
        <v>1059</v>
      </c>
      <c r="D150">
        <v>9623873334.6300011</v>
      </c>
      <c r="E150">
        <v>0</v>
      </c>
      <c r="F150">
        <v>9.3000000000000007</v>
      </c>
      <c r="G150">
        <v>121.80579999999999</v>
      </c>
      <c r="H150">
        <v>79.010000000000005</v>
      </c>
      <c r="I150" s="8"/>
      <c r="J150" s="16" t="str">
        <f t="shared" si="16"/>
        <v>DaVita Inc</v>
      </c>
      <c r="K150" s="15" t="str">
        <f t="shared" si="17"/>
        <v>DVA</v>
      </c>
      <c r="L150" s="14">
        <f t="shared" si="18"/>
        <v>9623.8733346300014</v>
      </c>
      <c r="M150" s="13">
        <f t="shared" si="19"/>
        <v>0</v>
      </c>
      <c r="N150" s="13">
        <f t="shared" si="20"/>
        <v>0.093000000000000013</v>
      </c>
      <c r="O150" s="12">
        <f t="shared" si="21"/>
        <v>0.093000000000000013</v>
      </c>
      <c r="P150" s="11">
        <f t="shared" si="22"/>
        <v>0.00037992325798065252</v>
      </c>
      <c r="Q150" s="10">
        <f t="shared" si="23"/>
        <v>3.5332862992200691E-05</v>
      </c>
    </row>
    <row r="151" spans="1:17" ht="15.5">
      <c r="A151" t="s">
        <v>1058</v>
      </c>
      <c r="B151" t="s">
        <v>1057</v>
      </c>
      <c r="C151" t="s">
        <v>1056</v>
      </c>
      <c r="D151">
        <v>4772808090.5699997</v>
      </c>
      <c r="E151">
        <v>3.4081796311146753</v>
      </c>
      <c r="F151">
        <v>7.4729999999999999</v>
      </c>
      <c r="G151">
        <v>382.7432</v>
      </c>
      <c r="H151">
        <v>12.47</v>
      </c>
      <c r="I151" s="8"/>
      <c r="J151" s="16" t="str">
        <f t="shared" si="16"/>
        <v>Devon Energy Corp</v>
      </c>
      <c r="K151" s="15" t="str">
        <f t="shared" si="17"/>
        <v>DVN</v>
      </c>
      <c r="L151" s="14">
        <f t="shared" si="18"/>
        <v>4772.8080905699999</v>
      </c>
      <c r="M151" s="13">
        <f t="shared" si="19"/>
        <v>0.034081796311146752</v>
      </c>
      <c r="N151" s="13">
        <f t="shared" si="20"/>
        <v>0.074730000000000005</v>
      </c>
      <c r="O151" s="12">
        <f t="shared" si="21"/>
        <v>0.11008526263031276</v>
      </c>
      <c r="P151" s="11">
        <f t="shared" si="22"/>
        <v>0.00018841694361883304</v>
      </c>
      <c r="Q151" s="10">
        <f t="shared" si="23"/>
        <v>2.0741928722280067E-05</v>
      </c>
    </row>
    <row r="152" spans="1:17" ht="15.5">
      <c r="A152" t="s">
        <v>1055</v>
      </c>
      <c r="B152" t="s">
        <v>1054</v>
      </c>
      <c r="C152" t="s">
        <v>1053</v>
      </c>
      <c r="D152">
        <v>4599954913.1199989</v>
      </c>
      <c r="E152">
        <v>4.5504688361831223</v>
      </c>
      <c r="F152">
        <v>-7.3900000000000006</v>
      </c>
      <c r="G152">
        <v>253.72059999999999</v>
      </c>
      <c r="H152">
        <v>18.13</v>
      </c>
      <c r="I152" s="8"/>
      <c r="J152" s="16" t="str">
        <f t="shared" si="16"/>
        <v>DXC Technology Co</v>
      </c>
      <c r="K152" s="15" t="str">
        <f t="shared" si="17"/>
        <v>DXC</v>
      </c>
      <c r="L152" s="14">
        <f t="shared" si="18"/>
        <v>4599.9549131199992</v>
      </c>
      <c r="M152" s="13">
        <f t="shared" si="19"/>
        <v>0.045504688361831219</v>
      </c>
      <c r="N152" s="13">
        <f t="shared" si="20"/>
        <v>-0.073900000000000007</v>
      </c>
      <c r="O152" s="12">
        <f t="shared" si="21"/>
        <v>-0.030076709873138451</v>
      </c>
      <c r="P152" s="11">
        <f t="shared" si="22"/>
        <v>0.00018159318980935538</v>
      </c>
      <c r="Q152" s="10">
        <f t="shared" si="23"/>
        <v>-5.4617256848337432E-06</v>
      </c>
    </row>
    <row r="153" spans="1:17" ht="15.5">
      <c r="A153" t="s">
        <v>1052</v>
      </c>
      <c r="B153" t="s">
        <v>1051</v>
      </c>
      <c r="C153" t="s">
        <v>1050</v>
      </c>
      <c r="D153">
        <v>33098185632.259998</v>
      </c>
      <c r="E153">
        <v>0</v>
      </c>
      <c r="F153">
        <v>8.09</v>
      </c>
      <c r="G153">
        <v>289.67429999999996</v>
      </c>
      <c r="H153">
        <v>114.26</v>
      </c>
      <c r="I153" s="8"/>
      <c r="J153" s="16" t="str">
        <f t="shared" si="16"/>
        <v>Electronic Arts Inc</v>
      </c>
      <c r="K153" s="15" t="str">
        <f t="shared" si="17"/>
        <v>EA</v>
      </c>
      <c r="L153" s="14">
        <f t="shared" si="18"/>
        <v>33098.18563226</v>
      </c>
      <c r="M153" s="13">
        <f t="shared" si="19"/>
        <v>0</v>
      </c>
      <c r="N153" s="13">
        <f t="shared" si="20"/>
        <v>0.0809</v>
      </c>
      <c r="O153" s="12">
        <f t="shared" si="21"/>
        <v>0.0809</v>
      </c>
      <c r="P153" s="11">
        <f t="shared" si="22"/>
        <v>0.0013066226124785227</v>
      </c>
      <c r="Q153" s="10">
        <f t="shared" si="23"/>
        <v>0.00010570576934951249</v>
      </c>
    </row>
    <row r="154" spans="1:17" ht="15.5">
      <c r="A154" t="s">
        <v>1049</v>
      </c>
      <c r="B154" t="s">
        <v>1048</v>
      </c>
      <c r="C154" t="s">
        <v>1047</v>
      </c>
      <c r="D154">
        <v>31707899299.580002</v>
      </c>
      <c r="E154">
        <v>1.589254330906352</v>
      </c>
      <c r="F154">
        <v>11.233000000000001</v>
      </c>
      <c r="G154">
        <v>796.08079999999995</v>
      </c>
      <c r="H154">
        <v>39.83</v>
      </c>
      <c r="I154" s="8"/>
      <c r="J154" s="16" t="str">
        <f t="shared" si="16"/>
        <v>eBay Inc</v>
      </c>
      <c r="K154" s="15" t="str">
        <f t="shared" si="17"/>
        <v>EBAY</v>
      </c>
      <c r="L154" s="14">
        <f t="shared" si="18"/>
        <v>31707.899299580004</v>
      </c>
      <c r="M154" s="13">
        <f t="shared" si="19"/>
        <v>0.01589254330906352</v>
      </c>
      <c r="N154" s="13">
        <f t="shared" si="20"/>
        <v>0.11233</v>
      </c>
      <c r="O154" s="12">
        <f t="shared" si="21"/>
        <v>0.12911514800401708</v>
      </c>
      <c r="P154" s="11">
        <f t="shared" si="22"/>
        <v>0.001251738046288618</v>
      </c>
      <c r="Q154" s="10">
        <f t="shared" si="23"/>
        <v>0.00016161834310881408</v>
      </c>
    </row>
    <row r="155" spans="1:17" ht="15.5">
      <c r="A155" t="s">
        <v>1046</v>
      </c>
      <c r="B155" t="s">
        <v>1045</v>
      </c>
      <c r="C155" t="s">
        <v>1044</v>
      </c>
      <c r="D155">
        <v>55953670149</v>
      </c>
      <c r="E155">
        <v>0.97416020671834624</v>
      </c>
      <c r="F155">
        <v>10.45</v>
      </c>
      <c r="G155">
        <v>289.16629999999998</v>
      </c>
      <c r="H155">
        <v>193.50</v>
      </c>
      <c r="I155" s="8"/>
      <c r="J155" s="16" t="str">
        <f t="shared" si="16"/>
        <v>Ecolab Inc</v>
      </c>
      <c r="K155" s="15" t="str">
        <f t="shared" si="17"/>
        <v>ECL</v>
      </c>
      <c r="L155" s="14">
        <f t="shared" si="18"/>
        <v>55953.670148999998</v>
      </c>
      <c r="M155" s="13">
        <f t="shared" si="19"/>
        <v>0.0097416020671834622</v>
      </c>
      <c r="N155" s="13">
        <f t="shared" si="20"/>
        <v>0.10450000000000001</v>
      </c>
      <c r="O155" s="12">
        <f t="shared" si="21"/>
        <v>0.11475060077519381</v>
      </c>
      <c r="P155" s="11">
        <f t="shared" si="22"/>
        <v>0.0022088923991225983</v>
      </c>
      <c r="Q155" s="10">
        <f t="shared" si="23"/>
        <v>0.00025347172984707732</v>
      </c>
    </row>
    <row r="156" spans="1:17" ht="15.5">
      <c r="A156" t="s">
        <v>1043</v>
      </c>
      <c r="B156" t="s">
        <v>1042</v>
      </c>
      <c r="C156" t="s">
        <v>1041</v>
      </c>
      <c r="D156">
        <v>26317314946.399998</v>
      </c>
      <c r="E156">
        <v>3.8845177664974622</v>
      </c>
      <c r="F156">
        <v>3.46</v>
      </c>
      <c r="G156">
        <v>333.97609999999997</v>
      </c>
      <c r="H156">
        <v>78.80</v>
      </c>
      <c r="I156" s="8"/>
      <c r="J156" s="16" t="str">
        <f t="shared" si="16"/>
        <v>Consolidated Edison Inc</v>
      </c>
      <c r="K156" s="15" t="str">
        <f t="shared" si="17"/>
        <v>ED</v>
      </c>
      <c r="L156" s="14">
        <f t="shared" si="18"/>
        <v>26317.314946399998</v>
      </c>
      <c r="M156" s="13">
        <f t="shared" si="19"/>
        <v>0.038845177664974619</v>
      </c>
      <c r="N156" s="13">
        <f t="shared" si="20"/>
        <v>0.034599999999999999</v>
      </c>
      <c r="O156" s="12">
        <f t="shared" si="21"/>
        <v>0.074117199238578679</v>
      </c>
      <c r="P156" s="11">
        <f t="shared" si="22"/>
        <v>0.001038933045779079</v>
      </c>
      <c r="Q156" s="10">
        <f t="shared" si="23"/>
        <v>7.7002807549551378E-05</v>
      </c>
    </row>
    <row r="157" spans="1:17" ht="15.5">
      <c r="A157" t="s">
        <v>1040</v>
      </c>
      <c r="B157" t="s">
        <v>1039</v>
      </c>
      <c r="C157" t="s">
        <v>1038</v>
      </c>
      <c r="D157">
        <v>16860395529.299999</v>
      </c>
      <c r="E157">
        <v>1.1274298056155507</v>
      </c>
      <c r="F157">
        <v>7.4130000000000003</v>
      </c>
      <c r="G157">
        <v>121.38509999999999</v>
      </c>
      <c r="H157">
        <v>138.90</v>
      </c>
      <c r="I157" s="8"/>
      <c r="J157" s="16" t="str">
        <f t="shared" si="16"/>
        <v>Equifax Inc</v>
      </c>
      <c r="K157" s="15" t="str">
        <f t="shared" si="17"/>
        <v>EFX</v>
      </c>
      <c r="L157" s="14">
        <f t="shared" si="18"/>
        <v>16860.3955293</v>
      </c>
      <c r="M157" s="13">
        <f t="shared" si="19"/>
        <v>0.011274298056155508</v>
      </c>
      <c r="N157" s="13">
        <f t="shared" si="20"/>
        <v>0.074130000000000001</v>
      </c>
      <c r="O157" s="12">
        <f t="shared" si="21"/>
        <v>0.085822179913606911</v>
      </c>
      <c r="P157" s="11">
        <f t="shared" si="22"/>
        <v>0.00066560065553692739</v>
      </c>
      <c r="Q157" s="10">
        <f t="shared" si="23"/>
        <v>5.7123299210104882E-05</v>
      </c>
    </row>
    <row r="158" spans="1:17" ht="15.5">
      <c r="A158" t="s">
        <v>1037</v>
      </c>
      <c r="B158" t="s">
        <v>1036</v>
      </c>
      <c r="C158" t="s">
        <v>1035</v>
      </c>
      <c r="D158">
        <v>21289081502.010002</v>
      </c>
      <c r="E158">
        <v>4.3178334184977007</v>
      </c>
      <c r="F158">
        <v>4.8280000000000003</v>
      </c>
      <c r="G158">
        <v>362.61419999999998</v>
      </c>
      <c r="H158">
        <v>58.71</v>
      </c>
      <c r="I158" s="8"/>
      <c r="J158" s="16" t="str">
        <f t="shared" si="16"/>
        <v>Edison International</v>
      </c>
      <c r="K158" s="15" t="str">
        <f t="shared" si="17"/>
        <v>EIX</v>
      </c>
      <c r="L158" s="14">
        <f t="shared" si="18"/>
        <v>21289.081502010002</v>
      </c>
      <c r="M158" s="13">
        <f t="shared" si="19"/>
        <v>0.043178334184977005</v>
      </c>
      <c r="N158" s="13">
        <f t="shared" si="20"/>
        <v>0.048280000000000003</v>
      </c>
      <c r="O158" s="12">
        <f t="shared" si="21"/>
        <v>0.092500659172202349</v>
      </c>
      <c r="P158" s="11">
        <f t="shared" si="22"/>
        <v>0.00084043263272752153</v>
      </c>
      <c r="Q158" s="10">
        <f t="shared" si="23"/>
        <v>7.7740572517125177E-05</v>
      </c>
    </row>
    <row r="159" spans="1:17" ht="15.5">
      <c r="A159" t="s">
        <v>1034</v>
      </c>
      <c r="B159" t="s">
        <v>1033</v>
      </c>
      <c r="C159" t="s">
        <v>1032</v>
      </c>
      <c r="D159">
        <v>63422899394.399994</v>
      </c>
      <c r="E159">
        <v>0.99773242630385484</v>
      </c>
      <c r="F159">
        <v>11.173</v>
      </c>
      <c r="G159">
        <v>222.3193</v>
      </c>
      <c r="H159">
        <v>176.40</v>
      </c>
      <c r="I159" s="8"/>
      <c r="J159" s="16" t="str">
        <f t="shared" si="16"/>
        <v>Estee Lauder Cos Inc/The</v>
      </c>
      <c r="K159" s="15" t="str">
        <f t="shared" si="17"/>
        <v>EL</v>
      </c>
      <c r="L159" s="14">
        <f t="shared" si="18"/>
        <v>63422.899394399996</v>
      </c>
      <c r="M159" s="13">
        <f t="shared" si="19"/>
        <v>0.0099773242630385485</v>
      </c>
      <c r="N159" s="13">
        <f t="shared" si="20"/>
        <v>0.11173</v>
      </c>
      <c r="O159" s="12">
        <f t="shared" si="21"/>
        <v>0.1222647074829932</v>
      </c>
      <c r="P159" s="11">
        <f t="shared" si="22"/>
        <v>0.0025037564118590913</v>
      </c>
      <c r="Q159" s="10">
        <f t="shared" si="23"/>
        <v>0.00030612104530462043</v>
      </c>
    </row>
    <row r="160" spans="1:17" ht="15.5">
      <c r="A160" t="s">
        <v>1031</v>
      </c>
      <c r="B160" t="s">
        <v>1030</v>
      </c>
      <c r="C160" t="s">
        <v>1029</v>
      </c>
      <c r="D160">
        <v>8222961551.5799999</v>
      </c>
      <c r="E160">
        <v>4.3579573624194348</v>
      </c>
      <c r="F160">
        <v>5.2720000000000002</v>
      </c>
      <c r="G160">
        <v>135.89429999999999</v>
      </c>
      <c r="H160">
        <v>60.51</v>
      </c>
      <c r="I160" s="8"/>
      <c r="J160" s="16" t="str">
        <f t="shared" si="16"/>
        <v>Eastman Chemical Co</v>
      </c>
      <c r="K160" s="15" t="str">
        <f t="shared" si="17"/>
        <v>EMN</v>
      </c>
      <c r="L160" s="14">
        <f t="shared" si="18"/>
        <v>8222.9615515799996</v>
      </c>
      <c r="M160" s="13">
        <f t="shared" si="19"/>
        <v>0.043579573624194345</v>
      </c>
      <c r="N160" s="13">
        <f t="shared" si="20"/>
        <v>0.052720000000000003</v>
      </c>
      <c r="O160" s="12">
        <f t="shared" si="21"/>
        <v>0.0974483311849281</v>
      </c>
      <c r="P160" s="11">
        <f t="shared" si="22"/>
        <v>0.00032461922910854936</v>
      </c>
      <c r="Q160" s="10">
        <f t="shared" si="23"/>
        <v>3.1633602147165971E-05</v>
      </c>
    </row>
    <row r="161" spans="1:17" ht="15.5">
      <c r="A161" t="s">
        <v>1028</v>
      </c>
      <c r="B161" t="s">
        <v>1027</v>
      </c>
      <c r="C161" t="s">
        <v>1026</v>
      </c>
      <c r="D161">
        <v>34074016359</v>
      </c>
      <c r="E161">
        <v>3.4718569174118885</v>
      </c>
      <c r="F161">
        <v>6.5129999999999999</v>
      </c>
      <c r="G161">
        <v>597.47529999999995</v>
      </c>
      <c r="H161">
        <v>57.03</v>
      </c>
      <c r="I161" s="8"/>
      <c r="J161" s="16" t="str">
        <f t="shared" si="16"/>
        <v>Emerson Electric Co</v>
      </c>
      <c r="K161" s="15" t="str">
        <f t="shared" si="17"/>
        <v>EMR</v>
      </c>
      <c r="L161" s="14">
        <f t="shared" si="18"/>
        <v>34074.016359000001</v>
      </c>
      <c r="M161" s="13">
        <f t="shared" si="19"/>
        <v>0.034718569174118884</v>
      </c>
      <c r="N161" s="13">
        <f t="shared" si="20"/>
        <v>0.065129999999999993</v>
      </c>
      <c r="O161" s="12">
        <f t="shared" si="21"/>
        <v>0.10097917937927406</v>
      </c>
      <c r="P161" s="11">
        <f t="shared" si="22"/>
        <v>0.0013451456453624484</v>
      </c>
      <c r="Q161" s="10">
        <f t="shared" si="23"/>
        <v>0.00013583170341430404</v>
      </c>
    </row>
    <row r="162" spans="1:17" ht="15.5">
      <c r="A162" t="s">
        <v>1025</v>
      </c>
      <c r="B162" t="s">
        <v>1024</v>
      </c>
      <c r="C162" t="s">
        <v>1023</v>
      </c>
      <c r="D162">
        <v>27653430912.049995</v>
      </c>
      <c r="E162">
        <v>2.9909492738370869</v>
      </c>
      <c r="F162">
        <v>-4.5670000000000002</v>
      </c>
      <c r="G162">
        <v>582.05499999999995</v>
      </c>
      <c r="H162">
        <v>47.51</v>
      </c>
      <c r="I162" s="8"/>
      <c r="J162" s="16" t="str">
        <f t="shared" si="16"/>
        <v>EOG Resources Inc</v>
      </c>
      <c r="K162" s="15" t="str">
        <f t="shared" si="17"/>
        <v>EOG</v>
      </c>
      <c r="L162" s="14">
        <f t="shared" si="18"/>
        <v>27653.430912049997</v>
      </c>
      <c r="M162" s="13">
        <f t="shared" si="19"/>
        <v>0.029909492738370867</v>
      </c>
      <c r="N162" s="13">
        <f t="shared" si="20"/>
        <v>-0.045670000000000002</v>
      </c>
      <c r="O162" s="12">
        <f t="shared" si="21"/>
        <v>-0.016443490528309835</v>
      </c>
      <c r="P162" s="11">
        <f t="shared" si="22"/>
        <v>0.0010916791193254876</v>
      </c>
      <c r="Q162" s="10">
        <f t="shared" si="23"/>
        <v>-1.7951015258582278E-05</v>
      </c>
    </row>
    <row r="163" spans="1:17" ht="15.5">
      <c r="A163" t="s">
        <v>1022</v>
      </c>
      <c r="B163" t="s">
        <v>1021</v>
      </c>
      <c r="C163" t="s">
        <v>1020</v>
      </c>
      <c r="D163">
        <v>58017940108.800003</v>
      </c>
      <c r="E163">
        <v>1.578495260663507</v>
      </c>
      <c r="F163">
        <v>21.955</v>
      </c>
      <c r="G163">
        <v>85.927039999999991</v>
      </c>
      <c r="H163">
        <v>675.20</v>
      </c>
      <c r="I163" s="8"/>
      <c r="J163" s="16" t="str">
        <f t="shared" si="16"/>
        <v>Equinix Inc</v>
      </c>
      <c r="K163" s="15" t="str">
        <f t="shared" si="17"/>
        <v>EQIX</v>
      </c>
      <c r="L163" s="14">
        <f t="shared" si="18"/>
        <v>58017.940108800001</v>
      </c>
      <c r="M163" s="13">
        <f t="shared" si="19"/>
        <v>0.01578495260663507</v>
      </c>
      <c r="N163" s="13">
        <f t="shared" si="20"/>
        <v>0.21955000000000002</v>
      </c>
      <c r="O163" s="12">
        <f t="shared" si="21"/>
        <v>0.23706774577902845</v>
      </c>
      <c r="P163" s="11">
        <f t="shared" si="22"/>
        <v>0.0022903839297370708</v>
      </c>
      <c r="Q163" s="10">
        <f t="shared" si="23"/>
        <v>0.0005429761551912801</v>
      </c>
    </row>
    <row r="164" spans="1:17" ht="15.5">
      <c r="A164" t="s">
        <v>1019</v>
      </c>
      <c r="B164" t="s">
        <v>1018</v>
      </c>
      <c r="C164" t="s">
        <v>1017</v>
      </c>
      <c r="D164">
        <v>24209089753.240002</v>
      </c>
      <c r="E164">
        <v>3.6796802951122043</v>
      </c>
      <c r="F164">
        <v>5.40</v>
      </c>
      <c r="G164">
        <v>372.10409999999996</v>
      </c>
      <c r="H164">
        <v>65.06</v>
      </c>
      <c r="I164" s="8"/>
      <c r="J164" s="16" t="str">
        <f t="shared" si="16"/>
        <v>Equity Residential</v>
      </c>
      <c r="K164" s="15" t="str">
        <f t="shared" si="17"/>
        <v>EQR</v>
      </c>
      <c r="L164" s="14">
        <f t="shared" si="18"/>
        <v>24209.089753240001</v>
      </c>
      <c r="M164" s="13">
        <f t="shared" si="19"/>
        <v>0.036796802951122046</v>
      </c>
      <c r="N164" s="13">
        <f t="shared" si="20"/>
        <v>0.054000000000000006</v>
      </c>
      <c r="O164" s="12">
        <f t="shared" si="21"/>
        <v>0.091790316630802338</v>
      </c>
      <c r="P164" s="11">
        <f t="shared" si="22"/>
        <v>0.00095570628706228536</v>
      </c>
      <c r="Q164" s="10">
        <f t="shared" si="23"/>
        <v>8.7724582695495644E-05</v>
      </c>
    </row>
    <row r="165" spans="1:17" ht="15.5">
      <c r="A165" t="s">
        <v>1016</v>
      </c>
      <c r="B165" t="s">
        <v>1015</v>
      </c>
      <c r="C165" t="s">
        <v>1014</v>
      </c>
      <c r="D165">
        <v>26657807248.799999</v>
      </c>
      <c r="E165">
        <v>2.8104089219330857</v>
      </c>
      <c r="F165">
        <v>6.3280000000000003</v>
      </c>
      <c r="G165">
        <v>330.3322</v>
      </c>
      <c r="H165">
        <v>80.70</v>
      </c>
      <c r="I165" s="8"/>
      <c r="J165" s="16" t="str">
        <f t="shared" si="16"/>
        <v>Eversource Energy</v>
      </c>
      <c r="K165" s="15" t="str">
        <f t="shared" si="17"/>
        <v>ES</v>
      </c>
      <c r="L165" s="14">
        <f t="shared" si="18"/>
        <v>26657.8072488</v>
      </c>
      <c r="M165" s="13">
        <f t="shared" si="19"/>
        <v>0.028104089219330858</v>
      </c>
      <c r="N165" s="13">
        <f t="shared" si="20"/>
        <v>0.063280000000000003</v>
      </c>
      <c r="O165" s="12">
        <f t="shared" si="21"/>
        <v>0.092273302602230489</v>
      </c>
      <c r="P165" s="11">
        <f t="shared" si="22"/>
        <v>0.0010523747173750318</v>
      </c>
      <c r="Q165" s="10">
        <f t="shared" si="23"/>
        <v>9.7106090747283103E-05</v>
      </c>
    </row>
    <row r="166" spans="1:17" ht="15.5">
      <c r="A166" t="s">
        <v>1013</v>
      </c>
      <c r="B166" t="s">
        <v>1012</v>
      </c>
      <c r="C166" t="s">
        <v>1011</v>
      </c>
      <c r="D166">
        <v>16154873149.299997</v>
      </c>
      <c r="E166">
        <v>3.3629659975419908</v>
      </c>
      <c r="F166">
        <v>5.26</v>
      </c>
      <c r="G166">
        <v>66.181370000000001</v>
      </c>
      <c r="H166">
        <v>244.10</v>
      </c>
      <c r="I166" s="8"/>
      <c r="J166" s="16" t="str">
        <f t="shared" si="16"/>
        <v>Essex Property Trust Inc</v>
      </c>
      <c r="K166" s="15" t="str">
        <f t="shared" si="17"/>
        <v>ESS</v>
      </c>
      <c r="L166" s="14">
        <f t="shared" si="18"/>
        <v>16154.873149299998</v>
      </c>
      <c r="M166" s="13">
        <f t="shared" si="19"/>
        <v>0.033629659975419911</v>
      </c>
      <c r="N166" s="13">
        <f t="shared" si="20"/>
        <v>0.052600000000000001</v>
      </c>
      <c r="O166" s="12">
        <f t="shared" si="21"/>
        <v>0.087114120032773454</v>
      </c>
      <c r="P166" s="11">
        <f t="shared" si="22"/>
        <v>0.00063774863048757962</v>
      </c>
      <c r="Q166" s="10">
        <f t="shared" si="23"/>
        <v>5.5556910747031896E-05</v>
      </c>
    </row>
    <row r="167" spans="1:17" ht="15.5">
      <c r="A167" t="s">
        <v>1010</v>
      </c>
      <c r="B167" t="s">
        <v>1009</v>
      </c>
      <c r="C167" t="s">
        <v>1008</v>
      </c>
      <c r="D167">
        <v>8976126576.2000008</v>
      </c>
      <c r="E167">
        <v>1.4183698596404828</v>
      </c>
      <c r="F167">
        <v>-11.58</v>
      </c>
      <c r="G167">
        <v>221.0324</v>
      </c>
      <c r="H167">
        <v>40.61</v>
      </c>
      <c r="I167" s="8"/>
      <c r="J167" s="16" t="str">
        <f t="shared" si="16"/>
        <v>E*TRADE Financial Corp</v>
      </c>
      <c r="K167" s="15" t="str">
        <f t="shared" si="17"/>
        <v>ETFC</v>
      </c>
      <c r="L167" s="14">
        <f t="shared" si="18"/>
        <v>8976.1265762000003</v>
      </c>
      <c r="M167" s="13">
        <f t="shared" si="19"/>
        <v>0.014183698596404828</v>
      </c>
      <c r="N167" s="13">
        <f t="shared" si="20"/>
        <v>-0.1158</v>
      </c>
      <c r="O167" s="12">
        <f t="shared" si="21"/>
        <v>-0.10243753755232701</v>
      </c>
      <c r="P167" s="11">
        <f t="shared" si="22"/>
        <v>0.00035435205081153884</v>
      </c>
      <c r="Q167" s="10">
        <f t="shared" si="23"/>
        <v>-3.6298951511751101E-05</v>
      </c>
    </row>
    <row r="168" spans="1:17" ht="15.5">
      <c r="A168" t="s">
        <v>1007</v>
      </c>
      <c r="B168" t="s">
        <v>1006</v>
      </c>
      <c r="C168" t="s">
        <v>1005</v>
      </c>
      <c r="D168">
        <v>33400000000</v>
      </c>
      <c r="E168">
        <v>3.4479041916167663</v>
      </c>
      <c r="F168">
        <v>8.4250000000000007</v>
      </c>
      <c r="G168">
        <v>400</v>
      </c>
      <c r="H168">
        <v>83.50</v>
      </c>
      <c r="I168" s="8"/>
      <c r="J168" s="16" t="str">
        <f t="shared" si="16"/>
        <v>Eaton Corp PLC</v>
      </c>
      <c r="K168" s="15" t="str">
        <f t="shared" si="17"/>
        <v>ETN</v>
      </c>
      <c r="L168" s="14">
        <f t="shared" si="18"/>
        <v>33400</v>
      </c>
      <c r="M168" s="13">
        <f t="shared" si="19"/>
        <v>0.034479041916167665</v>
      </c>
      <c r="N168" s="13">
        <f t="shared" si="20"/>
        <v>0.084250000000000005</v>
      </c>
      <c r="O168" s="12">
        <f t="shared" si="21"/>
        <v>0.12018147155688623</v>
      </c>
      <c r="P168" s="11">
        <f t="shared" si="22"/>
        <v>0.001318537388775977</v>
      </c>
      <c r="Q168" s="10">
        <f t="shared" si="23"/>
        <v>0.00015846376368587112</v>
      </c>
    </row>
    <row r="169" spans="1:17" ht="15.5">
      <c r="A169" t="s">
        <v>1004</v>
      </c>
      <c r="B169" t="s">
        <v>1003</v>
      </c>
      <c r="C169" t="s">
        <v>1002</v>
      </c>
      <c r="D169">
        <v>19179898529.060001</v>
      </c>
      <c r="E169">
        <v>3.9252434300073293</v>
      </c>
      <c r="F169">
        <v>2.77</v>
      </c>
      <c r="G169">
        <v>200.81559999999999</v>
      </c>
      <c r="H169">
        <v>95.51</v>
      </c>
      <c r="I169" s="8"/>
      <c r="J169" s="16" t="str">
        <f t="shared" si="16"/>
        <v>Entergy Corp</v>
      </c>
      <c r="K169" s="15" t="str">
        <f t="shared" si="17"/>
        <v>ETR</v>
      </c>
      <c r="L169" s="14">
        <f t="shared" si="18"/>
        <v>19179.898529060003</v>
      </c>
      <c r="M169" s="13">
        <f t="shared" si="19"/>
        <v>0.039252434300073295</v>
      </c>
      <c r="N169" s="13">
        <f t="shared" si="20"/>
        <v>0.027699999999999999</v>
      </c>
      <c r="O169" s="12">
        <f t="shared" si="21"/>
        <v>0.0674960805151293</v>
      </c>
      <c r="P169" s="11">
        <f t="shared" si="22"/>
        <v>0.0007571680635776939</v>
      </c>
      <c r="Q169" s="10">
        <f t="shared" si="23"/>
        <v>5.1105876582724572E-05</v>
      </c>
    </row>
    <row r="170" spans="1:17" ht="15.5">
      <c r="A170" t="s">
        <v>1001</v>
      </c>
      <c r="B170" t="s">
        <v>1000</v>
      </c>
      <c r="C170" t="s">
        <v>999</v>
      </c>
      <c r="D170">
        <v>13243686129.59</v>
      </c>
      <c r="E170">
        <v>3.5153174739003932</v>
      </c>
      <c r="F170">
        <v>5.633</v>
      </c>
      <c r="G170">
        <v>226.65899999999999</v>
      </c>
      <c r="H170">
        <v>58.43</v>
      </c>
      <c r="I170" s="8"/>
      <c r="J170" s="16" t="str">
        <f t="shared" si="16"/>
        <v>Evergy Inc</v>
      </c>
      <c r="K170" s="15" t="str">
        <f t="shared" si="17"/>
        <v>EVRG</v>
      </c>
      <c r="L170" s="14">
        <f t="shared" si="18"/>
        <v>13243.68612959</v>
      </c>
      <c r="M170" s="13">
        <f t="shared" si="19"/>
        <v>0.03515317473900393</v>
      </c>
      <c r="N170" s="13">
        <f t="shared" si="20"/>
        <v>0.056329999999999998</v>
      </c>
      <c r="O170" s="12">
        <f t="shared" si="21"/>
        <v>0.092473263905527972</v>
      </c>
      <c r="P170" s="11">
        <f t="shared" si="22"/>
        <v>0.00052282321338557554</v>
      </c>
      <c r="Q170" s="10">
        <f t="shared" si="23"/>
        <v>4.8347168987340495E-05</v>
      </c>
    </row>
    <row r="171" spans="1:17" ht="15.5">
      <c r="A171" t="s">
        <v>998</v>
      </c>
      <c r="B171" t="s">
        <v>997</v>
      </c>
      <c r="C171" t="s">
        <v>996</v>
      </c>
      <c r="D171">
        <v>44925658342.5</v>
      </c>
      <c r="E171">
        <v>0</v>
      </c>
      <c r="F171">
        <v>13.18</v>
      </c>
      <c r="G171">
        <v>206.5548</v>
      </c>
      <c r="H171">
        <v>217.50</v>
      </c>
      <c r="I171" s="8"/>
      <c r="J171" s="16" t="str">
        <f t="shared" si="16"/>
        <v>Edwards Lifesciences Corp</v>
      </c>
      <c r="K171" s="15" t="str">
        <f t="shared" si="17"/>
        <v>EW</v>
      </c>
      <c r="L171" s="14">
        <f t="shared" si="18"/>
        <v>44925.658342499999</v>
      </c>
      <c r="M171" s="13">
        <f t="shared" si="19"/>
        <v>0</v>
      </c>
      <c r="N171" s="13">
        <f t="shared" si="20"/>
        <v>0.1318</v>
      </c>
      <c r="O171" s="12">
        <f t="shared" si="21"/>
        <v>0.1318</v>
      </c>
      <c r="P171" s="11">
        <f t="shared" si="22"/>
        <v>0.0017735377317353782</v>
      </c>
      <c r="Q171" s="10">
        <f t="shared" si="23"/>
        <v>0.00023375227304272284</v>
      </c>
    </row>
    <row r="172" spans="1:17" ht="15.5">
      <c r="A172" t="s">
        <v>995</v>
      </c>
      <c r="B172" t="s">
        <v>994</v>
      </c>
      <c r="C172" t="s">
        <v>993</v>
      </c>
      <c r="D172">
        <v>36113318763.839996</v>
      </c>
      <c r="E172">
        <v>4.1181229773462791</v>
      </c>
      <c r="F172">
        <v>1.1879999999999999</v>
      </c>
      <c r="G172">
        <v>973.9298</v>
      </c>
      <c r="H172">
        <v>37.08</v>
      </c>
      <c r="I172" s="8"/>
      <c r="J172" s="16" t="str">
        <f t="shared" si="16"/>
        <v>Exelon Corp</v>
      </c>
      <c r="K172" s="15" t="str">
        <f t="shared" si="17"/>
        <v>EXC</v>
      </c>
      <c r="L172" s="14">
        <f t="shared" si="18"/>
        <v>36113.318763839998</v>
      </c>
      <c r="M172" s="13">
        <f t="shared" si="19"/>
        <v>0.041181229773462794</v>
      </c>
      <c r="N172" s="13">
        <f t="shared" si="20"/>
        <v>0.01188</v>
      </c>
      <c r="O172" s="12">
        <f t="shared" si="21"/>
        <v>0.053305846278317165</v>
      </c>
      <c r="P172" s="11">
        <f t="shared" si="22"/>
        <v>0.0014256515276319785</v>
      </c>
      <c r="Q172" s="10">
        <f t="shared" si="23"/>
        <v>7.5995561178398286E-05</v>
      </c>
    </row>
    <row r="173" spans="1:17" ht="15.5">
      <c r="A173" t="s">
        <v>992</v>
      </c>
      <c r="B173" t="s">
        <v>991</v>
      </c>
      <c r="C173" t="s">
        <v>990</v>
      </c>
      <c r="D173">
        <v>12028840530.175001</v>
      </c>
      <c r="E173">
        <v>1.4579987431045318</v>
      </c>
      <c r="F173">
        <v>9.7000000000000011</v>
      </c>
      <c r="G173">
        <v>167.9888</v>
      </c>
      <c r="H173">
        <v>71.605</v>
      </c>
      <c r="I173" s="8"/>
      <c r="J173" s="16" t="str">
        <f t="shared" si="16"/>
        <v>Expeditors International of Washington I</v>
      </c>
      <c r="K173" s="15" t="str">
        <f t="shared" si="17"/>
        <v>EXPD</v>
      </c>
      <c r="L173" s="14">
        <f t="shared" si="18"/>
        <v>12028.840530175001</v>
      </c>
      <c r="M173" s="13">
        <f t="shared" si="19"/>
        <v>0.014579987431045318</v>
      </c>
      <c r="N173" s="13">
        <f t="shared" si="20"/>
        <v>0.097000000000000017</v>
      </c>
      <c r="O173" s="12">
        <f t="shared" si="21"/>
        <v>0.11228711682145104</v>
      </c>
      <c r="P173" s="11">
        <f t="shared" si="22"/>
        <v>0.00047486455037902943</v>
      </c>
      <c r="Q173" s="10">
        <f t="shared" si="23"/>
        <v>5.33211712427759E-05</v>
      </c>
    </row>
    <row r="174" spans="1:17" ht="15.5">
      <c r="A174" t="s">
        <v>989</v>
      </c>
      <c r="B174" t="s">
        <v>988</v>
      </c>
      <c r="C174" t="s">
        <v>987</v>
      </c>
      <c r="D174">
        <v>9936428092.5000019</v>
      </c>
      <c r="E174">
        <v>1.2440123978585516</v>
      </c>
      <c r="F174">
        <v>13.667</v>
      </c>
      <c r="G174">
        <v>134.4657</v>
      </c>
      <c r="H174">
        <v>70.98</v>
      </c>
      <c r="I174" s="8"/>
      <c r="J174" s="16" t="str">
        <f t="shared" si="16"/>
        <v>Expedia Group Inc</v>
      </c>
      <c r="K174" s="15" t="str">
        <f t="shared" si="17"/>
        <v>EXPE</v>
      </c>
      <c r="L174" s="14">
        <f t="shared" si="18"/>
        <v>9936.4280925000021</v>
      </c>
      <c r="M174" s="13">
        <f t="shared" si="19"/>
        <v>0.012440123978585516</v>
      </c>
      <c r="N174" s="13">
        <f t="shared" si="20"/>
        <v>0.13666999999999999</v>
      </c>
      <c r="O174" s="12">
        <f t="shared" si="21"/>
        <v>0.14996021985066216</v>
      </c>
      <c r="P174" s="11">
        <f t="shared" si="22"/>
        <v>0.0003922620344564435</v>
      </c>
      <c r="Q174" s="10">
        <f t="shared" si="23"/>
        <v>5.8823700926156284E-05</v>
      </c>
    </row>
    <row r="175" spans="1:17" ht="15.5">
      <c r="A175" t="s">
        <v>986</v>
      </c>
      <c r="B175" t="s">
        <v>985</v>
      </c>
      <c r="C175" t="s">
        <v>984</v>
      </c>
      <c r="D175">
        <v>11426542441.919998</v>
      </c>
      <c r="E175">
        <v>4.1239800543970997</v>
      </c>
      <c r="F175">
        <v>4.165</v>
      </c>
      <c r="G175">
        <v>129.4939</v>
      </c>
      <c r="H175">
        <v>88.24</v>
      </c>
      <c r="I175" s="8"/>
      <c r="J175" s="16" t="str">
        <f t="shared" si="16"/>
        <v>Extra Space Storage Inc</v>
      </c>
      <c r="K175" s="15" t="str">
        <f t="shared" si="17"/>
        <v>EXR</v>
      </c>
      <c r="L175" s="14">
        <f t="shared" si="18"/>
        <v>11426.542441919999</v>
      </c>
      <c r="M175" s="13">
        <f t="shared" si="19"/>
        <v>0.041239800543971</v>
      </c>
      <c r="N175" s="13">
        <f t="shared" si="20"/>
        <v>0.04165</v>
      </c>
      <c r="O175" s="12">
        <f t="shared" si="21"/>
        <v>0.083748619390299206</v>
      </c>
      <c r="P175" s="11">
        <f t="shared" si="22"/>
        <v>0.00045108752796727751</v>
      </c>
      <c r="Q175" s="10">
        <f t="shared" si="23"/>
        <v>3.7777957691442474E-05</v>
      </c>
    </row>
    <row r="176" spans="1:17" ht="15.5">
      <c r="A176" t="s">
        <v>983</v>
      </c>
      <c r="B176" t="s">
        <v>982</v>
      </c>
      <c r="C176" t="s">
        <v>981</v>
      </c>
      <c r="D176">
        <v>20243133309.870003</v>
      </c>
      <c r="E176">
        <v>4.1846758349705304</v>
      </c>
      <c r="F176">
        <v>13.505</v>
      </c>
      <c r="G176">
        <v>3906.1879999999996</v>
      </c>
      <c r="H176">
        <v>5.09</v>
      </c>
      <c r="I176" s="8"/>
      <c r="J176" s="16" t="str">
        <f t="shared" si="16"/>
        <v>Ford Motor Co</v>
      </c>
      <c r="K176" s="15" t="str">
        <f t="shared" si="17"/>
        <v>F</v>
      </c>
      <c r="L176" s="14">
        <f t="shared" si="18"/>
        <v>20243.133309870002</v>
      </c>
      <c r="M176" s="13">
        <f t="shared" si="19"/>
        <v>0.041846758349705304</v>
      </c>
      <c r="N176" s="13">
        <f t="shared" si="20"/>
        <v>0.13505</v>
      </c>
      <c r="O176" s="12">
        <f t="shared" si="21"/>
        <v>0.17972246070726916</v>
      </c>
      <c r="P176" s="11">
        <f t="shared" si="22"/>
        <v>0.00079914156092934102</v>
      </c>
      <c r="Q176" s="10">
        <f t="shared" si="23"/>
        <v>0.00014362368778366924</v>
      </c>
    </row>
    <row r="177" spans="1:17" ht="15.5">
      <c r="A177" t="s">
        <v>980</v>
      </c>
      <c r="B177" t="s">
        <v>979</v>
      </c>
      <c r="C177" t="s">
        <v>978</v>
      </c>
      <c r="D177">
        <v>6871301804.2200003</v>
      </c>
      <c r="E177">
        <v>3.2590721175930182</v>
      </c>
      <c r="F177">
        <v>11.96</v>
      </c>
      <c r="G177">
        <v>157.8158</v>
      </c>
      <c r="H177">
        <v>43.54</v>
      </c>
      <c r="I177" s="8"/>
      <c r="J177" s="16" t="str">
        <f t="shared" si="16"/>
        <v>Diamondback Energy Inc</v>
      </c>
      <c r="K177" s="15" t="str">
        <f t="shared" si="17"/>
        <v>FANG</v>
      </c>
      <c r="L177" s="14">
        <f t="shared" si="18"/>
        <v>6871.3018042200001</v>
      </c>
      <c r="M177" s="13">
        <f t="shared" si="19"/>
        <v>0.032590721175930183</v>
      </c>
      <c r="N177" s="13">
        <f t="shared" si="20"/>
        <v>0.11960000000000001</v>
      </c>
      <c r="O177" s="12">
        <f t="shared" si="21"/>
        <v>0.15413964630225083</v>
      </c>
      <c r="P177" s="11">
        <f t="shared" si="22"/>
        <v>0.0002712595310906556</v>
      </c>
      <c r="Q177" s="10">
        <f t="shared" si="23"/>
        <v>4.1811848178428063E-05</v>
      </c>
    </row>
    <row r="178" spans="1:17" ht="15.5">
      <c r="A178" t="s">
        <v>977</v>
      </c>
      <c r="B178" t="s">
        <v>976</v>
      </c>
      <c r="C178" t="s">
        <v>975</v>
      </c>
      <c r="D178">
        <v>20804630871.080002</v>
      </c>
      <c r="E178">
        <v>2.7167310877967976</v>
      </c>
      <c r="F178">
        <v>13.85</v>
      </c>
      <c r="G178">
        <v>574.39620000000002</v>
      </c>
      <c r="H178">
        <v>36.22</v>
      </c>
      <c r="I178" s="8"/>
      <c r="J178" s="16" t="str">
        <f t="shared" si="16"/>
        <v>Fastenal Co</v>
      </c>
      <c r="K178" s="15" t="str">
        <f t="shared" si="17"/>
        <v>FAST</v>
      </c>
      <c r="L178" s="14">
        <f t="shared" si="18"/>
        <v>20804.63087108</v>
      </c>
      <c r="M178" s="13">
        <f t="shared" si="19"/>
        <v>0.027167310877967976</v>
      </c>
      <c r="N178" s="13">
        <f t="shared" si="20"/>
        <v>0.13849999999999998</v>
      </c>
      <c r="O178" s="12">
        <f t="shared" si="21"/>
        <v>0.16754864715626724</v>
      </c>
      <c r="P178" s="11">
        <f t="shared" si="22"/>
        <v>0.00082130789410784133</v>
      </c>
      <c r="Q178" s="10">
        <f t="shared" si="23"/>
        <v>0.0001376090265565316</v>
      </c>
    </row>
    <row r="179" spans="1:17" ht="15.5">
      <c r="A179" t="s">
        <v>974</v>
      </c>
      <c r="B179" t="s">
        <v>973</v>
      </c>
      <c r="C179" t="s">
        <v>972</v>
      </c>
      <c r="D179">
        <v>583239936543</v>
      </c>
      <c r="E179">
        <v>0</v>
      </c>
      <c r="F179">
        <v>22.16</v>
      </c>
      <c r="G179">
        <v>2404.5519999999997</v>
      </c>
      <c r="H179">
        <v>204.71</v>
      </c>
      <c r="I179" s="8"/>
      <c r="J179" s="16" t="str">
        <f t="shared" si="16"/>
        <v>Facebook Inc</v>
      </c>
      <c r="K179" s="15" t="str">
        <f t="shared" si="17"/>
        <v>FB</v>
      </c>
      <c r="L179" s="14">
        <f t="shared" si="18"/>
        <v>583239.93654300005</v>
      </c>
      <c r="M179" s="13">
        <f t="shared" si="19"/>
        <v>0</v>
      </c>
      <c r="N179" s="13">
        <f t="shared" si="20"/>
        <v>0.22159999999999999</v>
      </c>
      <c r="O179" s="12">
        <f t="shared" si="21"/>
        <v>0.22159999999999999</v>
      </c>
      <c r="P179" s="11">
        <f t="shared" si="22"/>
        <v>0.023024660567642925</v>
      </c>
      <c r="Q179" s="10">
        <f t="shared" si="23"/>
        <v>0.0051022647817896716</v>
      </c>
    </row>
    <row r="180" spans="1:17" ht="15.5">
      <c r="A180" t="s">
        <v>971</v>
      </c>
      <c r="B180" t="s">
        <v>970</v>
      </c>
      <c r="C180" t="s">
        <v>969</v>
      </c>
      <c r="D180">
        <v>6733839755.8000002</v>
      </c>
      <c r="E180">
        <v>1.9937759336099583</v>
      </c>
      <c r="F180">
        <v>5.63</v>
      </c>
      <c r="G180">
        <v>139.7062</v>
      </c>
      <c r="H180">
        <v>48.20</v>
      </c>
      <c r="I180" s="8"/>
      <c r="J180" s="16" t="str">
        <f t="shared" si="16"/>
        <v>Fortune Brands Home &amp; Security Inc</v>
      </c>
      <c r="K180" s="15" t="str">
        <f t="shared" si="17"/>
        <v>FBHS</v>
      </c>
      <c r="L180" s="14">
        <f t="shared" si="18"/>
        <v>6733.8397558000006</v>
      </c>
      <c r="M180" s="13">
        <f t="shared" si="19"/>
        <v>0.019937759336099582</v>
      </c>
      <c r="N180" s="13">
        <f t="shared" si="20"/>
        <v>0.056299999999999996</v>
      </c>
      <c r="O180" s="12">
        <f t="shared" si="21"/>
        <v>0.076799007261410784</v>
      </c>
      <c r="P180" s="11">
        <f t="shared" si="22"/>
        <v>0.00026583291880384412</v>
      </c>
      <c r="Q180" s="10">
        <f t="shared" si="23"/>
        <v>2.0415704261538447E-05</v>
      </c>
    </row>
    <row r="181" spans="1:17" ht="15.5">
      <c r="A181" t="s">
        <v>968</v>
      </c>
      <c r="B181" t="s">
        <v>967</v>
      </c>
      <c r="C181" t="s">
        <v>966</v>
      </c>
      <c r="D181">
        <v>12820813634.42</v>
      </c>
      <c r="E181">
        <v>0.71347678369195922</v>
      </c>
      <c r="F181">
        <v>136.51</v>
      </c>
      <c r="G181">
        <v>1451.961</v>
      </c>
      <c r="H181">
        <v>8.83</v>
      </c>
      <c r="I181" s="8"/>
      <c r="J181" s="16" t="str">
        <f t="shared" si="16"/>
        <v>Freeport-McMoRan Inc</v>
      </c>
      <c r="K181" s="15" t="str">
        <f t="shared" si="17"/>
        <v>FCX</v>
      </c>
      <c r="L181" s="14">
        <f t="shared" si="18"/>
        <v>12820.813634419999</v>
      </c>
      <c r="M181" s="13">
        <f t="shared" si="19"/>
        <v>0.007134767836919592</v>
      </c>
      <c r="N181" s="13">
        <f t="shared" si="20"/>
        <v>1.3651</v>
      </c>
      <c r="O181" s="12">
        <f t="shared" si="21"/>
        <v>1.3771046036240091</v>
      </c>
      <c r="P181" s="11">
        <f t="shared" si="22"/>
        <v>0.00050612940513507741</v>
      </c>
      <c r="Q181" s="10">
        <f t="shared" si="23"/>
        <v>0.00069699313384099626</v>
      </c>
    </row>
    <row r="182" spans="1:17" ht="15.5">
      <c r="A182" t="s">
        <v>965</v>
      </c>
      <c r="B182" t="s">
        <v>964</v>
      </c>
      <c r="C182" t="s">
        <v>963</v>
      </c>
      <c r="D182">
        <v>33118634483.829998</v>
      </c>
      <c r="E182">
        <v>2.0541137493097739</v>
      </c>
      <c r="F182">
        <v>14.06</v>
      </c>
      <c r="G182">
        <v>261.24979999999999</v>
      </c>
      <c r="H182">
        <v>126.77</v>
      </c>
      <c r="I182" s="8"/>
      <c r="J182" s="16" t="str">
        <f t="shared" si="16"/>
        <v>FedEx Corp</v>
      </c>
      <c r="K182" s="15" t="str">
        <f t="shared" si="17"/>
        <v>FDX</v>
      </c>
      <c r="L182" s="14">
        <f t="shared" si="18"/>
        <v>33118.634483829999</v>
      </c>
      <c r="M182" s="13">
        <f t="shared" si="19"/>
        <v>0.020541137493097737</v>
      </c>
      <c r="N182" s="13">
        <f t="shared" si="20"/>
        <v>0.1406</v>
      </c>
      <c r="O182" s="12">
        <f t="shared" si="21"/>
        <v>0.1625851794588625</v>
      </c>
      <c r="P182" s="11">
        <f t="shared" si="22"/>
        <v>0.0013074298752136296</v>
      </c>
      <c r="Q182" s="10">
        <f t="shared" si="23"/>
        <v>0.00021256872089148616</v>
      </c>
    </row>
    <row r="183" spans="1:17" ht="15.5">
      <c r="A183" t="s">
        <v>962</v>
      </c>
      <c r="B183" t="s">
        <v>961</v>
      </c>
      <c r="C183" t="s">
        <v>960</v>
      </c>
      <c r="D183">
        <v>22358174992.650002</v>
      </c>
      <c r="E183">
        <v>3.7799854615943782</v>
      </c>
      <c r="F183">
        <v>1.613</v>
      </c>
      <c r="G183">
        <v>541.75369999999998</v>
      </c>
      <c r="H183">
        <v>41.27</v>
      </c>
      <c r="I183" s="8"/>
      <c r="J183" s="16" t="str">
        <f t="shared" si="16"/>
        <v>FirstEnergy Corp</v>
      </c>
      <c r="K183" s="15" t="str">
        <f t="shared" si="17"/>
        <v>FE</v>
      </c>
      <c r="L183" s="14">
        <f t="shared" si="18"/>
        <v>22358.174992650002</v>
      </c>
      <c r="M183" s="13">
        <f t="shared" si="19"/>
        <v>0.037799854615943783</v>
      </c>
      <c r="N183" s="13">
        <f t="shared" si="20"/>
        <v>0.016129999999999999</v>
      </c>
      <c r="O183" s="12">
        <f t="shared" si="21"/>
        <v>0.054234710443421368</v>
      </c>
      <c r="P183" s="11">
        <f t="shared" si="22"/>
        <v>0.00088263741534745741</v>
      </c>
      <c r="Q183" s="10">
        <f t="shared" si="23"/>
        <v>4.786958464789919E-05</v>
      </c>
    </row>
    <row r="184" spans="1:17" ht="15.5">
      <c r="A184" t="s">
        <v>959</v>
      </c>
      <c r="B184" t="s">
        <v>958</v>
      </c>
      <c r="C184" t="s">
        <v>957</v>
      </c>
      <c r="D184">
        <v>8443194539.999999</v>
      </c>
      <c r="E184">
        <v>0</v>
      </c>
      <c r="F184">
        <v>4.0149999999999997</v>
      </c>
      <c r="G184">
        <v>60.628999999999998</v>
      </c>
      <c r="H184">
        <v>139.26</v>
      </c>
      <c r="I184" s="8"/>
      <c r="J184" s="16" t="str">
        <f t="shared" si="16"/>
        <v>F5 Networks Inc</v>
      </c>
      <c r="K184" s="15" t="str">
        <f t="shared" si="17"/>
        <v>FFIV</v>
      </c>
      <c r="L184" s="14">
        <f t="shared" si="18"/>
        <v>8443.1945399999986</v>
      </c>
      <c r="M184" s="13">
        <f t="shared" si="19"/>
        <v>0</v>
      </c>
      <c r="N184" s="13">
        <f t="shared" si="20"/>
        <v>0.040149999999999998</v>
      </c>
      <c r="O184" s="12">
        <f t="shared" si="21"/>
        <v>0.040149999999999998</v>
      </c>
      <c r="P184" s="11">
        <f t="shared" si="22"/>
        <v>0.00033331340364368815</v>
      </c>
      <c r="Q184" s="10">
        <f t="shared" si="23"/>
        <v>1.3382533156294079E-05</v>
      </c>
    </row>
    <row r="185" spans="1:17" ht="15.5">
      <c r="A185" t="s">
        <v>956</v>
      </c>
      <c r="B185" t="s">
        <v>955</v>
      </c>
      <c r="C185" t="s">
        <v>954</v>
      </c>
      <c r="D185">
        <v>81473325280.37999</v>
      </c>
      <c r="E185">
        <v>1.1183562059291836</v>
      </c>
      <c r="F185">
        <v>18.45</v>
      </c>
      <c r="G185">
        <v>617.73689999999999</v>
      </c>
      <c r="H185">
        <v>131.88999999999999</v>
      </c>
      <c r="I185" s="8"/>
      <c r="J185" s="16" t="str">
        <f t="shared" si="16"/>
        <v>Fidelity National Information Services I</v>
      </c>
      <c r="K185" s="15" t="str">
        <f t="shared" si="17"/>
        <v>FIS</v>
      </c>
      <c r="L185" s="14">
        <f t="shared" si="18"/>
        <v>81473.325280379984</v>
      </c>
      <c r="M185" s="13">
        <f t="shared" si="19"/>
        <v>0.011183562059291836</v>
      </c>
      <c r="N185" s="13">
        <f t="shared" si="20"/>
        <v>0.1845</v>
      </c>
      <c r="O185" s="12">
        <f t="shared" si="21"/>
        <v>0.19671524565926152</v>
      </c>
      <c r="P185" s="11">
        <f t="shared" si="22"/>
        <v>0.0032163360949128148</v>
      </c>
      <c r="Q185" s="10">
        <f t="shared" si="23"/>
        <v>0.00063270234503352428</v>
      </c>
    </row>
    <row r="186" spans="1:17" ht="15.5">
      <c r="A186" t="s">
        <v>953</v>
      </c>
      <c r="B186" t="s">
        <v>952</v>
      </c>
      <c r="C186" t="s">
        <v>951</v>
      </c>
      <c r="D186">
        <v>69703204443.479996</v>
      </c>
      <c r="E186">
        <v>0</v>
      </c>
      <c r="F186">
        <v>14.774000000000001</v>
      </c>
      <c r="G186">
        <v>676.33619999999996</v>
      </c>
      <c r="H186">
        <v>103.06</v>
      </c>
      <c r="I186" s="8"/>
      <c r="J186" s="16" t="str">
        <f t="shared" si="16"/>
        <v>Fiserv Inc</v>
      </c>
      <c r="K186" s="15" t="str">
        <f t="shared" si="17"/>
        <v>FISV</v>
      </c>
      <c r="L186" s="14">
        <f t="shared" si="18"/>
        <v>69703.20444347999</v>
      </c>
      <c r="M186" s="13">
        <f t="shared" si="19"/>
        <v>0</v>
      </c>
      <c r="N186" s="13">
        <f t="shared" si="20"/>
        <v>0.14774000000000001</v>
      </c>
      <c r="O186" s="12">
        <f t="shared" si="21"/>
        <v>0.14774000000000001</v>
      </c>
      <c r="P186" s="11">
        <f t="shared" si="22"/>
        <v>0.0027516850651564122</v>
      </c>
      <c r="Q186" s="10">
        <f t="shared" si="23"/>
        <v>0.00040653395152620835</v>
      </c>
    </row>
    <row r="187" spans="1:17" ht="15.5">
      <c r="A187" t="s">
        <v>950</v>
      </c>
      <c r="B187" t="s">
        <v>949</v>
      </c>
      <c r="C187" t="s">
        <v>948</v>
      </c>
      <c r="D187">
        <v>13294309140.000002</v>
      </c>
      <c r="E187">
        <v>5.7891920813269122</v>
      </c>
      <c r="F187">
        <v>9.7729999999999997</v>
      </c>
      <c r="G187">
        <v>711.30599999999993</v>
      </c>
      <c r="H187">
        <v>18.69</v>
      </c>
      <c r="I187" s="8"/>
      <c r="J187" s="16" t="str">
        <f t="shared" si="16"/>
        <v>Fifth Third Bancorp</v>
      </c>
      <c r="K187" s="15" t="str">
        <f t="shared" si="17"/>
        <v>FITB</v>
      </c>
      <c r="L187" s="14">
        <f t="shared" si="18"/>
        <v>13294.309140000001</v>
      </c>
      <c r="M187" s="13">
        <f t="shared" si="19"/>
        <v>0.057891920813269125</v>
      </c>
      <c r="N187" s="13">
        <f t="shared" si="20"/>
        <v>0.097729999999999997</v>
      </c>
      <c r="O187" s="12">
        <f t="shared" si="21"/>
        <v>0.15845080952380952</v>
      </c>
      <c r="P187" s="11">
        <f t="shared" si="22"/>
        <v>0.00052482166643820971</v>
      </c>
      <c r="Q187" s="10">
        <f t="shared" si="23"/>
        <v>8.3158417902769063E-05</v>
      </c>
    </row>
    <row r="188" spans="1:17" ht="15.5">
      <c r="A188" t="s">
        <v>947</v>
      </c>
      <c r="B188" t="s">
        <v>946</v>
      </c>
      <c r="C188" t="s">
        <v>945</v>
      </c>
      <c r="D188">
        <v>5835370913.3999996</v>
      </c>
      <c r="E188">
        <v>1.6820276497695854</v>
      </c>
      <c r="F188">
        <v>10.40</v>
      </c>
      <c r="G188">
        <v>134.4556</v>
      </c>
      <c r="H188">
        <v>43.40</v>
      </c>
      <c r="I188" s="8"/>
      <c r="J188" s="16" t="str">
        <f t="shared" si="16"/>
        <v>FLIR Systems Inc</v>
      </c>
      <c r="K188" s="15" t="str">
        <f t="shared" si="17"/>
        <v>FLIR</v>
      </c>
      <c r="L188" s="14">
        <f t="shared" si="18"/>
        <v>5835.3709134000001</v>
      </c>
      <c r="M188" s="13">
        <f t="shared" si="19"/>
        <v>0.016820276497695855</v>
      </c>
      <c r="N188" s="13">
        <f t="shared" si="20"/>
        <v>0.10400000000000001</v>
      </c>
      <c r="O188" s="12">
        <f t="shared" si="21"/>
        <v>0.12169493087557605</v>
      </c>
      <c r="P188" s="11">
        <f t="shared" si="22"/>
        <v>0.00023036391397286595</v>
      </c>
      <c r="Q188" s="10">
        <f t="shared" si="23"/>
        <v>2.8034120587155068E-05</v>
      </c>
    </row>
    <row r="189" spans="1:17" ht="15.5">
      <c r="A189" t="s">
        <v>944</v>
      </c>
      <c r="B189" t="s">
        <v>943</v>
      </c>
      <c r="C189" t="s">
        <v>942</v>
      </c>
      <c r="D189">
        <v>3665273942.0700006</v>
      </c>
      <c r="E189">
        <v>2.8115015974440896</v>
      </c>
      <c r="F189" t="s">
        <v>8</v>
      </c>
      <c r="G189">
        <v>130.11269999999999</v>
      </c>
      <c r="H189">
        <v>28.17</v>
      </c>
      <c r="I189" s="8"/>
      <c r="J189" s="16" t="str">
        <f t="shared" si="16"/>
        <v>Flowserve Corp</v>
      </c>
      <c r="K189" s="15" t="str">
        <f t="shared" si="17"/>
        <v>FLS</v>
      </c>
      <c r="L189" s="14">
        <f t="shared" si="18"/>
        <v>3665.2739420700004</v>
      </c>
      <c r="M189" s="13">
        <f t="shared" si="19"/>
        <v>0.028115015974440896</v>
      </c>
      <c r="N189" s="13" t="str">
        <f t="shared" si="20"/>
        <v>N/A</v>
      </c>
      <c r="O189" s="12" t="str">
        <f t="shared" si="21"/>
        <v>N/A</v>
      </c>
      <c r="P189" s="11" t="str">
        <f t="shared" si="22"/>
        <v>N/A</v>
      </c>
      <c r="Q189" s="10" t="str">
        <f t="shared" si="23"/>
        <v>N/A</v>
      </c>
    </row>
    <row r="190" spans="1:17" ht="15.5">
      <c r="A190" t="s">
        <v>941</v>
      </c>
      <c r="B190" t="s">
        <v>940</v>
      </c>
      <c r="C190" t="s">
        <v>939</v>
      </c>
      <c r="D190">
        <v>20209680651.25</v>
      </c>
      <c r="E190">
        <v>0.03316062176165803</v>
      </c>
      <c r="F190">
        <v>11.05</v>
      </c>
      <c r="G190">
        <v>83.770699999999991</v>
      </c>
      <c r="H190">
        <v>241.25</v>
      </c>
      <c r="I190" s="8"/>
      <c r="J190" s="16" t="str">
        <f t="shared" si="16"/>
        <v>FleetCor Technologies Inc</v>
      </c>
      <c r="K190" s="15" t="str">
        <f t="shared" si="17"/>
        <v>FLT</v>
      </c>
      <c r="L190" s="14">
        <f t="shared" si="18"/>
        <v>20209.680651250001</v>
      </c>
      <c r="M190" s="13">
        <f t="shared" si="19"/>
        <v>0.00033160621761658027</v>
      </c>
      <c r="N190" s="13">
        <f t="shared" si="20"/>
        <v>0.1105</v>
      </c>
      <c r="O190" s="12">
        <f t="shared" si="21"/>
        <v>0.11084992746113989</v>
      </c>
      <c r="P190" s="11">
        <f t="shared" si="22"/>
        <v>0.00079782094472741194</v>
      </c>
      <c r="Q190" s="10">
        <f t="shared" si="23"/>
        <v>8.8438393850011709E-05</v>
      </c>
    </row>
    <row r="191" spans="1:17" ht="15.5">
      <c r="A191" t="s">
        <v>938</v>
      </c>
      <c r="B191" t="s">
        <v>937</v>
      </c>
      <c r="C191" t="s">
        <v>936</v>
      </c>
      <c r="D191">
        <v>11895583236.6</v>
      </c>
      <c r="E191">
        <v>1.8650707290533188</v>
      </c>
      <c r="F191">
        <v>9.8000000000000007</v>
      </c>
      <c r="G191">
        <v>129.44049999999999</v>
      </c>
      <c r="H191">
        <v>91.90</v>
      </c>
      <c r="I191" s="8"/>
      <c r="J191" s="16" t="str">
        <f t="shared" si="16"/>
        <v>FMC Corp</v>
      </c>
      <c r="K191" s="15" t="str">
        <f t="shared" si="17"/>
        <v>FMC</v>
      </c>
      <c r="L191" s="14">
        <f t="shared" si="18"/>
        <v>11895.5832366</v>
      </c>
      <c r="M191" s="13">
        <f t="shared" si="19"/>
        <v>0.018650707290533187</v>
      </c>
      <c r="N191" s="13">
        <f t="shared" si="20"/>
        <v>0.098000000000000004</v>
      </c>
      <c r="O191" s="12">
        <f t="shared" si="21"/>
        <v>0.11756459194776932</v>
      </c>
      <c r="P191" s="11">
        <f t="shared" si="22"/>
        <v>0.00046960392990280978</v>
      </c>
      <c r="Q191" s="10">
        <f t="shared" si="23"/>
        <v>5.52087943960927E-05</v>
      </c>
    </row>
    <row r="192" spans="1:17" ht="15.5">
      <c r="A192" t="s">
        <v>935</v>
      </c>
      <c r="B192" t="s">
        <v>934</v>
      </c>
      <c r="C192" t="s">
        <v>933</v>
      </c>
      <c r="D192">
        <v>15617545425.6</v>
      </c>
      <c r="E192">
        <v>1.7510630073444145</v>
      </c>
      <c r="F192">
        <v>-3.935</v>
      </c>
      <c r="G192">
        <v>344.80869999999999</v>
      </c>
      <c r="H192">
        <v>25.87</v>
      </c>
      <c r="I192" s="8"/>
      <c r="J192" s="16" t="str">
        <f t="shared" si="16"/>
        <v>Fox Corp</v>
      </c>
      <c r="K192" s="15" t="str">
        <f t="shared" si="17"/>
        <v>FOXA</v>
      </c>
      <c r="L192" s="14">
        <f t="shared" si="18"/>
        <v>15617.545425600001</v>
      </c>
      <c r="M192" s="13">
        <f t="shared" si="19"/>
        <v>0.017510630073444146</v>
      </c>
      <c r="N192" s="13">
        <f t="shared" si="20"/>
        <v>-0.039350000000000003</v>
      </c>
      <c r="O192" s="12">
        <f t="shared" si="21"/>
        <v>-0.022183891573250871</v>
      </c>
      <c r="P192" s="11">
        <f t="shared" si="22"/>
        <v>0.00061653645402876727</v>
      </c>
      <c r="Q192" s="10">
        <f t="shared" si="23"/>
        <v>-1.3677177847130743E-05</v>
      </c>
    </row>
    <row r="193" spans="1:17" ht="15.5">
      <c r="A193" t="s">
        <v>932</v>
      </c>
      <c r="B193" t="s">
        <v>931</v>
      </c>
      <c r="C193" t="s">
        <v>930</v>
      </c>
      <c r="D193">
        <v>17863584846.900002</v>
      </c>
      <c r="E193">
        <v>0.75750311631028855</v>
      </c>
      <c r="F193">
        <v>6.49</v>
      </c>
      <c r="G193">
        <v>171.2876</v>
      </c>
      <c r="H193">
        <v>104.29</v>
      </c>
      <c r="I193" s="8"/>
      <c r="J193" s="16" t="str">
        <f t="shared" si="16"/>
        <v>First Republic Bank/CA</v>
      </c>
      <c r="K193" s="15" t="str">
        <f t="shared" si="17"/>
        <v>FRC</v>
      </c>
      <c r="L193" s="14">
        <f t="shared" si="18"/>
        <v>17863.584846900001</v>
      </c>
      <c r="M193" s="13">
        <f t="shared" si="19"/>
        <v>0.0075750311631028857</v>
      </c>
      <c r="N193" s="13">
        <f t="shared" si="20"/>
        <v>0.064899999999999999</v>
      </c>
      <c r="O193" s="12">
        <f t="shared" si="21"/>
        <v>0.072720840924345581</v>
      </c>
      <c r="P193" s="11">
        <f t="shared" si="22"/>
        <v>0.00070520372809010888</v>
      </c>
      <c r="Q193" s="10">
        <f t="shared" si="23"/>
        <v>5.1283008129696261E-05</v>
      </c>
    </row>
    <row r="194" spans="1:17" ht="15.5">
      <c r="A194" t="s">
        <v>929</v>
      </c>
      <c r="B194" t="s">
        <v>928</v>
      </c>
      <c r="C194" t="s">
        <v>927</v>
      </c>
      <c r="D194">
        <v>6297094235.0799999</v>
      </c>
      <c r="E194">
        <v>5.063047916416477</v>
      </c>
      <c r="F194">
        <v>6.06</v>
      </c>
      <c r="G194">
        <v>75.622599999999991</v>
      </c>
      <c r="H194">
        <v>83.27</v>
      </c>
      <c r="I194" s="8"/>
      <c r="J194" s="16" t="str">
        <f t="shared" si="16"/>
        <v>Federal Realty Investment Trust</v>
      </c>
      <c r="K194" s="15" t="str">
        <f t="shared" si="17"/>
        <v>FRT</v>
      </c>
      <c r="L194" s="14">
        <f t="shared" si="18"/>
        <v>6297.0942350799996</v>
      </c>
      <c r="M194" s="13">
        <f t="shared" si="19"/>
        <v>0.050630479164164771</v>
      </c>
      <c r="N194" s="13">
        <f t="shared" si="20"/>
        <v>0.060600000000000008</v>
      </c>
      <c r="O194" s="12">
        <f t="shared" si="21"/>
        <v>0.11276458268283897</v>
      </c>
      <c r="P194" s="11">
        <f t="shared" si="22"/>
        <v>0.00024859144280235451</v>
      </c>
      <c r="Q194" s="10">
        <f t="shared" si="23"/>
        <v>2.803231030613234E-05</v>
      </c>
    </row>
    <row r="195" spans="1:17" ht="15.5">
      <c r="A195" t="s">
        <v>926</v>
      </c>
      <c r="B195" t="s">
        <v>925</v>
      </c>
      <c r="C195" t="s">
        <v>924</v>
      </c>
      <c r="D195">
        <v>3983347073.9700003</v>
      </c>
      <c r="E195">
        <v>3.7037037037037037</v>
      </c>
      <c r="F195">
        <v>9.50</v>
      </c>
      <c r="G195">
        <v>447.06479999999999</v>
      </c>
      <c r="H195">
        <v>8.91</v>
      </c>
      <c r="I195" s="8"/>
      <c r="J195" s="16" t="str">
        <f t="shared" si="24" ref="J195:J258">B195</f>
        <v>TechnipFMC PLC</v>
      </c>
      <c r="K195" s="15" t="str">
        <f t="shared" si="25" ref="K195:K258">C195</f>
        <v>FTI</v>
      </c>
      <c r="L195" s="14">
        <f t="shared" si="26" ref="L195:L258">D195/1000000</f>
        <v>3983.3470739700001</v>
      </c>
      <c r="M195" s="13">
        <f t="shared" si="27" ref="M195:M258">IFERROR(E195/100,"0.00%")</f>
        <v>0.037037037037037035</v>
      </c>
      <c r="N195" s="13">
        <f t="shared" si="28" ref="N195:N258">IFERROR(F195/100,"N/A")</f>
        <v>0.095</v>
      </c>
      <c r="O195" s="12">
        <f t="shared" si="29" ref="O195:O258">IFERROR(M195*(1+0.5*N195)+N195,"N/A")</f>
        <v>0.1337962962962963</v>
      </c>
      <c r="P195" s="11">
        <f t="shared" si="30" ref="P195:P258">IF(N195="N/A","N/A",L195/$L$504)</f>
        <v>0.00015725125896709076</v>
      </c>
      <c r="Q195" s="10">
        <f t="shared" si="31" ref="Q195:Q258">IF(AND(ISNUMBER(L195),ISNUMBER(O195)),O195*P195,"N/A")</f>
        <v>2.1039636037726498E-05</v>
      </c>
    </row>
    <row r="196" spans="1:17" ht="15.5">
      <c r="A196" t="s">
        <v>923</v>
      </c>
      <c r="B196" t="s">
        <v>922</v>
      </c>
      <c r="C196" t="s">
        <v>921</v>
      </c>
      <c r="D196">
        <v>17368989175.979996</v>
      </c>
      <c r="E196">
        <v>0</v>
      </c>
      <c r="F196">
        <v>16.20</v>
      </c>
      <c r="G196">
        <v>161.21209999999999</v>
      </c>
      <c r="H196">
        <v>107.74</v>
      </c>
      <c r="I196" s="8"/>
      <c r="J196" s="16" t="str">
        <f t="shared" si="24"/>
        <v>Fortinet Inc</v>
      </c>
      <c r="K196" s="15" t="str">
        <f t="shared" si="25"/>
        <v>FTNT</v>
      </c>
      <c r="L196" s="14">
        <f t="shared" si="26"/>
        <v>17368.989175979998</v>
      </c>
      <c r="M196" s="13">
        <f t="shared" si="27"/>
        <v>0</v>
      </c>
      <c r="N196" s="13">
        <f t="shared" si="28"/>
        <v>0.16200000000000001</v>
      </c>
      <c r="O196" s="12">
        <f t="shared" si="29"/>
        <v>0.16200000000000001</v>
      </c>
      <c r="P196" s="11">
        <f t="shared" si="30"/>
        <v>0.0006856784920291878</v>
      </c>
      <c r="Q196" s="10">
        <f t="shared" si="31"/>
        <v>0.00011107991570872843</v>
      </c>
    </row>
    <row r="197" spans="1:17" ht="15.5">
      <c r="A197" t="s">
        <v>920</v>
      </c>
      <c r="B197" t="s">
        <v>919</v>
      </c>
      <c r="C197" t="s">
        <v>918</v>
      </c>
      <c r="D197">
        <v>21558791488</v>
      </c>
      <c r="E197">
        <v>0.4625</v>
      </c>
      <c r="F197">
        <v>5.82</v>
      </c>
      <c r="G197">
        <v>336.85609999999997</v>
      </c>
      <c r="H197">
        <v>64</v>
      </c>
      <c r="I197" s="8"/>
      <c r="J197" s="16" t="str">
        <f t="shared" si="24"/>
        <v>Fortive Corp</v>
      </c>
      <c r="K197" s="15" t="str">
        <f t="shared" si="25"/>
        <v>FTV</v>
      </c>
      <c r="L197" s="14">
        <f t="shared" si="26"/>
        <v>21558.791487999999</v>
      </c>
      <c r="M197" s="13">
        <f t="shared" si="27"/>
        <v>0.0046249999999999998</v>
      </c>
      <c r="N197" s="13">
        <f t="shared" si="28"/>
        <v>0.058200000000000002</v>
      </c>
      <c r="O197" s="12">
        <f t="shared" si="29"/>
        <v>0.062959587499999997</v>
      </c>
      <c r="P197" s="11">
        <f t="shared" si="30"/>
        <v>0.00085108001897464894</v>
      </c>
      <c r="Q197" s="10">
        <f t="shared" si="31"/>
        <v>5.3583646924136065E-05</v>
      </c>
    </row>
    <row r="198" spans="1:17" ht="15.5">
      <c r="A198" t="s">
        <v>917</v>
      </c>
      <c r="B198" t="s">
        <v>916</v>
      </c>
      <c r="C198" t="s">
        <v>915</v>
      </c>
      <c r="D198">
        <v>37470246214.799995</v>
      </c>
      <c r="E198">
        <v>3.317256162915327</v>
      </c>
      <c r="F198">
        <v>4.575</v>
      </c>
      <c r="G198">
        <v>286.86449999999996</v>
      </c>
      <c r="H198">
        <v>130.62</v>
      </c>
      <c r="I198" s="8"/>
      <c r="J198" s="16" t="str">
        <f t="shared" si="24"/>
        <v>General Dynamics Corp</v>
      </c>
      <c r="K198" s="15" t="str">
        <f t="shared" si="25"/>
        <v>GD</v>
      </c>
      <c r="L198" s="14">
        <f t="shared" si="26"/>
        <v>37470.246214799998</v>
      </c>
      <c r="M198" s="13">
        <f t="shared" si="27"/>
        <v>0.033172561629153267</v>
      </c>
      <c r="N198" s="13">
        <f t="shared" si="28"/>
        <v>0.045749999999999999</v>
      </c>
      <c r="O198" s="12">
        <f t="shared" si="29"/>
        <v>0.079681383976420148</v>
      </c>
      <c r="P198" s="11">
        <f t="shared" si="30"/>
        <v>0.0014792191796663269</v>
      </c>
      <c r="Q198" s="10">
        <f t="shared" si="31"/>
        <v>0.00011786623144027782</v>
      </c>
    </row>
    <row r="199" spans="1:17" ht="15.5">
      <c r="A199" t="s">
        <v>914</v>
      </c>
      <c r="B199" t="s">
        <v>913</v>
      </c>
      <c r="C199" t="s">
        <v>912</v>
      </c>
      <c r="D199">
        <v>59480225600.000008</v>
      </c>
      <c r="E199">
        <v>0.58823529411764708</v>
      </c>
      <c r="F199">
        <v>6.0670000000000002</v>
      </c>
      <c r="G199">
        <v>8747.0919999999987</v>
      </c>
      <c r="H199">
        <v>6.80</v>
      </c>
      <c r="I199" s="8"/>
      <c r="J199" s="16" t="str">
        <f t="shared" si="24"/>
        <v>General Electric Co</v>
      </c>
      <c r="K199" s="15" t="str">
        <f t="shared" si="25"/>
        <v>GE</v>
      </c>
      <c r="L199" s="14">
        <f t="shared" si="26"/>
        <v>59480.225600000005</v>
      </c>
      <c r="M199" s="13">
        <f t="shared" si="27"/>
        <v>0.0058823529411764705</v>
      </c>
      <c r="N199" s="13">
        <f t="shared" si="28"/>
        <v>0.060670000000000002</v>
      </c>
      <c r="O199" s="12">
        <f t="shared" si="29"/>
        <v>0.066730794117647055</v>
      </c>
      <c r="P199" s="11">
        <f t="shared" si="30"/>
        <v>0.0023481108187553899</v>
      </c>
      <c r="Q199" s="10">
        <f t="shared" si="31"/>
        <v>0.00015669129961178559</v>
      </c>
    </row>
    <row r="200" spans="1:17" ht="15.5">
      <c r="A200" t="s">
        <v>911</v>
      </c>
      <c r="B200" t="s">
        <v>910</v>
      </c>
      <c r="C200" t="s">
        <v>909</v>
      </c>
      <c r="D200">
        <v>105757274280</v>
      </c>
      <c r="E200">
        <v>3.2107142857142854</v>
      </c>
      <c r="F200">
        <v>0.81800000000000006</v>
      </c>
      <c r="G200">
        <v>1259.0149999999999</v>
      </c>
      <c r="H200">
        <v>84</v>
      </c>
      <c r="I200" s="8"/>
      <c r="J200" s="16" t="str">
        <f t="shared" si="24"/>
        <v>Gilead Sciences Inc</v>
      </c>
      <c r="K200" s="15" t="str">
        <f t="shared" si="25"/>
        <v>GILD</v>
      </c>
      <c r="L200" s="14">
        <f t="shared" si="26"/>
        <v>105757.27428</v>
      </c>
      <c r="M200" s="13">
        <f t="shared" si="27"/>
        <v>0.032107142857142855</v>
      </c>
      <c r="N200" s="13">
        <f t="shared" si="28"/>
        <v>0.0081799999999999998</v>
      </c>
      <c r="O200" s="12">
        <f t="shared" si="29"/>
        <v>0.040418461071428567</v>
      </c>
      <c r="P200" s="11">
        <f t="shared" si="30"/>
        <v>0.0041749976129705378</v>
      </c>
      <c r="Q200" s="10">
        <f t="shared" si="31"/>
        <v>0.00016874697849315686</v>
      </c>
    </row>
    <row r="201" spans="1:17" ht="15.5">
      <c r="A201" t="s">
        <v>908</v>
      </c>
      <c r="B201" t="s">
        <v>907</v>
      </c>
      <c r="C201" t="s">
        <v>906</v>
      </c>
      <c r="D201">
        <v>36301659799.020004</v>
      </c>
      <c r="E201">
        <v>3.2760060110202036</v>
      </c>
      <c r="F201">
        <v>5.867</v>
      </c>
      <c r="G201">
        <v>606.13889999999992</v>
      </c>
      <c r="H201">
        <v>59.89</v>
      </c>
      <c r="I201" s="8"/>
      <c r="J201" s="16" t="str">
        <f t="shared" si="24"/>
        <v>General Mills Inc</v>
      </c>
      <c r="K201" s="15" t="str">
        <f t="shared" si="25"/>
        <v>GIS</v>
      </c>
      <c r="L201" s="14">
        <f t="shared" si="26"/>
        <v>36301.659799020003</v>
      </c>
      <c r="M201" s="13">
        <f t="shared" si="27"/>
        <v>0.032760060110202036</v>
      </c>
      <c r="N201" s="13">
        <f t="shared" si="28"/>
        <v>0.05867</v>
      </c>
      <c r="O201" s="12">
        <f t="shared" si="29"/>
        <v>0.092391076473534811</v>
      </c>
      <c r="P201" s="11">
        <f t="shared" si="30"/>
        <v>0.0014330866981926253</v>
      </c>
      <c r="Q201" s="10">
        <f t="shared" si="31"/>
        <v>0.00013240442272592035</v>
      </c>
    </row>
    <row r="202" spans="1:17" ht="15.5">
      <c r="A202" t="s">
        <v>905</v>
      </c>
      <c r="B202" t="s">
        <v>904</v>
      </c>
      <c r="C202" t="s">
        <v>903</v>
      </c>
      <c r="D202">
        <v>8843083718.8600006</v>
      </c>
      <c r="E202">
        <v>0.87442312363371388</v>
      </c>
      <c r="F202">
        <v>4.9000000000000004</v>
      </c>
      <c r="G202">
        <v>107.3972</v>
      </c>
      <c r="H202">
        <v>82.34</v>
      </c>
      <c r="I202" s="8"/>
      <c r="J202" s="16" t="str">
        <f t="shared" si="24"/>
        <v>Globe Life Inc</v>
      </c>
      <c r="K202" s="15" t="str">
        <f t="shared" si="25"/>
        <v>GL</v>
      </c>
      <c r="L202" s="14">
        <f t="shared" si="26"/>
        <v>8843.0837188599999</v>
      </c>
      <c r="M202" s="13">
        <f t="shared" si="27"/>
        <v>0.008744231236337139</v>
      </c>
      <c r="N202" s="13">
        <f t="shared" si="28"/>
        <v>0.049000000000000002</v>
      </c>
      <c r="O202" s="12">
        <f t="shared" si="29"/>
        <v>0.057958464901627399</v>
      </c>
      <c r="P202" s="11">
        <f t="shared" si="30"/>
        <v>0.00034909989567044966</v>
      </c>
      <c r="Q202" s="10">
        <f t="shared" si="31"/>
        <v>2.0233294050377544E-05</v>
      </c>
    </row>
    <row r="203" spans="1:17" ht="15.5">
      <c r="A203" t="s">
        <v>902</v>
      </c>
      <c r="B203" t="s">
        <v>901</v>
      </c>
      <c r="C203" t="s">
        <v>900</v>
      </c>
      <c r="D203">
        <v>16785268246.930002</v>
      </c>
      <c r="E203">
        <v>3.9618355293048615</v>
      </c>
      <c r="F203">
        <v>4.13</v>
      </c>
      <c r="G203">
        <v>762.62009999999998</v>
      </c>
      <c r="H203">
        <v>22.01</v>
      </c>
      <c r="I203" s="8"/>
      <c r="J203" s="16" t="str">
        <f t="shared" si="24"/>
        <v>Corning Inc</v>
      </c>
      <c r="K203" s="15" t="str">
        <f t="shared" si="25"/>
        <v>GLW</v>
      </c>
      <c r="L203" s="14">
        <f t="shared" si="26"/>
        <v>16785.268246930002</v>
      </c>
      <c r="M203" s="13">
        <f t="shared" si="27"/>
        <v>0.039618355293048614</v>
      </c>
      <c r="N203" s="13">
        <f t="shared" si="28"/>
        <v>0.041299999999999996</v>
      </c>
      <c r="O203" s="12">
        <f t="shared" si="29"/>
        <v>0.081736474329850067</v>
      </c>
      <c r="P203" s="11">
        <f t="shared" si="30"/>
        <v>0.00066263484323986232</v>
      </c>
      <c r="Q203" s="10">
        <f t="shared" si="31"/>
        <v>5.4161435854539233E-05</v>
      </c>
    </row>
    <row r="204" spans="1:17" ht="15.5">
      <c r="A204" t="s">
        <v>899</v>
      </c>
      <c r="B204" t="s">
        <v>898</v>
      </c>
      <c r="C204" t="s">
        <v>897</v>
      </c>
      <c r="D204">
        <v>31927714001.039997</v>
      </c>
      <c r="E204">
        <v>5.5495737999102746</v>
      </c>
      <c r="F204">
        <v>13.355</v>
      </c>
      <c r="G204">
        <v>1432.3779999999999</v>
      </c>
      <c r="H204">
        <v>22.29</v>
      </c>
      <c r="I204" s="8"/>
      <c r="J204" s="16" t="str">
        <f t="shared" si="24"/>
        <v>General Motors Co</v>
      </c>
      <c r="K204" s="15" t="str">
        <f t="shared" si="25"/>
        <v>GM</v>
      </c>
      <c r="L204" s="14">
        <f t="shared" si="26"/>
        <v>31927.714001039996</v>
      </c>
      <c r="M204" s="13">
        <f t="shared" si="27"/>
        <v>0.055495737999102748</v>
      </c>
      <c r="N204" s="13">
        <f t="shared" si="28"/>
        <v>0.13355</v>
      </c>
      <c r="O204" s="12">
        <f t="shared" si="29"/>
        <v>0.19275146590399284</v>
      </c>
      <c r="P204" s="11">
        <f t="shared" si="30"/>
        <v>0.0012604157080394454</v>
      </c>
      <c r="Q204" s="10">
        <f t="shared" si="31"/>
        <v>0.00024294697537302214</v>
      </c>
    </row>
    <row r="205" spans="1:17" ht="15.5">
      <c r="A205" t="s">
        <v>896</v>
      </c>
      <c r="B205" t="s">
        <v>895</v>
      </c>
      <c r="C205" t="s">
        <v>894</v>
      </c>
      <c r="D205">
        <v>919988998253.16016</v>
      </c>
      <c r="E205">
        <v>0</v>
      </c>
      <c r="F205">
        <v>15.506</v>
      </c>
      <c r="G205">
        <v>300.05039999999997</v>
      </c>
      <c r="H205">
        <v>1346.70</v>
      </c>
      <c r="I205" s="8"/>
      <c r="J205" s="16" t="str">
        <f t="shared" si="24"/>
        <v>Alphabet Inc</v>
      </c>
      <c r="K205" s="15" t="str">
        <f t="shared" si="25"/>
        <v>GOOGL</v>
      </c>
      <c r="L205" s="14">
        <f t="shared" si="26"/>
        <v>919988.99825316016</v>
      </c>
      <c r="M205" s="13">
        <f t="shared" si="27"/>
        <v>0</v>
      </c>
      <c r="N205" s="13">
        <f t="shared" si="28"/>
        <v>0.15506</v>
      </c>
      <c r="O205" s="12">
        <f t="shared" si="29"/>
        <v>0.15506</v>
      </c>
      <c r="P205" s="11">
        <f t="shared" si="30"/>
        <v>0.036318559624531392</v>
      </c>
      <c r="Q205" s="10">
        <f t="shared" si="31"/>
        <v>0.005631555855379838</v>
      </c>
    </row>
    <row r="206" spans="1:17" ht="15.5">
      <c r="A206" t="s">
        <v>893</v>
      </c>
      <c r="B206" t="s">
        <v>892</v>
      </c>
      <c r="C206" t="s">
        <v>891</v>
      </c>
      <c r="D206">
        <v>11525855071.439999</v>
      </c>
      <c r="E206">
        <v>3.9505549949545911</v>
      </c>
      <c r="F206">
        <v>2.4769999999999999</v>
      </c>
      <c r="G206">
        <v>145.38159999999999</v>
      </c>
      <c r="H206">
        <v>79.28</v>
      </c>
      <c r="I206" s="8"/>
      <c r="J206" s="16" t="str">
        <f t="shared" si="24"/>
        <v>Genuine Parts Co</v>
      </c>
      <c r="K206" s="15" t="str">
        <f t="shared" si="25"/>
        <v>GPC</v>
      </c>
      <c r="L206" s="14">
        <f t="shared" si="26"/>
        <v>11525.855071439999</v>
      </c>
      <c r="M206" s="13">
        <f t="shared" si="27"/>
        <v>0.039505549949545908</v>
      </c>
      <c r="N206" s="13">
        <f t="shared" si="28"/>
        <v>0.02477</v>
      </c>
      <c r="O206" s="12">
        <f t="shared" si="29"/>
        <v>0.064764826185671032</v>
      </c>
      <c r="P206" s="11">
        <f t="shared" si="30"/>
        <v>0.00045500810926068401</v>
      </c>
      <c r="Q206" s="10">
        <f t="shared" si="31"/>
        <v>2.9468521109339012E-05</v>
      </c>
    </row>
    <row r="207" spans="1:17" ht="15.5">
      <c r="A207" t="s">
        <v>890</v>
      </c>
      <c r="B207" t="s">
        <v>889</v>
      </c>
      <c r="C207" t="s">
        <v>888</v>
      </c>
      <c r="D207">
        <v>49827331245.720009</v>
      </c>
      <c r="E207">
        <v>0.35899289242259963</v>
      </c>
      <c r="F207">
        <v>20.523</v>
      </c>
      <c r="G207">
        <v>300.12849999999997</v>
      </c>
      <c r="H207">
        <v>166.02</v>
      </c>
      <c r="I207" s="8"/>
      <c r="J207" s="16" t="str">
        <f t="shared" si="24"/>
        <v>Global Payments Inc</v>
      </c>
      <c r="K207" s="15" t="str">
        <f t="shared" si="25"/>
        <v>GPN</v>
      </c>
      <c r="L207" s="14">
        <f t="shared" si="26"/>
        <v>49827.331245720008</v>
      </c>
      <c r="M207" s="13">
        <f t="shared" si="27"/>
        <v>0.0035899289242259961</v>
      </c>
      <c r="N207" s="13">
        <f t="shared" si="28"/>
        <v>0.20523</v>
      </c>
      <c r="O207" s="12">
        <f t="shared" si="29"/>
        <v>0.20918830948078543</v>
      </c>
      <c r="P207" s="11">
        <f t="shared" si="30"/>
        <v>0.0019670418931259669</v>
      </c>
      <c r="Q207" s="10">
        <f t="shared" si="31"/>
        <v>0.0004114821683009048</v>
      </c>
    </row>
    <row r="208" spans="1:17" ht="15.5">
      <c r="A208" t="s">
        <v>887</v>
      </c>
      <c r="B208" t="s">
        <v>886</v>
      </c>
      <c r="C208" t="s">
        <v>885</v>
      </c>
      <c r="D208">
        <v>3025832390.8399997</v>
      </c>
      <c r="E208">
        <v>9.5935960591133025</v>
      </c>
      <c r="F208">
        <v>6.367</v>
      </c>
      <c r="G208">
        <v>372.6395</v>
      </c>
      <c r="H208">
        <v>8.1199999999999992</v>
      </c>
      <c r="I208" s="8"/>
      <c r="J208" s="16" t="str">
        <f t="shared" si="24"/>
        <v>Gap Inc/The</v>
      </c>
      <c r="K208" s="15" t="str">
        <f t="shared" si="25"/>
        <v>GPS</v>
      </c>
      <c r="L208" s="14">
        <f t="shared" si="26"/>
        <v>3025.8323908399998</v>
      </c>
      <c r="M208" s="13">
        <f t="shared" si="27"/>
        <v>0.095935960591133018</v>
      </c>
      <c r="N208" s="13">
        <f t="shared" si="28"/>
        <v>0.063670000000000004</v>
      </c>
      <c r="O208" s="12">
        <f t="shared" si="29"/>
        <v>0.16266008189655173</v>
      </c>
      <c r="P208" s="11">
        <f t="shared" si="30"/>
        <v>0.00011945129160155522</v>
      </c>
      <c r="Q208" s="10">
        <f t="shared" si="31"/>
        <v>1.9429956874557854E-05</v>
      </c>
    </row>
    <row r="209" spans="1:17" ht="15.5">
      <c r="A209" t="s">
        <v>884</v>
      </c>
      <c r="B209" t="s">
        <v>883</v>
      </c>
      <c r="C209" t="s">
        <v>882</v>
      </c>
      <c r="D209">
        <v>15503008381.359999</v>
      </c>
      <c r="E209">
        <v>2.9694430754066046</v>
      </c>
      <c r="F209">
        <v>6.90</v>
      </c>
      <c r="G209">
        <v>191.01779999999999</v>
      </c>
      <c r="H209">
        <v>81.16</v>
      </c>
      <c r="I209" s="8"/>
      <c r="J209" s="16" t="str">
        <f t="shared" si="24"/>
        <v>Garmin Ltd</v>
      </c>
      <c r="K209" s="15" t="str">
        <f t="shared" si="25"/>
        <v>GRMN</v>
      </c>
      <c r="L209" s="14">
        <f t="shared" si="26"/>
        <v>15503.00838136</v>
      </c>
      <c r="M209" s="13">
        <f t="shared" si="27"/>
        <v>0.029694430754066047</v>
      </c>
      <c r="N209" s="13">
        <f t="shared" si="28"/>
        <v>0.069000000000000006</v>
      </c>
      <c r="O209" s="12">
        <f t="shared" si="29"/>
        <v>0.099718888615081325</v>
      </c>
      <c r="P209" s="11">
        <f t="shared" si="30"/>
        <v>0.00061201485596797892</v>
      </c>
      <c r="Q209" s="10">
        <f t="shared" si="31"/>
        <v>6.102944125304593E-05</v>
      </c>
    </row>
    <row r="210" spans="1:17" ht="15.5">
      <c r="A210" t="s">
        <v>881</v>
      </c>
      <c r="B210" t="s">
        <v>880</v>
      </c>
      <c r="C210" t="s">
        <v>879</v>
      </c>
      <c r="D210">
        <v>65751514214.040001</v>
      </c>
      <c r="E210">
        <v>2.7581506923999566</v>
      </c>
      <c r="F210">
        <v>5.1269999999999998</v>
      </c>
      <c r="G210">
        <v>343.87369999999999</v>
      </c>
      <c r="H210">
        <v>183.42</v>
      </c>
      <c r="I210" s="8"/>
      <c r="J210" s="16" t="str">
        <f t="shared" si="24"/>
        <v>Goldman Sachs Group Inc/The</v>
      </c>
      <c r="K210" s="15" t="str">
        <f t="shared" si="25"/>
        <v>GS</v>
      </c>
      <c r="L210" s="14">
        <f t="shared" si="26"/>
        <v>65751.514214039998</v>
      </c>
      <c r="M210" s="13">
        <f t="shared" si="27"/>
        <v>0.027581506923999567</v>
      </c>
      <c r="N210" s="13">
        <f t="shared" si="28"/>
        <v>0.051269999999999996</v>
      </c>
      <c r="O210" s="12">
        <f t="shared" si="29"/>
        <v>0.079558558853996292</v>
      </c>
      <c r="P210" s="11">
        <f t="shared" si="30"/>
        <v>0.002595683528737929</v>
      </c>
      <c r="Q210" s="10">
        <f t="shared" si="31"/>
        <v>0.0002065088407874453</v>
      </c>
    </row>
    <row r="211" spans="1:17" ht="15.5">
      <c r="A211" t="s">
        <v>878</v>
      </c>
      <c r="B211" t="s">
        <v>877</v>
      </c>
      <c r="C211" t="s">
        <v>876</v>
      </c>
      <c r="D211">
        <v>14734693802.879999</v>
      </c>
      <c r="E211">
        <v>2.1804920531243202</v>
      </c>
      <c r="F211">
        <v>9.4670000000000005</v>
      </c>
      <c r="G211">
        <v>53.467939999999999</v>
      </c>
      <c r="H211">
        <v>275.58</v>
      </c>
      <c r="I211" s="8"/>
      <c r="J211" s="16" t="str">
        <f t="shared" si="24"/>
        <v>WW Grainger Inc</v>
      </c>
      <c r="K211" s="15" t="str">
        <f t="shared" si="25"/>
        <v>GWW</v>
      </c>
      <c r="L211" s="14">
        <f t="shared" si="26"/>
        <v>14734.69380288</v>
      </c>
      <c r="M211" s="13">
        <f t="shared" si="27"/>
        <v>0.021804920531243201</v>
      </c>
      <c r="N211" s="13">
        <f t="shared" si="28"/>
        <v>0.094670000000000004</v>
      </c>
      <c r="O211" s="12">
        <f t="shared" si="29"/>
        <v>0.1175070564445896</v>
      </c>
      <c r="P211" s="11">
        <f t="shared" si="30"/>
        <v>0.00058168397279230433</v>
      </c>
      <c r="Q211" s="10">
        <f t="shared" si="31"/>
        <v>6.835197142381843E-05</v>
      </c>
    </row>
    <row r="212" spans="1:17" ht="15.5">
      <c r="A212" t="s">
        <v>875</v>
      </c>
      <c r="B212" t="s">
        <v>874</v>
      </c>
      <c r="C212" t="s">
        <v>873</v>
      </c>
      <c r="D212">
        <v>9211415535</v>
      </c>
      <c r="E212">
        <v>5.6761904761904756</v>
      </c>
      <c r="F212">
        <v>12.95</v>
      </c>
      <c r="G212">
        <v>877.27769999999998</v>
      </c>
      <c r="H212">
        <v>10.50</v>
      </c>
      <c r="I212" s="8"/>
      <c r="J212" s="16" t="str">
        <f t="shared" si="24"/>
        <v>Halliburton Co</v>
      </c>
      <c r="K212" s="15" t="str">
        <f t="shared" si="25"/>
        <v>HAL</v>
      </c>
      <c r="L212" s="14">
        <f t="shared" si="26"/>
        <v>9211.4155350000001</v>
      </c>
      <c r="M212" s="13">
        <f t="shared" si="27"/>
        <v>0.056761904761904756</v>
      </c>
      <c r="N212" s="13">
        <f t="shared" si="28"/>
        <v>0.1295</v>
      </c>
      <c r="O212" s="12">
        <f t="shared" si="29"/>
        <v>0.1899372380952381</v>
      </c>
      <c r="P212" s="11">
        <f t="shared" si="30"/>
        <v>0.00036364059240866372</v>
      </c>
      <c r="Q212" s="10">
        <f t="shared" si="31"/>
        <v>6.9068889781417799E-05</v>
      </c>
    </row>
    <row r="213" spans="1:17" ht="15.5">
      <c r="A213" t="s">
        <v>872</v>
      </c>
      <c r="B213" t="s">
        <v>871</v>
      </c>
      <c r="C213" t="s">
        <v>870</v>
      </c>
      <c r="D213">
        <v>9893271859.4999981</v>
      </c>
      <c r="E213">
        <v>3.7764852513502287</v>
      </c>
      <c r="F213">
        <v>10</v>
      </c>
      <c r="G213">
        <v>137.0069</v>
      </c>
      <c r="H213">
        <v>72.209999999999994</v>
      </c>
      <c r="I213" s="8"/>
      <c r="J213" s="16" t="str">
        <f t="shared" si="24"/>
        <v>Hasbro Inc</v>
      </c>
      <c r="K213" s="15" t="str">
        <f t="shared" si="25"/>
        <v>HAS</v>
      </c>
      <c r="L213" s="14">
        <f t="shared" si="26"/>
        <v>9893.2718594999988</v>
      </c>
      <c r="M213" s="13">
        <f t="shared" si="27"/>
        <v>0.037764852513502284</v>
      </c>
      <c r="N213" s="13">
        <f t="shared" si="28"/>
        <v>0.10</v>
      </c>
      <c r="O213" s="12">
        <f t="shared" si="29"/>
        <v>0.1396530951391774</v>
      </c>
      <c r="P213" s="11">
        <f t="shared" si="30"/>
        <v>0.0003905583486250294</v>
      </c>
      <c r="Q213" s="10">
        <f t="shared" si="31"/>
        <v>5.4542682217931243E-05</v>
      </c>
    </row>
    <row r="214" spans="1:17" ht="15.5">
      <c r="A214" t="s">
        <v>869</v>
      </c>
      <c r="B214" t="s">
        <v>868</v>
      </c>
      <c r="C214" t="s">
        <v>867</v>
      </c>
      <c r="D214">
        <v>9452301501.7199993</v>
      </c>
      <c r="E214">
        <v>6.5259740259740253</v>
      </c>
      <c r="F214">
        <v>-9.27</v>
      </c>
      <c r="G214">
        <v>1022.976</v>
      </c>
      <c r="H214">
        <v>9.24</v>
      </c>
      <c r="I214" s="8"/>
      <c r="J214" s="16" t="str">
        <f t="shared" si="24"/>
        <v>Huntington Bancshares Inc/OH</v>
      </c>
      <c r="K214" s="15" t="str">
        <f t="shared" si="25"/>
        <v>HBAN</v>
      </c>
      <c r="L214" s="14">
        <f t="shared" si="26"/>
        <v>9452.3015017199996</v>
      </c>
      <c r="M214" s="13">
        <f t="shared" si="27"/>
        <v>0.065259740259740254</v>
      </c>
      <c r="N214" s="13">
        <f t="shared" si="28"/>
        <v>-0.092699999999999991</v>
      </c>
      <c r="O214" s="12">
        <f t="shared" si="29"/>
        <v>-0.030465048701298701</v>
      </c>
      <c r="P214" s="11">
        <f t="shared" si="30"/>
        <v>0.00037315008802398604</v>
      </c>
      <c r="Q214" s="10">
        <f t="shared" si="31"/>
        <v>-1.1368035604544632E-05</v>
      </c>
    </row>
    <row r="215" spans="1:17" ht="15.5">
      <c r="A215" t="s">
        <v>866</v>
      </c>
      <c r="B215" t="s">
        <v>865</v>
      </c>
      <c r="C215" t="s">
        <v>864</v>
      </c>
      <c r="D215">
        <v>3459470981.3999996</v>
      </c>
      <c r="E215">
        <v>4.5271629778672038</v>
      </c>
      <c r="F215">
        <v>1.5529999999999999</v>
      </c>
      <c r="G215">
        <v>348.03530000000001</v>
      </c>
      <c r="H215">
        <v>9.94</v>
      </c>
      <c r="I215" s="8"/>
      <c r="J215" s="16" t="str">
        <f t="shared" si="24"/>
        <v>Hanesbrands Inc</v>
      </c>
      <c r="K215" s="15" t="str">
        <f t="shared" si="25"/>
        <v>HBI</v>
      </c>
      <c r="L215" s="14">
        <f t="shared" si="26"/>
        <v>3459.4709813999998</v>
      </c>
      <c r="M215" s="13">
        <f t="shared" si="27"/>
        <v>0.045271629778672037</v>
      </c>
      <c r="N215" s="13">
        <f t="shared" si="28"/>
        <v>0.015529999999999999</v>
      </c>
      <c r="O215" s="12">
        <f t="shared" si="29"/>
        <v>0.061153163983903427</v>
      </c>
      <c r="P215" s="11">
        <f t="shared" si="30"/>
        <v>0.00013657011480124019</v>
      </c>
      <c r="Q215" s="10">
        <f t="shared" si="31"/>
        <v>8.3516946257407569E-06</v>
      </c>
    </row>
    <row r="216" spans="1:17" ht="15.5">
      <c r="A216" t="s">
        <v>863</v>
      </c>
      <c r="B216" t="s">
        <v>862</v>
      </c>
      <c r="C216" t="s">
        <v>861</v>
      </c>
      <c r="D216">
        <v>37190953721.839996</v>
      </c>
      <c r="E216">
        <v>0.74353840553330908</v>
      </c>
      <c r="F216">
        <v>8.9930000000000003</v>
      </c>
      <c r="G216">
        <v>338.46879999999999</v>
      </c>
      <c r="H216">
        <v>109.88</v>
      </c>
      <c r="I216" s="8"/>
      <c r="J216" s="16" t="str">
        <f t="shared" si="24"/>
        <v>HCA Healthcare Inc</v>
      </c>
      <c r="K216" s="15" t="str">
        <f t="shared" si="25"/>
        <v>HCA</v>
      </c>
      <c r="L216" s="14">
        <f t="shared" si="26"/>
        <v>37190.953721839993</v>
      </c>
      <c r="M216" s="13">
        <f t="shared" si="27"/>
        <v>0.0074353840553330912</v>
      </c>
      <c r="N216" s="13">
        <f t="shared" si="28"/>
        <v>0.08993000000000001</v>
      </c>
      <c r="O216" s="12">
        <f t="shared" si="29"/>
        <v>0.097699716099381148</v>
      </c>
      <c r="P216" s="11">
        <f t="shared" si="30"/>
        <v>0.0014681935031881168</v>
      </c>
      <c r="Q216" s="10">
        <f t="shared" si="31"/>
        <v>0.00014344208844043485</v>
      </c>
    </row>
    <row r="217" spans="1:17" ht="15.5">
      <c r="A217" t="s">
        <v>860</v>
      </c>
      <c r="B217" t="s">
        <v>859</v>
      </c>
      <c r="C217" t="s">
        <v>858</v>
      </c>
      <c r="D217">
        <v>236122951495.86005</v>
      </c>
      <c r="E217">
        <v>2.6679707046353998</v>
      </c>
      <c r="F217">
        <v>9.4930000000000003</v>
      </c>
      <c r="G217">
        <v>1074.116</v>
      </c>
      <c r="H217">
        <v>219.83</v>
      </c>
      <c r="I217" s="8"/>
      <c r="J217" s="16" t="str">
        <f t="shared" si="24"/>
        <v>Home Depot Inc/The</v>
      </c>
      <c r="K217" s="15" t="str">
        <f t="shared" si="25"/>
        <v>HD</v>
      </c>
      <c r="L217" s="14">
        <f t="shared" si="26"/>
        <v>236122.95149586003</v>
      </c>
      <c r="M217" s="13">
        <f t="shared" si="27"/>
        <v>0.026679707046353997</v>
      </c>
      <c r="N217" s="13">
        <f t="shared" si="28"/>
        <v>0.09493</v>
      </c>
      <c r="O217" s="12">
        <f t="shared" si="29"/>
        <v>0.12287605934130919</v>
      </c>
      <c r="P217" s="11">
        <f t="shared" si="30"/>
        <v>0.0093214652663301777</v>
      </c>
      <c r="Q217" s="10">
        <f t="shared" si="31"/>
        <v>0.0011453849192135394</v>
      </c>
    </row>
    <row r="218" spans="1:17" ht="15.5">
      <c r="A218" t="s">
        <v>857</v>
      </c>
      <c r="B218" t="s">
        <v>856</v>
      </c>
      <c r="C218" t="s">
        <v>855</v>
      </c>
      <c r="D218">
        <v>14939483819.520001</v>
      </c>
      <c r="E218">
        <v>2.0538651315789473</v>
      </c>
      <c r="F218" t="s">
        <v>8</v>
      </c>
      <c r="G218">
        <v>307.14400000000001</v>
      </c>
      <c r="H218">
        <v>48.64</v>
      </c>
      <c r="I218" s="8"/>
      <c r="J218" s="16" t="str">
        <f t="shared" si="24"/>
        <v>Hess Corp</v>
      </c>
      <c r="K218" s="15" t="str">
        <f t="shared" si="25"/>
        <v>HES</v>
      </c>
      <c r="L218" s="14">
        <f t="shared" si="26"/>
        <v>14939.483819520001</v>
      </c>
      <c r="M218" s="13">
        <f t="shared" si="27"/>
        <v>0.020538651315789472</v>
      </c>
      <c r="N218" s="13" t="str">
        <f t="shared" si="28"/>
        <v>N/A</v>
      </c>
      <c r="O218" s="12" t="str">
        <f t="shared" si="29"/>
        <v>N/A</v>
      </c>
      <c r="P218" s="11" t="str">
        <f t="shared" si="30"/>
        <v>N/A</v>
      </c>
      <c r="Q218" s="10" t="str">
        <f t="shared" si="31"/>
        <v>N/A</v>
      </c>
    </row>
    <row r="219" spans="1:17" ht="15.5">
      <c r="A219" t="s">
        <v>854</v>
      </c>
      <c r="B219" t="s">
        <v>853</v>
      </c>
      <c r="C219" t="s">
        <v>852</v>
      </c>
      <c r="D219">
        <v>5348633912.7200003</v>
      </c>
      <c r="E219">
        <v>4.2524213075060535</v>
      </c>
      <c r="F219">
        <v>-4.495</v>
      </c>
      <c r="G219">
        <v>161.8836</v>
      </c>
      <c r="H219">
        <v>33.04</v>
      </c>
      <c r="I219" s="8"/>
      <c r="J219" s="16" t="str">
        <f t="shared" si="24"/>
        <v>HollyFrontier Corp</v>
      </c>
      <c r="K219" s="15" t="str">
        <f t="shared" si="25"/>
        <v>HFC</v>
      </c>
      <c r="L219" s="14">
        <f t="shared" si="26"/>
        <v>5348.6339127199999</v>
      </c>
      <c r="M219" s="13">
        <f t="shared" si="27"/>
        <v>0.042524213075060532</v>
      </c>
      <c r="N219" s="13">
        <f t="shared" si="28"/>
        <v>-0.044950000000000004</v>
      </c>
      <c r="O219" s="12">
        <f t="shared" si="29"/>
        <v>-0.0033815186138014611</v>
      </c>
      <c r="P219" s="11">
        <f t="shared" si="30"/>
        <v>0.00021114891595198996</v>
      </c>
      <c r="Q219" s="10">
        <f t="shared" si="31"/>
        <v>-7.1400398957565432E-07</v>
      </c>
    </row>
    <row r="220" spans="1:17" ht="15.5">
      <c r="A220" t="s">
        <v>851</v>
      </c>
      <c r="B220" t="s">
        <v>850</v>
      </c>
      <c r="C220" t="s">
        <v>849</v>
      </c>
      <c r="D220">
        <v>13603268528.189999</v>
      </c>
      <c r="E220">
        <v>3.4509081337193996</v>
      </c>
      <c r="F220">
        <v>12</v>
      </c>
      <c r="G220">
        <v>358.075</v>
      </c>
      <c r="H220">
        <v>37.99</v>
      </c>
      <c r="I220" s="8"/>
      <c r="J220" s="16" t="str">
        <f t="shared" si="24"/>
        <v>Hartford Financial Services Group Inc/Th</v>
      </c>
      <c r="K220" s="15" t="str">
        <f t="shared" si="25"/>
        <v>HIG</v>
      </c>
      <c r="L220" s="14">
        <f t="shared" si="26"/>
        <v>13603.268528189999</v>
      </c>
      <c r="M220" s="13">
        <f t="shared" si="27"/>
        <v>0.034509081337193999</v>
      </c>
      <c r="N220" s="13">
        <f t="shared" si="28"/>
        <v>0.12</v>
      </c>
      <c r="O220" s="12">
        <f t="shared" si="29"/>
        <v>0.15657962621742563</v>
      </c>
      <c r="P220" s="11">
        <f t="shared" si="30"/>
        <v>0.00053701850790353499</v>
      </c>
      <c r="Q220" s="10">
        <f t="shared" si="31"/>
        <v>8.4086157239375147E-05</v>
      </c>
    </row>
    <row r="221" spans="1:17" ht="15.5">
      <c r="A221" t="s">
        <v>848</v>
      </c>
      <c r="B221" t="s">
        <v>847</v>
      </c>
      <c r="C221" t="s">
        <v>846</v>
      </c>
      <c r="D221">
        <v>7794957487.9799995</v>
      </c>
      <c r="E221">
        <v>2.244396844469986</v>
      </c>
      <c r="F221">
        <v>40</v>
      </c>
      <c r="G221">
        <v>40.723880000000001</v>
      </c>
      <c r="H221">
        <v>191.41</v>
      </c>
      <c r="I221" s="8"/>
      <c r="J221" s="16" t="str">
        <f t="shared" si="24"/>
        <v>Huntington Ingalls Industries Inc</v>
      </c>
      <c r="K221" s="15" t="str">
        <f t="shared" si="25"/>
        <v>HII</v>
      </c>
      <c r="L221" s="14">
        <f t="shared" si="26"/>
        <v>7794.9574879799993</v>
      </c>
      <c r="M221" s="13">
        <f t="shared" si="27"/>
        <v>0.022443968444699858</v>
      </c>
      <c r="N221" s="13">
        <f t="shared" si="28"/>
        <v>0.40</v>
      </c>
      <c r="O221" s="12">
        <f t="shared" si="29"/>
        <v>0.42693276213363984</v>
      </c>
      <c r="P221" s="11">
        <f t="shared" si="30"/>
        <v>0.00030772284107248192</v>
      </c>
      <c r="Q221" s="10">
        <f t="shared" si="31"/>
        <v>0.00013137696251068579</v>
      </c>
    </row>
    <row r="222" spans="1:17" ht="15.5">
      <c r="A222" t="s">
        <v>845</v>
      </c>
      <c r="B222" t="s">
        <v>844</v>
      </c>
      <c r="C222" t="s">
        <v>843</v>
      </c>
      <c r="D222">
        <v>20983978250.41</v>
      </c>
      <c r="E222">
        <v>0.17567032096156388</v>
      </c>
      <c r="F222">
        <v>1.56</v>
      </c>
      <c r="G222">
        <v>277.1626</v>
      </c>
      <c r="H222">
        <v>75.709999999999994</v>
      </c>
      <c r="I222" s="8"/>
      <c r="J222" s="16" t="str">
        <f t="shared" si="24"/>
        <v>Hilton Worldwide Holdings Inc</v>
      </c>
      <c r="K222" s="15" t="str">
        <f t="shared" si="25"/>
        <v>HLT</v>
      </c>
      <c r="L222" s="14">
        <f t="shared" si="26"/>
        <v>20983.97825041</v>
      </c>
      <c r="M222" s="13">
        <f t="shared" si="27"/>
        <v>0.0017567032096156387</v>
      </c>
      <c r="N222" s="13">
        <f t="shared" si="28"/>
        <v>0.015600000000000001</v>
      </c>
      <c r="O222" s="12">
        <f t="shared" si="29"/>
        <v>0.017370405494650642</v>
      </c>
      <c r="P222" s="11">
        <f t="shared" si="30"/>
        <v>0.00082838802061160162</v>
      </c>
      <c r="Q222" s="10">
        <f t="shared" si="31"/>
        <v>1.4389435824934534E-05</v>
      </c>
    </row>
    <row r="223" spans="1:17" ht="15.5">
      <c r="A223" t="s">
        <v>842</v>
      </c>
      <c r="B223" t="s">
        <v>841</v>
      </c>
      <c r="C223" t="s">
        <v>840</v>
      </c>
      <c r="D223">
        <v>3342943096.9099998</v>
      </c>
      <c r="E223">
        <v>4.4983967017865325</v>
      </c>
      <c r="F223">
        <v>7.70</v>
      </c>
      <c r="G223">
        <v>153.1353</v>
      </c>
      <c r="H223">
        <v>21.83</v>
      </c>
      <c r="I223" s="8"/>
      <c r="J223" s="16" t="str">
        <f t="shared" si="24"/>
        <v>Harley-Davidson Inc</v>
      </c>
      <c r="K223" s="15" t="str">
        <f t="shared" si="25"/>
        <v>HOG</v>
      </c>
      <c r="L223" s="14">
        <f t="shared" si="26"/>
        <v>3342.9430969099999</v>
      </c>
      <c r="M223" s="13">
        <f t="shared" si="27"/>
        <v>0.044983967017865327</v>
      </c>
      <c r="N223" s="13">
        <f t="shared" si="28"/>
        <v>0.076999999999999999</v>
      </c>
      <c r="O223" s="12">
        <f t="shared" si="29"/>
        <v>0.12371584974805314</v>
      </c>
      <c r="P223" s="11">
        <f t="shared" si="30"/>
        <v>0.00013196992400677811</v>
      </c>
      <c r="Q223" s="10">
        <f t="shared" si="31"/>
        <v>1.6326771289684551E-05</v>
      </c>
    </row>
    <row r="224" spans="1:17" ht="15.5">
      <c r="A224" t="s">
        <v>839</v>
      </c>
      <c r="B224" t="s">
        <v>838</v>
      </c>
      <c r="C224" t="s">
        <v>837</v>
      </c>
      <c r="D224">
        <v>12936104467.799999</v>
      </c>
      <c r="E224">
        <v>0</v>
      </c>
      <c r="F224">
        <v>9.0679999999999996</v>
      </c>
      <c r="G224">
        <v>258.20569999999998</v>
      </c>
      <c r="H224">
        <v>50.10</v>
      </c>
      <c r="I224" s="8"/>
      <c r="J224" s="16" t="str">
        <f t="shared" si="24"/>
        <v>Hologic Inc</v>
      </c>
      <c r="K224" s="15" t="str">
        <f t="shared" si="25"/>
        <v>HOLX</v>
      </c>
      <c r="L224" s="14">
        <f t="shared" si="26"/>
        <v>12936.1044678</v>
      </c>
      <c r="M224" s="13">
        <f t="shared" si="27"/>
        <v>0</v>
      </c>
      <c r="N224" s="13">
        <f t="shared" si="28"/>
        <v>0.090679999999999997</v>
      </c>
      <c r="O224" s="12">
        <f t="shared" si="29"/>
        <v>0.090679999999999997</v>
      </c>
      <c r="P224" s="11">
        <f t="shared" si="30"/>
        <v>0.00051068076065587608</v>
      </c>
      <c r="Q224" s="10">
        <f t="shared" si="31"/>
        <v>4.6308531376274841E-05</v>
      </c>
    </row>
    <row r="225" spans="1:17" ht="15.5">
      <c r="A225" t="s">
        <v>836</v>
      </c>
      <c r="B225" t="s">
        <v>835</v>
      </c>
      <c r="C225" t="s">
        <v>834</v>
      </c>
      <c r="D225">
        <v>100363979608.20001</v>
      </c>
      <c r="E225">
        <v>2.5257223396758284</v>
      </c>
      <c r="F225">
        <v>6.19</v>
      </c>
      <c r="G225">
        <v>707.2867</v>
      </c>
      <c r="H225">
        <v>141.90</v>
      </c>
      <c r="I225" s="8"/>
      <c r="J225" s="16" t="str">
        <f t="shared" si="24"/>
        <v>Honeywell International Inc</v>
      </c>
      <c r="K225" s="15" t="str">
        <f t="shared" si="25"/>
        <v>HON</v>
      </c>
      <c r="L225" s="14">
        <f t="shared" si="26"/>
        <v>100363.97960820001</v>
      </c>
      <c r="M225" s="13">
        <f t="shared" si="27"/>
        <v>0.025257223396758285</v>
      </c>
      <c r="N225" s="13">
        <f t="shared" si="28"/>
        <v>0.061900000000000004</v>
      </c>
      <c r="O225" s="12">
        <f t="shared" si="29"/>
        <v>0.087938934460887963</v>
      </c>
      <c r="P225" s="11">
        <f t="shared" si="30"/>
        <v>0.0039620856167593239</v>
      </c>
      <c r="Q225" s="10">
        <f t="shared" si="31"/>
        <v>0.00034842158738062506</v>
      </c>
    </row>
    <row r="226" spans="1:17" ht="15.5">
      <c r="A226" t="s">
        <v>833</v>
      </c>
      <c r="B226" t="s">
        <v>832</v>
      </c>
      <c r="C226" t="s">
        <v>831</v>
      </c>
      <c r="D226">
        <v>2152511061.4199996</v>
      </c>
      <c r="E226">
        <v>11.148204350025292</v>
      </c>
      <c r="F226" t="s">
        <v>8</v>
      </c>
      <c r="G226">
        <v>108.8776</v>
      </c>
      <c r="H226">
        <v>19.77</v>
      </c>
      <c r="I226" s="8"/>
      <c r="J226" s="16" t="str">
        <f t="shared" si="24"/>
        <v>Helmerich &amp; Payne Inc</v>
      </c>
      <c r="K226" s="15" t="str">
        <f t="shared" si="25"/>
        <v>HP</v>
      </c>
      <c r="L226" s="14">
        <f t="shared" si="26"/>
        <v>2152.5110614199998</v>
      </c>
      <c r="M226" s="13">
        <f t="shared" si="27"/>
        <v>0.11148204350025293</v>
      </c>
      <c r="N226" s="13" t="str">
        <f t="shared" si="28"/>
        <v>N/A</v>
      </c>
      <c r="O226" s="12" t="str">
        <f t="shared" si="29"/>
        <v>N/A</v>
      </c>
      <c r="P226" s="11" t="str">
        <f t="shared" si="30"/>
        <v>N/A</v>
      </c>
      <c r="Q226" s="10" t="str">
        <f t="shared" si="31"/>
        <v>N/A</v>
      </c>
    </row>
    <row r="227" spans="1:17" ht="15.5">
      <c r="A227" t="s">
        <v>830</v>
      </c>
      <c r="B227" t="s">
        <v>829</v>
      </c>
      <c r="C227" t="s">
        <v>828</v>
      </c>
      <c r="D227">
        <v>12960717220.320002</v>
      </c>
      <c r="E227">
        <v>4.8011928429423456</v>
      </c>
      <c r="F227">
        <v>2.0499999999999998</v>
      </c>
      <c r="G227">
        <v>1288.3419999999999</v>
      </c>
      <c r="H227">
        <v>10.06</v>
      </c>
      <c r="I227" s="8"/>
      <c r="J227" s="16" t="str">
        <f t="shared" si="24"/>
        <v>Hewlett Packard Enterprise Co</v>
      </c>
      <c r="K227" s="15" t="str">
        <f t="shared" si="25"/>
        <v>HPE</v>
      </c>
      <c r="L227" s="14">
        <f t="shared" si="26"/>
        <v>12960.717220320001</v>
      </c>
      <c r="M227" s="13">
        <f t="shared" si="27"/>
        <v>0.048011928429423457</v>
      </c>
      <c r="N227" s="13">
        <f t="shared" si="28"/>
        <v>0.020499999999999997</v>
      </c>
      <c r="O227" s="12">
        <f t="shared" si="29"/>
        <v>0.069004050695825048</v>
      </c>
      <c r="P227" s="11">
        <f t="shared" si="30"/>
        <v>0.00051165240240552603</v>
      </c>
      <c r="Q227" s="10">
        <f t="shared" si="31"/>
        <v>3.5306088314231596E-05</v>
      </c>
    </row>
    <row r="228" spans="1:17" ht="15.5">
      <c r="A228" t="s">
        <v>827</v>
      </c>
      <c r="B228" t="s">
        <v>826</v>
      </c>
      <c r="C228" t="s">
        <v>825</v>
      </c>
      <c r="D228">
        <v>22175641485.689999</v>
      </c>
      <c r="E228">
        <v>4.5454545454545459</v>
      </c>
      <c r="F228">
        <v>3.565</v>
      </c>
      <c r="G228">
        <v>1429.7639999999999</v>
      </c>
      <c r="H228">
        <v>15.51</v>
      </c>
      <c r="I228" s="8"/>
      <c r="J228" s="16" t="str">
        <f t="shared" si="24"/>
        <v>HP Inc</v>
      </c>
      <c r="K228" s="15" t="str">
        <f t="shared" si="25"/>
        <v>HPQ</v>
      </c>
      <c r="L228" s="14">
        <f t="shared" si="26"/>
        <v>22175.641485689997</v>
      </c>
      <c r="M228" s="13">
        <f t="shared" si="27"/>
        <v>0.045454545454545456</v>
      </c>
      <c r="N228" s="13">
        <f t="shared" si="28"/>
        <v>0.035650000000000001</v>
      </c>
      <c r="O228" s="12">
        <f t="shared" si="29"/>
        <v>0.081914772727272739</v>
      </c>
      <c r="P228" s="11">
        <f t="shared" si="30"/>
        <v>0.00087543150955011714</v>
      </c>
      <c r="Q228" s="10">
        <f t="shared" si="31"/>
        <v>7.1710773143091137E-05</v>
      </c>
    </row>
    <row r="229" spans="1:17" ht="15.5">
      <c r="A229" t="s">
        <v>824</v>
      </c>
      <c r="B229" t="s">
        <v>823</v>
      </c>
      <c r="C229" t="s">
        <v>822</v>
      </c>
      <c r="D229">
        <v>3204713478.5999999</v>
      </c>
      <c r="E229">
        <v>6.2642642642642645</v>
      </c>
      <c r="F229">
        <v>10</v>
      </c>
      <c r="G229">
        <v>192.4753</v>
      </c>
      <c r="H229">
        <v>16.65</v>
      </c>
      <c r="I229" s="8"/>
      <c r="J229" s="16" t="str">
        <f t="shared" si="24"/>
        <v>H&amp;R Block Inc</v>
      </c>
      <c r="K229" s="15" t="str">
        <f t="shared" si="25"/>
        <v>HRB</v>
      </c>
      <c r="L229" s="14">
        <f t="shared" si="26"/>
        <v>3204.7134785999997</v>
      </c>
      <c r="M229" s="13">
        <f t="shared" si="27"/>
        <v>0.062642642642642646</v>
      </c>
      <c r="N229" s="13">
        <f t="shared" si="28"/>
        <v>0.10</v>
      </c>
      <c r="O229" s="12">
        <f t="shared" si="29"/>
        <v>0.16577477477477479</v>
      </c>
      <c r="P229" s="11">
        <f t="shared" si="30"/>
        <v>0.00012651301023498268</v>
      </c>
      <c r="Q229" s="10">
        <f t="shared" si="31"/>
        <v>2.0972665777783031E-05</v>
      </c>
    </row>
    <row r="230" spans="1:17" ht="15.5">
      <c r="A230" t="s">
        <v>821</v>
      </c>
      <c r="B230" t="s">
        <v>820</v>
      </c>
      <c r="C230" t="s">
        <v>819</v>
      </c>
      <c r="D230">
        <v>25194811690.5</v>
      </c>
      <c r="E230">
        <v>1.970117395944504</v>
      </c>
      <c r="F230">
        <v>4.63</v>
      </c>
      <c r="G230">
        <v>537.77609999999993</v>
      </c>
      <c r="H230">
        <v>46.85</v>
      </c>
      <c r="I230" s="8"/>
      <c r="J230" s="16" t="str">
        <f t="shared" si="24"/>
        <v>Hormel Foods Corp</v>
      </c>
      <c r="K230" s="15" t="str">
        <f t="shared" si="25"/>
        <v>HRL</v>
      </c>
      <c r="L230" s="14">
        <f t="shared" si="26"/>
        <v>25194.811690499999</v>
      </c>
      <c r="M230" s="13">
        <f t="shared" si="27"/>
        <v>0.01970117395944504</v>
      </c>
      <c r="N230" s="13">
        <f t="shared" si="28"/>
        <v>0.046300000000000001</v>
      </c>
      <c r="O230" s="12">
        <f t="shared" si="29"/>
        <v>0.066457256136606191</v>
      </c>
      <c r="P230" s="11">
        <f t="shared" si="30"/>
        <v>0.00099461979691899171</v>
      </c>
      <c r="Q230" s="10">
        <f t="shared" si="31"/>
        <v>6.6099702602384671E-05</v>
      </c>
    </row>
    <row r="231" spans="1:17" ht="15.5">
      <c r="A231" t="s">
        <v>818</v>
      </c>
      <c r="B231" t="s">
        <v>817</v>
      </c>
      <c r="C231" t="s">
        <v>816</v>
      </c>
      <c r="D231">
        <v>7788770197.1200008</v>
      </c>
      <c r="E231" t="s">
        <v>8</v>
      </c>
      <c r="F231">
        <v>2.25</v>
      </c>
      <c r="G231">
        <v>142.7561</v>
      </c>
      <c r="H231">
        <v>54.56</v>
      </c>
      <c r="I231" s="8"/>
      <c r="J231" s="16" t="str">
        <f t="shared" si="24"/>
        <v>Henry Schein Inc</v>
      </c>
      <c r="K231" s="15" t="str">
        <f t="shared" si="25"/>
        <v>HSIC</v>
      </c>
      <c r="L231" s="14">
        <f t="shared" si="26"/>
        <v>7788.7701971200013</v>
      </c>
      <c r="M231" s="13" t="str">
        <f t="shared" si="27"/>
        <v>0.00%</v>
      </c>
      <c r="N231" s="13">
        <f t="shared" si="28"/>
        <v>0.0225</v>
      </c>
      <c r="O231" s="12">
        <f t="shared" si="29"/>
        <v>0.0225</v>
      </c>
      <c r="P231" s="11">
        <f t="shared" si="30"/>
        <v>0.0003074785843558909</v>
      </c>
      <c r="Q231" s="10">
        <f t="shared" si="31"/>
        <v>6.9182681480075449E-06</v>
      </c>
    </row>
    <row r="232" spans="1:17" ht="15.5">
      <c r="A232" t="s">
        <v>815</v>
      </c>
      <c r="B232" t="s">
        <v>814</v>
      </c>
      <c r="C232" t="s">
        <v>813</v>
      </c>
      <c r="D232">
        <v>8689404231.710001</v>
      </c>
      <c r="E232">
        <v>5.3208773354995937</v>
      </c>
      <c r="F232">
        <v>-2.3000000000000003</v>
      </c>
      <c r="G232">
        <v>705.88170000000002</v>
      </c>
      <c r="H232">
        <v>12.31</v>
      </c>
      <c r="I232" s="8"/>
      <c r="J232" s="16" t="str">
        <f t="shared" si="24"/>
        <v>Host Hotels &amp; Resorts Inc</v>
      </c>
      <c r="K232" s="15" t="str">
        <f t="shared" si="25"/>
        <v>HST</v>
      </c>
      <c r="L232" s="14">
        <f t="shared" si="26"/>
        <v>8689.4042317100011</v>
      </c>
      <c r="M232" s="13">
        <f t="shared" si="27"/>
        <v>0.053208773354995936</v>
      </c>
      <c r="N232" s="13">
        <f t="shared" si="28"/>
        <v>-0.023000000000000003</v>
      </c>
      <c r="O232" s="12">
        <f t="shared" si="29"/>
        <v>0.029596872461413484</v>
      </c>
      <c r="P232" s="11">
        <f t="shared" si="30"/>
        <v>0.00034303306484125234</v>
      </c>
      <c r="Q232" s="10">
        <f t="shared" si="31"/>
        <v>1.0152705870154327E-05</v>
      </c>
    </row>
    <row r="233" spans="1:17" ht="15.5">
      <c r="A233" t="s">
        <v>812</v>
      </c>
      <c r="B233" t="s">
        <v>811</v>
      </c>
      <c r="C233" t="s">
        <v>810</v>
      </c>
      <c r="D233">
        <v>27546715036.040001</v>
      </c>
      <c r="E233">
        <v>2.4012685947292907</v>
      </c>
      <c r="F233">
        <v>6.8330000000000002</v>
      </c>
      <c r="G233">
        <v>147.39589999999998</v>
      </c>
      <c r="H233">
        <v>132.43</v>
      </c>
      <c r="I233" s="8"/>
      <c r="J233" s="16" t="str">
        <f t="shared" si="24"/>
        <v>Hershey Co/The</v>
      </c>
      <c r="K233" s="15" t="str">
        <f t="shared" si="25"/>
        <v>HSY</v>
      </c>
      <c r="L233" s="14">
        <f t="shared" si="26"/>
        <v>27546.715036040001</v>
      </c>
      <c r="M233" s="13">
        <f t="shared" si="27"/>
        <v>0.024012685947292906</v>
      </c>
      <c r="N233" s="13">
        <f t="shared" si="28"/>
        <v>0.068330000000000002</v>
      </c>
      <c r="O233" s="12">
        <f t="shared" si="29"/>
        <v>0.093163079362682172</v>
      </c>
      <c r="P233" s="11">
        <f t="shared" si="30"/>
        <v>0.0010874662788316204</v>
      </c>
      <c r="Q233" s="10">
        <f t="shared" si="31"/>
        <v>0.00010131170723903091</v>
      </c>
    </row>
    <row r="234" spans="1:17" ht="15.5">
      <c r="A234" t="s">
        <v>809</v>
      </c>
      <c r="B234" t="s">
        <v>808</v>
      </c>
      <c r="C234" t="s">
        <v>807</v>
      </c>
      <c r="D234">
        <v>50478921265.580009</v>
      </c>
      <c r="E234">
        <v>0.66183018176103925</v>
      </c>
      <c r="F234">
        <v>11.974</v>
      </c>
      <c r="G234">
        <v>132.20609999999999</v>
      </c>
      <c r="H234">
        <v>381.82</v>
      </c>
      <c r="I234" s="8"/>
      <c r="J234" s="16" t="str">
        <f t="shared" si="24"/>
        <v>Humana Inc</v>
      </c>
      <c r="K234" s="15" t="str">
        <f t="shared" si="25"/>
        <v>HUM</v>
      </c>
      <c r="L234" s="14">
        <f t="shared" si="26"/>
        <v>50478.921265580007</v>
      </c>
      <c r="M234" s="13">
        <f t="shared" si="27"/>
        <v>0.0066183018176103926</v>
      </c>
      <c r="N234" s="13">
        <f t="shared" si="28"/>
        <v>0.11974</v>
      </c>
      <c r="O234" s="12">
        <f t="shared" si="29"/>
        <v>0.12675453954743074</v>
      </c>
      <c r="P234" s="11">
        <f t="shared" si="30"/>
        <v>0.0019927648213696404</v>
      </c>
      <c r="Q234" s="10">
        <f t="shared" si="31"/>
        <v>0.00025259198735902682</v>
      </c>
    </row>
    <row r="235" spans="1:17" ht="15.5">
      <c r="A235" t="s">
        <v>806</v>
      </c>
      <c r="B235" t="s">
        <v>805</v>
      </c>
      <c r="C235" t="s">
        <v>804</v>
      </c>
      <c r="D235">
        <v>5699871607.9100008</v>
      </c>
      <c r="E235" t="s">
        <v>8</v>
      </c>
      <c r="F235">
        <v>51.10</v>
      </c>
      <c r="G235">
        <v>436.10339999999997</v>
      </c>
      <c r="H235">
        <v>13.07</v>
      </c>
      <c r="I235" s="8"/>
      <c r="J235" s="16" t="str">
        <f t="shared" si="24"/>
        <v>Howmet Aerospace Inc</v>
      </c>
      <c r="K235" s="15" t="str">
        <f t="shared" si="25"/>
        <v>HWM</v>
      </c>
      <c r="L235" s="14">
        <f t="shared" si="26"/>
        <v>5699.8716079100004</v>
      </c>
      <c r="M235" s="13" t="str">
        <f t="shared" si="27"/>
        <v>0.00%</v>
      </c>
      <c r="N235" s="13">
        <f t="shared" si="28"/>
        <v>0.51100000000000001</v>
      </c>
      <c r="O235" s="12">
        <f t="shared" si="29"/>
        <v>0.51100000000000001</v>
      </c>
      <c r="P235" s="11">
        <f t="shared" si="30"/>
        <v>0.00022501478521712518</v>
      </c>
      <c r="Q235" s="10">
        <f t="shared" si="31"/>
        <v>0.00011498255524595097</v>
      </c>
    </row>
    <row r="236" spans="1:17" ht="15.5">
      <c r="A236" t="s">
        <v>803</v>
      </c>
      <c r="B236" t="s">
        <v>802</v>
      </c>
      <c r="C236" t="s">
        <v>801</v>
      </c>
      <c r="D236">
        <v>111483714120.92</v>
      </c>
      <c r="E236">
        <v>5.2628225549538072</v>
      </c>
      <c r="F236">
        <v>2.673</v>
      </c>
      <c r="G236">
        <v>887.89199999999994</v>
      </c>
      <c r="H236">
        <v>125.56</v>
      </c>
      <c r="I236" s="8"/>
      <c r="J236" s="16" t="str">
        <f t="shared" si="24"/>
        <v>International Business Machines Corp</v>
      </c>
      <c r="K236" s="15" t="str">
        <f t="shared" si="25"/>
        <v>IBM</v>
      </c>
      <c r="L236" s="14">
        <f t="shared" si="26"/>
        <v>111483.71412092001</v>
      </c>
      <c r="M236" s="13">
        <f t="shared" si="27"/>
        <v>0.052628225549538075</v>
      </c>
      <c r="N236" s="13">
        <f t="shared" si="28"/>
        <v>0.02673</v>
      </c>
      <c r="O236" s="12">
        <f t="shared" si="29"/>
        <v>0.08006160178400766</v>
      </c>
      <c r="P236" s="11">
        <f t="shared" si="30"/>
        <v>0.0044010612367678253</v>
      </c>
      <c r="Q236" s="10">
        <f t="shared" si="31"/>
        <v>0.00035235601216513789</v>
      </c>
    </row>
    <row r="237" spans="1:17" ht="15.5">
      <c r="A237" t="s">
        <v>800</v>
      </c>
      <c r="B237" t="s">
        <v>799</v>
      </c>
      <c r="C237" t="s">
        <v>798</v>
      </c>
      <c r="D237">
        <v>48948991172.849998</v>
      </c>
      <c r="E237">
        <v>1.324762437115707</v>
      </c>
      <c r="F237">
        <v>9.9130000000000003</v>
      </c>
      <c r="G237">
        <v>547.22180000000003</v>
      </c>
      <c r="H237">
        <v>89.45</v>
      </c>
      <c r="I237" s="8"/>
      <c r="J237" s="16" t="str">
        <f t="shared" si="24"/>
        <v>Intercontinental Exchange Inc</v>
      </c>
      <c r="K237" s="15" t="str">
        <f t="shared" si="25"/>
        <v>ICE</v>
      </c>
      <c r="L237" s="14">
        <f t="shared" si="26"/>
        <v>48948.991172850001</v>
      </c>
      <c r="M237" s="13">
        <f t="shared" si="27"/>
        <v>0.01324762437115707</v>
      </c>
      <c r="N237" s="13">
        <f t="shared" si="28"/>
        <v>0.099129999999999996</v>
      </c>
      <c r="O237" s="12">
        <f t="shared" si="29"/>
        <v>0.11303424287311346</v>
      </c>
      <c r="P237" s="11">
        <f t="shared" si="30"/>
        <v>0.0019323675150978437</v>
      </c>
      <c r="Q237" s="10">
        <f t="shared" si="31"/>
        <v>0.0002184236990216844</v>
      </c>
    </row>
    <row r="238" spans="1:17" ht="15.5">
      <c r="A238" t="s">
        <v>797</v>
      </c>
      <c r="B238" t="s">
        <v>796</v>
      </c>
      <c r="C238" t="s">
        <v>795</v>
      </c>
      <c r="D238">
        <v>23658441678.400002</v>
      </c>
      <c r="E238" t="s">
        <v>8</v>
      </c>
      <c r="F238">
        <v>17.527000000000001</v>
      </c>
      <c r="G238">
        <v>85.224930000000001</v>
      </c>
      <c r="H238">
        <v>277.60000000000002</v>
      </c>
      <c r="I238" s="8"/>
      <c r="J238" s="16" t="str">
        <f t="shared" si="24"/>
        <v>IDEXX Laboratories Inc</v>
      </c>
      <c r="K238" s="15" t="str">
        <f t="shared" si="25"/>
        <v>IDXX</v>
      </c>
      <c r="L238" s="14">
        <f t="shared" si="26"/>
        <v>23658.441678400002</v>
      </c>
      <c r="M238" s="13" t="str">
        <f t="shared" si="27"/>
        <v>0.00%</v>
      </c>
      <c r="N238" s="13">
        <f t="shared" si="28"/>
        <v>0.17527000000000001</v>
      </c>
      <c r="O238" s="12">
        <f t="shared" si="29"/>
        <v>0.17527000000000001</v>
      </c>
      <c r="P238" s="11">
        <f t="shared" si="30"/>
        <v>0.00093396826087264301</v>
      </c>
      <c r="Q238" s="10">
        <f t="shared" si="31"/>
        <v>0.00016369661708314816</v>
      </c>
    </row>
    <row r="239" spans="1:17" ht="15.5">
      <c r="A239" t="s">
        <v>794</v>
      </c>
      <c r="B239" t="s">
        <v>793</v>
      </c>
      <c r="C239" t="s">
        <v>792</v>
      </c>
      <c r="D239">
        <v>11582453448.99</v>
      </c>
      <c r="E239">
        <v>1.3578077198463843</v>
      </c>
      <c r="F239">
        <v>11.325</v>
      </c>
      <c r="G239">
        <v>75.391869999999997</v>
      </c>
      <c r="H239">
        <v>153.63</v>
      </c>
      <c r="I239" s="8"/>
      <c r="J239" s="16" t="str">
        <f t="shared" si="24"/>
        <v>IDEX Corp</v>
      </c>
      <c r="K239" s="15" t="str">
        <f t="shared" si="25"/>
        <v>IEX</v>
      </c>
      <c r="L239" s="14">
        <f t="shared" si="26"/>
        <v>11582.45344899</v>
      </c>
      <c r="M239" s="13">
        <f t="shared" si="27"/>
        <v>0.013578077198463844</v>
      </c>
      <c r="N239" s="13">
        <f t="shared" si="28"/>
        <v>0.11325000000000002</v>
      </c>
      <c r="O239" s="12">
        <f t="shared" si="29"/>
        <v>0.12759693581982687</v>
      </c>
      <c r="P239" s="11">
        <f t="shared" si="30"/>
        <v>0.00045724245288175392</v>
      </c>
      <c r="Q239" s="10">
        <f t="shared" si="31"/>
        <v>5.8342735914453363E-05</v>
      </c>
    </row>
    <row r="240" spans="1:17" ht="15.5">
      <c r="A240" t="s">
        <v>791</v>
      </c>
      <c r="B240" t="s">
        <v>790</v>
      </c>
      <c r="C240" t="s">
        <v>789</v>
      </c>
      <c r="D240">
        <v>13994291479.82</v>
      </c>
      <c r="E240">
        <v>2.2895520109898495</v>
      </c>
      <c r="F240">
        <v>7.4670000000000005</v>
      </c>
      <c r="G240">
        <v>106.8022</v>
      </c>
      <c r="H240">
        <v>131.03</v>
      </c>
      <c r="I240" s="8"/>
      <c r="J240" s="16" t="str">
        <f t="shared" si="24"/>
        <v>International Flavors &amp; Fragrances Inc</v>
      </c>
      <c r="K240" s="15" t="str">
        <f t="shared" si="25"/>
        <v>IFF</v>
      </c>
      <c r="L240" s="14">
        <f t="shared" si="26"/>
        <v>13994.29147982</v>
      </c>
      <c r="M240" s="13">
        <f t="shared" si="27"/>
        <v>0.022895520109898496</v>
      </c>
      <c r="N240" s="13">
        <f t="shared" si="28"/>
        <v>0.07467</v>
      </c>
      <c r="O240" s="12">
        <f t="shared" si="29"/>
        <v>0.098420324353201555</v>
      </c>
      <c r="P240" s="11">
        <f t="shared" si="30"/>
        <v>0.00055245498639436416</v>
      </c>
      <c r="Q240" s="10">
        <f t="shared" si="31"/>
        <v>5.437279895147687E-05</v>
      </c>
    </row>
    <row r="241" spans="1:17" ht="15.5">
      <c r="A241" t="s">
        <v>788</v>
      </c>
      <c r="B241" t="s">
        <v>787</v>
      </c>
      <c r="C241" t="s">
        <v>786</v>
      </c>
      <c r="D241">
        <v>46838156877.129997</v>
      </c>
      <c r="E241">
        <v>0</v>
      </c>
      <c r="F241">
        <v>18.795000000000002</v>
      </c>
      <c r="G241">
        <v>146.8143</v>
      </c>
      <c r="H241">
        <v>319.02999999999997</v>
      </c>
      <c r="I241" s="8"/>
      <c r="J241" s="16" t="str">
        <f t="shared" si="24"/>
        <v>Illumina Inc</v>
      </c>
      <c r="K241" s="15" t="str">
        <f t="shared" si="25"/>
        <v>ILMN</v>
      </c>
      <c r="L241" s="14">
        <f t="shared" si="26"/>
        <v>46838.156877130001</v>
      </c>
      <c r="M241" s="13">
        <f t="shared" si="27"/>
        <v>0</v>
      </c>
      <c r="N241" s="13">
        <f t="shared" si="28"/>
        <v>0.18795000000000001</v>
      </c>
      <c r="O241" s="12">
        <f t="shared" si="29"/>
        <v>0.18795000000000001</v>
      </c>
      <c r="P241" s="11">
        <f t="shared" si="30"/>
        <v>0.0018490377564027113</v>
      </c>
      <c r="Q241" s="10">
        <f t="shared" si="31"/>
        <v>0.00034752664631588961</v>
      </c>
    </row>
    <row r="242" spans="1:17" ht="15.5">
      <c r="A242" t="s">
        <v>785</v>
      </c>
      <c r="B242" t="s">
        <v>784</v>
      </c>
      <c r="C242" t="s">
        <v>783</v>
      </c>
      <c r="D242">
        <v>21187525776.779999</v>
      </c>
      <c r="E242" t="s">
        <v>8</v>
      </c>
      <c r="F242">
        <v>14.978</v>
      </c>
      <c r="G242">
        <v>216.9519</v>
      </c>
      <c r="H242">
        <v>97.66</v>
      </c>
      <c r="I242" s="8"/>
      <c r="J242" s="16" t="str">
        <f t="shared" si="24"/>
        <v>Incyte Corp</v>
      </c>
      <c r="K242" s="15" t="str">
        <f t="shared" si="25"/>
        <v>INCY</v>
      </c>
      <c r="L242" s="14">
        <f t="shared" si="26"/>
        <v>21187.525776779999</v>
      </c>
      <c r="M242" s="13" t="str">
        <f t="shared" si="27"/>
        <v>0.00%</v>
      </c>
      <c r="N242" s="13">
        <f t="shared" si="28"/>
        <v>0.14978</v>
      </c>
      <c r="O242" s="12">
        <f t="shared" si="29"/>
        <v>0.14978</v>
      </c>
      <c r="P242" s="11">
        <f t="shared" si="30"/>
        <v>0.00083642350036943717</v>
      </c>
      <c r="Q242" s="10">
        <f t="shared" si="31"/>
        <v>0.00012527951188533431</v>
      </c>
    </row>
    <row r="243" spans="1:17" ht="15.5">
      <c r="A243" t="s">
        <v>782</v>
      </c>
      <c r="B243" t="s">
        <v>781</v>
      </c>
      <c r="C243" t="s">
        <v>780</v>
      </c>
      <c r="D243">
        <v>26847074258.400002</v>
      </c>
      <c r="E243">
        <v>0.70579494799405651</v>
      </c>
      <c r="F243">
        <v>12.20</v>
      </c>
      <c r="G243">
        <v>398.91640000000001</v>
      </c>
      <c r="H243">
        <v>67.30</v>
      </c>
      <c r="I243" s="8"/>
      <c r="J243" s="16" t="str">
        <f t="shared" si="24"/>
        <v>IHS Markit Ltd</v>
      </c>
      <c r="K243" s="15" t="str">
        <f t="shared" si="25"/>
        <v>INFO</v>
      </c>
      <c r="L243" s="14">
        <f t="shared" si="26"/>
        <v>26847.0742584</v>
      </c>
      <c r="M243" s="13">
        <f t="shared" si="27"/>
        <v>0.0070579494799405647</v>
      </c>
      <c r="N243" s="13">
        <f t="shared" si="28"/>
        <v>0.12200000000000001</v>
      </c>
      <c r="O243" s="12">
        <f t="shared" si="29"/>
        <v>0.12948848439821695</v>
      </c>
      <c r="P243" s="11">
        <f t="shared" si="30"/>
        <v>0.0010598464427827989</v>
      </c>
      <c r="Q243" s="10">
        <f t="shared" si="31"/>
        <v>0.00013723790957078619</v>
      </c>
    </row>
    <row r="244" spans="1:17" ht="15.5">
      <c r="A244" t="s">
        <v>779</v>
      </c>
      <c r="B244" t="s">
        <v>778</v>
      </c>
      <c r="C244" t="s">
        <v>777</v>
      </c>
      <c r="D244">
        <v>253955319999.99997</v>
      </c>
      <c r="E244">
        <v>2.1690563521173725</v>
      </c>
      <c r="F244">
        <v>6.94</v>
      </c>
      <c r="G244">
        <v>4234</v>
      </c>
      <c r="H244">
        <v>59.98</v>
      </c>
      <c r="I244" s="8"/>
      <c r="J244" s="16" t="str">
        <f t="shared" si="24"/>
        <v>Intel Corp</v>
      </c>
      <c r="K244" s="15" t="str">
        <f t="shared" si="25"/>
        <v>INTC</v>
      </c>
      <c r="L244" s="14">
        <f t="shared" si="26"/>
        <v>253955.31999999998</v>
      </c>
      <c r="M244" s="13">
        <f t="shared" si="27"/>
        <v>0.021690563521173725</v>
      </c>
      <c r="N244" s="13">
        <f t="shared" si="28"/>
        <v>0.069400000000000003</v>
      </c>
      <c r="O244" s="12">
        <f t="shared" si="29"/>
        <v>0.091843226075358456</v>
      </c>
      <c r="P244" s="11">
        <f t="shared" si="30"/>
        <v>0.01002543666163376</v>
      </c>
      <c r="Q244" s="10">
        <f t="shared" si="31"/>
        <v>0.00092076844581861638</v>
      </c>
    </row>
    <row r="245" spans="1:17" ht="15.5">
      <c r="A245" t="s">
        <v>776</v>
      </c>
      <c r="B245" t="s">
        <v>775</v>
      </c>
      <c r="C245" t="s">
        <v>774</v>
      </c>
      <c r="D245">
        <v>70282662012.030014</v>
      </c>
      <c r="E245">
        <v>0.76905970868388873</v>
      </c>
      <c r="F245">
        <v>16.20</v>
      </c>
      <c r="G245">
        <v>260.48949999999996</v>
      </c>
      <c r="H245">
        <v>269.81</v>
      </c>
      <c r="I245" s="8"/>
      <c r="J245" s="16" t="str">
        <f t="shared" si="24"/>
        <v>Intuit Inc</v>
      </c>
      <c r="K245" s="15" t="str">
        <f t="shared" si="25"/>
        <v>INTU</v>
      </c>
      <c r="L245" s="14">
        <f t="shared" si="26"/>
        <v>70282.662012030021</v>
      </c>
      <c r="M245" s="13">
        <f t="shared" si="27"/>
        <v>0.0076905970868388872</v>
      </c>
      <c r="N245" s="13">
        <f t="shared" si="28"/>
        <v>0.16200000000000001</v>
      </c>
      <c r="O245" s="12">
        <f t="shared" si="29"/>
        <v>0.17031353545087286</v>
      </c>
      <c r="P245" s="11">
        <f t="shared" si="30"/>
        <v>0.0027745604085498985</v>
      </c>
      <c r="Q245" s="10">
        <f t="shared" si="31"/>
        <v>0.00047254519250215142</v>
      </c>
    </row>
    <row r="246" spans="1:17" ht="15.5">
      <c r="A246" t="s">
        <v>773</v>
      </c>
      <c r="B246" t="s">
        <v>772</v>
      </c>
      <c r="C246" t="s">
        <v>771</v>
      </c>
      <c r="D246">
        <v>13475000242</v>
      </c>
      <c r="E246">
        <v>5.9883211678832122</v>
      </c>
      <c r="F246">
        <v>-17.75</v>
      </c>
      <c r="G246">
        <v>393.4307</v>
      </c>
      <c r="H246">
        <v>34.25</v>
      </c>
      <c r="I246" s="8"/>
      <c r="J246" s="16" t="str">
        <f t="shared" si="24"/>
        <v>International Paper Co</v>
      </c>
      <c r="K246" s="15" t="str">
        <f t="shared" si="25"/>
        <v>IP</v>
      </c>
      <c r="L246" s="14">
        <f t="shared" si="26"/>
        <v>13475.000242</v>
      </c>
      <c r="M246" s="13">
        <f t="shared" si="27"/>
        <v>0.059883211678832121</v>
      </c>
      <c r="N246" s="13">
        <f t="shared" si="28"/>
        <v>-0.1775</v>
      </c>
      <c r="O246" s="12">
        <f t="shared" si="29"/>
        <v>-0.12293142335766422</v>
      </c>
      <c r="P246" s="11">
        <f t="shared" si="30"/>
        <v>0.00053195483930665679</v>
      </c>
      <c r="Q246" s="10">
        <f t="shared" si="31"/>
        <v>-6.5393965557964857E-05</v>
      </c>
    </row>
    <row r="247" spans="1:17" ht="15.5">
      <c r="A247" t="s">
        <v>770</v>
      </c>
      <c r="B247" t="s">
        <v>769</v>
      </c>
      <c r="C247" t="s">
        <v>768</v>
      </c>
      <c r="D247">
        <v>6615644463.4799995</v>
      </c>
      <c r="E247">
        <v>5.6772673733804471</v>
      </c>
      <c r="F247">
        <v>-0.036999999999999998</v>
      </c>
      <c r="G247">
        <v>389.6139</v>
      </c>
      <c r="H247">
        <v>16.98</v>
      </c>
      <c r="I247" s="8"/>
      <c r="J247" s="16" t="str">
        <f t="shared" si="24"/>
        <v>Interpublic Group of Cos Inc/The</v>
      </c>
      <c r="K247" s="15" t="str">
        <f t="shared" si="25"/>
        <v>IPG</v>
      </c>
      <c r="L247" s="14">
        <f t="shared" si="26"/>
        <v>6615.6444634799991</v>
      </c>
      <c r="M247" s="13">
        <f t="shared" si="27"/>
        <v>0.056772673733804471</v>
      </c>
      <c r="N247" s="13">
        <f t="shared" si="28"/>
        <v>-0.00036999999999999999</v>
      </c>
      <c r="O247" s="12">
        <f t="shared" si="29"/>
        <v>0.056392170789163719</v>
      </c>
      <c r="P247" s="11">
        <f t="shared" si="30"/>
        <v>0.00026116690347147207</v>
      </c>
      <c r="Q247" s="10">
        <f t="shared" si="31"/>
        <v>1.4727768625040288E-05</v>
      </c>
    </row>
    <row r="248" spans="1:17" ht="15.5">
      <c r="A248" t="s">
        <v>767</v>
      </c>
      <c r="B248" t="s">
        <v>766</v>
      </c>
      <c r="C248" t="s">
        <v>765</v>
      </c>
      <c r="D248">
        <v>6872878268.7300005</v>
      </c>
      <c r="E248">
        <v>0</v>
      </c>
      <c r="F248" t="s">
        <v>8</v>
      </c>
      <c r="G248">
        <v>53.142179999999996</v>
      </c>
      <c r="H248">
        <v>129.33000000000001</v>
      </c>
      <c r="I248" s="8"/>
      <c r="J248" s="16" t="str">
        <f t="shared" si="24"/>
        <v>IPG Photonics Corp</v>
      </c>
      <c r="K248" s="15" t="str">
        <f t="shared" si="25"/>
        <v>IPGP</v>
      </c>
      <c r="L248" s="14">
        <f t="shared" si="26"/>
        <v>6872.8782687300009</v>
      </c>
      <c r="M248" s="13">
        <f t="shared" si="27"/>
        <v>0</v>
      </c>
      <c r="N248" s="13" t="str">
        <f t="shared" si="28"/>
        <v>N/A</v>
      </c>
      <c r="O248" s="12" t="str">
        <f t="shared" si="29"/>
        <v>N/A</v>
      </c>
      <c r="P248" s="11" t="str">
        <f t="shared" si="30"/>
        <v>N/A</v>
      </c>
      <c r="Q248" s="10" t="str">
        <f t="shared" si="31"/>
        <v>N/A</v>
      </c>
    </row>
    <row r="249" spans="1:17" ht="15.5">
      <c r="A249" t="s">
        <v>764</v>
      </c>
      <c r="B249" t="s">
        <v>763</v>
      </c>
      <c r="C249" t="s">
        <v>762</v>
      </c>
      <c r="D249">
        <v>27229524106.890003</v>
      </c>
      <c r="E249" t="s">
        <v>8</v>
      </c>
      <c r="F249">
        <v>11.20</v>
      </c>
      <c r="G249">
        <v>190.96379999999999</v>
      </c>
      <c r="H249">
        <v>142.59</v>
      </c>
      <c r="I249" s="8"/>
      <c r="J249" s="16" t="str">
        <f t="shared" si="24"/>
        <v>IQVIA Holdings Inc</v>
      </c>
      <c r="K249" s="15" t="str">
        <f t="shared" si="25"/>
        <v>IQV</v>
      </c>
      <c r="L249" s="14">
        <f t="shared" si="26"/>
        <v>27229.524106890003</v>
      </c>
      <c r="M249" s="13" t="str">
        <f t="shared" si="27"/>
        <v>0.00%</v>
      </c>
      <c r="N249" s="13">
        <f t="shared" si="28"/>
        <v>0.11200000000000002</v>
      </c>
      <c r="O249" s="12">
        <f t="shared" si="29"/>
        <v>0.11200000000000002</v>
      </c>
      <c r="P249" s="11">
        <f t="shared" si="30"/>
        <v>0.0010749444794464448</v>
      </c>
      <c r="Q249" s="10">
        <f t="shared" si="31"/>
        <v>0.00012039378169800183</v>
      </c>
    </row>
    <row r="250" spans="1:17" ht="15.5">
      <c r="A250" t="s">
        <v>761</v>
      </c>
      <c r="B250" t="s">
        <v>760</v>
      </c>
      <c r="C250" t="s">
        <v>759</v>
      </c>
      <c r="D250">
        <v>12113599405.199999</v>
      </c>
      <c r="E250">
        <v>0.37826685006877581</v>
      </c>
      <c r="F250">
        <v>9.40</v>
      </c>
      <c r="G250">
        <v>416.56119999999999</v>
      </c>
      <c r="H250">
        <v>29.08</v>
      </c>
      <c r="I250" s="8"/>
      <c r="J250" s="16" t="str">
        <f t="shared" si="24"/>
        <v>Ingersoll Rand Inc</v>
      </c>
      <c r="K250" s="15" t="str">
        <f t="shared" si="25"/>
        <v>IR</v>
      </c>
      <c r="L250" s="14">
        <f t="shared" si="26"/>
        <v>12113.599405199999</v>
      </c>
      <c r="M250" s="13">
        <f t="shared" si="27"/>
        <v>0.0037826685006877581</v>
      </c>
      <c r="N250" s="13">
        <f t="shared" si="28"/>
        <v>0.094</v>
      </c>
      <c r="O250" s="12">
        <f t="shared" si="29"/>
        <v>0.097960453920220084</v>
      </c>
      <c r="P250" s="11">
        <f t="shared" si="30"/>
        <v>0.00047821059067097705</v>
      </c>
      <c r="Q250" s="10">
        <f t="shared" si="31"/>
        <v>4.6845726531585473E-05</v>
      </c>
    </row>
    <row r="251" spans="1:17" ht="15.5">
      <c r="A251" t="s">
        <v>758</v>
      </c>
      <c r="B251" t="s">
        <v>757</v>
      </c>
      <c r="C251" t="s">
        <v>756</v>
      </c>
      <c r="D251">
        <v>6960679456.3799992</v>
      </c>
      <c r="E251">
        <v>10.306038047973532</v>
      </c>
      <c r="F251">
        <v>6.70</v>
      </c>
      <c r="G251">
        <v>287.86930000000001</v>
      </c>
      <c r="H251">
        <v>24.18</v>
      </c>
      <c r="I251" s="8"/>
      <c r="J251" s="16" t="str">
        <f t="shared" si="24"/>
        <v>Iron Mountain Inc</v>
      </c>
      <c r="K251" s="15" t="str">
        <f t="shared" si="25"/>
        <v>IRM</v>
      </c>
      <c r="L251" s="14">
        <f t="shared" si="26"/>
        <v>6960.6794563799995</v>
      </c>
      <c r="M251" s="13">
        <f t="shared" si="27"/>
        <v>0.10306038047973531</v>
      </c>
      <c r="N251" s="13">
        <f t="shared" si="28"/>
        <v>0.067000000000000004</v>
      </c>
      <c r="O251" s="12">
        <f t="shared" si="29"/>
        <v>0.17351290322580645</v>
      </c>
      <c r="P251" s="11">
        <f t="shared" si="30"/>
        <v>0.00027478790762041526</v>
      </c>
      <c r="Q251" s="10">
        <f t="shared" si="31"/>
        <v>4.7679247622562959E-05</v>
      </c>
    </row>
    <row r="252" spans="1:17" ht="15.5">
      <c r="A252" t="s">
        <v>755</v>
      </c>
      <c r="B252" t="s">
        <v>754</v>
      </c>
      <c r="C252" t="s">
        <v>753</v>
      </c>
      <c r="D252">
        <v>59577693489.919998</v>
      </c>
      <c r="E252">
        <v>0</v>
      </c>
      <c r="F252">
        <v>7.8680000000000003</v>
      </c>
      <c r="G252">
        <v>116.61779999999999</v>
      </c>
      <c r="H252">
        <v>510.88</v>
      </c>
      <c r="I252" s="8"/>
      <c r="J252" s="16" t="str">
        <f t="shared" si="24"/>
        <v>Intuitive Surgical Inc</v>
      </c>
      <c r="K252" s="15" t="str">
        <f t="shared" si="25"/>
        <v>ISRG</v>
      </c>
      <c r="L252" s="14">
        <f t="shared" si="26"/>
        <v>59577.693489919999</v>
      </c>
      <c r="M252" s="13">
        <f t="shared" si="27"/>
        <v>0</v>
      </c>
      <c r="N252" s="13">
        <f t="shared" si="28"/>
        <v>0.07868</v>
      </c>
      <c r="O252" s="12">
        <f t="shared" si="29"/>
        <v>0.07868</v>
      </c>
      <c r="P252" s="11">
        <f t="shared" si="30"/>
        <v>0.0023519585749549291</v>
      </c>
      <c r="Q252" s="10">
        <f t="shared" si="31"/>
        <v>0.00018505210067745382</v>
      </c>
    </row>
    <row r="253" spans="1:17" ht="15.5">
      <c r="A253" t="s">
        <v>752</v>
      </c>
      <c r="B253" t="s">
        <v>751</v>
      </c>
      <c r="C253" t="s">
        <v>750</v>
      </c>
      <c r="D253">
        <v>10594810345.189999</v>
      </c>
      <c r="E253" t="s">
        <v>8</v>
      </c>
      <c r="F253">
        <v>10.82</v>
      </c>
      <c r="G253">
        <v>89.174399999999991</v>
      </c>
      <c r="H253">
        <v>118.81</v>
      </c>
      <c r="I253" s="8"/>
      <c r="J253" s="16" t="str">
        <f t="shared" si="24"/>
        <v>Gartner Inc</v>
      </c>
      <c r="K253" s="15" t="str">
        <f t="shared" si="25"/>
        <v>IT</v>
      </c>
      <c r="L253" s="14">
        <f t="shared" si="26"/>
        <v>10594.810345189999</v>
      </c>
      <c r="M253" s="13" t="str">
        <f t="shared" si="27"/>
        <v>0.00%</v>
      </c>
      <c r="N253" s="13">
        <f t="shared" si="28"/>
        <v>0.10820000000000001</v>
      </c>
      <c r="O253" s="12">
        <f t="shared" si="29"/>
        <v>0.10820000000000001</v>
      </c>
      <c r="P253" s="11">
        <f t="shared" si="30"/>
        <v>0.00041825310081208166</v>
      </c>
      <c r="Q253" s="10">
        <f t="shared" si="31"/>
        <v>4.5254985507867239E-05</v>
      </c>
    </row>
    <row r="254" spans="1:17" ht="15.5">
      <c r="A254" t="s">
        <v>749</v>
      </c>
      <c r="B254" t="s">
        <v>748</v>
      </c>
      <c r="C254" t="s">
        <v>747</v>
      </c>
      <c r="D254">
        <v>51596592775</v>
      </c>
      <c r="E254">
        <v>2.5347692307692307</v>
      </c>
      <c r="F254">
        <v>5.6530000000000005</v>
      </c>
      <c r="G254">
        <v>317.51749999999998</v>
      </c>
      <c r="H254">
        <v>162.50</v>
      </c>
      <c r="I254" s="8"/>
      <c r="J254" s="16" t="str">
        <f t="shared" si="24"/>
        <v>Illinois Tool Works Inc</v>
      </c>
      <c r="K254" s="15" t="str">
        <f t="shared" si="25"/>
        <v>ITW</v>
      </c>
      <c r="L254" s="14">
        <f t="shared" si="26"/>
        <v>51596.592774999997</v>
      </c>
      <c r="M254" s="13">
        <f t="shared" si="27"/>
        <v>0.025347692307692307</v>
      </c>
      <c r="N254" s="13">
        <f t="shared" si="28"/>
        <v>0.056530000000000004</v>
      </c>
      <c r="O254" s="12">
        <f t="shared" si="29"/>
        <v>0.082594144830769239</v>
      </c>
      <c r="P254" s="11">
        <f t="shared" si="30"/>
        <v>0.0020368873265654468</v>
      </c>
      <c r="Q254" s="10">
        <f t="shared" si="31"/>
        <v>0.00016823496685430489</v>
      </c>
    </row>
    <row r="255" spans="1:17" ht="15.5">
      <c r="A255" t="s">
        <v>746</v>
      </c>
      <c r="B255" t="s">
        <v>745</v>
      </c>
      <c r="C255" t="s">
        <v>744</v>
      </c>
      <c r="D255">
        <v>3955680468.5199995</v>
      </c>
      <c r="E255">
        <v>10.011600928074246</v>
      </c>
      <c r="F255">
        <v>-9.6029999999999998</v>
      </c>
      <c r="G255">
        <v>458.8956</v>
      </c>
      <c r="H255">
        <v>8.6199999999999992</v>
      </c>
      <c r="I255" s="8"/>
      <c r="J255" s="16" t="str">
        <f t="shared" si="24"/>
        <v>Invesco Ltd</v>
      </c>
      <c r="K255" s="15" t="str">
        <f t="shared" si="25"/>
        <v>IVZ</v>
      </c>
      <c r="L255" s="14">
        <f t="shared" si="26"/>
        <v>3955.6804685199995</v>
      </c>
      <c r="M255" s="13">
        <f t="shared" si="27"/>
        <v>0.10011600928074246</v>
      </c>
      <c r="N255" s="13">
        <f t="shared" si="28"/>
        <v>-0.096030000000000004</v>
      </c>
      <c r="O255" s="12">
        <f t="shared" si="29"/>
        <v>-0.00072106090487239483</v>
      </c>
      <c r="P255" s="11">
        <f t="shared" si="30"/>
        <v>0.00015615905975432614</v>
      </c>
      <c r="Q255" s="10">
        <f t="shared" si="31"/>
        <v>-1.1260019293047678E-07</v>
      </c>
    </row>
    <row r="256" spans="1:17" ht="15.5">
      <c r="A256" t="s">
        <v>743</v>
      </c>
      <c r="B256" t="s">
        <v>742</v>
      </c>
      <c r="C256" t="s">
        <v>741</v>
      </c>
      <c r="D256">
        <v>11009899415.999998</v>
      </c>
      <c r="E256">
        <v>0.90271903323262848</v>
      </c>
      <c r="F256">
        <v>7.71</v>
      </c>
      <c r="G256">
        <v>133.05009999999999</v>
      </c>
      <c r="H256">
        <v>82.75</v>
      </c>
      <c r="I256" s="8"/>
      <c r="J256" s="16" t="str">
        <f t="shared" si="24"/>
        <v>Jacobs Engineering Group Inc</v>
      </c>
      <c r="K256" s="15" t="str">
        <f t="shared" si="25"/>
        <v>J</v>
      </c>
      <c r="L256" s="14">
        <f t="shared" si="26"/>
        <v>11009.899415999998</v>
      </c>
      <c r="M256" s="13">
        <f t="shared" si="27"/>
        <v>0.0090271903323262855</v>
      </c>
      <c r="N256" s="13">
        <f t="shared" si="28"/>
        <v>0.077100000000000002</v>
      </c>
      <c r="O256" s="12">
        <f t="shared" si="29"/>
        <v>0.086475188519637466</v>
      </c>
      <c r="P256" s="11">
        <f t="shared" si="30"/>
        <v>0.00043463964151673026</v>
      </c>
      <c r="Q256" s="10">
        <f t="shared" si="31"/>
        <v>3.7585544938266895E-05</v>
      </c>
    </row>
    <row r="257" spans="1:17" ht="15.5">
      <c r="A257" t="s">
        <v>740</v>
      </c>
      <c r="B257" t="s">
        <v>739</v>
      </c>
      <c r="C257" t="s">
        <v>738</v>
      </c>
      <c r="D257">
        <v>10744906136.32</v>
      </c>
      <c r="E257">
        <v>1.0621044303797469</v>
      </c>
      <c r="F257">
        <v>11.70</v>
      </c>
      <c r="G257">
        <v>106.259</v>
      </c>
      <c r="H257">
        <v>101.12</v>
      </c>
      <c r="I257" s="8"/>
      <c r="J257" s="16" t="str">
        <f t="shared" si="24"/>
        <v>JB Hunt Transport Services Inc</v>
      </c>
      <c r="K257" s="15" t="str">
        <f t="shared" si="25"/>
        <v>JBHT</v>
      </c>
      <c r="L257" s="14">
        <f t="shared" si="26"/>
        <v>10744.90613632</v>
      </c>
      <c r="M257" s="13">
        <f t="shared" si="27"/>
        <v>0.010621044303797469</v>
      </c>
      <c r="N257" s="13">
        <f t="shared" si="28"/>
        <v>0.11700000000000001</v>
      </c>
      <c r="O257" s="12">
        <f t="shared" si="29"/>
        <v>0.12824237539556962</v>
      </c>
      <c r="P257" s="11">
        <f t="shared" si="30"/>
        <v>0.0004241784574738426</v>
      </c>
      <c r="Q257" s="10">
        <f t="shared" si="31"/>
        <v>5.4397652978074187E-05</v>
      </c>
    </row>
    <row r="258" spans="1:17" ht="15.5">
      <c r="A258" t="s">
        <v>737</v>
      </c>
      <c r="B258" t="s">
        <v>736</v>
      </c>
      <c r="C258" t="s">
        <v>735</v>
      </c>
      <c r="D258">
        <v>22241414748.860001</v>
      </c>
      <c r="E258">
        <v>3.7135005152868428</v>
      </c>
      <c r="F258">
        <v>9.6669999999999998</v>
      </c>
      <c r="G258">
        <v>764.04719999999998</v>
      </c>
      <c r="H258">
        <v>29.11</v>
      </c>
      <c r="I258" s="8"/>
      <c r="J258" s="16" t="str">
        <f t="shared" si="24"/>
        <v>Johnson Controls International plc</v>
      </c>
      <c r="K258" s="15" t="str">
        <f t="shared" si="25"/>
        <v>JCI</v>
      </c>
      <c r="L258" s="14">
        <f t="shared" si="26"/>
        <v>22241.414748859999</v>
      </c>
      <c r="M258" s="13">
        <f t="shared" si="27"/>
        <v>0.037135005152868425</v>
      </c>
      <c r="N258" s="13">
        <f t="shared" si="28"/>
        <v>0.096669999999999992</v>
      </c>
      <c r="O258" s="12">
        <f t="shared" si="29"/>
        <v>0.13559992562693232</v>
      </c>
      <c r="P258" s="11">
        <f t="shared" si="30"/>
        <v>0.00087802805166602887</v>
      </c>
      <c r="Q258" s="10">
        <f t="shared" si="31"/>
        <v>0.00011906053850427381</v>
      </c>
    </row>
    <row r="259" spans="1:17" ht="15.5">
      <c r="A259" t="s">
        <v>734</v>
      </c>
      <c r="B259" t="s">
        <v>733</v>
      </c>
      <c r="C259" t="s">
        <v>732</v>
      </c>
      <c r="D259">
        <v>12547489762.250002</v>
      </c>
      <c r="E259">
        <v>1.0070314888413328</v>
      </c>
      <c r="F259">
        <v>12.10</v>
      </c>
      <c r="G259">
        <v>76.7196</v>
      </c>
      <c r="H259">
        <v>163.55000000000001</v>
      </c>
      <c r="I259" s="8"/>
      <c r="J259" s="16" t="str">
        <f t="shared" si="32" ref="J259:J322">B259</f>
        <v>Jack Henry &amp; Associates Inc</v>
      </c>
      <c r="K259" s="15" t="str">
        <f t="shared" si="33" ref="K259:K322">C259</f>
        <v>JKHY</v>
      </c>
      <c r="L259" s="14">
        <f t="shared" si="34" ref="L259:L322">D259/1000000</f>
        <v>12547.489762250001</v>
      </c>
      <c r="M259" s="13">
        <f t="shared" si="35" ref="M259:M322">IFERROR(E259/100,"0.00%")</f>
        <v>0.010070314888413328</v>
      </c>
      <c r="N259" s="13">
        <f t="shared" si="36" ref="N259:N322">IFERROR(F259/100,"N/A")</f>
        <v>0.121</v>
      </c>
      <c r="O259" s="12">
        <f t="shared" si="37" ref="O259:O322">IFERROR(M259*(1+0.5*N259)+N259,"N/A")</f>
        <v>0.13167956893916233</v>
      </c>
      <c r="P259" s="11">
        <f t="shared" si="38" ref="P259:P322">IF(N259="N/A","N/A",L259/$L$504)</f>
        <v>0.00049533935289851555</v>
      </c>
      <c r="Q259" s="10">
        <f t="shared" si="39" ref="Q259:Q322">IF(AND(ISNUMBER(L259),ISNUMBER(O259)),O259*P259,"N/A")</f>
        <v>6.5226072468280131E-05</v>
      </c>
    </row>
    <row r="260" spans="1:17" ht="15.5">
      <c r="A260" t="s">
        <v>731</v>
      </c>
      <c r="B260" t="s">
        <v>730</v>
      </c>
      <c r="C260" t="s">
        <v>729</v>
      </c>
      <c r="D260">
        <v>395294564031.40002</v>
      </c>
      <c r="E260">
        <v>2.6379632098107173</v>
      </c>
      <c r="F260">
        <v>5.5780000000000003</v>
      </c>
      <c r="G260">
        <v>2634.5949999999998</v>
      </c>
      <c r="H260">
        <v>150.04</v>
      </c>
      <c r="I260" s="8"/>
      <c r="J260" s="16" t="str">
        <f t="shared" si="32"/>
        <v>Johnson &amp; Johnson</v>
      </c>
      <c r="K260" s="15" t="str">
        <f t="shared" si="33"/>
        <v>JNJ</v>
      </c>
      <c r="L260" s="14">
        <f t="shared" si="34"/>
        <v>395294.56403140002</v>
      </c>
      <c r="M260" s="13">
        <f t="shared" si="35"/>
        <v>0.026379632098107172</v>
      </c>
      <c r="N260" s="13">
        <f t="shared" si="36"/>
        <v>0.055780000000000003</v>
      </c>
      <c r="O260" s="12">
        <f t="shared" si="37"/>
        <v>0.082895360037323382</v>
      </c>
      <c r="P260" s="11">
        <f t="shared" si="38"/>
        <v>0.015605109648362286</v>
      </c>
      <c r="Q260" s="10">
        <f t="shared" si="39"/>
        <v>0.0012935911827229006</v>
      </c>
    </row>
    <row r="261" spans="1:17" ht="15.5">
      <c r="A261" t="s">
        <v>728</v>
      </c>
      <c r="B261" t="s">
        <v>727</v>
      </c>
      <c r="C261" t="s">
        <v>726</v>
      </c>
      <c r="D261">
        <v>7149853670.4000006</v>
      </c>
      <c r="E261">
        <v>3.6805555555555554</v>
      </c>
      <c r="F261">
        <v>7.8580000000000005</v>
      </c>
      <c r="G261">
        <v>331.01169999999996</v>
      </c>
      <c r="H261">
        <v>21.60</v>
      </c>
      <c r="I261" s="8"/>
      <c r="J261" s="16" t="str">
        <f t="shared" si="32"/>
        <v>Juniper Networks Inc</v>
      </c>
      <c r="K261" s="15" t="str">
        <f t="shared" si="33"/>
        <v>JNPR</v>
      </c>
      <c r="L261" s="14">
        <f t="shared" si="34"/>
        <v>7149.8536704000007</v>
      </c>
      <c r="M261" s="13">
        <f t="shared" si="35"/>
        <v>0.036805555555555557</v>
      </c>
      <c r="N261" s="13">
        <f t="shared" si="36"/>
        <v>0.078580000000000011</v>
      </c>
      <c r="O261" s="12">
        <f t="shared" si="37"/>
        <v>0.11683164583333335</v>
      </c>
      <c r="P261" s="11">
        <f t="shared" si="38"/>
        <v>0.00028225596972154344</v>
      </c>
      <c r="Q261" s="10">
        <f t="shared" si="39"/>
        <v>3.2976429488851422E-05</v>
      </c>
    </row>
    <row r="262" spans="1:17" ht="15.5">
      <c r="A262" t="s">
        <v>725</v>
      </c>
      <c r="B262" t="s">
        <v>724</v>
      </c>
      <c r="C262" t="s">
        <v>723</v>
      </c>
      <c r="D262">
        <v>291736390302.00006</v>
      </c>
      <c r="E262">
        <v>3.8001253132832082</v>
      </c>
      <c r="F262">
        <v>5.70</v>
      </c>
      <c r="G262">
        <v>3046.5369999999998</v>
      </c>
      <c r="H262">
        <v>95.76</v>
      </c>
      <c r="I262" s="8"/>
      <c r="J262" s="16" t="str">
        <f t="shared" si="32"/>
        <v>JPMorgan Chase &amp; Co</v>
      </c>
      <c r="K262" s="15" t="str">
        <f t="shared" si="33"/>
        <v>JPM</v>
      </c>
      <c r="L262" s="14">
        <f t="shared" si="34"/>
        <v>291736.39030200004</v>
      </c>
      <c r="M262" s="13">
        <f t="shared" si="35"/>
        <v>0.038001253132832084</v>
      </c>
      <c r="N262" s="13">
        <f t="shared" si="36"/>
        <v>0.057000000000000002</v>
      </c>
      <c r="O262" s="12">
        <f t="shared" si="37"/>
        <v>0.096084288847117796</v>
      </c>
      <c r="P262" s="11">
        <f t="shared" si="38"/>
        <v>0.011516926295800251</v>
      </c>
      <c r="Q262" s="10">
        <f t="shared" si="39"/>
        <v>0.0011065956728366377</v>
      </c>
    </row>
    <row r="263" spans="1:17" ht="15.5">
      <c r="A263" t="s">
        <v>722</v>
      </c>
      <c r="B263" t="s">
        <v>721</v>
      </c>
      <c r="C263" t="s">
        <v>720</v>
      </c>
      <c r="D263">
        <v>2936181016.2600002</v>
      </c>
      <c r="E263">
        <v>3.1735889243876461</v>
      </c>
      <c r="F263">
        <v>6</v>
      </c>
      <c r="G263">
        <v>156.34619999999998</v>
      </c>
      <c r="H263">
        <v>18.78</v>
      </c>
      <c r="I263" s="8"/>
      <c r="J263" s="16" t="str">
        <f t="shared" si="32"/>
        <v>Nordstrom Inc</v>
      </c>
      <c r="K263" s="15" t="str">
        <f t="shared" si="33"/>
        <v>JWN</v>
      </c>
      <c r="L263" s="14">
        <f t="shared" si="34"/>
        <v>2936.1810162600004</v>
      </c>
      <c r="M263" s="13">
        <f t="shared" si="35"/>
        <v>0.031735889243876464</v>
      </c>
      <c r="N263" s="13">
        <f t="shared" si="36"/>
        <v>0.06</v>
      </c>
      <c r="O263" s="12">
        <f t="shared" si="37"/>
        <v>0.092687965921192758</v>
      </c>
      <c r="P263" s="11">
        <f t="shared" si="38"/>
        <v>0.00011591210928601962</v>
      </c>
      <c r="Q263" s="10">
        <f t="shared" si="39"/>
        <v>1.0743657635356157E-05</v>
      </c>
    </row>
    <row r="264" spans="1:17" ht="15.5">
      <c r="A264" t="s">
        <v>719</v>
      </c>
      <c r="B264" t="s">
        <v>718</v>
      </c>
      <c r="C264" t="s">
        <v>717</v>
      </c>
      <c r="D264">
        <v>22433659610.000004</v>
      </c>
      <c r="E264">
        <v>3.5541984732824425</v>
      </c>
      <c r="F264">
        <v>3.22</v>
      </c>
      <c r="G264">
        <v>342.49860000000001</v>
      </c>
      <c r="H264">
        <v>65.50</v>
      </c>
      <c r="I264" s="8"/>
      <c r="J264" s="16" t="str">
        <f t="shared" si="32"/>
        <v>Kellogg Co</v>
      </c>
      <c r="K264" s="15" t="str">
        <f t="shared" si="33"/>
        <v>K</v>
      </c>
      <c r="L264" s="14">
        <f t="shared" si="34"/>
        <v>22433.659610000002</v>
      </c>
      <c r="M264" s="13">
        <f t="shared" si="35"/>
        <v>0.035541984732824425</v>
      </c>
      <c r="N264" s="13">
        <f t="shared" si="36"/>
        <v>0.032199999999999999</v>
      </c>
      <c r="O264" s="12">
        <f t="shared" si="37"/>
        <v>0.068314210687022897</v>
      </c>
      <c r="P264" s="11">
        <f t="shared" si="38"/>
        <v>0.00088561733421732049</v>
      </c>
      <c r="Q264" s="10">
        <f t="shared" si="39"/>
        <v>6.0500249157801602E-05</v>
      </c>
    </row>
    <row r="265" spans="1:17" ht="15.5">
      <c r="A265" t="s">
        <v>716</v>
      </c>
      <c r="B265" t="s">
        <v>715</v>
      </c>
      <c r="C265" t="s">
        <v>714</v>
      </c>
      <c r="D265">
        <v>11362466350</v>
      </c>
      <c r="E265">
        <v>6.3605150214592268</v>
      </c>
      <c r="F265">
        <v>3.363</v>
      </c>
      <c r="G265">
        <v>975.31899999999996</v>
      </c>
      <c r="H265">
        <v>11.65</v>
      </c>
      <c r="I265" s="8"/>
      <c r="J265" s="16" t="str">
        <f t="shared" si="32"/>
        <v>KeyCorp</v>
      </c>
      <c r="K265" s="15" t="str">
        <f t="shared" si="33"/>
        <v>KEY</v>
      </c>
      <c r="L265" s="14">
        <f t="shared" si="34"/>
        <v>11362.466350000001</v>
      </c>
      <c r="M265" s="13">
        <f t="shared" si="35"/>
        <v>0.063605150214592274</v>
      </c>
      <c r="N265" s="13">
        <f t="shared" si="36"/>
        <v>0.03363</v>
      </c>
      <c r="O265" s="12">
        <f t="shared" si="37"/>
        <v>0.098304670815450634</v>
      </c>
      <c r="P265" s="11">
        <f t="shared" si="38"/>
        <v>0.00044855798536478758</v>
      </c>
      <c r="Q265" s="10">
        <f t="shared" si="39"/>
        <v>4.4095345092927166E-05</v>
      </c>
    </row>
    <row r="266" spans="1:17" ht="15.5">
      <c r="A266" t="s">
        <v>713</v>
      </c>
      <c r="B266" t="s">
        <v>712</v>
      </c>
      <c r="C266" t="s">
        <v>711</v>
      </c>
      <c r="D266">
        <v>18134248309.809998</v>
      </c>
      <c r="E266" t="s">
        <v>8</v>
      </c>
      <c r="F266">
        <v>20</v>
      </c>
      <c r="G266">
        <v>187.3954</v>
      </c>
      <c r="H266">
        <v>96.77</v>
      </c>
      <c r="I266" s="8"/>
      <c r="J266" s="16" t="str">
        <f t="shared" si="32"/>
        <v>Keysight Technologies Inc</v>
      </c>
      <c r="K266" s="15" t="str">
        <f t="shared" si="33"/>
        <v>KEYS</v>
      </c>
      <c r="L266" s="14">
        <f t="shared" si="34"/>
        <v>18134.248309809998</v>
      </c>
      <c r="M266" s="13" t="str">
        <f t="shared" si="35"/>
        <v>0.00%</v>
      </c>
      <c r="N266" s="13">
        <f t="shared" si="36"/>
        <v>0.20</v>
      </c>
      <c r="O266" s="12">
        <f t="shared" si="37"/>
        <v>0.20</v>
      </c>
      <c r="P266" s="11">
        <f t="shared" si="38"/>
        <v>0.00071588875490515111</v>
      </c>
      <c r="Q266" s="10">
        <f t="shared" si="39"/>
        <v>0.00014317775098103024</v>
      </c>
    </row>
    <row r="267" spans="1:17" ht="15.5">
      <c r="A267" t="s">
        <v>710</v>
      </c>
      <c r="B267" t="s">
        <v>709</v>
      </c>
      <c r="C267" t="s">
        <v>708</v>
      </c>
      <c r="D267">
        <v>37055885078.519997</v>
      </c>
      <c r="E267">
        <v>5.1730959446092983</v>
      </c>
      <c r="F267">
        <v>1.397</v>
      </c>
      <c r="G267">
        <v>1221.7569999999998</v>
      </c>
      <c r="H267">
        <v>30.33</v>
      </c>
      <c r="I267" s="8"/>
      <c r="J267" s="16" t="str">
        <f t="shared" si="32"/>
        <v>Kraft Heinz Co/The</v>
      </c>
      <c r="K267" s="15" t="str">
        <f t="shared" si="33"/>
        <v>KHC</v>
      </c>
      <c r="L267" s="14">
        <f t="shared" si="34"/>
        <v>37055.885078519997</v>
      </c>
      <c r="M267" s="13">
        <f t="shared" si="35"/>
        <v>0.051730959446092982</v>
      </c>
      <c r="N267" s="13">
        <f t="shared" si="36"/>
        <v>0.01397</v>
      </c>
      <c r="O267" s="12">
        <f t="shared" si="37"/>
        <v>0.066062300197823942</v>
      </c>
      <c r="P267" s="11">
        <f t="shared" si="38"/>
        <v>0.0014628613757549235</v>
      </c>
      <c r="Q267" s="10">
        <f t="shared" si="39"/>
        <v>9.6639987352923481E-05</v>
      </c>
    </row>
    <row r="268" spans="1:17" ht="15.5">
      <c r="A268" t="s">
        <v>707</v>
      </c>
      <c r="B268" t="s">
        <v>706</v>
      </c>
      <c r="C268" t="s">
        <v>705</v>
      </c>
      <c r="D268">
        <v>4718678645</v>
      </c>
      <c r="E268">
        <v>9.9266727772685606</v>
      </c>
      <c r="F268">
        <v>4.6429999999999998</v>
      </c>
      <c r="G268">
        <v>432.5095</v>
      </c>
      <c r="H268">
        <v>10.91</v>
      </c>
      <c r="I268" s="8"/>
      <c r="J268" s="16" t="str">
        <f t="shared" si="32"/>
        <v>Kimco Realty Corp</v>
      </c>
      <c r="K268" s="15" t="str">
        <f t="shared" si="33"/>
        <v>KIM</v>
      </c>
      <c r="L268" s="14">
        <f t="shared" si="34"/>
        <v>4718.678645</v>
      </c>
      <c r="M268" s="13">
        <f t="shared" si="35"/>
        <v>0.099266727772685609</v>
      </c>
      <c r="N268" s="13">
        <f t="shared" si="36"/>
        <v>0.046429999999999999</v>
      </c>
      <c r="O268" s="12">
        <f t="shared" si="37"/>
        <v>0.1480012048579285</v>
      </c>
      <c r="P268" s="11">
        <f t="shared" si="38"/>
        <v>0.00018628006643866063</v>
      </c>
      <c r="Q268" s="10">
        <f t="shared" si="39"/>
        <v>2.7569674273936744E-05</v>
      </c>
    </row>
    <row r="269" spans="1:17" ht="15.5">
      <c r="A269" t="s">
        <v>704</v>
      </c>
      <c r="B269" t="s">
        <v>703</v>
      </c>
      <c r="C269" t="s">
        <v>702</v>
      </c>
      <c r="D269">
        <v>25724749969.82</v>
      </c>
      <c r="E269">
        <v>1.8739716009506977</v>
      </c>
      <c r="F269">
        <v>11.037000000000001</v>
      </c>
      <c r="G269">
        <v>156.7722</v>
      </c>
      <c r="H269">
        <v>164.09</v>
      </c>
      <c r="I269" s="8"/>
      <c r="J269" s="16" t="str">
        <f t="shared" si="32"/>
        <v>KLA Corp</v>
      </c>
      <c r="K269" s="15" t="str">
        <f t="shared" si="33"/>
        <v>KLAC</v>
      </c>
      <c r="L269" s="14">
        <f t="shared" si="34"/>
        <v>25724.749969820001</v>
      </c>
      <c r="M269" s="13">
        <f t="shared" si="35"/>
        <v>0.018739716009506979</v>
      </c>
      <c r="N269" s="13">
        <f t="shared" si="36"/>
        <v>0.11037000000000001</v>
      </c>
      <c r="O269" s="12">
        <f t="shared" si="37"/>
        <v>0.13014386723749163</v>
      </c>
      <c r="P269" s="11">
        <f t="shared" si="38"/>
        <v>0.0010155402590455494</v>
      </c>
      <c r="Q269" s="10">
        <f t="shared" si="39"/>
        <v>0.00013216633664755184</v>
      </c>
    </row>
    <row r="270" spans="1:17" ht="15.5">
      <c r="A270" t="s">
        <v>701</v>
      </c>
      <c r="B270" t="s">
        <v>700</v>
      </c>
      <c r="C270" t="s">
        <v>699</v>
      </c>
      <c r="D270">
        <v>47158965039.119995</v>
      </c>
      <c r="E270">
        <v>3.0618139803581745</v>
      </c>
      <c r="F270">
        <v>4.3550000000000004</v>
      </c>
      <c r="G270">
        <v>340.5471</v>
      </c>
      <c r="H270">
        <v>138.47999999999999</v>
      </c>
      <c r="I270" s="8"/>
      <c r="J270" s="16" t="str">
        <f t="shared" si="32"/>
        <v>Kimberly-Clark Corp</v>
      </c>
      <c r="K270" s="15" t="str">
        <f t="shared" si="33"/>
        <v>KMB</v>
      </c>
      <c r="L270" s="14">
        <f t="shared" si="34"/>
        <v>47158.965039119998</v>
      </c>
      <c r="M270" s="13">
        <f t="shared" si="35"/>
        <v>0.030618139803581745</v>
      </c>
      <c r="N270" s="13">
        <f t="shared" si="36"/>
        <v>0.043550000000000005</v>
      </c>
      <c r="O270" s="12">
        <f t="shared" si="37"/>
        <v>0.074834849797804748</v>
      </c>
      <c r="P270" s="11">
        <f t="shared" si="38"/>
        <v>0.0018617023538939779</v>
      </c>
      <c r="Q270" s="10">
        <f t="shared" si="39"/>
        <v>0.00013932021602187537</v>
      </c>
    </row>
    <row r="271" spans="1:17" ht="15.5">
      <c r="A271" t="s">
        <v>698</v>
      </c>
      <c r="B271" t="s">
        <v>697</v>
      </c>
      <c r="C271" t="s">
        <v>696</v>
      </c>
      <c r="D271">
        <v>34442448380.699997</v>
      </c>
      <c r="E271">
        <v>7.2685489166119499</v>
      </c>
      <c r="F271">
        <v>4.55</v>
      </c>
      <c r="G271">
        <v>2261.4870000000001</v>
      </c>
      <c r="H271">
        <v>15.23</v>
      </c>
      <c r="I271" s="8"/>
      <c r="J271" s="16" t="str">
        <f t="shared" si="32"/>
        <v>Kinder Morgan Inc</v>
      </c>
      <c r="K271" s="15" t="str">
        <f t="shared" si="33"/>
        <v>KMI</v>
      </c>
      <c r="L271" s="14">
        <f t="shared" si="34"/>
        <v>34442.4483807</v>
      </c>
      <c r="M271" s="13">
        <f t="shared" si="35"/>
        <v>0.072685489166119499</v>
      </c>
      <c r="N271" s="13">
        <f t="shared" si="36"/>
        <v>0.045499999999999999</v>
      </c>
      <c r="O271" s="12">
        <f t="shared" si="37"/>
        <v>0.11983908404464871</v>
      </c>
      <c r="P271" s="11">
        <f t="shared" si="38"/>
        <v>0.0013596902979323218</v>
      </c>
      <c r="Q271" s="10">
        <f t="shared" si="39"/>
        <v>0.00016294403988860497</v>
      </c>
    </row>
    <row r="272" spans="1:17" ht="15.5">
      <c r="A272" t="s">
        <v>695</v>
      </c>
      <c r="B272" t="s">
        <v>694</v>
      </c>
      <c r="C272" t="s">
        <v>693</v>
      </c>
      <c r="D272">
        <v>11973627686.1</v>
      </c>
      <c r="E272" t="s">
        <v>8</v>
      </c>
      <c r="F272">
        <v>9.8330000000000002</v>
      </c>
      <c r="G272">
        <v>162.57469999999998</v>
      </c>
      <c r="H272">
        <v>73.650000000000006</v>
      </c>
      <c r="I272" s="8"/>
      <c r="J272" s="16" t="str">
        <f t="shared" si="32"/>
        <v>CarMax Inc</v>
      </c>
      <c r="K272" s="15" t="str">
        <f t="shared" si="33"/>
        <v>KMX</v>
      </c>
      <c r="L272" s="14">
        <f t="shared" si="34"/>
        <v>11973.627686100001</v>
      </c>
      <c r="M272" s="13" t="str">
        <f t="shared" si="35"/>
        <v>0.00%</v>
      </c>
      <c r="N272" s="13">
        <f t="shared" si="36"/>
        <v>0.098330000000000001</v>
      </c>
      <c r="O272" s="12">
        <f t="shared" si="37"/>
        <v>0.098330000000000001</v>
      </c>
      <c r="P272" s="11">
        <f t="shared" si="38"/>
        <v>0.00047268490369479154</v>
      </c>
      <c r="Q272" s="10">
        <f t="shared" si="39"/>
        <v>4.6479106580308855E-05</v>
      </c>
    </row>
    <row r="273" spans="1:17" ht="15.5">
      <c r="A273" t="s">
        <v>692</v>
      </c>
      <c r="B273" t="s">
        <v>691</v>
      </c>
      <c r="C273" t="s">
        <v>690</v>
      </c>
      <c r="D273">
        <v>197092564189.16998</v>
      </c>
      <c r="E273">
        <v>3.5737633471344519</v>
      </c>
      <c r="F273">
        <v>2.76</v>
      </c>
      <c r="G273">
        <v>4294.8909999999996</v>
      </c>
      <c r="H273">
        <v>45.89</v>
      </c>
      <c r="I273" s="8"/>
      <c r="J273" s="16" t="str">
        <f t="shared" si="32"/>
        <v>Coca-Cola Co/The</v>
      </c>
      <c r="K273" s="15" t="str">
        <f t="shared" si="33"/>
        <v>KO</v>
      </c>
      <c r="L273" s="14">
        <f t="shared" si="34"/>
        <v>197092.56418916999</v>
      </c>
      <c r="M273" s="13">
        <f t="shared" si="35"/>
        <v>0.035737633471344517</v>
      </c>
      <c r="N273" s="13">
        <f t="shared" si="36"/>
        <v>0.027600000000000003</v>
      </c>
      <c r="O273" s="12">
        <f t="shared" si="37"/>
        <v>0.06383081281324908</v>
      </c>
      <c r="P273" s="11">
        <f t="shared" si="38"/>
        <v>0.0077806561357230478</v>
      </c>
      <c r="Q273" s="10">
        <f t="shared" si="39"/>
        <v>0.00049664560536359583</v>
      </c>
    </row>
    <row r="274" spans="1:17" ht="15.5">
      <c r="A274" t="s">
        <v>689</v>
      </c>
      <c r="B274" t="s">
        <v>688</v>
      </c>
      <c r="C274" t="s">
        <v>687</v>
      </c>
      <c r="D274">
        <v>24589160651.470001</v>
      </c>
      <c r="E274">
        <v>2.0816197405884211</v>
      </c>
      <c r="F274">
        <v>5.25</v>
      </c>
      <c r="G274">
        <v>777.89179999999999</v>
      </c>
      <c r="H274">
        <v>31.61</v>
      </c>
      <c r="I274" s="8"/>
      <c r="J274" s="16" t="str">
        <f t="shared" si="32"/>
        <v>Kroger Co/The</v>
      </c>
      <c r="K274" s="15" t="str">
        <f t="shared" si="33"/>
        <v>KR</v>
      </c>
      <c r="L274" s="14">
        <f t="shared" si="34"/>
        <v>24589.16065147</v>
      </c>
      <c r="M274" s="13">
        <f t="shared" si="35"/>
        <v>0.02081619740588421</v>
      </c>
      <c r="N274" s="13">
        <f t="shared" si="36"/>
        <v>0.0525</v>
      </c>
      <c r="O274" s="12">
        <f t="shared" si="37"/>
        <v>0.073862622587788668</v>
      </c>
      <c r="P274" s="11">
        <f t="shared" si="38"/>
        <v>0.00097071040950845065</v>
      </c>
      <c r="Q274" s="10">
        <f t="shared" si="39"/>
        <v>7.169921661956047E-05</v>
      </c>
    </row>
    <row r="275" spans="1:17" ht="15.5">
      <c r="A275" t="s">
        <v>686</v>
      </c>
      <c r="B275" t="s">
        <v>685</v>
      </c>
      <c r="C275" t="s">
        <v>684</v>
      </c>
      <c r="D275">
        <v>2865850390</v>
      </c>
      <c r="E275">
        <v>10.47670639219935</v>
      </c>
      <c r="F275">
        <v>8</v>
      </c>
      <c r="G275">
        <v>155.2465</v>
      </c>
      <c r="H275">
        <v>18.46</v>
      </c>
      <c r="I275" s="8"/>
      <c r="J275" s="16" t="str">
        <f t="shared" si="32"/>
        <v>Kohl's Corp</v>
      </c>
      <c r="K275" s="15" t="str">
        <f t="shared" si="33"/>
        <v>KSS</v>
      </c>
      <c r="L275" s="14">
        <f t="shared" si="34"/>
        <v>2865.8503900000001</v>
      </c>
      <c r="M275" s="13">
        <f t="shared" si="35"/>
        <v>0.1047670639219935</v>
      </c>
      <c r="N275" s="13">
        <f t="shared" si="36"/>
        <v>0.08</v>
      </c>
      <c r="O275" s="12">
        <f t="shared" si="37"/>
        <v>0.18895774647887326</v>
      </c>
      <c r="P275" s="11">
        <f t="shared" si="38"/>
        <v>0.00011313565538482679</v>
      </c>
      <c r="Q275" s="10">
        <f t="shared" si="39"/>
        <v>2.1377858487927274E-05</v>
      </c>
    </row>
    <row r="276" spans="1:17" ht="15.5">
      <c r="A276" t="s">
        <v>683</v>
      </c>
      <c r="B276" t="s">
        <v>682</v>
      </c>
      <c r="C276" t="s">
        <v>681</v>
      </c>
      <c r="D276">
        <v>12404890765.400002</v>
      </c>
      <c r="E276">
        <v>1.2140942167751818</v>
      </c>
      <c r="F276">
        <v>10.167</v>
      </c>
      <c r="G276">
        <v>95.020229999999998</v>
      </c>
      <c r="H276">
        <v>130.55000000000001</v>
      </c>
      <c r="I276" s="8"/>
      <c r="J276" s="16" t="str">
        <f t="shared" si="32"/>
        <v>Kansas City Southern</v>
      </c>
      <c r="K276" s="15" t="str">
        <f t="shared" si="33"/>
        <v>KSU</v>
      </c>
      <c r="L276" s="14">
        <f t="shared" si="34"/>
        <v>12404.890765400001</v>
      </c>
      <c r="M276" s="13">
        <f t="shared" si="35"/>
        <v>0.012140942167751818</v>
      </c>
      <c r="N276" s="13">
        <f t="shared" si="36"/>
        <v>0.10167</v>
      </c>
      <c r="O276" s="12">
        <f t="shared" si="37"/>
        <v>0.11442812696284947</v>
      </c>
      <c r="P276" s="11">
        <f t="shared" si="38"/>
        <v>0.00048970994843897445</v>
      </c>
      <c r="Q276" s="10">
        <f t="shared" si="39"/>
        <v>5.6036592154945436E-05</v>
      </c>
    </row>
    <row r="277" spans="1:17" ht="15.5">
      <c r="A277" t="s">
        <v>680</v>
      </c>
      <c r="B277" t="s">
        <v>679</v>
      </c>
      <c r="C277" t="s">
        <v>678</v>
      </c>
      <c r="D277">
        <v>9813511921.8400002</v>
      </c>
      <c r="E277" t="s">
        <v>8</v>
      </c>
      <c r="F277" t="s">
        <v>8</v>
      </c>
      <c r="G277">
        <v>283.13650000000001</v>
      </c>
      <c r="H277">
        <v>34.659999999999997</v>
      </c>
      <c r="I277" s="8"/>
      <c r="J277" s="16" t="str">
        <f t="shared" si="32"/>
        <v>Loews Corp</v>
      </c>
      <c r="K277" s="15" t="str">
        <f t="shared" si="33"/>
        <v>L</v>
      </c>
      <c r="L277" s="14">
        <f t="shared" si="34"/>
        <v>9813.5119218399996</v>
      </c>
      <c r="M277" s="13" t="str">
        <f t="shared" si="35"/>
        <v>0.00%</v>
      </c>
      <c r="N277" s="13" t="str">
        <f t="shared" si="36"/>
        <v>N/A</v>
      </c>
      <c r="O277" s="12" t="str">
        <f t="shared" si="37"/>
        <v>N/A</v>
      </c>
      <c r="P277" s="11" t="str">
        <f t="shared" si="38"/>
        <v>N/A</v>
      </c>
      <c r="Q277" s="10" t="str">
        <f t="shared" si="39"/>
        <v>N/A</v>
      </c>
    </row>
    <row r="278" spans="1:17" ht="15.5">
      <c r="A278" t="s">
        <v>677</v>
      </c>
      <c r="B278" t="s">
        <v>676</v>
      </c>
      <c r="C278" t="s">
        <v>675</v>
      </c>
      <c r="D278">
        <v>3287981115.3500004</v>
      </c>
      <c r="E278">
        <v>7.0479394449116901</v>
      </c>
      <c r="F278">
        <v>11.50</v>
      </c>
      <c r="G278">
        <v>276.5333</v>
      </c>
      <c r="H278">
        <v>11.89</v>
      </c>
      <c r="I278" s="8"/>
      <c r="J278" s="16" t="str">
        <f t="shared" si="32"/>
        <v>L Brands Inc</v>
      </c>
      <c r="K278" s="15" t="str">
        <f t="shared" si="33"/>
        <v>LB</v>
      </c>
      <c r="L278" s="14">
        <f t="shared" si="34"/>
        <v>3287.9811153500004</v>
      </c>
      <c r="M278" s="13">
        <f t="shared" si="35"/>
        <v>0.070479394449116897</v>
      </c>
      <c r="N278" s="13">
        <f t="shared" si="36"/>
        <v>0.115</v>
      </c>
      <c r="O278" s="12">
        <f t="shared" si="37"/>
        <v>0.18953195962994113</v>
      </c>
      <c r="P278" s="11">
        <f t="shared" si="38"/>
        <v>0.00012980018066402135</v>
      </c>
      <c r="Q278" s="10">
        <f t="shared" si="39"/>
        <v>2.4601282601572359E-05</v>
      </c>
    </row>
    <row r="279" spans="1:17" ht="15.5">
      <c r="A279" t="s">
        <v>674</v>
      </c>
      <c r="B279" t="s">
        <v>673</v>
      </c>
      <c r="C279" t="s">
        <v>672</v>
      </c>
      <c r="D279">
        <v>14015915705.780001</v>
      </c>
      <c r="E279">
        <v>1.4026920352191077</v>
      </c>
      <c r="F279">
        <v>9.9250000000000007</v>
      </c>
      <c r="G279">
        <v>141.84709999999998</v>
      </c>
      <c r="H279">
        <v>98.81</v>
      </c>
      <c r="I279" s="8"/>
      <c r="J279" s="16" t="str">
        <f t="shared" si="32"/>
        <v>Leidos Holdings Inc</v>
      </c>
      <c r="K279" s="15" t="str">
        <f t="shared" si="33"/>
        <v>LDOS</v>
      </c>
      <c r="L279" s="14">
        <f t="shared" si="34"/>
        <v>14015.91570578</v>
      </c>
      <c r="M279" s="13">
        <f t="shared" si="35"/>
        <v>0.014026920352191077</v>
      </c>
      <c r="N279" s="13">
        <f t="shared" si="36"/>
        <v>0.099250000000000005</v>
      </c>
      <c r="O279" s="12">
        <f t="shared" si="37"/>
        <v>0.11397300627466857</v>
      </c>
      <c r="P279" s="11">
        <f t="shared" si="38"/>
        <v>0.00055330864958093903</v>
      </c>
      <c r="Q279" s="10">
        <f t="shared" si="39"/>
        <v>6.3062250190516755E-05</v>
      </c>
    </row>
    <row r="280" spans="1:17" ht="15.5">
      <c r="A280" t="s">
        <v>671</v>
      </c>
      <c r="B280" t="s">
        <v>670</v>
      </c>
      <c r="C280" t="s">
        <v>669</v>
      </c>
      <c r="D280">
        <v>4645920403.2300005</v>
      </c>
      <c r="E280">
        <v>4.6683746085966407</v>
      </c>
      <c r="F280" t="s">
        <v>8</v>
      </c>
      <c r="G280">
        <v>132.24939999999998</v>
      </c>
      <c r="H280">
        <v>35.130000000000003</v>
      </c>
      <c r="I280" s="8"/>
      <c r="J280" s="16" t="str">
        <f t="shared" si="32"/>
        <v>Leggett &amp; Platt Inc</v>
      </c>
      <c r="K280" s="15" t="str">
        <f t="shared" si="33"/>
        <v>LEG</v>
      </c>
      <c r="L280" s="14">
        <f t="shared" si="34"/>
        <v>4645.9204032300004</v>
      </c>
      <c r="M280" s="13">
        <f t="shared" si="35"/>
        <v>0.046683746085966406</v>
      </c>
      <c r="N280" s="13" t="str">
        <f t="shared" si="36"/>
        <v>N/A</v>
      </c>
      <c r="O280" s="12" t="str">
        <f t="shared" si="37"/>
        <v>N/A</v>
      </c>
      <c r="P280" s="11" t="str">
        <f t="shared" si="38"/>
        <v>N/A</v>
      </c>
      <c r="Q280" s="10" t="str">
        <f t="shared" si="39"/>
        <v>N/A</v>
      </c>
    </row>
    <row r="281" spans="1:17" ht="15.5">
      <c r="A281" t="s">
        <v>668</v>
      </c>
      <c r="B281" t="s">
        <v>667</v>
      </c>
      <c r="C281" t="s">
        <v>666</v>
      </c>
      <c r="D281">
        <v>15185430722.619999</v>
      </c>
      <c r="E281">
        <v>0.65907729179149188</v>
      </c>
      <c r="F281">
        <v>9.657</v>
      </c>
      <c r="G281">
        <v>274.61759999999998</v>
      </c>
      <c r="H281">
        <v>50.07</v>
      </c>
      <c r="I281" s="8"/>
      <c r="J281" s="16" t="str">
        <f t="shared" si="32"/>
        <v>Lennar Corp</v>
      </c>
      <c r="K281" s="15" t="str">
        <f t="shared" si="33"/>
        <v>LEN</v>
      </c>
      <c r="L281" s="14">
        <f t="shared" si="34"/>
        <v>15185.430722619998</v>
      </c>
      <c r="M281" s="13">
        <f t="shared" si="35"/>
        <v>0.0065907729179149185</v>
      </c>
      <c r="N281" s="13">
        <f t="shared" si="36"/>
        <v>0.096570000000000003</v>
      </c>
      <c r="O281" s="12">
        <f t="shared" si="37"/>
        <v>0.10347900838825644</v>
      </c>
      <c r="P281" s="11">
        <f t="shared" si="38"/>
        <v>0.00059947778959406792</v>
      </c>
      <c r="Q281" s="10">
        <f t="shared" si="39"/>
        <v>6.2033367217977984E-05</v>
      </c>
    </row>
    <row r="282" spans="1:17" ht="15.5">
      <c r="A282" t="s">
        <v>665</v>
      </c>
      <c r="B282" t="s">
        <v>664</v>
      </c>
      <c r="C282" t="s">
        <v>663</v>
      </c>
      <c r="D282">
        <v>15968641960.699999</v>
      </c>
      <c r="E282">
        <v>0</v>
      </c>
      <c r="F282">
        <v>4.7830000000000004</v>
      </c>
      <c r="G282">
        <v>97.10333</v>
      </c>
      <c r="H282">
        <v>164.45</v>
      </c>
      <c r="I282" s="8"/>
      <c r="J282" s="16" t="str">
        <f t="shared" si="32"/>
        <v>Laboratory Corp of America Holdings</v>
      </c>
      <c r="K282" s="15" t="str">
        <f t="shared" si="33"/>
        <v>LH</v>
      </c>
      <c r="L282" s="14">
        <f t="shared" si="34"/>
        <v>15968.641960699999</v>
      </c>
      <c r="M282" s="13">
        <f t="shared" si="35"/>
        <v>0</v>
      </c>
      <c r="N282" s="13">
        <f t="shared" si="36"/>
        <v>0.047830000000000004</v>
      </c>
      <c r="O282" s="12">
        <f t="shared" si="37"/>
        <v>0.047830000000000004</v>
      </c>
      <c r="P282" s="11">
        <f t="shared" si="38"/>
        <v>0.00063039675069340932</v>
      </c>
      <c r="Q282" s="10">
        <f t="shared" si="39"/>
        <v>3.0151876585665769E-05</v>
      </c>
    </row>
    <row r="283" spans="1:17" ht="15.5">
      <c r="A283" t="s">
        <v>662</v>
      </c>
      <c r="B283" t="s">
        <v>661</v>
      </c>
      <c r="C283" t="s">
        <v>660</v>
      </c>
      <c r="D283">
        <v>42012792971.5</v>
      </c>
      <c r="E283">
        <v>1.7237996902426434</v>
      </c>
      <c r="F283">
        <v>16.72</v>
      </c>
      <c r="G283">
        <v>216.89619999999999</v>
      </c>
      <c r="H283">
        <v>193.70</v>
      </c>
      <c r="I283" s="8"/>
      <c r="J283" s="16" t="str">
        <f t="shared" si="32"/>
        <v>L3Harris Technologies Inc</v>
      </c>
      <c r="K283" s="15" t="str">
        <f t="shared" si="33"/>
        <v>LHX</v>
      </c>
      <c r="L283" s="14">
        <f t="shared" si="34"/>
        <v>42012.792971499999</v>
      </c>
      <c r="M283" s="13">
        <f t="shared" si="35"/>
        <v>0.017237996902426434</v>
      </c>
      <c r="N283" s="13">
        <f t="shared" si="36"/>
        <v>0.16719999999999999</v>
      </c>
      <c r="O283" s="12">
        <f t="shared" si="37"/>
        <v>0.18587909344346926</v>
      </c>
      <c r="P283" s="11">
        <f t="shared" si="38"/>
        <v>0.0016585460580786624</v>
      </c>
      <c r="Q283" s="10">
        <f t="shared" si="39"/>
        <v>0.00030828903770990128</v>
      </c>
    </row>
    <row r="284" spans="1:17" ht="15.5">
      <c r="A284" t="s">
        <v>659</v>
      </c>
      <c r="B284" t="s">
        <v>658</v>
      </c>
      <c r="C284" t="s">
        <v>657</v>
      </c>
      <c r="D284">
        <v>96628316031.660004</v>
      </c>
      <c r="E284">
        <v>2.0609815750856026</v>
      </c>
      <c r="F284">
        <v>9.50</v>
      </c>
      <c r="G284">
        <v>525.18240000000003</v>
      </c>
      <c r="H284">
        <v>183.99</v>
      </c>
      <c r="I284" s="8"/>
      <c r="J284" s="16" t="str">
        <f t="shared" si="32"/>
        <v>Linde PLC</v>
      </c>
      <c r="K284" s="15" t="str">
        <f t="shared" si="33"/>
        <v>LIN</v>
      </c>
      <c r="L284" s="14">
        <f t="shared" si="34"/>
        <v>96628.316031659997</v>
      </c>
      <c r="M284" s="13">
        <f t="shared" si="35"/>
        <v>0.020609815750856027</v>
      </c>
      <c r="N284" s="13">
        <f t="shared" si="36"/>
        <v>0.095</v>
      </c>
      <c r="O284" s="12">
        <f t="shared" si="37"/>
        <v>0.11658878199902169</v>
      </c>
      <c r="P284" s="11">
        <f t="shared" si="38"/>
        <v>0.0038146122006648153</v>
      </c>
      <c r="Q284" s="10">
        <f t="shared" si="39"/>
        <v>0.00044474099027411851</v>
      </c>
    </row>
    <row r="285" spans="1:17" ht="15.5">
      <c r="A285" t="s">
        <v>656</v>
      </c>
      <c r="B285" t="s">
        <v>655</v>
      </c>
      <c r="C285" t="s">
        <v>654</v>
      </c>
      <c r="D285">
        <v>8046117636.4499998</v>
      </c>
      <c r="E285" t="s">
        <v>8</v>
      </c>
      <c r="F285">
        <v>14.20</v>
      </c>
      <c r="G285">
        <v>307.6909</v>
      </c>
      <c r="H285">
        <v>26.15</v>
      </c>
      <c r="I285" s="8"/>
      <c r="J285" s="16" t="str">
        <f t="shared" si="32"/>
        <v>LKQ Corp</v>
      </c>
      <c r="K285" s="15" t="str">
        <f t="shared" si="33"/>
        <v>LKQ</v>
      </c>
      <c r="L285" s="14">
        <f t="shared" si="34"/>
        <v>8046.1176364499997</v>
      </c>
      <c r="M285" s="13" t="str">
        <f t="shared" si="35"/>
        <v>0.00%</v>
      </c>
      <c r="N285" s="13">
        <f t="shared" si="36"/>
        <v>0.14200000000000002</v>
      </c>
      <c r="O285" s="12">
        <f t="shared" si="37"/>
        <v>0.14200000000000002</v>
      </c>
      <c r="P285" s="11">
        <f t="shared" si="38"/>
        <v>0.0003176379322799137</v>
      </c>
      <c r="Q285" s="10">
        <f t="shared" si="39"/>
        <v>4.5104586383747752E-05</v>
      </c>
    </row>
    <row r="286" spans="1:17" ht="15.5">
      <c r="A286" t="s">
        <v>653</v>
      </c>
      <c r="B286" t="s">
        <v>652</v>
      </c>
      <c r="C286" t="s">
        <v>651</v>
      </c>
      <c r="D286">
        <v>147996425444.07999</v>
      </c>
      <c r="E286">
        <v>1.9205897568546302</v>
      </c>
      <c r="F286">
        <v>11.31</v>
      </c>
      <c r="G286">
        <v>957.03839999999991</v>
      </c>
      <c r="H286">
        <v>154.63999999999999</v>
      </c>
      <c r="I286" s="8"/>
      <c r="J286" s="16" t="str">
        <f t="shared" si="32"/>
        <v>Eli Lilly and Co</v>
      </c>
      <c r="K286" s="15" t="str">
        <f t="shared" si="33"/>
        <v>LLY</v>
      </c>
      <c r="L286" s="14">
        <f t="shared" si="34"/>
        <v>147996.42544408</v>
      </c>
      <c r="M286" s="13">
        <f t="shared" si="35"/>
        <v>0.019205897568546303</v>
      </c>
      <c r="N286" s="13">
        <f t="shared" si="36"/>
        <v>0.11310000000000001</v>
      </c>
      <c r="O286" s="12">
        <f t="shared" si="37"/>
        <v>0.1333919910760476</v>
      </c>
      <c r="P286" s="11">
        <f t="shared" si="38"/>
        <v>0.0058424796512938854</v>
      </c>
      <c r="Q286" s="10">
        <f t="shared" si="39"/>
        <v>0.00077933999350738366</v>
      </c>
    </row>
    <row r="287" spans="1:17" ht="15.5">
      <c r="A287" t="s">
        <v>650</v>
      </c>
      <c r="B287" t="s">
        <v>649</v>
      </c>
      <c r="C287" t="s">
        <v>648</v>
      </c>
      <c r="D287">
        <v>109106163264.84</v>
      </c>
      <c r="E287">
        <v>2.5420243664216318</v>
      </c>
      <c r="F287">
        <v>7.85</v>
      </c>
      <c r="G287">
        <v>280.43529999999998</v>
      </c>
      <c r="H287">
        <v>389.06</v>
      </c>
      <c r="I287" s="8"/>
      <c r="J287" s="16" t="str">
        <f t="shared" si="32"/>
        <v>Lockheed Martin Corp</v>
      </c>
      <c r="K287" s="15" t="str">
        <f t="shared" si="33"/>
        <v>LMT</v>
      </c>
      <c r="L287" s="14">
        <f t="shared" si="34"/>
        <v>109106.16326484</v>
      </c>
      <c r="M287" s="13">
        <f t="shared" si="35"/>
        <v>0.025420243664216316</v>
      </c>
      <c r="N287" s="13">
        <f t="shared" si="36"/>
        <v>0.0785</v>
      </c>
      <c r="O287" s="12">
        <f t="shared" si="37"/>
        <v>0.1049179882280368</v>
      </c>
      <c r="P287" s="11">
        <f t="shared" si="38"/>
        <v>0.0043072022637900458</v>
      </c>
      <c r="Q287" s="10">
        <f t="shared" si="39"/>
        <v>0.00045190299640809748</v>
      </c>
    </row>
    <row r="288" spans="1:17" ht="15.5">
      <c r="A288" t="s">
        <v>647</v>
      </c>
      <c r="B288" t="s">
        <v>646</v>
      </c>
      <c r="C288" t="s">
        <v>645</v>
      </c>
      <c r="D288">
        <v>6853405642.1400003</v>
      </c>
      <c r="E288">
        <v>4.6377220186072741</v>
      </c>
      <c r="F288">
        <v>9</v>
      </c>
      <c r="G288">
        <v>193.21699999999999</v>
      </c>
      <c r="H288">
        <v>35.47</v>
      </c>
      <c r="I288" s="8"/>
      <c r="J288" s="16" t="str">
        <f t="shared" si="32"/>
        <v>Lincoln National Corp</v>
      </c>
      <c r="K288" s="15" t="str">
        <f t="shared" si="33"/>
        <v>LNC</v>
      </c>
      <c r="L288" s="14">
        <f t="shared" si="34"/>
        <v>6853.4056421400001</v>
      </c>
      <c r="M288" s="13">
        <f t="shared" si="35"/>
        <v>0.046377220186072737</v>
      </c>
      <c r="N288" s="13">
        <f t="shared" si="36"/>
        <v>0.09</v>
      </c>
      <c r="O288" s="12">
        <f t="shared" si="37"/>
        <v>0.13846419509444602</v>
      </c>
      <c r="P288" s="11">
        <f t="shared" si="38"/>
        <v>0.0002705530413056833</v>
      </c>
      <c r="Q288" s="10">
        <f t="shared" si="39"/>
        <v>3.7461909094745845E-05</v>
      </c>
    </row>
    <row r="289" spans="1:17" ht="15.5">
      <c r="A289" t="s">
        <v>644</v>
      </c>
      <c r="B289" t="s">
        <v>643</v>
      </c>
      <c r="C289" t="s">
        <v>642</v>
      </c>
      <c r="D289">
        <v>11905849840.849999</v>
      </c>
      <c r="E289">
        <v>3.1143151390319259</v>
      </c>
      <c r="F289">
        <v>5.6280000000000001</v>
      </c>
      <c r="G289">
        <v>245.2286</v>
      </c>
      <c r="H289">
        <v>48.55</v>
      </c>
      <c r="I289" s="8"/>
      <c r="J289" s="16" t="str">
        <f t="shared" si="32"/>
        <v>Alliant Energy Corp</v>
      </c>
      <c r="K289" s="15" t="str">
        <f t="shared" si="33"/>
        <v>LNT</v>
      </c>
      <c r="L289" s="14">
        <f t="shared" si="34"/>
        <v>11905.849840849998</v>
      </c>
      <c r="M289" s="13">
        <f t="shared" si="35"/>
        <v>0.03114315139031926</v>
      </c>
      <c r="N289" s="13">
        <f t="shared" si="36"/>
        <v>0.056280000000000004</v>
      </c>
      <c r="O289" s="12">
        <f t="shared" si="37"/>
        <v>0.088299519670442847</v>
      </c>
      <c r="P289" s="11">
        <f t="shared" si="38"/>
        <v>0.00047000922635668374</v>
      </c>
      <c r="Q289" s="10">
        <f t="shared" si="39"/>
        <v>4.1501588927971617E-05</v>
      </c>
    </row>
    <row r="290" spans="1:17" ht="15.5">
      <c r="A290" t="s">
        <v>641</v>
      </c>
      <c r="B290" t="s">
        <v>640</v>
      </c>
      <c r="C290" t="s">
        <v>639</v>
      </c>
      <c r="D290">
        <v>79080870878</v>
      </c>
      <c r="E290">
        <v>2.3026252983293554</v>
      </c>
      <c r="F290">
        <v>16.29</v>
      </c>
      <c r="G290">
        <v>754.94859999999994</v>
      </c>
      <c r="H290">
        <v>104.75</v>
      </c>
      <c r="I290" s="8"/>
      <c r="J290" s="16" t="str">
        <f t="shared" si="32"/>
        <v>Lowe's Cos Inc</v>
      </c>
      <c r="K290" s="15" t="str">
        <f t="shared" si="33"/>
        <v>LOW</v>
      </c>
      <c r="L290" s="14">
        <f t="shared" si="34"/>
        <v>79080.870878000002</v>
      </c>
      <c r="M290" s="13">
        <f t="shared" si="35"/>
        <v>0.023026252983293555</v>
      </c>
      <c r="N290" s="13">
        <f t="shared" si="36"/>
        <v>0.16289999999999999</v>
      </c>
      <c r="O290" s="12">
        <f t="shared" si="37"/>
        <v>0.1878017412887828</v>
      </c>
      <c r="P290" s="11">
        <f t="shared" si="38"/>
        <v>0.0031218887721439614</v>
      </c>
      <c r="Q290" s="10">
        <f t="shared" si="39"/>
        <v>0.00058629614751853605</v>
      </c>
    </row>
    <row r="291" spans="1:17" ht="15.5">
      <c r="A291" t="s">
        <v>638</v>
      </c>
      <c r="B291" t="s">
        <v>637</v>
      </c>
      <c r="C291" t="s">
        <v>636</v>
      </c>
      <c r="D291">
        <v>37057013819.120003</v>
      </c>
      <c r="E291">
        <v>1.8324976496396115</v>
      </c>
      <c r="F291">
        <v>13.878</v>
      </c>
      <c r="G291">
        <v>145.16219999999998</v>
      </c>
      <c r="H291">
        <v>255.28</v>
      </c>
      <c r="I291" s="8"/>
      <c r="J291" s="16" t="str">
        <f t="shared" si="32"/>
        <v>Lam Research Corp</v>
      </c>
      <c r="K291" s="15" t="str">
        <f t="shared" si="33"/>
        <v>LRCX</v>
      </c>
      <c r="L291" s="14">
        <f t="shared" si="34"/>
        <v>37057.013819120002</v>
      </c>
      <c r="M291" s="13">
        <f t="shared" si="35"/>
        <v>0.018324976496396115</v>
      </c>
      <c r="N291" s="13">
        <f t="shared" si="36"/>
        <v>0.13878000000000001</v>
      </c>
      <c r="O291" s="12">
        <f t="shared" si="37"/>
        <v>0.15837654661548106</v>
      </c>
      <c r="P291" s="11">
        <f t="shared" si="38"/>
        <v>0.0014629059352364604</v>
      </c>
      <c r="Q291" s="10">
        <f t="shared" si="39"/>
        <v>0.00023168999004604117</v>
      </c>
    </row>
    <row r="292" spans="1:17" ht="15.5">
      <c r="A292" t="s">
        <v>635</v>
      </c>
      <c r="B292" t="s">
        <v>634</v>
      </c>
      <c r="C292" t="s">
        <v>633</v>
      </c>
      <c r="D292">
        <v>18418297812.5</v>
      </c>
      <c r="E292">
        <v>1.28</v>
      </c>
      <c r="F292">
        <v>-3.89</v>
      </c>
      <c r="G292">
        <v>589.38549999999998</v>
      </c>
      <c r="H292">
        <v>31.25</v>
      </c>
      <c r="I292" s="8"/>
      <c r="J292" s="16" t="str">
        <f t="shared" si="32"/>
        <v>Southwest Airlines Co</v>
      </c>
      <c r="K292" s="15" t="str">
        <f t="shared" si="33"/>
        <v>LUV</v>
      </c>
      <c r="L292" s="14">
        <f t="shared" si="34"/>
        <v>18418.297812500001</v>
      </c>
      <c r="M292" s="13">
        <f t="shared" si="35"/>
        <v>0.012800000000000001</v>
      </c>
      <c r="N292" s="13">
        <f t="shared" si="36"/>
        <v>-0.038900000000000004</v>
      </c>
      <c r="O292" s="12">
        <f t="shared" si="37"/>
        <v>-0.026348960000000005</v>
      </c>
      <c r="P292" s="11">
        <f t="shared" si="38"/>
        <v>0.00072710222465245623</v>
      </c>
      <c r="Q292" s="10">
        <f t="shared" si="39"/>
        <v>-1.9158387433278586E-05</v>
      </c>
    </row>
    <row r="293" spans="1:17" ht="15.5">
      <c r="A293" t="s">
        <v>632</v>
      </c>
      <c r="B293" t="s">
        <v>631</v>
      </c>
      <c r="C293" t="s">
        <v>630</v>
      </c>
      <c r="D293">
        <v>36674300914.300003</v>
      </c>
      <c r="E293">
        <v>38.917117867555184</v>
      </c>
      <c r="F293">
        <v>6.90</v>
      </c>
      <c r="G293">
        <v>763.72969999999998</v>
      </c>
      <c r="H293">
        <v>48.02</v>
      </c>
      <c r="I293" s="8"/>
      <c r="J293" s="16" t="str">
        <f t="shared" si="32"/>
        <v>Las Vegas Sands Corp</v>
      </c>
      <c r="K293" s="15" t="str">
        <f t="shared" si="33"/>
        <v>LVS</v>
      </c>
      <c r="L293" s="14">
        <f t="shared" si="34"/>
        <v>36674.300914300002</v>
      </c>
      <c r="M293" s="13">
        <f t="shared" si="35"/>
        <v>0.38917117867555184</v>
      </c>
      <c r="N293" s="13">
        <f t="shared" si="36"/>
        <v>0.069000000000000006</v>
      </c>
      <c r="O293" s="12">
        <f t="shared" si="37"/>
        <v>0.47159758433985838</v>
      </c>
      <c r="P293" s="11">
        <f t="shared" si="38"/>
        <v>0.0014477975138540583</v>
      </c>
      <c r="Q293" s="10">
        <f t="shared" si="39"/>
        <v>0.00068277781014682655</v>
      </c>
    </row>
    <row r="294" spans="1:17" ht="15.5">
      <c r="A294" t="s">
        <v>629</v>
      </c>
      <c r="B294" t="s">
        <v>628</v>
      </c>
      <c r="C294" t="s">
        <v>627</v>
      </c>
      <c r="D294">
        <v>8960946474.4800014</v>
      </c>
      <c r="E294">
        <v>1.3950456323337679</v>
      </c>
      <c r="F294">
        <v>-1.845</v>
      </c>
      <c r="G294">
        <v>146.03889999999998</v>
      </c>
      <c r="H294">
        <v>61.36</v>
      </c>
      <c r="I294" s="8"/>
      <c r="J294" s="16" t="str">
        <f t="shared" si="32"/>
        <v>Lamb Weston Holdings Inc</v>
      </c>
      <c r="K294" s="15" t="str">
        <f t="shared" si="33"/>
        <v>LW</v>
      </c>
      <c r="L294" s="14">
        <f t="shared" si="34"/>
        <v>8960.9464744800007</v>
      </c>
      <c r="M294" s="13">
        <f t="shared" si="35"/>
        <v>0.01395045632333768</v>
      </c>
      <c r="N294" s="13">
        <f t="shared" si="36"/>
        <v>-0.018450000000000001</v>
      </c>
      <c r="O294" s="12">
        <f t="shared" si="37"/>
        <v>-0.004628236636245113</v>
      </c>
      <c r="P294" s="11">
        <f t="shared" si="38"/>
        <v>0.00035375278339587295</v>
      </c>
      <c r="Q294" s="10">
        <f t="shared" si="39"/>
        <v>-1.6372515922864612E-06</v>
      </c>
    </row>
    <row r="295" spans="1:17" ht="15.5">
      <c r="A295" t="s">
        <v>626</v>
      </c>
      <c r="B295" t="s">
        <v>625</v>
      </c>
      <c r="C295" t="s">
        <v>624</v>
      </c>
      <c r="D295">
        <v>19333156088.049999</v>
      </c>
      <c r="E295">
        <v>7.4322691975841249</v>
      </c>
      <c r="F295">
        <v>6.20</v>
      </c>
      <c r="G295">
        <v>333.61789999999996</v>
      </c>
      <c r="H295">
        <v>57.95</v>
      </c>
      <c r="I295" s="8"/>
      <c r="J295" s="16" t="str">
        <f t="shared" si="32"/>
        <v>LyondellBasell Industries NV</v>
      </c>
      <c r="K295" s="15" t="str">
        <f t="shared" si="33"/>
        <v>LYB</v>
      </c>
      <c r="L295" s="14">
        <f t="shared" si="34"/>
        <v>19333.15608805</v>
      </c>
      <c r="M295" s="13">
        <f t="shared" si="35"/>
        <v>0.074322691975841251</v>
      </c>
      <c r="N295" s="13">
        <f t="shared" si="36"/>
        <v>0.062</v>
      </c>
      <c r="O295" s="12">
        <f t="shared" si="37"/>
        <v>0.13862669542709233</v>
      </c>
      <c r="P295" s="11">
        <f t="shared" si="38"/>
        <v>0.00076321823787831814</v>
      </c>
      <c r="Q295" s="10">
        <f t="shared" si="39"/>
        <v>0.00010580242220675971</v>
      </c>
    </row>
    <row r="296" spans="1:17" ht="15.5">
      <c r="A296" t="s">
        <v>623</v>
      </c>
      <c r="B296" t="s">
        <v>622</v>
      </c>
      <c r="C296" t="s">
        <v>621</v>
      </c>
      <c r="D296">
        <v>9656966359.7399998</v>
      </c>
      <c r="E296">
        <v>0</v>
      </c>
      <c r="F296" t="s">
        <v>8</v>
      </c>
      <c r="G296">
        <v>215.221</v>
      </c>
      <c r="H296">
        <v>44.87</v>
      </c>
      <c r="I296" s="8"/>
      <c r="J296" s="16" t="str">
        <f t="shared" si="32"/>
        <v>Live Nation Entertainment Inc</v>
      </c>
      <c r="K296" s="15" t="str">
        <f t="shared" si="33"/>
        <v>LYV</v>
      </c>
      <c r="L296" s="14">
        <f t="shared" si="34"/>
        <v>9656.9663597399995</v>
      </c>
      <c r="M296" s="13">
        <f t="shared" si="35"/>
        <v>0</v>
      </c>
      <c r="N296" s="13" t="str">
        <f t="shared" si="36"/>
        <v>N/A</v>
      </c>
      <c r="O296" s="12" t="str">
        <f t="shared" si="37"/>
        <v>N/A</v>
      </c>
      <c r="P296" s="11" t="str">
        <f t="shared" si="38"/>
        <v>N/A</v>
      </c>
      <c r="Q296" s="10" t="str">
        <f t="shared" si="39"/>
        <v>N/A</v>
      </c>
    </row>
    <row r="297" spans="1:17" ht="15.5">
      <c r="A297" t="s">
        <v>620</v>
      </c>
      <c r="B297" t="s">
        <v>619</v>
      </c>
      <c r="C297" t="s">
        <v>618</v>
      </c>
      <c r="D297">
        <v>275998482114.71002</v>
      </c>
      <c r="E297">
        <v>0.53496745099465404</v>
      </c>
      <c r="F297">
        <v>15.045</v>
      </c>
      <c r="G297">
        <v>993.0406999999999</v>
      </c>
      <c r="H297">
        <v>274.97000000000003</v>
      </c>
      <c r="I297" s="8"/>
      <c r="J297" s="16" t="str">
        <f t="shared" si="32"/>
        <v>Mastercard Inc</v>
      </c>
      <c r="K297" s="15" t="str">
        <f t="shared" si="33"/>
        <v>MA</v>
      </c>
      <c r="L297" s="14">
        <f t="shared" si="34"/>
        <v>275998.48211471003</v>
      </c>
      <c r="M297" s="13">
        <f t="shared" si="35"/>
        <v>0.0053496745099465403</v>
      </c>
      <c r="N297" s="13">
        <f t="shared" si="36"/>
        <v>0.15045</v>
      </c>
      <c r="O297" s="12">
        <f t="shared" si="37"/>
        <v>0.15620210377495727</v>
      </c>
      <c r="P297" s="11">
        <f t="shared" si="38"/>
        <v>0.010895638260888111</v>
      </c>
      <c r="Q297" s="10">
        <f t="shared" si="39"/>
        <v>0.0017019216183216397</v>
      </c>
    </row>
    <row r="298" spans="1:17" ht="15.5">
      <c r="A298" t="s">
        <v>617</v>
      </c>
      <c r="B298" t="s">
        <v>616</v>
      </c>
      <c r="C298" t="s">
        <v>615</v>
      </c>
      <c r="D298">
        <v>12790179435.279999</v>
      </c>
      <c r="E298">
        <v>3.5784488920657611</v>
      </c>
      <c r="F298" t="s">
        <v>8</v>
      </c>
      <c r="G298">
        <v>114.27969999999999</v>
      </c>
      <c r="H298">
        <v>111.92</v>
      </c>
      <c r="I298" s="8"/>
      <c r="J298" s="16" t="str">
        <f t="shared" si="32"/>
        <v>Mid-America Apartment Communities Inc</v>
      </c>
      <c r="K298" s="15" t="str">
        <f t="shared" si="33"/>
        <v>MAA</v>
      </c>
      <c r="L298" s="14">
        <f t="shared" si="34"/>
        <v>12790.179435279999</v>
      </c>
      <c r="M298" s="13">
        <f t="shared" si="35"/>
        <v>0.035784488920657609</v>
      </c>
      <c r="N298" s="13" t="str">
        <f t="shared" si="36"/>
        <v>N/A</v>
      </c>
      <c r="O298" s="12" t="str">
        <f t="shared" si="37"/>
        <v>N/A</v>
      </c>
      <c r="P298" s="11" t="str">
        <f t="shared" si="38"/>
        <v>N/A</v>
      </c>
      <c r="Q298" s="10" t="str">
        <f t="shared" si="39"/>
        <v>N/A</v>
      </c>
    </row>
    <row r="299" spans="1:17" ht="15.5">
      <c r="A299" t="s">
        <v>614</v>
      </c>
      <c r="B299" t="s">
        <v>613</v>
      </c>
      <c r="C299" t="s">
        <v>612</v>
      </c>
      <c r="D299">
        <v>29484674018.260002</v>
      </c>
      <c r="E299">
        <v>0.76204090609192887</v>
      </c>
      <c r="F299">
        <v>0.027</v>
      </c>
      <c r="G299">
        <v>324.22120000000001</v>
      </c>
      <c r="H299">
        <v>90.94</v>
      </c>
      <c r="I299" s="8"/>
      <c r="J299" s="16" t="str">
        <f t="shared" si="32"/>
        <v>Marriott International Inc/MD</v>
      </c>
      <c r="K299" s="15" t="str">
        <f t="shared" si="33"/>
        <v>MAR</v>
      </c>
      <c r="L299" s="14">
        <f t="shared" si="34"/>
        <v>29484.674018260001</v>
      </c>
      <c r="M299" s="13">
        <f t="shared" si="35"/>
        <v>0.0076204090609192886</v>
      </c>
      <c r="N299" s="13">
        <f t="shared" si="36"/>
        <v>0.00027</v>
      </c>
      <c r="O299" s="12">
        <f t="shared" si="37"/>
        <v>0.0078914378161425124</v>
      </c>
      <c r="P299" s="11">
        <f t="shared" si="38"/>
        <v>0.0011639714098487255</v>
      </c>
      <c r="Q299" s="10">
        <f t="shared" si="39"/>
        <v>9.1854080005889475E-06</v>
      </c>
    </row>
    <row r="300" spans="1:17" ht="15.5">
      <c r="A300" t="s">
        <v>611</v>
      </c>
      <c r="B300" t="s">
        <v>610</v>
      </c>
      <c r="C300" t="s">
        <v>609</v>
      </c>
      <c r="D300">
        <v>10824520507.92</v>
      </c>
      <c r="E300">
        <v>1.3328460038986356</v>
      </c>
      <c r="F300">
        <v>8.923</v>
      </c>
      <c r="G300">
        <v>263.75540000000001</v>
      </c>
      <c r="H300">
        <v>41.04</v>
      </c>
      <c r="I300" s="8"/>
      <c r="J300" s="16" t="str">
        <f t="shared" si="32"/>
        <v>Masco Corp</v>
      </c>
      <c r="K300" s="15" t="str">
        <f t="shared" si="33"/>
        <v>MAS</v>
      </c>
      <c r="L300" s="14">
        <f t="shared" si="34"/>
        <v>10824.520507920001</v>
      </c>
      <c r="M300" s="13">
        <f t="shared" si="35"/>
        <v>0.013328460038986356</v>
      </c>
      <c r="N300" s="13">
        <f t="shared" si="36"/>
        <v>0.089230000000000004</v>
      </c>
      <c r="O300" s="12">
        <f t="shared" si="37"/>
        <v>0.10315310928362574</v>
      </c>
      <c r="P300" s="11">
        <f t="shared" si="38"/>
        <v>0.00042732140734325893</v>
      </c>
      <c r="Q300" s="10">
        <f t="shared" si="39"/>
        <v>4.407953183091194E-05</v>
      </c>
    </row>
    <row r="301" spans="1:17" ht="15.5">
      <c r="A301" t="s">
        <v>608</v>
      </c>
      <c r="B301" t="s">
        <v>607</v>
      </c>
      <c r="C301" t="s">
        <v>606</v>
      </c>
      <c r="D301">
        <v>139453696845</v>
      </c>
      <c r="E301">
        <v>2.6444870974621453</v>
      </c>
      <c r="F301">
        <v>6.95</v>
      </c>
      <c r="G301">
        <v>743.51509999999996</v>
      </c>
      <c r="H301">
        <v>187.56</v>
      </c>
      <c r="I301" s="8"/>
      <c r="J301" s="16" t="str">
        <f t="shared" si="32"/>
        <v>McDonald's Corp</v>
      </c>
      <c r="K301" s="15" t="str">
        <f t="shared" si="33"/>
        <v>MCD</v>
      </c>
      <c r="L301" s="14">
        <f t="shared" si="34"/>
        <v>139453.696845</v>
      </c>
      <c r="M301" s="13">
        <f t="shared" si="35"/>
        <v>0.026444870974621452</v>
      </c>
      <c r="N301" s="13">
        <f t="shared" si="36"/>
        <v>0.069500000000000006</v>
      </c>
      <c r="O301" s="12">
        <f t="shared" si="37"/>
        <v>0.09686383024098956</v>
      </c>
      <c r="P301" s="11">
        <f t="shared" si="38"/>
        <v>0.0055052369249449992</v>
      </c>
      <c r="Q301" s="10">
        <f t="shared" si="39"/>
        <v>0.0005332583349342998</v>
      </c>
    </row>
    <row r="302" spans="1:17" ht="15.5">
      <c r="A302" t="s">
        <v>605</v>
      </c>
      <c r="B302" t="s">
        <v>604</v>
      </c>
      <c r="C302" t="s">
        <v>603</v>
      </c>
      <c r="D302">
        <v>21014675407.48</v>
      </c>
      <c r="E302">
        <v>1.5513507352103042</v>
      </c>
      <c r="F302">
        <v>8.305</v>
      </c>
      <c r="G302">
        <v>239.53809999999999</v>
      </c>
      <c r="H302">
        <v>87.73</v>
      </c>
      <c r="I302" s="8"/>
      <c r="J302" s="16" t="str">
        <f t="shared" si="32"/>
        <v>Microchip Technology Inc</v>
      </c>
      <c r="K302" s="15" t="str">
        <f t="shared" si="33"/>
        <v>MCHP</v>
      </c>
      <c r="L302" s="14">
        <f t="shared" si="34"/>
        <v>21014.675407480001</v>
      </c>
      <c r="M302" s="13">
        <f t="shared" si="35"/>
        <v>0.015513507352103042</v>
      </c>
      <c r="N302" s="13">
        <f t="shared" si="36"/>
        <v>0.083049999999999999</v>
      </c>
      <c r="O302" s="12">
        <f t="shared" si="37"/>
        <v>0.099207705744899122</v>
      </c>
      <c r="P302" s="11">
        <f t="shared" si="38"/>
        <v>0.00082959985741776698</v>
      </c>
      <c r="Q302" s="10">
        <f t="shared" si="39"/>
        <v>8.230269854071209E-05</v>
      </c>
    </row>
    <row r="303" spans="1:17" ht="15.5">
      <c r="A303" t="s">
        <v>602</v>
      </c>
      <c r="B303" t="s">
        <v>601</v>
      </c>
      <c r="C303" t="s">
        <v>600</v>
      </c>
      <c r="D303">
        <v>22812424886.25</v>
      </c>
      <c r="E303">
        <v>1.168141592920354</v>
      </c>
      <c r="F303">
        <v>3.775</v>
      </c>
      <c r="G303">
        <v>161.50389999999999</v>
      </c>
      <c r="H303">
        <v>141.25</v>
      </c>
      <c r="I303" s="8"/>
      <c r="J303" s="16" t="str">
        <f t="shared" si="32"/>
        <v>McKesson Corp</v>
      </c>
      <c r="K303" s="15" t="str">
        <f t="shared" si="33"/>
        <v>MCK</v>
      </c>
      <c r="L303" s="14">
        <f t="shared" si="34"/>
        <v>22812.424886249999</v>
      </c>
      <c r="M303" s="13">
        <f t="shared" si="35"/>
        <v>0.011681415929203541</v>
      </c>
      <c r="N303" s="13">
        <f t="shared" si="36"/>
        <v>0.037749999999999999</v>
      </c>
      <c r="O303" s="12">
        <f t="shared" si="37"/>
        <v>0.049651902654867255</v>
      </c>
      <c r="P303" s="11">
        <f t="shared" si="38"/>
        <v>0.00090056991440611326</v>
      </c>
      <c r="Q303" s="10">
        <f t="shared" si="39"/>
        <v>4.4715009723994472E-05</v>
      </c>
    </row>
    <row r="304" spans="1:17" ht="15.5">
      <c r="A304" t="s">
        <v>599</v>
      </c>
      <c r="B304" t="s">
        <v>598</v>
      </c>
      <c r="C304" t="s">
        <v>597</v>
      </c>
      <c r="D304">
        <v>45659965590.900002</v>
      </c>
      <c r="E304">
        <v>0.91840918409184102</v>
      </c>
      <c r="F304">
        <v>11.70</v>
      </c>
      <c r="G304">
        <v>187.20769999999999</v>
      </c>
      <c r="H304">
        <v>243.90</v>
      </c>
      <c r="I304" s="8"/>
      <c r="J304" s="16" t="str">
        <f t="shared" si="32"/>
        <v>Moody's Corp</v>
      </c>
      <c r="K304" s="15" t="str">
        <f t="shared" si="33"/>
        <v>MCO</v>
      </c>
      <c r="L304" s="14">
        <f t="shared" si="34"/>
        <v>45659.965590899999</v>
      </c>
      <c r="M304" s="13">
        <f t="shared" si="35"/>
        <v>0.0091840918409184097</v>
      </c>
      <c r="N304" s="13">
        <f t="shared" si="36"/>
        <v>0.11700000000000001</v>
      </c>
      <c r="O304" s="12">
        <f t="shared" si="37"/>
        <v>0.12672136121361213</v>
      </c>
      <c r="P304" s="11">
        <f t="shared" si="38"/>
        <v>0.0018025261018510849</v>
      </c>
      <c r="Q304" s="10">
        <f t="shared" si="39"/>
        <v>0.00022841856124963553</v>
      </c>
    </row>
    <row r="305" spans="1:17" ht="15.5">
      <c r="A305" t="s">
        <v>596</v>
      </c>
      <c r="B305" t="s">
        <v>595</v>
      </c>
      <c r="C305" t="s">
        <v>594</v>
      </c>
      <c r="D305">
        <v>73428751349.279999</v>
      </c>
      <c r="E305">
        <v>2.3036547433903576</v>
      </c>
      <c r="F305">
        <v>7.8280000000000003</v>
      </c>
      <c r="G305">
        <v>1427.4639999999999</v>
      </c>
      <c r="H305">
        <v>51.44</v>
      </c>
      <c r="I305" s="8"/>
      <c r="J305" s="16" t="str">
        <f t="shared" si="32"/>
        <v>Mondelez International Inc</v>
      </c>
      <c r="K305" s="15" t="str">
        <f t="shared" si="33"/>
        <v>MDLZ</v>
      </c>
      <c r="L305" s="14">
        <f t="shared" si="34"/>
        <v>73428.751349279992</v>
      </c>
      <c r="M305" s="13">
        <f t="shared" si="35"/>
        <v>0.023036547433903577</v>
      </c>
      <c r="N305" s="13">
        <f t="shared" si="36"/>
        <v>0.078280000000000002</v>
      </c>
      <c r="O305" s="12">
        <f t="shared" si="37"/>
        <v>0.10221819790046657</v>
      </c>
      <c r="P305" s="11">
        <f t="shared" si="38"/>
        <v>0.0028987591037473092</v>
      </c>
      <c r="Q305" s="10">
        <f t="shared" si="39"/>
        <v>0.00029630593173262157</v>
      </c>
    </row>
    <row r="306" spans="1:17" ht="15.5">
      <c r="A306" t="s">
        <v>593</v>
      </c>
      <c r="B306" t="s">
        <v>592</v>
      </c>
      <c r="C306" t="s">
        <v>591</v>
      </c>
      <c r="D306">
        <v>130840419955.30998</v>
      </c>
      <c r="E306">
        <v>2.1858035439926251</v>
      </c>
      <c r="F306">
        <v>7.383</v>
      </c>
      <c r="G306">
        <v>1340.1659999999999</v>
      </c>
      <c r="H306">
        <v>97.63</v>
      </c>
      <c r="I306" s="8"/>
      <c r="J306" s="16" t="str">
        <f t="shared" si="32"/>
        <v>Medtronic PLC</v>
      </c>
      <c r="K306" s="15" t="str">
        <f t="shared" si="33"/>
        <v>MDT</v>
      </c>
      <c r="L306" s="14">
        <f t="shared" si="34"/>
        <v>130840.41995530998</v>
      </c>
      <c r="M306" s="13">
        <f t="shared" si="35"/>
        <v>0.02185803543992625</v>
      </c>
      <c r="N306" s="13">
        <f t="shared" si="36"/>
        <v>0.073830000000000007</v>
      </c>
      <c r="O306" s="12">
        <f t="shared" si="37"/>
        <v>0.096494924818191136</v>
      </c>
      <c r="P306" s="11">
        <f t="shared" si="38"/>
        <v>0.005165209151922953</v>
      </c>
      <c r="Q306" s="10">
        <f t="shared" si="39"/>
        <v>0.00049841646878503814</v>
      </c>
    </row>
    <row r="307" spans="1:17" ht="15.5">
      <c r="A307" t="s">
        <v>590</v>
      </c>
      <c r="B307" t="s">
        <v>589</v>
      </c>
      <c r="C307" t="s">
        <v>588</v>
      </c>
      <c r="D307">
        <v>32800565045.599998</v>
      </c>
      <c r="E307">
        <v>5.1247228381374725</v>
      </c>
      <c r="F307">
        <v>4.577</v>
      </c>
      <c r="G307">
        <v>909.10659999999996</v>
      </c>
      <c r="H307">
        <v>36.08</v>
      </c>
      <c r="I307" s="8"/>
      <c r="J307" s="16" t="str">
        <f t="shared" si="32"/>
        <v>MetLife Inc</v>
      </c>
      <c r="K307" s="15" t="str">
        <f t="shared" si="33"/>
        <v>MET</v>
      </c>
      <c r="L307" s="14">
        <f t="shared" si="34"/>
        <v>32800.5650456</v>
      </c>
      <c r="M307" s="13">
        <f t="shared" si="35"/>
        <v>0.051247228381374722</v>
      </c>
      <c r="N307" s="13">
        <f t="shared" si="36"/>
        <v>0.045769999999999998</v>
      </c>
      <c r="O307" s="12">
        <f t="shared" si="37"/>
        <v>0.098190021202882477</v>
      </c>
      <c r="P307" s="11">
        <f t="shared" si="38"/>
        <v>0.0012948733947785031</v>
      </c>
      <c r="Q307" s="10">
        <f t="shared" si="39"/>
        <v>0.00012714364608834962</v>
      </c>
    </row>
    <row r="308" spans="1:17" ht="15.5">
      <c r="A308" t="s">
        <v>587</v>
      </c>
      <c r="B308" t="s">
        <v>586</v>
      </c>
      <c r="C308" t="s">
        <v>585</v>
      </c>
      <c r="D308">
        <v>8291988823.1400003</v>
      </c>
      <c r="E308">
        <v>2.430184194890078</v>
      </c>
      <c r="F308">
        <v>16.23</v>
      </c>
      <c r="G308">
        <v>492.69099999999997</v>
      </c>
      <c r="H308">
        <v>16.829999999999998</v>
      </c>
      <c r="I308" s="8"/>
      <c r="J308" s="16" t="str">
        <f t="shared" si="32"/>
        <v>MGM Resorts International</v>
      </c>
      <c r="K308" s="15" t="str">
        <f t="shared" si="33"/>
        <v>MGM</v>
      </c>
      <c r="L308" s="14">
        <f t="shared" si="34"/>
        <v>8291.98882314</v>
      </c>
      <c r="M308" s="13">
        <f t="shared" si="35"/>
        <v>0.024301841948900779</v>
      </c>
      <c r="N308" s="13">
        <f t="shared" si="36"/>
        <v>0.1623</v>
      </c>
      <c r="O308" s="12">
        <f t="shared" si="37"/>
        <v>0.18857393642305409</v>
      </c>
      <c r="P308" s="11">
        <f t="shared" si="38"/>
        <v>0.00032734423025816169</v>
      </c>
      <c r="Q308" s="10">
        <f t="shared" si="39"/>
        <v>6.1728590065156163E-05</v>
      </c>
    </row>
    <row r="309" spans="1:17" ht="15.5">
      <c r="A309" t="s">
        <v>584</v>
      </c>
      <c r="B309" t="s">
        <v>583</v>
      </c>
      <c r="C309" t="s">
        <v>582</v>
      </c>
      <c r="D309">
        <v>6244300304.8800001</v>
      </c>
      <c r="E309" t="s">
        <v>8</v>
      </c>
      <c r="F309">
        <v>1.57</v>
      </c>
      <c r="G309">
        <v>71.184449999999998</v>
      </c>
      <c r="H309">
        <v>87.72</v>
      </c>
      <c r="I309" s="8"/>
      <c r="J309" s="16" t="str">
        <f t="shared" si="32"/>
        <v>Mohawk Industries Inc</v>
      </c>
      <c r="K309" s="15" t="str">
        <f t="shared" si="33"/>
        <v>MHK</v>
      </c>
      <c r="L309" s="14">
        <f t="shared" si="34"/>
        <v>6244.3003048800001</v>
      </c>
      <c r="M309" s="13" t="str">
        <f t="shared" si="35"/>
        <v>0.00%</v>
      </c>
      <c r="N309" s="13">
        <f t="shared" si="36"/>
        <v>0.015700000000000002</v>
      </c>
      <c r="O309" s="12">
        <f t="shared" si="37"/>
        <v>0.015700000000000002</v>
      </c>
      <c r="P309" s="11">
        <f t="shared" si="38"/>
        <v>0.00024650728798591352</v>
      </c>
      <c r="Q309" s="10">
        <f t="shared" si="39"/>
        <v>3.8701644213788425E-06</v>
      </c>
    </row>
    <row r="310" spans="1:17" ht="15.5">
      <c r="A310" t="s">
        <v>581</v>
      </c>
      <c r="B310" t="s">
        <v>580</v>
      </c>
      <c r="C310" t="s">
        <v>579</v>
      </c>
      <c r="D310">
        <v>20842145169.66</v>
      </c>
      <c r="E310">
        <v>1.5397857689364958</v>
      </c>
      <c r="F310">
        <v>9.17</v>
      </c>
      <c r="G310">
        <v>123.64059999999999</v>
      </c>
      <c r="H310">
        <v>156.84</v>
      </c>
      <c r="I310" s="8"/>
      <c r="J310" s="16" t="str">
        <f t="shared" si="32"/>
        <v>McCormick &amp; Co Inc/MD</v>
      </c>
      <c r="K310" s="15" t="str">
        <f t="shared" si="33"/>
        <v>MKC</v>
      </c>
      <c r="L310" s="14">
        <f t="shared" si="34"/>
        <v>20842.145169660002</v>
      </c>
      <c r="M310" s="13">
        <f t="shared" si="35"/>
        <v>0.015397857689364958</v>
      </c>
      <c r="N310" s="13">
        <f t="shared" si="36"/>
        <v>0.091700000000000004</v>
      </c>
      <c r="O310" s="12">
        <f t="shared" si="37"/>
        <v>0.10780384946442234</v>
      </c>
      <c r="P310" s="11">
        <f t="shared" si="38"/>
        <v>0.00082278885235009998</v>
      </c>
      <c r="Q310" s="10">
        <f t="shared" si="39"/>
        <v>8.8699805579755002E-05</v>
      </c>
    </row>
    <row r="311" spans="1:17" ht="15.5">
      <c r="A311" t="s">
        <v>578</v>
      </c>
      <c r="B311" t="s">
        <v>577</v>
      </c>
      <c r="C311" t="s">
        <v>576</v>
      </c>
      <c r="D311">
        <v>17065039027.56</v>
      </c>
      <c r="E311">
        <v>0.52746093492450719</v>
      </c>
      <c r="F311" t="s">
        <v>8</v>
      </c>
      <c r="G311">
        <v>37.504759999999997</v>
      </c>
      <c r="H311">
        <v>455.01</v>
      </c>
      <c r="I311" s="8"/>
      <c r="J311" s="16" t="str">
        <f t="shared" si="32"/>
        <v>MarketAxess Holdings Inc</v>
      </c>
      <c r="K311" s="15" t="str">
        <f t="shared" si="33"/>
        <v>MKTX</v>
      </c>
      <c r="L311" s="14">
        <f t="shared" si="34"/>
        <v>17065.03902756</v>
      </c>
      <c r="M311" s="13">
        <f t="shared" si="35"/>
        <v>0.0052746093492450716</v>
      </c>
      <c r="N311" s="13" t="str">
        <f t="shared" si="36"/>
        <v>N/A</v>
      </c>
      <c r="O311" s="12" t="str">
        <f t="shared" si="37"/>
        <v>N/A</v>
      </c>
      <c r="P311" s="11" t="str">
        <f t="shared" si="38"/>
        <v>N/A</v>
      </c>
      <c r="Q311" s="10" t="str">
        <f t="shared" si="39"/>
        <v>N/A</v>
      </c>
    </row>
    <row r="312" spans="1:17" ht="15.5">
      <c r="A312" t="s">
        <v>575</v>
      </c>
      <c r="B312" t="s">
        <v>574</v>
      </c>
      <c r="C312" t="s">
        <v>573</v>
      </c>
      <c r="D312">
        <v>11821597192.379999</v>
      </c>
      <c r="E312">
        <v>1.1207485675235243</v>
      </c>
      <c r="F312">
        <v>10.633000000000001</v>
      </c>
      <c r="G312">
        <v>62.143709999999999</v>
      </c>
      <c r="H312">
        <v>190.23</v>
      </c>
      <c r="I312" s="8"/>
      <c r="J312" s="16" t="str">
        <f t="shared" si="32"/>
        <v>Martin Marietta Materials Inc</v>
      </c>
      <c r="K312" s="15" t="str">
        <f t="shared" si="33"/>
        <v>MLM</v>
      </c>
      <c r="L312" s="14">
        <f t="shared" si="34"/>
        <v>11821.597192379999</v>
      </c>
      <c r="M312" s="13">
        <f t="shared" si="35"/>
        <v>0.011207485675235242</v>
      </c>
      <c r="N312" s="13">
        <f t="shared" si="36"/>
        <v>0.10633000000000001</v>
      </c>
      <c r="O312" s="12">
        <f t="shared" si="37"/>
        <v>0.11813333165115914</v>
      </c>
      <c r="P312" s="11">
        <f t="shared" si="38"/>
        <v>0.00046668317045515397</v>
      </c>
      <c r="Q312" s="10">
        <f t="shared" si="39"/>
        <v>5.5130837751393134E-05</v>
      </c>
    </row>
    <row r="313" spans="1:17" ht="15.5">
      <c r="A313" t="s">
        <v>572</v>
      </c>
      <c r="B313" t="s">
        <v>571</v>
      </c>
      <c r="C313" t="s">
        <v>570</v>
      </c>
      <c r="D313">
        <v>49063671174.409996</v>
      </c>
      <c r="E313">
        <v>1.9480119182163775</v>
      </c>
      <c r="F313">
        <v>9.7029999999999994</v>
      </c>
      <c r="G313">
        <v>504.09609999999998</v>
      </c>
      <c r="H313">
        <v>97.33</v>
      </c>
      <c r="I313" s="8"/>
      <c r="J313" s="16" t="str">
        <f t="shared" si="32"/>
        <v>Marsh &amp; McLennan Cos Inc</v>
      </c>
      <c r="K313" s="15" t="str">
        <f t="shared" si="33"/>
        <v>MMC</v>
      </c>
      <c r="L313" s="14">
        <f t="shared" si="34"/>
        <v>49063.671174409996</v>
      </c>
      <c r="M313" s="13">
        <f t="shared" si="35"/>
        <v>0.019480119182163774</v>
      </c>
      <c r="N313" s="13">
        <f t="shared" si="36"/>
        <v>0.097029999999999991</v>
      </c>
      <c r="O313" s="12">
        <f t="shared" si="37"/>
        <v>0.11745519716428644</v>
      </c>
      <c r="P313" s="11">
        <f t="shared" si="38"/>
        <v>0.0019368947567086742</v>
      </c>
      <c r="Q313" s="10">
        <f t="shared" si="39"/>
        <v>0.00022749835553568994</v>
      </c>
    </row>
    <row r="314" spans="1:17" ht="15.5">
      <c r="A314" t="s">
        <v>569</v>
      </c>
      <c r="B314" t="s">
        <v>568</v>
      </c>
      <c r="C314" t="s">
        <v>567</v>
      </c>
      <c r="D314">
        <v>87383832682.319992</v>
      </c>
      <c r="E314">
        <v>3.8671669299631386</v>
      </c>
      <c r="F314">
        <v>7.05</v>
      </c>
      <c r="G314">
        <v>575.19639999999993</v>
      </c>
      <c r="H314">
        <v>151.91999999999999</v>
      </c>
      <c r="I314" s="8"/>
      <c r="J314" s="16" t="str">
        <f t="shared" si="32"/>
        <v>3M Co</v>
      </c>
      <c r="K314" s="15" t="str">
        <f t="shared" si="33"/>
        <v>MMM</v>
      </c>
      <c r="L314" s="14">
        <f t="shared" si="34"/>
        <v>87383.83268231999</v>
      </c>
      <c r="M314" s="13">
        <f t="shared" si="35"/>
        <v>0.038671669299631388</v>
      </c>
      <c r="N314" s="13">
        <f t="shared" si="36"/>
        <v>0.070499999999999993</v>
      </c>
      <c r="O314" s="12">
        <f t="shared" si="37"/>
        <v>0.1105348456424434</v>
      </c>
      <c r="P314" s="11">
        <f t="shared" si="38"/>
        <v>0.0034496661846162594</v>
      </c>
      <c r="Q314" s="10">
        <f t="shared" si="39"/>
        <v>0.00038130831923451487</v>
      </c>
    </row>
    <row r="315" spans="1:17" ht="15.5">
      <c r="A315" t="s">
        <v>566</v>
      </c>
      <c r="B315" t="s">
        <v>565</v>
      </c>
      <c r="C315" t="s">
        <v>564</v>
      </c>
      <c r="D315">
        <v>32545894423.140007</v>
      </c>
      <c r="E315">
        <v>0</v>
      </c>
      <c r="F315">
        <v>7.90</v>
      </c>
      <c r="G315">
        <v>526.54739999999993</v>
      </c>
      <c r="H315">
        <v>61.81</v>
      </c>
      <c r="I315" s="8"/>
      <c r="J315" s="16" t="str">
        <f t="shared" si="32"/>
        <v>Monster Beverage Corp</v>
      </c>
      <c r="K315" s="15" t="str">
        <f t="shared" si="33"/>
        <v>MNST</v>
      </c>
      <c r="L315" s="14">
        <f t="shared" si="34"/>
        <v>32545.894423140006</v>
      </c>
      <c r="M315" s="13">
        <f t="shared" si="35"/>
        <v>0</v>
      </c>
      <c r="N315" s="13">
        <f t="shared" si="36"/>
        <v>0.079000000000000001</v>
      </c>
      <c r="O315" s="12">
        <f t="shared" si="37"/>
        <v>0.079000000000000001</v>
      </c>
      <c r="P315" s="11">
        <f t="shared" si="38"/>
        <v>0.0012848197200019656</v>
      </c>
      <c r="Q315" s="10">
        <f t="shared" si="39"/>
        <v>0.00010150075788015528</v>
      </c>
    </row>
    <row r="316" spans="1:17" ht="15.5">
      <c r="A316" t="s">
        <v>563</v>
      </c>
      <c r="B316" t="s">
        <v>562</v>
      </c>
      <c r="C316" t="s">
        <v>561</v>
      </c>
      <c r="D316">
        <v>72940946276.5</v>
      </c>
      <c r="E316">
        <v>8.598726114649681</v>
      </c>
      <c r="F316">
        <v>5.25</v>
      </c>
      <c r="G316">
        <v>1858.3679999999999</v>
      </c>
      <c r="H316">
        <v>39.25</v>
      </c>
      <c r="I316" s="8"/>
      <c r="J316" s="16" t="str">
        <f t="shared" si="32"/>
        <v>Altria Group Inc</v>
      </c>
      <c r="K316" s="15" t="str">
        <f t="shared" si="33"/>
        <v>MO</v>
      </c>
      <c r="L316" s="14">
        <f t="shared" si="34"/>
        <v>72940.946276500006</v>
      </c>
      <c r="M316" s="13">
        <f t="shared" si="35"/>
        <v>0.08598726114649681</v>
      </c>
      <c r="N316" s="13">
        <f t="shared" si="36"/>
        <v>0.0525</v>
      </c>
      <c r="O316" s="12">
        <f t="shared" si="37"/>
        <v>0.14074442675159235</v>
      </c>
      <c r="P316" s="11">
        <f t="shared" si="38"/>
        <v>0.0028795019412654233</v>
      </c>
      <c r="Q316" s="10">
        <f t="shared" si="39"/>
        <v>0.00040527385005349932</v>
      </c>
    </row>
    <row r="317" spans="1:17" ht="15.5">
      <c r="A317" t="s">
        <v>560</v>
      </c>
      <c r="B317" t="s">
        <v>559</v>
      </c>
      <c r="C317" t="s">
        <v>558</v>
      </c>
      <c r="D317">
        <v>4362523434.3100004</v>
      </c>
      <c r="E317">
        <v>1.6854908774978281</v>
      </c>
      <c r="F317">
        <v>39.950000000000003</v>
      </c>
      <c r="G317">
        <v>379.02029999999996</v>
      </c>
      <c r="H317">
        <v>11.51</v>
      </c>
      <c r="I317" s="8"/>
      <c r="J317" s="16" t="str">
        <f t="shared" si="32"/>
        <v>Mosaic Co/The</v>
      </c>
      <c r="K317" s="15" t="str">
        <f t="shared" si="33"/>
        <v>MOS</v>
      </c>
      <c r="L317" s="14">
        <f t="shared" si="34"/>
        <v>4362.5234343100001</v>
      </c>
      <c r="M317" s="13">
        <f t="shared" si="35"/>
        <v>0.016854908774978281</v>
      </c>
      <c r="N317" s="13">
        <f t="shared" si="36"/>
        <v>0.39950000000000002</v>
      </c>
      <c r="O317" s="12">
        <f t="shared" si="37"/>
        <v>0.41972167680278022</v>
      </c>
      <c r="P317" s="11">
        <f t="shared" si="38"/>
        <v>0.00017222006759129086</v>
      </c>
      <c r="Q317" s="10">
        <f t="shared" si="39"/>
        <v>7.2284495548504739E-05</v>
      </c>
    </row>
    <row r="318" spans="1:17" ht="15.5">
      <c r="A318" t="s">
        <v>557</v>
      </c>
      <c r="B318" t="s">
        <v>556</v>
      </c>
      <c r="C318" t="s">
        <v>555</v>
      </c>
      <c r="D318">
        <v>20852020274.560001</v>
      </c>
      <c r="E318">
        <v>7.521820448877806</v>
      </c>
      <c r="F318">
        <v>4.22</v>
      </c>
      <c r="G318">
        <v>650.00059999999996</v>
      </c>
      <c r="H318">
        <v>32.08</v>
      </c>
      <c r="I318" s="8"/>
      <c r="J318" s="16" t="str">
        <f t="shared" si="32"/>
        <v>Marathon Petroleum Corp</v>
      </c>
      <c r="K318" s="15" t="str">
        <f t="shared" si="33"/>
        <v>MPC</v>
      </c>
      <c r="L318" s="14">
        <f t="shared" si="34"/>
        <v>20852.02027456</v>
      </c>
      <c r="M318" s="13">
        <f t="shared" si="35"/>
        <v>0.075218204488778057</v>
      </c>
      <c r="N318" s="13">
        <f t="shared" si="36"/>
        <v>0.042199999999999994</v>
      </c>
      <c r="O318" s="12">
        <f t="shared" si="37"/>
        <v>0.11900530860349126</v>
      </c>
      <c r="P318" s="11">
        <f t="shared" si="38"/>
        <v>0.00082317869351862484</v>
      </c>
      <c r="Q318" s="10">
        <f t="shared" si="39"/>
        <v>9.7962634458002704E-05</v>
      </c>
    </row>
    <row r="319" spans="1:17" ht="15.5">
      <c r="A319" t="s">
        <v>554</v>
      </c>
      <c r="B319" t="s">
        <v>553</v>
      </c>
      <c r="C319" t="s">
        <v>552</v>
      </c>
      <c r="D319">
        <v>200340379650.74002</v>
      </c>
      <c r="E319">
        <v>3.0337786740610029</v>
      </c>
      <c r="F319">
        <v>8.2230000000000008</v>
      </c>
      <c r="G319">
        <v>2525.087</v>
      </c>
      <c r="H319">
        <v>79.34</v>
      </c>
      <c r="I319" s="8"/>
      <c r="J319" s="16" t="str">
        <f t="shared" si="32"/>
        <v>Merck &amp; Co Inc</v>
      </c>
      <c r="K319" s="15" t="str">
        <f t="shared" si="33"/>
        <v>MRK</v>
      </c>
      <c r="L319" s="14">
        <f t="shared" si="34"/>
        <v>200340.37965074001</v>
      </c>
      <c r="M319" s="13">
        <f t="shared" si="35"/>
        <v>0.03033778674061003</v>
      </c>
      <c r="N319" s="13">
        <f t="shared" si="36"/>
        <v>0.082230000000000011</v>
      </c>
      <c r="O319" s="12">
        <f t="shared" si="37"/>
        <v>0.11381512484245022</v>
      </c>
      <c r="P319" s="11">
        <f t="shared" si="38"/>
        <v>0.007908870690151934</v>
      </c>
      <c r="Q319" s="10">
        <f t="shared" si="39"/>
        <v>0.00090014910496243787</v>
      </c>
    </row>
    <row r="320" spans="1:17" ht="15.5">
      <c r="A320" t="s">
        <v>551</v>
      </c>
      <c r="B320" t="s">
        <v>550</v>
      </c>
      <c r="C320" t="s">
        <v>549</v>
      </c>
      <c r="D320">
        <v>4837355846.6400003</v>
      </c>
      <c r="E320">
        <v>3.2679738562091503</v>
      </c>
      <c r="F320">
        <v>-66.022999999999996</v>
      </c>
      <c r="G320">
        <v>790.41759999999999</v>
      </c>
      <c r="H320">
        <v>6.12</v>
      </c>
      <c r="I320" s="8"/>
      <c r="J320" s="16" t="str">
        <f t="shared" si="32"/>
        <v>Marathon Oil Corp</v>
      </c>
      <c r="K320" s="15" t="str">
        <f t="shared" si="33"/>
        <v>MRO</v>
      </c>
      <c r="L320" s="14">
        <f t="shared" si="34"/>
        <v>4837.35584664</v>
      </c>
      <c r="M320" s="13">
        <f t="shared" si="35"/>
        <v>0.032679738562091505</v>
      </c>
      <c r="N320" s="13">
        <f t="shared" si="36"/>
        <v>-0.66022999999999998</v>
      </c>
      <c r="O320" s="12">
        <f t="shared" si="37"/>
        <v>-0.63833833333333334</v>
      </c>
      <c r="P320" s="11">
        <f t="shared" si="38"/>
        <v>0.00019096510618589552</v>
      </c>
      <c r="Q320" s="10">
        <f t="shared" si="39"/>
        <v>-0.00012190034760752757</v>
      </c>
    </row>
    <row r="321" spans="1:17" ht="15.5">
      <c r="A321" t="s">
        <v>548</v>
      </c>
      <c r="B321" t="s">
        <v>547</v>
      </c>
      <c r="C321" t="s">
        <v>546</v>
      </c>
      <c r="D321">
        <v>62141680000</v>
      </c>
      <c r="E321">
        <v>3.6393608927212782</v>
      </c>
      <c r="F321">
        <v>-0.025</v>
      </c>
      <c r="G321">
        <v>1576</v>
      </c>
      <c r="H321">
        <v>39.43</v>
      </c>
      <c r="I321" s="8"/>
      <c r="J321" s="16" t="str">
        <f t="shared" si="32"/>
        <v>Morgan Stanley</v>
      </c>
      <c r="K321" s="15" t="str">
        <f t="shared" si="33"/>
        <v>MS</v>
      </c>
      <c r="L321" s="14">
        <f t="shared" si="34"/>
        <v>62141.68</v>
      </c>
      <c r="M321" s="13">
        <f t="shared" si="35"/>
        <v>0.03639360892721278</v>
      </c>
      <c r="N321" s="13">
        <f t="shared" si="36"/>
        <v>-0.00025000000000000001</v>
      </c>
      <c r="O321" s="12">
        <f t="shared" si="37"/>
        <v>0.036139059726096878</v>
      </c>
      <c r="P321" s="11">
        <f t="shared" si="38"/>
        <v>0.0024531774994416872</v>
      </c>
      <c r="Q321" s="10">
        <f t="shared" si="39"/>
        <v>8.8655528171040118E-05</v>
      </c>
    </row>
    <row r="322" spans="1:17" ht="15.5">
      <c r="A322" t="s">
        <v>545</v>
      </c>
      <c r="B322" t="s">
        <v>544</v>
      </c>
      <c r="C322" t="s">
        <v>543</v>
      </c>
      <c r="D322">
        <v>27335793573</v>
      </c>
      <c r="E322">
        <v>0.8596330275229358</v>
      </c>
      <c r="F322">
        <v>13.167</v>
      </c>
      <c r="G322">
        <v>83.595699999999994</v>
      </c>
      <c r="H322">
        <v>327</v>
      </c>
      <c r="I322" s="8"/>
      <c r="J322" s="16" t="str">
        <f t="shared" si="32"/>
        <v>MSCI Inc</v>
      </c>
      <c r="K322" s="15" t="str">
        <f t="shared" si="33"/>
        <v>MSCI</v>
      </c>
      <c r="L322" s="14">
        <f t="shared" si="34"/>
        <v>27335.793572999999</v>
      </c>
      <c r="M322" s="13">
        <f t="shared" si="35"/>
        <v>0.0085963302752293577</v>
      </c>
      <c r="N322" s="13">
        <f t="shared" si="36"/>
        <v>0.13167000000000001</v>
      </c>
      <c r="O322" s="12">
        <f t="shared" si="37"/>
        <v>0.14083226967889909</v>
      </c>
      <c r="P322" s="11">
        <f t="shared" si="38"/>
        <v>0.0010791396969419924</v>
      </c>
      <c r="Q322" s="10">
        <f t="shared" si="39"/>
        <v>0.0001519776928209401</v>
      </c>
    </row>
    <row r="323" spans="1:17" ht="15.5">
      <c r="A323" t="s">
        <v>542</v>
      </c>
      <c r="B323" t="s">
        <v>541</v>
      </c>
      <c r="C323" t="s">
        <v>540</v>
      </c>
      <c r="D323">
        <v>1359028326664.8701</v>
      </c>
      <c r="E323">
        <v>1.1065230734892027</v>
      </c>
      <c r="F323">
        <v>13.742000000000001</v>
      </c>
      <c r="G323">
        <v>7583.44</v>
      </c>
      <c r="H323">
        <v>179.21</v>
      </c>
      <c r="I323" s="8"/>
      <c r="J323" s="16" t="str">
        <f t="shared" si="40" ref="J323:J386">B323</f>
        <v>Microsoft Corp</v>
      </c>
      <c r="K323" s="15" t="str">
        <f t="shared" si="41" ref="K323:K386">C323</f>
        <v>MSFT</v>
      </c>
      <c r="L323" s="14">
        <f t="shared" si="42" ref="L323:L386">D323/1000000</f>
        <v>1359028.3266648701</v>
      </c>
      <c r="M323" s="13">
        <f t="shared" si="43" ref="M323:M386">IFERROR(E323/100,"0.00%")</f>
        <v>0.011065230734892026</v>
      </c>
      <c r="N323" s="13">
        <f t="shared" si="44" ref="N323:N386">IFERROR(F323/100,"N/A")</f>
        <v>0.13742000000000001</v>
      </c>
      <c r="O323" s="12">
        <f t="shared" si="45" ref="O323:O386">IFERROR(M323*(1+0.5*N323)+N323,"N/A")</f>
        <v>0.14924552273868647</v>
      </c>
      <c r="P323" s="11">
        <f t="shared" si="46" ref="P323:P386">IF(N323="N/A","N/A",L323/$L$504)</f>
        <v>0.053650588656086323</v>
      </c>
      <c r="Q323" s="10">
        <f t="shared" si="47" ref="Q323:Q386">IF(AND(ISNUMBER(L323),ISNUMBER(O323)),O323*P323,"N/A")</f>
        <v>0.0080071101492158459</v>
      </c>
    </row>
    <row r="324" spans="1:17" ht="15.5">
      <c r="A324" t="s">
        <v>539</v>
      </c>
      <c r="B324" t="s">
        <v>538</v>
      </c>
      <c r="C324" t="s">
        <v>537</v>
      </c>
      <c r="D324">
        <v>24671067273.91</v>
      </c>
      <c r="E324">
        <v>1.7613517836033654</v>
      </c>
      <c r="F324">
        <v>8.90</v>
      </c>
      <c r="G324">
        <v>171.5532</v>
      </c>
      <c r="H324">
        <v>143.81</v>
      </c>
      <c r="I324" s="8"/>
      <c r="J324" s="16" t="str">
        <f t="shared" si="40"/>
        <v>Motorola Solutions Inc</v>
      </c>
      <c r="K324" s="15" t="str">
        <f t="shared" si="41"/>
        <v>MSI</v>
      </c>
      <c r="L324" s="14">
        <f t="shared" si="42"/>
        <v>24671.067273910001</v>
      </c>
      <c r="M324" s="13">
        <f t="shared" si="43"/>
        <v>0.017613517836033654</v>
      </c>
      <c r="N324" s="13">
        <f t="shared" si="44"/>
        <v>0.08900000000000001</v>
      </c>
      <c r="O324" s="12">
        <f t="shared" si="45"/>
        <v>0.10739731937973716</v>
      </c>
      <c r="P324" s="11">
        <f t="shared" si="46"/>
        <v>0.00097394385094783683</v>
      </c>
      <c r="Q324" s="10">
        <f t="shared" si="47"/>
        <v>0.00010459895881817596</v>
      </c>
    </row>
    <row r="325" spans="1:17" ht="15.5">
      <c r="A325" t="s">
        <v>536</v>
      </c>
      <c r="B325" t="s">
        <v>535</v>
      </c>
      <c r="C325" t="s">
        <v>534</v>
      </c>
      <c r="D325">
        <v>14564868291.600002</v>
      </c>
      <c r="E325">
        <v>3.9409350463954316</v>
      </c>
      <c r="F325">
        <v>-0.92300000000000004</v>
      </c>
      <c r="G325">
        <v>129.95059999999998</v>
      </c>
      <c r="H325">
        <v>112.08</v>
      </c>
      <c r="I325" s="8"/>
      <c r="J325" s="16" t="str">
        <f t="shared" si="40"/>
        <v>M&amp;T Bank Corp</v>
      </c>
      <c r="K325" s="15" t="str">
        <f t="shared" si="41"/>
        <v>MTB</v>
      </c>
      <c r="L325" s="14">
        <f t="shared" si="42"/>
        <v>14564.868291600002</v>
      </c>
      <c r="M325" s="13">
        <f t="shared" si="43"/>
        <v>0.039409350463954315</v>
      </c>
      <c r="N325" s="13">
        <f t="shared" si="44"/>
        <v>-0.0092300000000000004</v>
      </c>
      <c r="O325" s="12">
        <f t="shared" si="45"/>
        <v>0.029997476311563159</v>
      </c>
      <c r="P325" s="11">
        <f t="shared" si="46"/>
        <v>0.00057497974266683502</v>
      </c>
      <c r="Q325" s="10">
        <f t="shared" si="47"/>
        <v>1.7247941210277064E-05</v>
      </c>
    </row>
    <row r="326" spans="1:17" ht="15.5">
      <c r="A326" t="s">
        <v>533</v>
      </c>
      <c r="B326" t="s">
        <v>532</v>
      </c>
      <c r="C326" t="s">
        <v>531</v>
      </c>
      <c r="D326">
        <v>17264535568.800003</v>
      </c>
      <c r="E326">
        <v>0</v>
      </c>
      <c r="F326">
        <v>12.77</v>
      </c>
      <c r="G326">
        <v>23.980519999999999</v>
      </c>
      <c r="H326">
        <v>719.94</v>
      </c>
      <c r="I326" s="8"/>
      <c r="J326" s="16" t="str">
        <f t="shared" si="40"/>
        <v>Mettler-Toledo International Inc</v>
      </c>
      <c r="K326" s="15" t="str">
        <f t="shared" si="41"/>
        <v>MTD</v>
      </c>
      <c r="L326" s="14">
        <f t="shared" si="42"/>
        <v>17264.535568800002</v>
      </c>
      <c r="M326" s="13">
        <f t="shared" si="43"/>
        <v>0</v>
      </c>
      <c r="N326" s="13">
        <f t="shared" si="44"/>
        <v>0.12770000000000001</v>
      </c>
      <c r="O326" s="12">
        <f t="shared" si="45"/>
        <v>0.12770000000000001</v>
      </c>
      <c r="P326" s="11">
        <f t="shared" si="46"/>
        <v>0.00068155495950046488</v>
      </c>
      <c r="Q326" s="10">
        <f t="shared" si="47"/>
        <v>8.7034568328209371E-05</v>
      </c>
    </row>
    <row r="327" spans="1:17" ht="15.5">
      <c r="A327" t="s">
        <v>530</v>
      </c>
      <c r="B327" t="s">
        <v>529</v>
      </c>
      <c r="C327" t="s">
        <v>528</v>
      </c>
      <c r="D327">
        <v>53262587827.339996</v>
      </c>
      <c r="E327">
        <v>0</v>
      </c>
      <c r="F327">
        <v>6.9530000000000003</v>
      </c>
      <c r="G327">
        <v>1112.1859999999999</v>
      </c>
      <c r="H327">
        <v>47.89</v>
      </c>
      <c r="I327" s="8"/>
      <c r="J327" s="16" t="str">
        <f t="shared" si="40"/>
        <v>Micron Technology Inc</v>
      </c>
      <c r="K327" s="15" t="str">
        <f t="shared" si="41"/>
        <v>MU</v>
      </c>
      <c r="L327" s="14">
        <f t="shared" si="42"/>
        <v>53262.587827339994</v>
      </c>
      <c r="M327" s="13">
        <f t="shared" si="43"/>
        <v>0</v>
      </c>
      <c r="N327" s="13">
        <f t="shared" si="44"/>
        <v>0.069530000000000008</v>
      </c>
      <c r="O327" s="12">
        <f t="shared" si="45"/>
        <v>0.069530000000000008</v>
      </c>
      <c r="P327" s="11">
        <f t="shared" si="46"/>
        <v>0.0021026560920153294</v>
      </c>
      <c r="Q327" s="10">
        <f t="shared" si="47"/>
        <v>0.00014619767807782589</v>
      </c>
    </row>
    <row r="328" spans="1:17" ht="15.5">
      <c r="A328" t="s">
        <v>527</v>
      </c>
      <c r="B328" t="s">
        <v>526</v>
      </c>
      <c r="C328" t="s">
        <v>525</v>
      </c>
      <c r="D328">
        <v>14659063502.359999</v>
      </c>
      <c r="E328">
        <v>3.4921789741724267</v>
      </c>
      <c r="F328">
        <v>8.0329999999999995</v>
      </c>
      <c r="G328">
        <v>266.62540000000001</v>
      </c>
      <c r="H328">
        <v>54.98</v>
      </c>
      <c r="I328" s="8"/>
      <c r="J328" s="16" t="str">
        <f t="shared" si="40"/>
        <v>Maxim Integrated Products Inc</v>
      </c>
      <c r="K328" s="15" t="str">
        <f t="shared" si="41"/>
        <v>MXIM</v>
      </c>
      <c r="L328" s="14">
        <f t="shared" si="42"/>
        <v>14659.063502359999</v>
      </c>
      <c r="M328" s="13">
        <f t="shared" si="43"/>
        <v>0.034921789741724267</v>
      </c>
      <c r="N328" s="13">
        <f t="shared" si="44"/>
        <v>0.080329999999999999</v>
      </c>
      <c r="O328" s="12">
        <f t="shared" si="45"/>
        <v>0.11665442342670063</v>
      </c>
      <c r="P328" s="11">
        <f t="shared" si="46"/>
        <v>0.00057869830276356226</v>
      </c>
      <c r="Q328" s="10">
        <f t="shared" si="47"/>
        <v>6.7507716846893588E-05</v>
      </c>
    </row>
    <row r="329" spans="1:17" ht="15.5">
      <c r="A329" t="s">
        <v>524</v>
      </c>
      <c r="B329" t="s">
        <v>523</v>
      </c>
      <c r="C329" t="s">
        <v>522</v>
      </c>
      <c r="D329">
        <v>8656291459.5299988</v>
      </c>
      <c r="E329">
        <v>0.67382230172927848</v>
      </c>
      <c r="F329">
        <v>0.433</v>
      </c>
      <c r="G329">
        <v>516.17719999999997</v>
      </c>
      <c r="H329">
        <v>16.77</v>
      </c>
      <c r="I329" s="8"/>
      <c r="J329" s="16" t="str">
        <f t="shared" si="40"/>
        <v>Mylan NV</v>
      </c>
      <c r="K329" s="15" t="str">
        <f t="shared" si="41"/>
        <v>MYL</v>
      </c>
      <c r="L329" s="14">
        <f t="shared" si="42"/>
        <v>8656.291459529999</v>
      </c>
      <c r="M329" s="13">
        <f t="shared" si="43"/>
        <v>0.006738223017292785</v>
      </c>
      <c r="N329" s="13">
        <f t="shared" si="44"/>
        <v>0.0043299999999999996</v>
      </c>
      <c r="O329" s="12">
        <f t="shared" si="45"/>
        <v>0.011082811270125222</v>
      </c>
      <c r="P329" s="11">
        <f t="shared" si="46"/>
        <v>0.00034172586639318785</v>
      </c>
      <c r="Q329" s="10">
        <f t="shared" si="47"/>
        <v>3.7872832833557282E-06</v>
      </c>
    </row>
    <row r="330" spans="1:17" ht="15.5">
      <c r="A330" t="s">
        <v>521</v>
      </c>
      <c r="B330" t="s">
        <v>520</v>
      </c>
      <c r="C330" t="s">
        <v>519</v>
      </c>
      <c r="D330">
        <v>4758241468.0499992</v>
      </c>
      <c r="E330">
        <v>2.1712538226299696</v>
      </c>
      <c r="F330">
        <v>-57.767000000000003</v>
      </c>
      <c r="G330">
        <v>485.03989999999999</v>
      </c>
      <c r="H330">
        <v>9.81</v>
      </c>
      <c r="I330" s="8"/>
      <c r="J330" s="16" t="str">
        <f t="shared" si="40"/>
        <v>Noble Energy Inc</v>
      </c>
      <c r="K330" s="15" t="str">
        <f t="shared" si="41"/>
        <v>NBL</v>
      </c>
      <c r="L330" s="14">
        <f t="shared" si="42"/>
        <v>4758.2414680499996</v>
      </c>
      <c r="M330" s="13">
        <f t="shared" si="43"/>
        <v>0.021712538226299694</v>
      </c>
      <c r="N330" s="13">
        <f t="shared" si="44"/>
        <v>-0.57767000000000002</v>
      </c>
      <c r="O330" s="12">
        <f t="shared" si="45"/>
        <v>-0.56222880275229359</v>
      </c>
      <c r="P330" s="11">
        <f t="shared" si="46"/>
        <v>0.00018784189462419813</v>
      </c>
      <c r="Q330" s="10">
        <f t="shared" si="47"/>
        <v>-0.0001056101235212854</v>
      </c>
    </row>
    <row r="331" spans="1:17" ht="15.5">
      <c r="A331" t="s">
        <v>518</v>
      </c>
      <c r="B331" t="s">
        <v>517</v>
      </c>
      <c r="C331" t="s">
        <v>516</v>
      </c>
      <c r="D331">
        <v>3518214280.3999996</v>
      </c>
      <c r="E331">
        <v>0.15243902439024393</v>
      </c>
      <c r="F331">
        <v>-31.66</v>
      </c>
      <c r="G331">
        <v>214.52529999999999</v>
      </c>
      <c r="H331">
        <v>16.40</v>
      </c>
      <c r="I331" s="8"/>
      <c r="J331" s="16" t="str">
        <f t="shared" si="40"/>
        <v>Norwegian Cruise Line Holdings Ltd</v>
      </c>
      <c r="K331" s="15" t="str">
        <f t="shared" si="41"/>
        <v>NCLH</v>
      </c>
      <c r="L331" s="14">
        <f t="shared" si="42"/>
        <v>3518.2142803999996</v>
      </c>
      <c r="M331" s="13">
        <f t="shared" si="43"/>
        <v>0.0015243902439024393</v>
      </c>
      <c r="N331" s="13">
        <f t="shared" si="44"/>
        <v>-0.31659999999999999</v>
      </c>
      <c r="O331" s="12">
        <f t="shared" si="45"/>
        <v>-0.31531692073170731</v>
      </c>
      <c r="P331" s="11">
        <f t="shared" si="46"/>
        <v>0.00013888913384529843</v>
      </c>
      <c r="Q331" s="10">
        <f t="shared" si="47"/>
        <v>-4.3794094007193449E-05</v>
      </c>
    </row>
    <row r="332" spans="1:17" ht="15.5">
      <c r="A332" t="s">
        <v>515</v>
      </c>
      <c r="B332" t="s">
        <v>514</v>
      </c>
      <c r="C332" t="s">
        <v>513</v>
      </c>
      <c r="D332">
        <v>18024023006.66</v>
      </c>
      <c r="E332">
        <v>1.7698550196042673</v>
      </c>
      <c r="F332">
        <v>11.837</v>
      </c>
      <c r="G332">
        <v>164.34780000000001</v>
      </c>
      <c r="H332">
        <v>109.67</v>
      </c>
      <c r="I332" s="8"/>
      <c r="J332" s="16" t="str">
        <f t="shared" si="40"/>
        <v>Nasdaq Inc</v>
      </c>
      <c r="K332" s="15" t="str">
        <f t="shared" si="41"/>
        <v>NDAQ</v>
      </c>
      <c r="L332" s="14">
        <f t="shared" si="42"/>
        <v>18024.023006660002</v>
      </c>
      <c r="M332" s="13">
        <f t="shared" si="43"/>
        <v>0.017698550196042672</v>
      </c>
      <c r="N332" s="13">
        <f t="shared" si="44"/>
        <v>0.11837</v>
      </c>
      <c r="O332" s="12">
        <f t="shared" si="45"/>
        <v>0.13711603888939547</v>
      </c>
      <c r="P332" s="11">
        <f t="shared" si="46"/>
        <v>0.00071153737216885058</v>
      </c>
      <c r="Q332" s="10">
        <f t="shared" si="47"/>
        <v>9.7563185993562376E-05</v>
      </c>
    </row>
    <row r="333" spans="1:17" ht="15.5">
      <c r="A333" t="s">
        <v>512</v>
      </c>
      <c r="B333" t="s">
        <v>511</v>
      </c>
      <c r="C333" t="s">
        <v>510</v>
      </c>
      <c r="D333">
        <v>113121695555.99999</v>
      </c>
      <c r="E333">
        <v>2.4156282450674977</v>
      </c>
      <c r="F333">
        <v>8.33</v>
      </c>
      <c r="G333">
        <v>489.45009999999996</v>
      </c>
      <c r="H333">
        <v>231.12</v>
      </c>
      <c r="I333" s="8"/>
      <c r="J333" s="16" t="str">
        <f t="shared" si="40"/>
        <v>NextEra Energy Inc</v>
      </c>
      <c r="K333" s="15" t="str">
        <f t="shared" si="41"/>
        <v>NEE</v>
      </c>
      <c r="L333" s="14">
        <f t="shared" si="42"/>
        <v>113121.69555599999</v>
      </c>
      <c r="M333" s="13">
        <f t="shared" si="43"/>
        <v>0.024156282450674978</v>
      </c>
      <c r="N333" s="13">
        <f t="shared" si="44"/>
        <v>0.083299999999999999</v>
      </c>
      <c r="O333" s="12">
        <f t="shared" si="45"/>
        <v>0.10846239161474559</v>
      </c>
      <c r="P333" s="11">
        <f t="shared" si="46"/>
        <v>0.0044657241039616543</v>
      </c>
      <c r="Q333" s="10">
        <f t="shared" si="47"/>
        <v>0.00048436311660729779</v>
      </c>
    </row>
    <row r="334" spans="1:17" ht="15.5">
      <c r="A334" t="s">
        <v>509</v>
      </c>
      <c r="B334" t="s">
        <v>508</v>
      </c>
      <c r="C334" t="s">
        <v>507</v>
      </c>
      <c r="D334">
        <v>48047200856.880005</v>
      </c>
      <c r="E334">
        <v>1.6308002689979826</v>
      </c>
      <c r="F334">
        <v>-3</v>
      </c>
      <c r="G334">
        <v>807.78749999999991</v>
      </c>
      <c r="H334">
        <v>59.48</v>
      </c>
      <c r="I334" s="8"/>
      <c r="J334" s="16" t="str">
        <f t="shared" si="40"/>
        <v>Newmont Corp</v>
      </c>
      <c r="K334" s="15" t="str">
        <f t="shared" si="41"/>
        <v>NEM</v>
      </c>
      <c r="L334" s="14">
        <f t="shared" si="42"/>
        <v>48047.200856880008</v>
      </c>
      <c r="M334" s="13">
        <f t="shared" si="43"/>
        <v>0.016308002689979825</v>
      </c>
      <c r="N334" s="13">
        <f t="shared" si="44"/>
        <v>-0.03</v>
      </c>
      <c r="O334" s="12">
        <f t="shared" si="45"/>
        <v>-0.01393661735036987</v>
      </c>
      <c r="P334" s="11">
        <f t="shared" si="46"/>
        <v>0.0018967673878989655</v>
      </c>
      <c r="Q334" s="10">
        <f t="shared" si="47"/>
        <v>-2.643452128780846E-05</v>
      </c>
    </row>
    <row r="335" spans="1:17" ht="15.5">
      <c r="A335" t="s">
        <v>506</v>
      </c>
      <c r="B335" t="s">
        <v>505</v>
      </c>
      <c r="C335" t="s">
        <v>504</v>
      </c>
      <c r="D335">
        <v>184651724094.75</v>
      </c>
      <c r="E335">
        <v>0</v>
      </c>
      <c r="F335">
        <v>28.175</v>
      </c>
      <c r="G335">
        <v>439.80399999999997</v>
      </c>
      <c r="H335">
        <v>419.85</v>
      </c>
      <c r="I335" s="8"/>
      <c r="J335" s="16" t="str">
        <f t="shared" si="40"/>
        <v>Netflix Inc</v>
      </c>
      <c r="K335" s="15" t="str">
        <f t="shared" si="41"/>
        <v>NFLX</v>
      </c>
      <c r="L335" s="14">
        <f t="shared" si="42"/>
        <v>184651.72409475001</v>
      </c>
      <c r="M335" s="13">
        <f t="shared" si="43"/>
        <v>0</v>
      </c>
      <c r="N335" s="13">
        <f t="shared" si="44"/>
        <v>0.28175</v>
      </c>
      <c r="O335" s="12">
        <f t="shared" si="45"/>
        <v>0.28175</v>
      </c>
      <c r="P335" s="11">
        <f t="shared" si="46"/>
        <v>0.0072895270096070006</v>
      </c>
      <c r="Q335" s="10">
        <f t="shared" si="47"/>
        <v>0.0020538242349567725</v>
      </c>
    </row>
    <row r="336" spans="1:17" ht="15.5">
      <c r="A336" t="s">
        <v>503</v>
      </c>
      <c r="B336" t="s">
        <v>502</v>
      </c>
      <c r="C336" t="s">
        <v>501</v>
      </c>
      <c r="D336">
        <v>9609181253.7299995</v>
      </c>
      <c r="E336">
        <v>3.3651931501393868</v>
      </c>
      <c r="F336">
        <v>5.12</v>
      </c>
      <c r="G336">
        <v>382.68340000000001</v>
      </c>
      <c r="H336">
        <v>25.11</v>
      </c>
      <c r="I336" s="8"/>
      <c r="J336" s="16" t="str">
        <f t="shared" si="40"/>
        <v>NiSource Inc</v>
      </c>
      <c r="K336" s="15" t="str">
        <f t="shared" si="41"/>
        <v>NI</v>
      </c>
      <c r="L336" s="14">
        <f t="shared" si="42"/>
        <v>9609.1812537299993</v>
      </c>
      <c r="M336" s="13">
        <f t="shared" si="43"/>
        <v>0.033651931501393867</v>
      </c>
      <c r="N336" s="13">
        <f t="shared" si="44"/>
        <v>0.051200000000000002</v>
      </c>
      <c r="O336" s="12">
        <f t="shared" si="45"/>
        <v>0.085713420947829549</v>
      </c>
      <c r="P336" s="11">
        <f t="shared" si="46"/>
        <v>0.0003793432562445575</v>
      </c>
      <c r="Q336" s="10">
        <f t="shared" si="47"/>
        <v>3.2514808206210128E-05</v>
      </c>
    </row>
    <row r="337" spans="1:17" ht="15.5">
      <c r="A337" t="s">
        <v>500</v>
      </c>
      <c r="B337" t="s">
        <v>499</v>
      </c>
      <c r="C337" t="s">
        <v>498</v>
      </c>
      <c r="D337">
        <v>135567928110.12001</v>
      </c>
      <c r="E337">
        <v>1.075934847442074</v>
      </c>
      <c r="F337">
        <v>12.093</v>
      </c>
      <c r="G337">
        <v>1240.0170000000001</v>
      </c>
      <c r="H337">
        <v>87.18</v>
      </c>
      <c r="I337" s="8"/>
      <c r="J337" s="16" t="str">
        <f t="shared" si="40"/>
        <v>NIKE Inc</v>
      </c>
      <c r="K337" s="15" t="str">
        <f t="shared" si="41"/>
        <v>NKE</v>
      </c>
      <c r="L337" s="14">
        <f t="shared" si="42"/>
        <v>135567.92811012</v>
      </c>
      <c r="M337" s="13">
        <f t="shared" si="43"/>
        <v>0.010759348474420741</v>
      </c>
      <c r="N337" s="13">
        <f t="shared" si="44"/>
        <v>0.12093</v>
      </c>
      <c r="O337" s="12">
        <f t="shared" si="45"/>
        <v>0.13233991247992658</v>
      </c>
      <c r="P337" s="11">
        <f t="shared" si="46"/>
        <v>0.005351837782397814</v>
      </c>
      <c r="Q337" s="10">
        <f t="shared" si="47"/>
        <v>0.000708261743729291</v>
      </c>
    </row>
    <row r="338" spans="1:17" ht="15.5">
      <c r="A338" t="s">
        <v>497</v>
      </c>
      <c r="B338" t="s">
        <v>496</v>
      </c>
      <c r="C338" t="s">
        <v>495</v>
      </c>
      <c r="D338">
        <v>12770171593.679998</v>
      </c>
      <c r="E338">
        <v>39.285378467324875</v>
      </c>
      <c r="F338">
        <v>2.0499999999999998</v>
      </c>
      <c r="G338">
        <v>600.38419999999996</v>
      </c>
      <c r="H338">
        <v>21.27</v>
      </c>
      <c r="I338" s="8"/>
      <c r="J338" s="16" t="str">
        <f t="shared" si="40"/>
        <v>NortonLifeLock Inc</v>
      </c>
      <c r="K338" s="15" t="str">
        <f t="shared" si="41"/>
        <v>NLOK</v>
      </c>
      <c r="L338" s="14">
        <f t="shared" si="42"/>
        <v>12770.171593679999</v>
      </c>
      <c r="M338" s="13">
        <f t="shared" si="43"/>
        <v>0.39285378467324877</v>
      </c>
      <c r="N338" s="13">
        <f t="shared" si="44"/>
        <v>0.020499999999999997</v>
      </c>
      <c r="O338" s="12">
        <f t="shared" si="45"/>
        <v>0.4173805359661496</v>
      </c>
      <c r="P338" s="11">
        <f t="shared" si="46"/>
        <v>0.00050413020081892159</v>
      </c>
      <c r="Q338" s="10">
        <f t="shared" si="47"/>
        <v>0.00021041413341452413</v>
      </c>
    </row>
    <row r="339" spans="1:17" ht="15.5">
      <c r="A339" t="s">
        <v>494</v>
      </c>
      <c r="B339" t="s">
        <v>493</v>
      </c>
      <c r="C339" t="s">
        <v>492</v>
      </c>
      <c r="D339">
        <v>5250885455.4300003</v>
      </c>
      <c r="E339">
        <v>1.6293279022403258</v>
      </c>
      <c r="F339">
        <v>8.75</v>
      </c>
      <c r="G339">
        <v>356.47559999999999</v>
      </c>
      <c r="H339">
        <v>14.73</v>
      </c>
      <c r="I339" s="8"/>
      <c r="J339" s="16" t="str">
        <f t="shared" si="40"/>
        <v>Nielsen Holdings PLC</v>
      </c>
      <c r="K339" s="15" t="str">
        <f t="shared" si="41"/>
        <v>NLSN</v>
      </c>
      <c r="L339" s="14">
        <f t="shared" si="42"/>
        <v>5250.8854554300005</v>
      </c>
      <c r="M339" s="13">
        <f t="shared" si="43"/>
        <v>0.016293279022403257</v>
      </c>
      <c r="N339" s="13">
        <f t="shared" si="44"/>
        <v>0.0875</v>
      </c>
      <c r="O339" s="12">
        <f t="shared" si="45"/>
        <v>0.10450610997963339</v>
      </c>
      <c r="P339" s="11">
        <f t="shared" si="46"/>
        <v>0.000207290083747438</v>
      </c>
      <c r="Q339" s="10">
        <f t="shared" si="47"/>
        <v>2.1663080289797169E-05</v>
      </c>
    </row>
    <row r="340" spans="1:17" ht="15.5">
      <c r="A340" t="s">
        <v>491</v>
      </c>
      <c r="B340" t="s">
        <v>490</v>
      </c>
      <c r="C340" t="s">
        <v>489</v>
      </c>
      <c r="D340">
        <v>55123591729.099998</v>
      </c>
      <c r="E340">
        <v>1.6920192336770799</v>
      </c>
      <c r="F340">
        <v>18.985</v>
      </c>
      <c r="G340">
        <v>166.70269999999999</v>
      </c>
      <c r="H340">
        <v>330.67</v>
      </c>
      <c r="I340" s="8"/>
      <c r="J340" s="16" t="str">
        <f t="shared" si="40"/>
        <v>Northrop Grumman Corp</v>
      </c>
      <c r="K340" s="15" t="str">
        <f t="shared" si="41"/>
        <v>NOC</v>
      </c>
      <c r="L340" s="14">
        <f t="shared" si="42"/>
        <v>55123.591729100001</v>
      </c>
      <c r="M340" s="13">
        <f t="shared" si="43"/>
        <v>0.016920192336770799</v>
      </c>
      <c r="N340" s="13">
        <f t="shared" si="44"/>
        <v>0.18984999999999999</v>
      </c>
      <c r="O340" s="12">
        <f t="shared" si="45"/>
        <v>0.20837634159433877</v>
      </c>
      <c r="P340" s="11">
        <f t="shared" si="46"/>
        <v>0.0021761232544443279</v>
      </c>
      <c r="Q340" s="10">
        <f t="shared" si="47"/>
        <v>0.00045345260261947545</v>
      </c>
    </row>
    <row r="341" spans="1:17" ht="15.5">
      <c r="A341" t="s">
        <v>488</v>
      </c>
      <c r="B341" t="s">
        <v>487</v>
      </c>
      <c r="C341" t="s">
        <v>486</v>
      </c>
      <c r="D341">
        <v>4907139023.3600006</v>
      </c>
      <c r="E341">
        <v>1.5189873417721518</v>
      </c>
      <c r="F341">
        <v>14.30</v>
      </c>
      <c r="G341">
        <v>388.22299999999996</v>
      </c>
      <c r="H341">
        <v>12.64</v>
      </c>
      <c r="I341" s="8"/>
      <c r="J341" s="16" t="str">
        <f t="shared" si="40"/>
        <v>National Oilwell Varco Inc</v>
      </c>
      <c r="K341" s="15" t="str">
        <f t="shared" si="41"/>
        <v>NOV</v>
      </c>
      <c r="L341" s="14">
        <f t="shared" si="42"/>
        <v>4907.1390233600005</v>
      </c>
      <c r="M341" s="13">
        <f t="shared" si="43"/>
        <v>0.015189873417721518</v>
      </c>
      <c r="N341" s="13">
        <f t="shared" si="44"/>
        <v>0.14300000000000002</v>
      </c>
      <c r="O341" s="12">
        <f t="shared" si="45"/>
        <v>0.15927594936708861</v>
      </c>
      <c r="P341" s="11">
        <f t="shared" si="46"/>
        <v>0.00019371994832999379</v>
      </c>
      <c r="Q341" s="10">
        <f t="shared" si="47"/>
        <v>3.0854928681603115E-05</v>
      </c>
    </row>
    <row r="342" spans="1:17" ht="15.5">
      <c r="A342" t="s">
        <v>485</v>
      </c>
      <c r="B342" t="s">
        <v>484</v>
      </c>
      <c r="C342" t="s">
        <v>483</v>
      </c>
      <c r="D342">
        <v>67039998384.240013</v>
      </c>
      <c r="E342" t="s">
        <v>8</v>
      </c>
      <c r="F342">
        <v>29.40</v>
      </c>
      <c r="G342">
        <v>190.7038</v>
      </c>
      <c r="H342">
        <v>351.54</v>
      </c>
      <c r="I342" s="8"/>
      <c r="J342" s="16" t="str">
        <f t="shared" si="40"/>
        <v>ServiceNow Inc</v>
      </c>
      <c r="K342" s="15" t="str">
        <f t="shared" si="41"/>
        <v>NOW</v>
      </c>
      <c r="L342" s="14">
        <f t="shared" si="42"/>
        <v>67039.998384240011</v>
      </c>
      <c r="M342" s="13" t="str">
        <f t="shared" si="43"/>
        <v>0.00%</v>
      </c>
      <c r="N342" s="13">
        <f t="shared" si="44"/>
        <v>0.29400000000000004</v>
      </c>
      <c r="O342" s="12">
        <f t="shared" si="45"/>
        <v>0.29400000000000004</v>
      </c>
      <c r="P342" s="11">
        <f t="shared" si="46"/>
        <v>0.0026465492339251954</v>
      </c>
      <c r="Q342" s="10">
        <f t="shared" si="47"/>
        <v>0.00077808547477400752</v>
      </c>
    </row>
    <row r="343" spans="1:17" ht="15.5">
      <c r="A343" t="s">
        <v>482</v>
      </c>
      <c r="B343" t="s">
        <v>481</v>
      </c>
      <c r="C343" t="s">
        <v>480</v>
      </c>
      <c r="D343">
        <v>8400666788.710001</v>
      </c>
      <c r="E343">
        <v>3.5788845809722636</v>
      </c>
      <c r="F343">
        <v>-12.89</v>
      </c>
      <c r="G343">
        <v>250.5418</v>
      </c>
      <c r="H343">
        <v>33.53</v>
      </c>
      <c r="I343" s="8"/>
      <c r="J343" s="16" t="str">
        <f t="shared" si="40"/>
        <v>NRG Energy Inc</v>
      </c>
      <c r="K343" s="15" t="str">
        <f t="shared" si="41"/>
        <v>NRG</v>
      </c>
      <c r="L343" s="14">
        <f t="shared" si="42"/>
        <v>8400.6667887100011</v>
      </c>
      <c r="M343" s="13">
        <f t="shared" si="43"/>
        <v>0.035788845809722636</v>
      </c>
      <c r="N343" s="13">
        <f t="shared" si="44"/>
        <v>-0.12890000000000002</v>
      </c>
      <c r="O343" s="12">
        <f t="shared" si="45"/>
        <v>-0.095417745302714005</v>
      </c>
      <c r="P343" s="11">
        <f t="shared" si="46"/>
        <v>0.00033163452848990286</v>
      </c>
      <c r="Q343" s="10">
        <f t="shared" si="47"/>
        <v>-3.1643818973035203E-05</v>
      </c>
    </row>
    <row r="344" spans="1:17" ht="15.5">
      <c r="A344" t="s">
        <v>479</v>
      </c>
      <c r="B344" t="s">
        <v>478</v>
      </c>
      <c r="C344" t="s">
        <v>477</v>
      </c>
      <c r="D344">
        <v>43832249142.999992</v>
      </c>
      <c r="E344">
        <v>2.2279368790181184</v>
      </c>
      <c r="F344">
        <v>6.6130000000000004</v>
      </c>
      <c r="G344">
        <v>256.17910000000001</v>
      </c>
      <c r="H344">
        <v>171.10</v>
      </c>
      <c r="I344" s="8"/>
      <c r="J344" s="16" t="str">
        <f t="shared" si="40"/>
        <v>Norfolk Southern Corp</v>
      </c>
      <c r="K344" s="15" t="str">
        <f t="shared" si="41"/>
        <v>NSC</v>
      </c>
      <c r="L344" s="14">
        <f t="shared" si="42"/>
        <v>43832.249142999994</v>
      </c>
      <c r="M344" s="13">
        <f t="shared" si="43"/>
        <v>0.022279368790181185</v>
      </c>
      <c r="N344" s="13">
        <f t="shared" si="44"/>
        <v>0.066130000000000008</v>
      </c>
      <c r="O344" s="12">
        <f t="shared" si="45"/>
        <v>0.089146036119228528</v>
      </c>
      <c r="P344" s="11">
        <f t="shared" si="46"/>
        <v>0.0017303730338080617</v>
      </c>
      <c r="Q344" s="10">
        <f t="shared" si="47"/>
        <v>0.00015425589697159252</v>
      </c>
    </row>
    <row r="345" spans="1:17" ht="15.5">
      <c r="A345" t="s">
        <v>476</v>
      </c>
      <c r="B345" t="s">
        <v>475</v>
      </c>
      <c r="C345" t="s">
        <v>474</v>
      </c>
      <c r="D345">
        <v>9680918559.3299999</v>
      </c>
      <c r="E345">
        <v>4.3705734521361661</v>
      </c>
      <c r="F345">
        <v>6.0979999999999999</v>
      </c>
      <c r="G345">
        <v>221.17699999999999</v>
      </c>
      <c r="H345">
        <v>43.77</v>
      </c>
      <c r="I345" s="8"/>
      <c r="J345" s="16" t="str">
        <f t="shared" si="40"/>
        <v>NetApp Inc</v>
      </c>
      <c r="K345" s="15" t="str">
        <f t="shared" si="41"/>
        <v>NTAP</v>
      </c>
      <c r="L345" s="14">
        <f t="shared" si="42"/>
        <v>9680.9185593300008</v>
      </c>
      <c r="M345" s="13">
        <f t="shared" si="43"/>
        <v>0.043705734521361658</v>
      </c>
      <c r="N345" s="13">
        <f t="shared" si="44"/>
        <v>0.060979999999999999</v>
      </c>
      <c r="O345" s="12">
        <f t="shared" si="45"/>
        <v>0.10601832236691797</v>
      </c>
      <c r="P345" s="11">
        <f t="shared" si="46"/>
        <v>0.00038217524186143329</v>
      </c>
      <c r="Q345" s="10">
        <f t="shared" si="47"/>
        <v>4.0517577992320277E-05</v>
      </c>
    </row>
    <row r="346" spans="1:17" ht="15.5">
      <c r="A346" t="s">
        <v>473</v>
      </c>
      <c r="B346" t="s">
        <v>472</v>
      </c>
      <c r="C346" t="s">
        <v>471</v>
      </c>
      <c r="D346">
        <v>16469399169.76</v>
      </c>
      <c r="E346">
        <v>3.5826174835775642</v>
      </c>
      <c r="F346">
        <v>-0.54700000000000004</v>
      </c>
      <c r="G346">
        <v>208.05199999999999</v>
      </c>
      <c r="H346">
        <v>79.16</v>
      </c>
      <c r="I346" s="8"/>
      <c r="J346" s="16" t="str">
        <f t="shared" si="40"/>
        <v>Northern Trust Corp</v>
      </c>
      <c r="K346" s="15" t="str">
        <f t="shared" si="41"/>
        <v>NTRS</v>
      </c>
      <c r="L346" s="14">
        <f t="shared" si="42"/>
        <v>16469.399169759999</v>
      </c>
      <c r="M346" s="13">
        <f t="shared" si="43"/>
        <v>0.035826174835775638</v>
      </c>
      <c r="N346" s="13">
        <f t="shared" si="44"/>
        <v>-0.00547</v>
      </c>
      <c r="O346" s="12">
        <f t="shared" si="45"/>
        <v>0.030258190247599789</v>
      </c>
      <c r="P346" s="11">
        <f t="shared" si="46"/>
        <v>0.00065016522682648475</v>
      </c>
      <c r="Q346" s="10">
        <f t="shared" si="47"/>
        <v>1.9672823125689646E-05</v>
      </c>
    </row>
    <row r="347" spans="1:17" ht="15.5">
      <c r="A347" t="s">
        <v>470</v>
      </c>
      <c r="B347" t="s">
        <v>469</v>
      </c>
      <c r="C347" t="s">
        <v>468</v>
      </c>
      <c r="D347">
        <v>12398326132.950001</v>
      </c>
      <c r="E347">
        <v>3.9062879339645549</v>
      </c>
      <c r="F347">
        <v>5.25</v>
      </c>
      <c r="G347">
        <v>301.00329999999997</v>
      </c>
      <c r="H347">
        <v>41.19</v>
      </c>
      <c r="I347" s="8"/>
      <c r="J347" s="16" t="str">
        <f t="shared" si="40"/>
        <v>Nucor Corp</v>
      </c>
      <c r="K347" s="15" t="str">
        <f t="shared" si="41"/>
        <v>NUE</v>
      </c>
      <c r="L347" s="14">
        <f t="shared" si="42"/>
        <v>12398.32613295</v>
      </c>
      <c r="M347" s="13">
        <f t="shared" si="43"/>
        <v>0.03906287933964555</v>
      </c>
      <c r="N347" s="13">
        <f t="shared" si="44"/>
        <v>0.0525</v>
      </c>
      <c r="O347" s="12">
        <f t="shared" si="45"/>
        <v>0.092588279922311251</v>
      </c>
      <c r="P347" s="11">
        <f t="shared" si="46"/>
        <v>0.00048945079534529483</v>
      </c>
      <c r="Q347" s="10">
        <f t="shared" si="47"/>
        <v>4.5317407247628036E-05</v>
      </c>
    </row>
    <row r="348" spans="1:17" ht="15.5">
      <c r="A348" t="s">
        <v>467</v>
      </c>
      <c r="B348" t="s">
        <v>466</v>
      </c>
      <c r="C348" t="s">
        <v>465</v>
      </c>
      <c r="D348">
        <v>179791688197.11997</v>
      </c>
      <c r="E348">
        <v>0.22615300396879709</v>
      </c>
      <c r="F348">
        <v>14.435</v>
      </c>
      <c r="G348">
        <v>615.13509999999997</v>
      </c>
      <c r="H348">
        <v>292.27999999999997</v>
      </c>
      <c r="I348" s="8"/>
      <c r="J348" s="16" t="str">
        <f t="shared" si="40"/>
        <v>NVIDIA Corp</v>
      </c>
      <c r="K348" s="15" t="str">
        <f t="shared" si="41"/>
        <v>NVDA</v>
      </c>
      <c r="L348" s="14">
        <f t="shared" si="42"/>
        <v>179791.68819711998</v>
      </c>
      <c r="M348" s="13">
        <f t="shared" si="43"/>
        <v>0.0022615300396879711</v>
      </c>
      <c r="N348" s="13">
        <f t="shared" si="44"/>
        <v>0.14435000000000001</v>
      </c>
      <c r="O348" s="12">
        <f t="shared" si="45"/>
        <v>0.14677475597030246</v>
      </c>
      <c r="P348" s="11">
        <f t="shared" si="46"/>
        <v>0.0070976665592531497</v>
      </c>
      <c r="Q348" s="10">
        <f t="shared" si="47"/>
        <v>0.0010417582771929574</v>
      </c>
    </row>
    <row r="349" spans="1:17" ht="15.5">
      <c r="A349" t="s">
        <v>464</v>
      </c>
      <c r="B349" t="s">
        <v>463</v>
      </c>
      <c r="C349" t="s">
        <v>462</v>
      </c>
      <c r="D349">
        <v>11388451400</v>
      </c>
      <c r="E349">
        <v>0</v>
      </c>
      <c r="F349">
        <v>8.31</v>
      </c>
      <c r="G349">
        <v>3.6736899999999997</v>
      </c>
      <c r="H349">
        <v>3100</v>
      </c>
      <c r="I349" s="8"/>
      <c r="J349" s="16" t="str">
        <f t="shared" si="40"/>
        <v>NVR Inc</v>
      </c>
      <c r="K349" s="15" t="str">
        <f t="shared" si="41"/>
        <v>NVR</v>
      </c>
      <c r="L349" s="14">
        <f t="shared" si="42"/>
        <v>11388.4514</v>
      </c>
      <c r="M349" s="13">
        <f t="shared" si="43"/>
        <v>0</v>
      </c>
      <c r="N349" s="13">
        <f t="shared" si="44"/>
        <v>0.083100000000000007</v>
      </c>
      <c r="O349" s="12">
        <f t="shared" si="45"/>
        <v>0.083100000000000007</v>
      </c>
      <c r="P349" s="11">
        <f t="shared" si="46"/>
        <v>0.00044958380153168015</v>
      </c>
      <c r="Q349" s="10">
        <f t="shared" si="47"/>
        <v>3.7360413907282622E-05</v>
      </c>
    </row>
    <row r="350" spans="1:17" ht="15.5">
      <c r="A350" t="s">
        <v>461</v>
      </c>
      <c r="B350" t="s">
        <v>460</v>
      </c>
      <c r="C350" t="s">
        <v>459</v>
      </c>
      <c r="D350">
        <v>6217878675.8400002</v>
      </c>
      <c r="E350">
        <v>6.6282420749279538</v>
      </c>
      <c r="F350">
        <v>-3.03</v>
      </c>
      <c r="G350">
        <v>447.97399999999999</v>
      </c>
      <c r="H350">
        <v>13.88</v>
      </c>
      <c r="I350" s="8"/>
      <c r="J350" s="16" t="str">
        <f t="shared" si="40"/>
        <v>Newell Brands Inc</v>
      </c>
      <c r="K350" s="15" t="str">
        <f t="shared" si="41"/>
        <v>NWL</v>
      </c>
      <c r="L350" s="14">
        <f t="shared" si="42"/>
        <v>6217.8786758400001</v>
      </c>
      <c r="M350" s="13">
        <f t="shared" si="43"/>
        <v>0.066282420749279536</v>
      </c>
      <c r="N350" s="13">
        <f t="shared" si="44"/>
        <v>-0.030300000000000004</v>
      </c>
      <c r="O350" s="12">
        <f t="shared" si="45"/>
        <v>0.034978242074927945</v>
      </c>
      <c r="P350" s="11">
        <f t="shared" si="46"/>
        <v>0.00024546423691520667</v>
      </c>
      <c r="Q350" s="10">
        <f t="shared" si="47"/>
        <v>8.5859074995575633E-06</v>
      </c>
    </row>
    <row r="351" spans="1:17" ht="15.5">
      <c r="A351" t="s">
        <v>458</v>
      </c>
      <c r="B351" t="s">
        <v>457</v>
      </c>
      <c r="C351" t="s">
        <v>456</v>
      </c>
      <c r="D351">
        <v>5891603099.2799997</v>
      </c>
      <c r="E351">
        <v>1.8970736629667004</v>
      </c>
      <c r="F351">
        <v>-9.39</v>
      </c>
      <c r="G351">
        <v>388.63589999999999</v>
      </c>
      <c r="H351">
        <v>9.91</v>
      </c>
      <c r="I351" s="8"/>
      <c r="J351" s="16" t="str">
        <f t="shared" si="40"/>
        <v>News Corp</v>
      </c>
      <c r="K351" s="15" t="str">
        <f t="shared" si="41"/>
        <v>NWSA</v>
      </c>
      <c r="L351" s="14">
        <f t="shared" si="42"/>
        <v>5891.6030992799997</v>
      </c>
      <c r="M351" s="13">
        <f t="shared" si="43"/>
        <v>0.018970736629667004</v>
      </c>
      <c r="N351" s="13">
        <f t="shared" si="44"/>
        <v>-0.093900000000000011</v>
      </c>
      <c r="O351" s="12">
        <f t="shared" si="45"/>
        <v>-0.075819939455095881</v>
      </c>
      <c r="P351" s="11">
        <f t="shared" si="46"/>
        <v>0.00023258380138410487</v>
      </c>
      <c r="Q351" s="10">
        <f t="shared" si="47"/>
        <v>-1.7634489739178879E-05</v>
      </c>
    </row>
    <row r="352" spans="1:17" ht="15.5">
      <c r="A352" t="s">
        <v>455</v>
      </c>
      <c r="B352" t="s">
        <v>454</v>
      </c>
      <c r="C352" t="s">
        <v>453</v>
      </c>
      <c r="D352">
        <v>18859418160</v>
      </c>
      <c r="E352">
        <v>5.0910415149308088</v>
      </c>
      <c r="F352">
        <v>3.73</v>
      </c>
      <c r="G352">
        <v>343.39799999999997</v>
      </c>
      <c r="H352">
        <v>54.92</v>
      </c>
      <c r="I352" s="8"/>
      <c r="J352" s="16" t="str">
        <f t="shared" si="40"/>
        <v>Realty Income Corp</v>
      </c>
      <c r="K352" s="15" t="str">
        <f t="shared" si="41"/>
        <v>O</v>
      </c>
      <c r="L352" s="14">
        <f t="shared" si="42"/>
        <v>18859.418160000001</v>
      </c>
      <c r="M352" s="13">
        <f t="shared" si="43"/>
        <v>0.050910415149308087</v>
      </c>
      <c r="N352" s="13">
        <f t="shared" si="44"/>
        <v>0.0373</v>
      </c>
      <c r="O352" s="12">
        <f t="shared" si="45"/>
        <v>0.089159894391842687</v>
      </c>
      <c r="P352" s="11">
        <f t="shared" si="46"/>
        <v>0.00074451640642277366</v>
      </c>
      <c r="Q352" s="10">
        <f t="shared" si="47"/>
        <v>6.638100416964873E-05</v>
      </c>
    </row>
    <row r="353" spans="1:17" ht="15.5">
      <c r="A353" t="s">
        <v>452</v>
      </c>
      <c r="B353" t="s">
        <v>451</v>
      </c>
      <c r="C353" t="s">
        <v>450</v>
      </c>
      <c r="D353">
        <v>17368827733.829998</v>
      </c>
      <c r="E353">
        <v>0.45564044325142822</v>
      </c>
      <c r="F353">
        <v>8.59</v>
      </c>
      <c r="G353">
        <v>119.54589999999999</v>
      </c>
      <c r="H353">
        <v>145.29</v>
      </c>
      <c r="I353" s="8"/>
      <c r="J353" s="16" t="str">
        <f t="shared" si="40"/>
        <v>Old Dominion Freight Line Inc</v>
      </c>
      <c r="K353" s="15" t="str">
        <f t="shared" si="41"/>
        <v>ODFL</v>
      </c>
      <c r="L353" s="14">
        <f t="shared" si="42"/>
        <v>17368.827733829999</v>
      </c>
      <c r="M353" s="13">
        <f t="shared" si="43"/>
        <v>0.0045564044325142822</v>
      </c>
      <c r="N353" s="13">
        <f t="shared" si="44"/>
        <v>0.085900000000000004</v>
      </c>
      <c r="O353" s="12">
        <f t="shared" si="45"/>
        <v>0.090652102002890769</v>
      </c>
      <c r="P353" s="11">
        <f t="shared" si="46"/>
        <v>0.00068567211875041837</v>
      </c>
      <c r="Q353" s="10">
        <f t="shared" si="47"/>
        <v>6.2157618849501152E-05</v>
      </c>
    </row>
    <row r="354" spans="1:17" ht="15.5">
      <c r="A354" t="s">
        <v>449</v>
      </c>
      <c r="B354" t="s">
        <v>448</v>
      </c>
      <c r="C354" t="s">
        <v>447</v>
      </c>
      <c r="D354">
        <v>12388242825.23</v>
      </c>
      <c r="E354">
        <v>12.499164717674574</v>
      </c>
      <c r="F354">
        <v>9.15</v>
      </c>
      <c r="G354">
        <v>413.90719999999999</v>
      </c>
      <c r="H354">
        <v>29.93</v>
      </c>
      <c r="I354" s="8"/>
      <c r="J354" s="16" t="str">
        <f t="shared" si="40"/>
        <v>ONEOK Inc</v>
      </c>
      <c r="K354" s="15" t="str">
        <f t="shared" si="41"/>
        <v>OKE</v>
      </c>
      <c r="L354" s="14">
        <f t="shared" si="42"/>
        <v>12388.24282523</v>
      </c>
      <c r="M354" s="13">
        <f t="shared" si="43"/>
        <v>0.12499164717674574</v>
      </c>
      <c r="N354" s="13">
        <f t="shared" si="44"/>
        <v>0.091499999999999998</v>
      </c>
      <c r="O354" s="12">
        <f t="shared" si="45"/>
        <v>0.22221001503508184</v>
      </c>
      <c r="P354" s="11">
        <f t="shared" si="46"/>
        <v>0.00048905273491920646</v>
      </c>
      <c r="Q354" s="10">
        <f t="shared" si="47"/>
        <v>0.00010867241557934476</v>
      </c>
    </row>
    <row r="355" spans="1:17" ht="15.5">
      <c r="A355" t="s">
        <v>446</v>
      </c>
      <c r="B355" t="s">
        <v>445</v>
      </c>
      <c r="C355" t="s">
        <v>444</v>
      </c>
      <c r="D355">
        <v>12220552418.280001</v>
      </c>
      <c r="E355">
        <v>4.5923198316675435</v>
      </c>
      <c r="F355">
        <v>2.3069999999999999</v>
      </c>
      <c r="G355">
        <v>214.28289999999998</v>
      </c>
      <c r="H355">
        <v>57.03</v>
      </c>
      <c r="I355" s="8"/>
      <c r="J355" s="16" t="str">
        <f t="shared" si="40"/>
        <v>Omnicom Group Inc</v>
      </c>
      <c r="K355" s="15" t="str">
        <f t="shared" si="41"/>
        <v>OMC</v>
      </c>
      <c r="L355" s="14">
        <f t="shared" si="42"/>
        <v>12220.55241828</v>
      </c>
      <c r="M355" s="13">
        <f t="shared" si="43"/>
        <v>0.045923198316675434</v>
      </c>
      <c r="N355" s="13">
        <f t="shared" si="44"/>
        <v>0.02307</v>
      </c>
      <c r="O355" s="12">
        <f t="shared" si="45"/>
        <v>0.069522922409258281</v>
      </c>
      <c r="P355" s="11">
        <f t="shared" si="46"/>
        <v>0.00048243279266463654</v>
      </c>
      <c r="Q355" s="10">
        <f t="shared" si="47"/>
        <v>3.3540137612105312E-05</v>
      </c>
    </row>
    <row r="356" spans="1:17" ht="15.5">
      <c r="A356" t="s">
        <v>443</v>
      </c>
      <c r="B356" t="s">
        <v>442</v>
      </c>
      <c r="C356" t="s">
        <v>441</v>
      </c>
      <c r="D356">
        <v>167045344480</v>
      </c>
      <c r="E356">
        <v>1.8047951670757034</v>
      </c>
      <c r="F356">
        <v>9.25</v>
      </c>
      <c r="G356">
        <v>3153.5839999999998</v>
      </c>
      <c r="H356">
        <v>52.97</v>
      </c>
      <c r="I356" s="8"/>
      <c r="J356" s="16" t="str">
        <f t="shared" si="40"/>
        <v>Oracle Corp</v>
      </c>
      <c r="K356" s="15" t="str">
        <f t="shared" si="41"/>
        <v>ORCL</v>
      </c>
      <c r="L356" s="14">
        <f t="shared" si="42"/>
        <v>167045.34448</v>
      </c>
      <c r="M356" s="13">
        <f t="shared" si="43"/>
        <v>0.018047951670757033</v>
      </c>
      <c r="N356" s="13">
        <f t="shared" si="44"/>
        <v>0.0925</v>
      </c>
      <c r="O356" s="12">
        <f t="shared" si="45"/>
        <v>0.11138266943552955</v>
      </c>
      <c r="P356" s="11">
        <f t="shared" si="46"/>
        <v>0.0065944770155042737</v>
      </c>
      <c r="Q356" s="10">
        <f t="shared" si="47"/>
        <v>0.00073451045351810996</v>
      </c>
    </row>
    <row r="357" spans="1:17" ht="15.5">
      <c r="A357" t="s">
        <v>440</v>
      </c>
      <c r="B357" t="s">
        <v>439</v>
      </c>
      <c r="C357" t="s">
        <v>438</v>
      </c>
      <c r="D357">
        <v>28666142494.740002</v>
      </c>
      <c r="E357">
        <v>0</v>
      </c>
      <c r="F357">
        <v>10.553000000000001</v>
      </c>
      <c r="G357">
        <v>74.199259999999995</v>
      </c>
      <c r="H357">
        <v>386.34</v>
      </c>
      <c r="I357" s="8"/>
      <c r="J357" s="16" t="str">
        <f t="shared" si="40"/>
        <v>O'Reilly Automotive Inc</v>
      </c>
      <c r="K357" s="15" t="str">
        <f t="shared" si="41"/>
        <v>ORLY</v>
      </c>
      <c r="L357" s="14">
        <f t="shared" si="42"/>
        <v>28666.142494740001</v>
      </c>
      <c r="M357" s="13">
        <f t="shared" si="43"/>
        <v>0</v>
      </c>
      <c r="N357" s="13">
        <f t="shared" si="44"/>
        <v>0.10553000000000001</v>
      </c>
      <c r="O357" s="12">
        <f t="shared" si="45"/>
        <v>0.10553000000000001</v>
      </c>
      <c r="P357" s="11">
        <f t="shared" si="46"/>
        <v>0.0011316581039309745</v>
      </c>
      <c r="Q357" s="10">
        <f t="shared" si="47"/>
        <v>0.00011942387970783575</v>
      </c>
    </row>
    <row r="358" spans="1:17" ht="15.5">
      <c r="A358" t="s">
        <v>437</v>
      </c>
      <c r="B358" t="s">
        <v>436</v>
      </c>
      <c r="C358" t="s">
        <v>435</v>
      </c>
      <c r="D358">
        <v>22048075054.049999</v>
      </c>
      <c r="E358" t="s">
        <v>8</v>
      </c>
      <c r="F358" t="s">
        <v>8</v>
      </c>
      <c r="G358">
        <v>433.0795</v>
      </c>
      <c r="H358">
        <v>50.91</v>
      </c>
      <c r="I358" s="8"/>
      <c r="J358" s="16" t="str">
        <f t="shared" si="40"/>
        <v>Otis Worldwide Corp</v>
      </c>
      <c r="K358" s="15" t="str">
        <f t="shared" si="41"/>
        <v>OTIS</v>
      </c>
      <c r="L358" s="14">
        <f t="shared" si="42"/>
        <v>22048.075054049998</v>
      </c>
      <c r="M358" s="13" t="str">
        <f t="shared" si="43"/>
        <v>0.00%</v>
      </c>
      <c r="N358" s="13" t="str">
        <f t="shared" si="44"/>
        <v>N/A</v>
      </c>
      <c r="O358" s="12" t="str">
        <f t="shared" si="45"/>
        <v>N/A</v>
      </c>
      <c r="P358" s="11" t="str">
        <f t="shared" si="46"/>
        <v>N/A</v>
      </c>
      <c r="Q358" s="10" t="str">
        <f t="shared" si="47"/>
        <v>N/A</v>
      </c>
    </row>
    <row r="359" spans="1:17" ht="15.5">
      <c r="A359" t="s">
        <v>434</v>
      </c>
      <c r="B359" t="s">
        <v>433</v>
      </c>
      <c r="C359" t="s">
        <v>432</v>
      </c>
      <c r="D359">
        <v>14940301854.400002</v>
      </c>
      <c r="E359">
        <v>8.9638554216867465</v>
      </c>
      <c r="F359">
        <v>-1.50</v>
      </c>
      <c r="G359">
        <v>900.01819999999998</v>
      </c>
      <c r="H359">
        <v>16.60</v>
      </c>
      <c r="I359" s="8"/>
      <c r="J359" s="16" t="str">
        <f t="shared" si="40"/>
        <v>Occidental Petroleum Corp</v>
      </c>
      <c r="K359" s="15" t="str">
        <f t="shared" si="41"/>
        <v>OXY</v>
      </c>
      <c r="L359" s="14">
        <f t="shared" si="42"/>
        <v>14940.301854400002</v>
      </c>
      <c r="M359" s="13">
        <f t="shared" si="43"/>
        <v>0.089638554216867464</v>
      </c>
      <c r="N359" s="13">
        <f t="shared" si="44"/>
        <v>-0.015</v>
      </c>
      <c r="O359" s="12">
        <f t="shared" si="45"/>
        <v>0.073966265060240968</v>
      </c>
      <c r="P359" s="11">
        <f t="shared" si="46"/>
        <v>0.00058980079624627142</v>
      </c>
      <c r="Q359" s="10">
        <f t="shared" si="47"/>
        <v>4.362536202789289E-05</v>
      </c>
    </row>
    <row r="360" spans="1:17" ht="15.5">
      <c r="A360" t="s">
        <v>431</v>
      </c>
      <c r="B360" t="s">
        <v>430</v>
      </c>
      <c r="C360" t="s">
        <v>429</v>
      </c>
      <c r="D360">
        <v>15286917157.520001</v>
      </c>
      <c r="E360">
        <v>0</v>
      </c>
      <c r="F360">
        <v>22.35</v>
      </c>
      <c r="G360">
        <v>58.566079999999999</v>
      </c>
      <c r="H360">
        <v>261.02</v>
      </c>
      <c r="I360" s="8"/>
      <c r="J360" s="16" t="str">
        <f t="shared" si="40"/>
        <v>Paycom Software Inc</v>
      </c>
      <c r="K360" s="15" t="str">
        <f t="shared" si="41"/>
        <v>PAYC</v>
      </c>
      <c r="L360" s="14">
        <f t="shared" si="42"/>
        <v>15286.91715752</v>
      </c>
      <c r="M360" s="13">
        <f t="shared" si="43"/>
        <v>0</v>
      </c>
      <c r="N360" s="13">
        <f t="shared" si="44"/>
        <v>0.2235</v>
      </c>
      <c r="O360" s="12">
        <f t="shared" si="45"/>
        <v>0.2235</v>
      </c>
      <c r="P360" s="11">
        <f t="shared" si="46"/>
        <v>0.00060348418656620058</v>
      </c>
      <c r="Q360" s="10">
        <f t="shared" si="47"/>
        <v>0.00013487871569754583</v>
      </c>
    </row>
    <row r="361" spans="1:17" ht="15.5">
      <c r="A361" t="s">
        <v>428</v>
      </c>
      <c r="B361" t="s">
        <v>427</v>
      </c>
      <c r="C361" t="s">
        <v>426</v>
      </c>
      <c r="D361">
        <v>24579181606.200001</v>
      </c>
      <c r="E361">
        <v>3.6281377699941628</v>
      </c>
      <c r="F361">
        <v>7</v>
      </c>
      <c r="G361">
        <v>358.71539999999999</v>
      </c>
      <c r="H361">
        <v>68.52</v>
      </c>
      <c r="I361" s="8"/>
      <c r="J361" s="16" t="str">
        <f t="shared" si="40"/>
        <v>Paychex Inc</v>
      </c>
      <c r="K361" s="15" t="str">
        <f t="shared" si="41"/>
        <v>PAYX</v>
      </c>
      <c r="L361" s="14">
        <f t="shared" si="42"/>
        <v>24579.1816062</v>
      </c>
      <c r="M361" s="13">
        <f t="shared" si="43"/>
        <v>0.036281377699941629</v>
      </c>
      <c r="N361" s="13">
        <f t="shared" si="44"/>
        <v>0.070000000000000007</v>
      </c>
      <c r="O361" s="12">
        <f t="shared" si="45"/>
        <v>0.10755122591943958</v>
      </c>
      <c r="P361" s="11">
        <f t="shared" si="46"/>
        <v>0.00097031646506854697</v>
      </c>
      <c r="Q361" s="10">
        <f t="shared" si="47"/>
        <v>0.0001043587253479393</v>
      </c>
    </row>
    <row r="362" spans="1:17" ht="15.5">
      <c r="A362" t="s">
        <v>425</v>
      </c>
      <c r="B362" t="s">
        <v>424</v>
      </c>
      <c r="C362" t="s">
        <v>423</v>
      </c>
      <c r="D362">
        <v>5388955094.8800001</v>
      </c>
      <c r="E362">
        <v>5.6658786446020484</v>
      </c>
      <c r="F362">
        <v>2</v>
      </c>
      <c r="G362">
        <v>424.66159999999996</v>
      </c>
      <c r="H362">
        <v>12.69</v>
      </c>
      <c r="I362" s="8"/>
      <c r="J362" s="16" t="str">
        <f t="shared" si="40"/>
        <v>People's United Financial Inc</v>
      </c>
      <c r="K362" s="15" t="str">
        <f t="shared" si="41"/>
        <v>PBCT</v>
      </c>
      <c r="L362" s="14">
        <f t="shared" si="42"/>
        <v>5388.9550948799997</v>
      </c>
      <c r="M362" s="13">
        <f t="shared" si="43"/>
        <v>0.056658786446020487</v>
      </c>
      <c r="N362" s="13">
        <f t="shared" si="44"/>
        <v>0.02</v>
      </c>
      <c r="O362" s="12">
        <f t="shared" si="45"/>
        <v>0.077225374310480696</v>
      </c>
      <c r="P362" s="11">
        <f t="shared" si="46"/>
        <v>0.00021274068200700813</v>
      </c>
      <c r="Q362" s="10">
        <f t="shared" si="47"/>
        <v>1.6428978799058148E-05</v>
      </c>
    </row>
    <row r="363" spans="1:17" ht="15.5">
      <c r="A363" t="s">
        <v>422</v>
      </c>
      <c r="B363" t="s">
        <v>421</v>
      </c>
      <c r="C363" t="s">
        <v>420</v>
      </c>
      <c r="D363">
        <v>23932811000</v>
      </c>
      <c r="E363">
        <v>3.2644807164524052</v>
      </c>
      <c r="F363">
        <v>4.5330000000000004</v>
      </c>
      <c r="G363">
        <v>345.70</v>
      </c>
      <c r="H363">
        <v>69.23</v>
      </c>
      <c r="I363" s="8"/>
      <c r="J363" s="16" t="str">
        <f t="shared" si="40"/>
        <v>PACCAR Inc</v>
      </c>
      <c r="K363" s="15" t="str">
        <f t="shared" si="41"/>
        <v>PCAR</v>
      </c>
      <c r="L363" s="14">
        <f t="shared" si="42"/>
        <v>23932.811000000002</v>
      </c>
      <c r="M363" s="13">
        <f t="shared" si="43"/>
        <v>0.032644807164524052</v>
      </c>
      <c r="N363" s="13">
        <f t="shared" si="44"/>
        <v>0.045330000000000002</v>
      </c>
      <c r="O363" s="12">
        <f t="shared" si="45"/>
        <v>0.078714701718907987</v>
      </c>
      <c r="P363" s="11">
        <f t="shared" si="46"/>
        <v>0.00094479958449128671</v>
      </c>
      <c r="Q363" s="10">
        <f t="shared" si="47"/>
        <v>7.4369617477379834E-05</v>
      </c>
    </row>
    <row r="364" spans="1:17" ht="15.5">
      <c r="A364" t="s">
        <v>419</v>
      </c>
      <c r="B364" t="s">
        <v>418</v>
      </c>
      <c r="C364" t="s">
        <v>417</v>
      </c>
      <c r="D364">
        <v>13217207017.9</v>
      </c>
      <c r="E364">
        <v>5.665646518745219</v>
      </c>
      <c r="F364">
        <v>3.0369999999999999</v>
      </c>
      <c r="G364">
        <v>505.63149999999996</v>
      </c>
      <c r="H364">
        <v>26.14</v>
      </c>
      <c r="I364" s="8"/>
      <c r="J364" s="16" t="str">
        <f t="shared" si="40"/>
        <v>Healthpeak Properties Inc</v>
      </c>
      <c r="K364" s="15" t="str">
        <f t="shared" si="41"/>
        <v>PEAK</v>
      </c>
      <c r="L364" s="14">
        <f t="shared" si="42"/>
        <v>13217.2070179</v>
      </c>
      <c r="M364" s="13">
        <f t="shared" si="43"/>
        <v>0.056656465187452189</v>
      </c>
      <c r="N364" s="13">
        <f t="shared" si="44"/>
        <v>0.030369999999999998</v>
      </c>
      <c r="O364" s="12">
        <f t="shared" si="45"/>
        <v>0.087886793611323649</v>
      </c>
      <c r="P364" s="11">
        <f t="shared" si="46"/>
        <v>0.00052177789306267607</v>
      </c>
      <c r="Q364" s="10">
        <f t="shared" si="47"/>
        <v>4.5857385998550714E-05</v>
      </c>
    </row>
    <row r="365" spans="1:17" ht="15.5">
      <c r="A365" t="s">
        <v>416</v>
      </c>
      <c r="B365" t="s">
        <v>415</v>
      </c>
      <c r="C365" t="s">
        <v>414</v>
      </c>
      <c r="D365">
        <v>25615001376.91</v>
      </c>
      <c r="E365">
        <v>3.8651153618615659</v>
      </c>
      <c r="F365">
        <v>4.5220000000000002</v>
      </c>
      <c r="G365">
        <v>505.12719999999996</v>
      </c>
      <c r="H365">
        <v>50.71</v>
      </c>
      <c r="I365" s="8"/>
      <c r="J365" s="16" t="str">
        <f t="shared" si="40"/>
        <v>Public Service Enterprise Group Inc</v>
      </c>
      <c r="K365" s="15" t="str">
        <f t="shared" si="41"/>
        <v>PEG</v>
      </c>
      <c r="L365" s="14">
        <f t="shared" si="42"/>
        <v>25615.001376910001</v>
      </c>
      <c r="M365" s="13">
        <f t="shared" si="43"/>
        <v>0.038651153618615659</v>
      </c>
      <c r="N365" s="13">
        <f t="shared" si="44"/>
        <v>0.045220000000000003</v>
      </c>
      <c r="O365" s="12">
        <f t="shared" si="45"/>
        <v>0.084745056201932567</v>
      </c>
      <c r="P365" s="11">
        <f t="shared" si="46"/>
        <v>0.0010112076954791607</v>
      </c>
      <c r="Q365" s="10">
        <f t="shared" si="47"/>
        <v>8.5694852985208179E-05</v>
      </c>
    </row>
    <row r="366" spans="1:17" ht="15.5">
      <c r="A366" t="s">
        <v>413</v>
      </c>
      <c r="B366" t="s">
        <v>412</v>
      </c>
      <c r="C366" t="s">
        <v>411</v>
      </c>
      <c r="D366">
        <v>183552432281.56998</v>
      </c>
      <c r="E366">
        <v>3.0183687353541466</v>
      </c>
      <c r="F366">
        <v>4.165</v>
      </c>
      <c r="G366">
        <v>1387.50</v>
      </c>
      <c r="H366">
        <v>132.29</v>
      </c>
      <c r="I366" s="8"/>
      <c r="J366" s="16" t="str">
        <f t="shared" si="40"/>
        <v>PepsiCo Inc</v>
      </c>
      <c r="K366" s="15" t="str">
        <f t="shared" si="41"/>
        <v>PEP</v>
      </c>
      <c r="L366" s="14">
        <f t="shared" si="42"/>
        <v>183552.43228156999</v>
      </c>
      <c r="M366" s="13">
        <f t="shared" si="43"/>
        <v>0.030183687353541468</v>
      </c>
      <c r="N366" s="13">
        <f t="shared" si="44"/>
        <v>0.04165</v>
      </c>
      <c r="O366" s="12">
        <f t="shared" si="45"/>
        <v>0.072462262642678965</v>
      </c>
      <c r="P366" s="11">
        <f t="shared" si="46"/>
        <v>0.0072461300827551083</v>
      </c>
      <c r="Q366" s="10">
        <f t="shared" si="47"/>
        <v>0.00052507098119961774</v>
      </c>
    </row>
    <row r="367" spans="1:17" ht="15.5">
      <c r="A367" t="s">
        <v>410</v>
      </c>
      <c r="B367" t="s">
        <v>409</v>
      </c>
      <c r="C367" t="s">
        <v>408</v>
      </c>
      <c r="D367">
        <v>212807432231.79999</v>
      </c>
      <c r="E367">
        <v>3.9363920750782064</v>
      </c>
      <c r="F367">
        <v>3.25</v>
      </c>
      <c r="G367">
        <v>5547.6390000000001</v>
      </c>
      <c r="H367">
        <v>38.36</v>
      </c>
      <c r="I367" s="8"/>
      <c r="J367" s="16" t="str">
        <f t="shared" si="40"/>
        <v>Pfizer Inc</v>
      </c>
      <c r="K367" s="15" t="str">
        <f t="shared" si="41"/>
        <v>PFE</v>
      </c>
      <c r="L367" s="14">
        <f t="shared" si="42"/>
        <v>212807.43223179999</v>
      </c>
      <c r="M367" s="13">
        <f t="shared" si="43"/>
        <v>0.039363920750782065</v>
      </c>
      <c r="N367" s="13">
        <f t="shared" si="44"/>
        <v>0.0325</v>
      </c>
      <c r="O367" s="12">
        <f t="shared" si="45"/>
        <v>0.072503584462982273</v>
      </c>
      <c r="P367" s="11">
        <f t="shared" si="46"/>
        <v>0.0084010346109891672</v>
      </c>
      <c r="Q367" s="10">
        <f t="shared" si="47"/>
        <v>0.00060910512249429051</v>
      </c>
    </row>
    <row r="368" spans="1:17" ht="15.5">
      <c r="A368" t="s">
        <v>407</v>
      </c>
      <c r="B368" t="s">
        <v>406</v>
      </c>
      <c r="C368" t="s">
        <v>405</v>
      </c>
      <c r="D368">
        <v>9971525505.6999989</v>
      </c>
      <c r="E368">
        <v>6.2015929689645715</v>
      </c>
      <c r="F368">
        <v>0.63</v>
      </c>
      <c r="G368">
        <v>273.86779999999999</v>
      </c>
      <c r="H368">
        <v>36.409999999999997</v>
      </c>
      <c r="I368" s="8"/>
      <c r="J368" s="16" t="str">
        <f t="shared" si="40"/>
        <v>Principal Financial Group Inc</v>
      </c>
      <c r="K368" s="15" t="str">
        <f t="shared" si="41"/>
        <v>PFG</v>
      </c>
      <c r="L368" s="14">
        <f t="shared" si="42"/>
        <v>9971.5255056999995</v>
      </c>
      <c r="M368" s="13">
        <f t="shared" si="43"/>
        <v>0.062015929689645713</v>
      </c>
      <c r="N368" s="13">
        <f t="shared" si="44"/>
        <v>0.0063</v>
      </c>
      <c r="O368" s="12">
        <f t="shared" si="45"/>
        <v>0.068511279868168101</v>
      </c>
      <c r="P368" s="11">
        <f t="shared" si="46"/>
        <v>0.00039364758091014161</v>
      </c>
      <c r="Q368" s="10">
        <f t="shared" si="47"/>
        <v>2.6969299585162059E-05</v>
      </c>
    </row>
    <row r="369" spans="1:17" ht="15.5">
      <c r="A369" t="s">
        <v>404</v>
      </c>
      <c r="B369" t="s">
        <v>403</v>
      </c>
      <c r="C369" t="s">
        <v>402</v>
      </c>
      <c r="D369">
        <v>291798972000</v>
      </c>
      <c r="E369">
        <v>2.5621447357257994</v>
      </c>
      <c r="F369">
        <v>7.1130000000000004</v>
      </c>
      <c r="G369">
        <v>2475.60</v>
      </c>
      <c r="H369">
        <v>117.87</v>
      </c>
      <c r="I369" s="8"/>
      <c r="J369" s="16" t="str">
        <f t="shared" si="40"/>
        <v>Procter &amp; Gamble Co/The</v>
      </c>
      <c r="K369" s="15" t="str">
        <f t="shared" si="41"/>
        <v>PG</v>
      </c>
      <c r="L369" s="14">
        <f t="shared" si="42"/>
        <v>291798.97200000001</v>
      </c>
      <c r="M369" s="13">
        <f t="shared" si="43"/>
        <v>0.025621447357257993</v>
      </c>
      <c r="N369" s="13">
        <f t="shared" si="44"/>
        <v>0.071129999999999999</v>
      </c>
      <c r="O369" s="12">
        <f t="shared" si="45"/>
        <v>0.097662674132518876</v>
      </c>
      <c r="P369" s="11">
        <f t="shared" si="46"/>
        <v>0.011519396843963903</v>
      </c>
      <c r="Q369" s="10">
        <f t="shared" si="47"/>
        <v>0.001125015100175213</v>
      </c>
    </row>
    <row r="370" spans="1:17" ht="15.5">
      <c r="A370" t="s">
        <v>401</v>
      </c>
      <c r="B370" t="s">
        <v>400</v>
      </c>
      <c r="C370" t="s">
        <v>399</v>
      </c>
      <c r="D370">
        <v>45243689999.999992</v>
      </c>
      <c r="E370">
        <v>3.492884864165589</v>
      </c>
      <c r="F370">
        <v>6</v>
      </c>
      <c r="G370">
        <v>585.29999999999995</v>
      </c>
      <c r="H370">
        <v>77.30</v>
      </c>
      <c r="I370" s="8"/>
      <c r="J370" s="16" t="str">
        <f t="shared" si="40"/>
        <v>Progressive Corp/The</v>
      </c>
      <c r="K370" s="15" t="str">
        <f t="shared" si="41"/>
        <v>PGR</v>
      </c>
      <c r="L370" s="14">
        <f t="shared" si="42"/>
        <v>45243.689999999995</v>
      </c>
      <c r="M370" s="13">
        <f t="shared" si="43"/>
        <v>0.034928848641655887</v>
      </c>
      <c r="N370" s="13">
        <f t="shared" si="44"/>
        <v>0.06</v>
      </c>
      <c r="O370" s="12">
        <f t="shared" si="45"/>
        <v>0.095976714100905552</v>
      </c>
      <c r="P370" s="11">
        <f t="shared" si="46"/>
        <v>0.0017860927206943046</v>
      </c>
      <c r="Q370" s="10">
        <f t="shared" si="47"/>
        <v>0.00017142331041178582</v>
      </c>
    </row>
    <row r="371" spans="1:17" ht="15.5">
      <c r="A371" t="s">
        <v>398</v>
      </c>
      <c r="B371" t="s">
        <v>397</v>
      </c>
      <c r="C371" t="s">
        <v>396</v>
      </c>
      <c r="D371">
        <v>20296772897.640003</v>
      </c>
      <c r="E371">
        <v>2.2419681254743233</v>
      </c>
      <c r="F371">
        <v>8.84</v>
      </c>
      <c r="G371">
        <v>128.3631</v>
      </c>
      <c r="H371">
        <v>158.12</v>
      </c>
      <c r="I371" s="8"/>
      <c r="J371" s="16" t="str">
        <f t="shared" si="40"/>
        <v>Parker-Hannifin Corp</v>
      </c>
      <c r="K371" s="15" t="str">
        <f t="shared" si="41"/>
        <v>PH</v>
      </c>
      <c r="L371" s="14">
        <f t="shared" si="42"/>
        <v>20296.772897640003</v>
      </c>
      <c r="M371" s="13">
        <f t="shared" si="43"/>
        <v>0.022419681254743234</v>
      </c>
      <c r="N371" s="13">
        <f t="shared" si="44"/>
        <v>0.088399999999999992</v>
      </c>
      <c r="O371" s="12">
        <f t="shared" si="45"/>
        <v>0.11181063116620288</v>
      </c>
      <c r="P371" s="11">
        <f t="shared" si="46"/>
        <v>0.00080125909991117571</v>
      </c>
      <c r="Q371" s="10">
        <f t="shared" si="47"/>
        <v>8.9589285688732164E-05</v>
      </c>
    </row>
    <row r="372" spans="1:17" ht="15.5">
      <c r="A372" t="s">
        <v>395</v>
      </c>
      <c r="B372" t="s">
        <v>394</v>
      </c>
      <c r="C372" t="s">
        <v>393</v>
      </c>
      <c r="D372">
        <v>7580558434.2399998</v>
      </c>
      <c r="E372">
        <v>1.6837637071100107</v>
      </c>
      <c r="F372">
        <v>10.348000000000001</v>
      </c>
      <c r="G372">
        <v>268.14850000000001</v>
      </c>
      <c r="H372">
        <v>28.27</v>
      </c>
      <c r="I372" s="8"/>
      <c r="J372" s="16" t="str">
        <f t="shared" si="40"/>
        <v>PulteGroup Inc</v>
      </c>
      <c r="K372" s="15" t="str">
        <f t="shared" si="41"/>
        <v>PHM</v>
      </c>
      <c r="L372" s="14">
        <f t="shared" si="42"/>
        <v>7580.5584342399998</v>
      </c>
      <c r="M372" s="13">
        <f t="shared" si="43"/>
        <v>0.016837637071100107</v>
      </c>
      <c r="N372" s="13">
        <f t="shared" si="44"/>
        <v>0.10348</v>
      </c>
      <c r="O372" s="12">
        <f t="shared" si="45"/>
        <v>0.12118881641315883</v>
      </c>
      <c r="P372" s="11">
        <f t="shared" si="46"/>
        <v>0.00029925897375288974</v>
      </c>
      <c r="Q372" s="10">
        <f t="shared" si="47"/>
        <v>3.6266840830129272E-05</v>
      </c>
    </row>
    <row r="373" spans="1:17" ht="15.5">
      <c r="A373" t="s">
        <v>392</v>
      </c>
      <c r="B373" t="s">
        <v>391</v>
      </c>
      <c r="C373" t="s">
        <v>390</v>
      </c>
      <c r="D373">
        <v>9167247860.7999992</v>
      </c>
      <c r="E373">
        <v>3.269529229177444</v>
      </c>
      <c r="F373">
        <v>10</v>
      </c>
      <c r="G373">
        <v>94.849949999999993</v>
      </c>
      <c r="H373">
        <v>96.65</v>
      </c>
      <c r="I373" s="8"/>
      <c r="J373" s="16" t="str">
        <f t="shared" si="40"/>
        <v>Packaging Corp of America</v>
      </c>
      <c r="K373" s="15" t="str">
        <f t="shared" si="41"/>
        <v>PKG</v>
      </c>
      <c r="L373" s="14">
        <f t="shared" si="42"/>
        <v>9167.2478608000001</v>
      </c>
      <c r="M373" s="13">
        <f t="shared" si="43"/>
        <v>0.032695292291774439</v>
      </c>
      <c r="N373" s="13">
        <f t="shared" si="44"/>
        <v>0.10</v>
      </c>
      <c r="O373" s="12">
        <f t="shared" si="45"/>
        <v>0.13433005690636318</v>
      </c>
      <c r="P373" s="11">
        <f t="shared" si="46"/>
        <v>0.00036189697774375424</v>
      </c>
      <c r="Q373" s="10">
        <f t="shared" si="47"/>
        <v>4.8613641614559358E-05</v>
      </c>
    </row>
    <row r="374" spans="1:17" ht="15.5">
      <c r="A374" t="s">
        <v>389</v>
      </c>
      <c r="B374" t="s">
        <v>388</v>
      </c>
      <c r="C374" t="s">
        <v>387</v>
      </c>
      <c r="D374">
        <v>10076388327.83</v>
      </c>
      <c r="E374">
        <v>0.30928973820832878</v>
      </c>
      <c r="F374">
        <v>5.0430000000000001</v>
      </c>
      <c r="G374">
        <v>111.3044</v>
      </c>
      <c r="H374">
        <v>90.53</v>
      </c>
      <c r="I374" s="8"/>
      <c r="J374" s="16" t="str">
        <f t="shared" si="40"/>
        <v>PerkinElmer Inc</v>
      </c>
      <c r="K374" s="15" t="str">
        <f t="shared" si="41"/>
        <v>PKI</v>
      </c>
      <c r="L374" s="14">
        <f t="shared" si="42"/>
        <v>10076.38832783</v>
      </c>
      <c r="M374" s="13">
        <f t="shared" si="43"/>
        <v>0.0030928973820832876</v>
      </c>
      <c r="N374" s="13">
        <f t="shared" si="44"/>
        <v>0.050430000000000003</v>
      </c>
      <c r="O374" s="12">
        <f t="shared" si="45"/>
        <v>0.05360088478957252</v>
      </c>
      <c r="P374" s="11">
        <f t="shared" si="46"/>
        <v>0.00039778726808591916</v>
      </c>
      <c r="Q374" s="10">
        <f t="shared" si="47"/>
        <v>2.132174952743215E-05</v>
      </c>
    </row>
    <row r="375" spans="1:17" ht="15.5">
      <c r="A375" t="s">
        <v>386</v>
      </c>
      <c r="B375" t="s">
        <v>385</v>
      </c>
      <c r="C375" t="s">
        <v>384</v>
      </c>
      <c r="D375">
        <v>65948960814.19001</v>
      </c>
      <c r="E375">
        <v>2.5652807351787517</v>
      </c>
      <c r="F375">
        <v>6.88</v>
      </c>
      <c r="G375">
        <v>739.08960000000002</v>
      </c>
      <c r="H375">
        <v>89.23</v>
      </c>
      <c r="I375" s="8"/>
      <c r="J375" s="16" t="str">
        <f t="shared" si="40"/>
        <v>Prologis Inc</v>
      </c>
      <c r="K375" s="15" t="str">
        <f t="shared" si="41"/>
        <v>PLD</v>
      </c>
      <c r="L375" s="14">
        <f t="shared" si="42"/>
        <v>65948.96081419001</v>
      </c>
      <c r="M375" s="13">
        <f t="shared" si="43"/>
        <v>0.025652807351787515</v>
      </c>
      <c r="N375" s="13">
        <f t="shared" si="44"/>
        <v>0.0688</v>
      </c>
      <c r="O375" s="12">
        <f t="shared" si="45"/>
        <v>0.095335263924689009</v>
      </c>
      <c r="P375" s="11">
        <f t="shared" si="46"/>
        <v>0.0026034781612105182</v>
      </c>
      <c r="Q375" s="10">
        <f t="shared" si="47"/>
        <v>0.00024820327762116879</v>
      </c>
    </row>
    <row r="376" spans="1:17" ht="15.5">
      <c r="A376" t="s">
        <v>383</v>
      </c>
      <c r="B376" t="s">
        <v>382</v>
      </c>
      <c r="C376" t="s">
        <v>381</v>
      </c>
      <c r="D376">
        <v>116161863534.79999</v>
      </c>
      <c r="E376">
        <v>6.3270777479892768</v>
      </c>
      <c r="F376">
        <v>6.47</v>
      </c>
      <c r="G376">
        <v>1557.13</v>
      </c>
      <c r="H376">
        <v>74.599999999999994</v>
      </c>
      <c r="I376" s="8"/>
      <c r="J376" s="16" t="str">
        <f t="shared" si="40"/>
        <v>Philip Morris International Inc</v>
      </c>
      <c r="K376" s="15" t="str">
        <f t="shared" si="41"/>
        <v>PM</v>
      </c>
      <c r="L376" s="14">
        <f t="shared" si="42"/>
        <v>116161.86353479998</v>
      </c>
      <c r="M376" s="13">
        <f t="shared" si="43"/>
        <v>0.063270777479892765</v>
      </c>
      <c r="N376" s="13">
        <f t="shared" si="44"/>
        <v>0.064699999999999994</v>
      </c>
      <c r="O376" s="12">
        <f t="shared" si="45"/>
        <v>0.1300175871313673</v>
      </c>
      <c r="P376" s="11">
        <f t="shared" si="46"/>
        <v>0.0045857413239678603</v>
      </c>
      <c r="Q376" s="10">
        <f t="shared" si="47"/>
        <v>0.00059622702215090292</v>
      </c>
    </row>
    <row r="377" spans="1:17" ht="15.5">
      <c r="A377" t="s">
        <v>380</v>
      </c>
      <c r="B377" t="s">
        <v>379</v>
      </c>
      <c r="C377" t="s">
        <v>378</v>
      </c>
      <c r="D377">
        <v>45228080000</v>
      </c>
      <c r="E377">
        <v>4.3339270647792256</v>
      </c>
      <c r="F377">
        <v>-3.0270000000000001</v>
      </c>
      <c r="G377">
        <v>424</v>
      </c>
      <c r="H377">
        <v>106.67</v>
      </c>
      <c r="I377" s="8"/>
      <c r="J377" s="16" t="str">
        <f t="shared" si="40"/>
        <v>PNC Financial Services Group Inc/The</v>
      </c>
      <c r="K377" s="15" t="str">
        <f t="shared" si="41"/>
        <v>PNC</v>
      </c>
      <c r="L377" s="14">
        <f t="shared" si="42"/>
        <v>45228.08</v>
      </c>
      <c r="M377" s="13">
        <f t="shared" si="43"/>
        <v>0.043339270647792257</v>
      </c>
      <c r="N377" s="13">
        <f t="shared" si="44"/>
        <v>-0.030270000000000002</v>
      </c>
      <c r="O377" s="12">
        <f t="shared" si="45"/>
        <v>0.012413330786537922</v>
      </c>
      <c r="P377" s="11">
        <f t="shared" si="46"/>
        <v>0.001785476482112305</v>
      </c>
      <c r="Q377" s="10">
        <f t="shared" si="47"/>
        <v>2.2163710184044101E-05</v>
      </c>
    </row>
    <row r="378" spans="1:17" ht="15.5">
      <c r="A378" t="s">
        <v>377</v>
      </c>
      <c r="B378" t="s">
        <v>376</v>
      </c>
      <c r="C378" t="s">
        <v>375</v>
      </c>
      <c r="D378">
        <v>5732434252.9200001</v>
      </c>
      <c r="E378">
        <v>2.1711477305579643</v>
      </c>
      <c r="F378">
        <v>4.33</v>
      </c>
      <c r="G378">
        <v>165.7252</v>
      </c>
      <c r="H378">
        <v>34.590000000000003</v>
      </c>
      <c r="I378" s="8"/>
      <c r="J378" s="16" t="str">
        <f t="shared" si="40"/>
        <v>Pentair PLC</v>
      </c>
      <c r="K378" s="15" t="str">
        <f t="shared" si="41"/>
        <v>PNR</v>
      </c>
      <c r="L378" s="14">
        <f t="shared" si="42"/>
        <v>5732.4342529200003</v>
      </c>
      <c r="M378" s="13">
        <f t="shared" si="43"/>
        <v>0.021711477305579641</v>
      </c>
      <c r="N378" s="13">
        <f t="shared" si="44"/>
        <v>0.043299999999999998</v>
      </c>
      <c r="O378" s="12">
        <f t="shared" si="45"/>
        <v>0.065481530789245429</v>
      </c>
      <c r="P378" s="11">
        <f t="shared" si="46"/>
        <v>0.00022630026620284744</v>
      </c>
      <c r="Q378" s="10">
        <f t="shared" si="47"/>
        <v>1.4818487848976192E-05</v>
      </c>
    </row>
    <row r="379" spans="1:17" ht="15.5">
      <c r="A379" t="s">
        <v>374</v>
      </c>
      <c r="B379" t="s">
        <v>373</v>
      </c>
      <c r="C379" t="s">
        <v>372</v>
      </c>
      <c r="D379">
        <v>8660515560.6299992</v>
      </c>
      <c r="E379">
        <v>4.1161189764904531</v>
      </c>
      <c r="F379">
        <v>4.8529999999999998</v>
      </c>
      <c r="G379">
        <v>112.4888</v>
      </c>
      <c r="H379">
        <v>76.989999999999995</v>
      </c>
      <c r="I379" s="8"/>
      <c r="J379" s="16" t="str">
        <f t="shared" si="40"/>
        <v>Pinnacle West Capital Corp</v>
      </c>
      <c r="K379" s="15" t="str">
        <f t="shared" si="41"/>
        <v>PNW</v>
      </c>
      <c r="L379" s="14">
        <f t="shared" si="42"/>
        <v>8660.5155606299995</v>
      </c>
      <c r="M379" s="13">
        <f t="shared" si="43"/>
        <v>0.041161189764904529</v>
      </c>
      <c r="N379" s="13">
        <f t="shared" si="44"/>
        <v>0.048529999999999997</v>
      </c>
      <c r="O379" s="12">
        <f t="shared" si="45"/>
        <v>0.090689966034549929</v>
      </c>
      <c r="P379" s="11">
        <f t="shared" si="46"/>
        <v>0.00034189262193912558</v>
      </c>
      <c r="Q379" s="10">
        <f t="shared" si="47"/>
        <v>3.1006230271122517E-05</v>
      </c>
    </row>
    <row r="380" spans="1:17" ht="15.5">
      <c r="A380" t="s">
        <v>371</v>
      </c>
      <c r="B380" t="s">
        <v>370</v>
      </c>
      <c r="C380" t="s">
        <v>369</v>
      </c>
      <c r="D380">
        <v>21427750260.849998</v>
      </c>
      <c r="E380">
        <v>2.3164152812947267</v>
      </c>
      <c r="F380">
        <v>3.8540000000000001</v>
      </c>
      <c r="G380">
        <v>235.91049999999999</v>
      </c>
      <c r="H380">
        <v>90.83</v>
      </c>
      <c r="I380" s="8"/>
      <c r="J380" s="16" t="str">
        <f t="shared" si="40"/>
        <v>PPG Industries Inc</v>
      </c>
      <c r="K380" s="15" t="str">
        <f t="shared" si="41"/>
        <v>PPG</v>
      </c>
      <c r="L380" s="14">
        <f t="shared" si="42"/>
        <v>21427.75026085</v>
      </c>
      <c r="M380" s="13">
        <f t="shared" si="43"/>
        <v>0.023164152812947269</v>
      </c>
      <c r="N380" s="13">
        <f t="shared" si="44"/>
        <v>0.038539999999999998</v>
      </c>
      <c r="O380" s="12">
        <f t="shared" si="45"/>
        <v>0.062150526037652754</v>
      </c>
      <c r="P380" s="11">
        <f t="shared" si="46"/>
        <v>0.00084590688252350046</v>
      </c>
      <c r="Q380" s="10">
        <f t="shared" si="47"/>
        <v>5.2573557727706486E-05</v>
      </c>
    </row>
    <row r="381" spans="1:17" ht="15.5">
      <c r="A381" t="s">
        <v>368</v>
      </c>
      <c r="B381" t="s">
        <v>367</v>
      </c>
      <c r="C381" t="s">
        <v>366</v>
      </c>
      <c r="D381">
        <v>19527127541.860001</v>
      </c>
      <c r="E381">
        <v>6.5263571990558615</v>
      </c>
      <c r="F381">
        <v>0.70</v>
      </c>
      <c r="G381">
        <v>768.17969999999991</v>
      </c>
      <c r="H381">
        <v>25.42</v>
      </c>
      <c r="I381" s="8"/>
      <c r="J381" s="16" t="str">
        <f t="shared" si="40"/>
        <v>PPL Corp</v>
      </c>
      <c r="K381" s="15" t="str">
        <f t="shared" si="41"/>
        <v>PPL</v>
      </c>
      <c r="L381" s="14">
        <f t="shared" si="42"/>
        <v>19527.127541860002</v>
      </c>
      <c r="M381" s="13">
        <f t="shared" si="43"/>
        <v>0.065263571990558614</v>
      </c>
      <c r="N381" s="13">
        <f t="shared" si="44"/>
        <v>0.007000000000000001</v>
      </c>
      <c r="O381" s="12">
        <f t="shared" si="45"/>
        <v>0.07249199449252558</v>
      </c>
      <c r="P381" s="11">
        <f t="shared" si="46"/>
        <v>0.00077087568141735166</v>
      </c>
      <c r="Q381" s="10">
        <f t="shared" si="47"/>
        <v>5.5882315651728562E-05</v>
      </c>
    </row>
    <row r="382" spans="1:17" ht="15.5">
      <c r="A382" t="s">
        <v>365</v>
      </c>
      <c r="B382" t="s">
        <v>364</v>
      </c>
      <c r="C382" t="s">
        <v>363</v>
      </c>
      <c r="D382">
        <v>7255550445</v>
      </c>
      <c r="E382">
        <v>1.7073170731707319</v>
      </c>
      <c r="F382">
        <v>-1</v>
      </c>
      <c r="G382">
        <v>136.1267</v>
      </c>
      <c r="H382">
        <v>53.30</v>
      </c>
      <c r="I382" s="8"/>
      <c r="J382" s="16" t="str">
        <f t="shared" si="40"/>
        <v>Perrigo Co PLC</v>
      </c>
      <c r="K382" s="15" t="str">
        <f t="shared" si="41"/>
        <v>PRGO</v>
      </c>
      <c r="L382" s="14">
        <f t="shared" si="42"/>
        <v>7255.5504449999999</v>
      </c>
      <c r="M382" s="13">
        <f t="shared" si="43"/>
        <v>0.017073170731707318</v>
      </c>
      <c r="N382" s="13">
        <f t="shared" si="44"/>
        <v>-0.01</v>
      </c>
      <c r="O382" s="12">
        <f t="shared" si="45"/>
        <v>0.0069878048780487815</v>
      </c>
      <c r="P382" s="11">
        <f t="shared" si="46"/>
        <v>0.00028642857897852325</v>
      </c>
      <c r="Q382" s="10">
        <f t="shared" si="47"/>
        <v>2.0015070213987054E-06</v>
      </c>
    </row>
    <row r="383" spans="1:17" ht="15.5">
      <c r="A383" t="s">
        <v>362</v>
      </c>
      <c r="B383" t="s">
        <v>361</v>
      </c>
      <c r="C383" t="s">
        <v>360</v>
      </c>
      <c r="D383">
        <v>24701263406.82</v>
      </c>
      <c r="E383">
        <v>7.0546737213403894</v>
      </c>
      <c r="F383">
        <v>7.8330000000000002</v>
      </c>
      <c r="G383">
        <v>396.04399999999998</v>
      </c>
      <c r="H383">
        <v>62.37</v>
      </c>
      <c r="I383" s="8"/>
      <c r="J383" s="16" t="str">
        <f t="shared" si="40"/>
        <v>Prudential Financial Inc</v>
      </c>
      <c r="K383" s="15" t="str">
        <f t="shared" si="41"/>
        <v>PRU</v>
      </c>
      <c r="L383" s="14">
        <f t="shared" si="42"/>
        <v>24701.263406819999</v>
      </c>
      <c r="M383" s="13">
        <f t="shared" si="43"/>
        <v>0.07054673721340389</v>
      </c>
      <c r="N383" s="13">
        <f t="shared" si="44"/>
        <v>0.078329999999999997</v>
      </c>
      <c r="O383" s="12">
        <f t="shared" si="45"/>
        <v>0.15163970017636685</v>
      </c>
      <c r="P383" s="11">
        <f t="shared" si="46"/>
        <v>0.00097513590873940211</v>
      </c>
      <c r="Q383" s="10">
        <f t="shared" si="47"/>
        <v>0.00014786931683245197</v>
      </c>
    </row>
    <row r="384" spans="1:17" ht="15.5">
      <c r="A384" t="s">
        <v>359</v>
      </c>
      <c r="B384" t="s">
        <v>358</v>
      </c>
      <c r="C384" t="s">
        <v>357</v>
      </c>
      <c r="D384">
        <v>32415314560.249996</v>
      </c>
      <c r="E384">
        <v>4.3893232677271508</v>
      </c>
      <c r="F384">
        <v>4.09</v>
      </c>
      <c r="G384">
        <v>174.7927</v>
      </c>
      <c r="H384">
        <v>185.45</v>
      </c>
      <c r="I384" s="8"/>
      <c r="J384" s="16" t="str">
        <f t="shared" si="40"/>
        <v>Public Storage</v>
      </c>
      <c r="K384" s="15" t="str">
        <f t="shared" si="41"/>
        <v>PSA</v>
      </c>
      <c r="L384" s="14">
        <f t="shared" si="42"/>
        <v>32415.314560249997</v>
      </c>
      <c r="M384" s="13">
        <f t="shared" si="43"/>
        <v>0.043893232677271507</v>
      </c>
      <c r="N384" s="13">
        <f t="shared" si="44"/>
        <v>0.040899999999999999</v>
      </c>
      <c r="O384" s="12">
        <f t="shared" si="45"/>
        <v>0.085690849285521703</v>
      </c>
      <c r="P384" s="11">
        <f t="shared" si="46"/>
        <v>0.0012796647969049082</v>
      </c>
      <c r="Q384" s="10">
        <f t="shared" si="47"/>
        <v>0.00010965556324756623</v>
      </c>
    </row>
    <row r="385" spans="1:17" ht="15.5">
      <c r="A385" t="s">
        <v>356</v>
      </c>
      <c r="B385" t="s">
        <v>355</v>
      </c>
      <c r="C385" t="s">
        <v>354</v>
      </c>
      <c r="D385">
        <v>32036591826.000004</v>
      </c>
      <c r="E385">
        <v>5.0143501435014342</v>
      </c>
      <c r="F385">
        <v>5.255</v>
      </c>
      <c r="G385">
        <v>437.83779999999996</v>
      </c>
      <c r="H385">
        <v>73.17</v>
      </c>
      <c r="I385" s="8"/>
      <c r="J385" s="16" t="str">
        <f t="shared" si="40"/>
        <v>Phillips 66</v>
      </c>
      <c r="K385" s="15" t="str">
        <f t="shared" si="41"/>
        <v>PSX</v>
      </c>
      <c r="L385" s="14">
        <f t="shared" si="42"/>
        <v>32036.591826000003</v>
      </c>
      <c r="M385" s="13">
        <f t="shared" si="43"/>
        <v>0.050143501435014344</v>
      </c>
      <c r="N385" s="13">
        <f t="shared" si="44"/>
        <v>0.052549999999999999</v>
      </c>
      <c r="O385" s="12">
        <f t="shared" si="45"/>
        <v>0.10401102193521936</v>
      </c>
      <c r="P385" s="11">
        <f t="shared" si="46"/>
        <v>0.0012647138961537679</v>
      </c>
      <c r="Q385" s="10">
        <f t="shared" si="47"/>
        <v>0.00013154418479462628</v>
      </c>
    </row>
    <row r="386" spans="1:17" ht="15.5">
      <c r="A386" t="s">
        <v>353</v>
      </c>
      <c r="B386" t="s">
        <v>352</v>
      </c>
      <c r="C386" t="s">
        <v>351</v>
      </c>
      <c r="D386">
        <v>3489591948.1199994</v>
      </c>
      <c r="E386">
        <v>0.16250253910217349</v>
      </c>
      <c r="F386">
        <v>2.9670000000000001</v>
      </c>
      <c r="G386">
        <v>70.883439999999993</v>
      </c>
      <c r="H386">
        <v>49.23</v>
      </c>
      <c r="I386" s="8"/>
      <c r="J386" s="16" t="str">
        <f t="shared" si="40"/>
        <v>PVH Corp</v>
      </c>
      <c r="K386" s="15" t="str">
        <f t="shared" si="41"/>
        <v>PVH</v>
      </c>
      <c r="L386" s="14">
        <f t="shared" si="42"/>
        <v>3489.5919481199994</v>
      </c>
      <c r="M386" s="13">
        <f t="shared" si="43"/>
        <v>0.001625025391021735</v>
      </c>
      <c r="N386" s="13">
        <f t="shared" si="44"/>
        <v>0.029670000000000002</v>
      </c>
      <c r="O386" s="12">
        <f t="shared" si="45"/>
        <v>0.031319132642697547</v>
      </c>
      <c r="P386" s="11">
        <f t="shared" si="46"/>
        <v>0.00013775920524454545</v>
      </c>
      <c r="Q386" s="10">
        <f t="shared" si="47"/>
        <v>4.3144988218065141E-06</v>
      </c>
    </row>
    <row r="387" spans="1:17" ht="15.5">
      <c r="A387" t="s">
        <v>350</v>
      </c>
      <c r="B387" t="s">
        <v>349</v>
      </c>
      <c r="C387" t="s">
        <v>348</v>
      </c>
      <c r="D387">
        <v>5022483083.2799988</v>
      </c>
      <c r="E387">
        <v>0.53080308030803081</v>
      </c>
      <c r="F387">
        <v>10</v>
      </c>
      <c r="G387">
        <v>137.64599999999999</v>
      </c>
      <c r="H387">
        <v>36.36</v>
      </c>
      <c r="I387" s="8"/>
      <c r="J387" s="16" t="str">
        <f t="shared" si="48" ref="J387:J450">B387</f>
        <v>Quanta Services Inc</v>
      </c>
      <c r="K387" s="15" t="str">
        <f t="shared" si="49" ref="K387:K450">C387</f>
        <v>PWR</v>
      </c>
      <c r="L387" s="14">
        <f t="shared" si="50" ref="L387:L450">D387/1000000</f>
        <v>5022.4830832799989</v>
      </c>
      <c r="M387" s="13">
        <f t="shared" si="51" ref="M387:M450">IFERROR(E387/100,"0.00%")</f>
        <v>0.005308030803080308</v>
      </c>
      <c r="N387" s="13">
        <f t="shared" si="52" ref="N387:N450">IFERROR(F387/100,"N/A")</f>
        <v>0.10</v>
      </c>
      <c r="O387" s="12">
        <f t="shared" si="53" ref="O387:O450">IFERROR(M387*(1+0.5*N387)+N387,"N/A")</f>
        <v>0.10557343234323433</v>
      </c>
      <c r="P387" s="11">
        <f t="shared" si="54" ref="P387:P450">IF(N387="N/A","N/A",L387/$L$504)</f>
        <v>0.00019827340508381816</v>
      </c>
      <c r="Q387" s="10">
        <f t="shared" si="55" ref="Q387:Q450">IF(AND(ISNUMBER(L387),ISNUMBER(O387)),O387*P387,"N/A")</f>
        <v>2.0932403917079168E-05</v>
      </c>
    </row>
    <row r="388" spans="1:17" ht="15.5">
      <c r="A388" t="s">
        <v>347</v>
      </c>
      <c r="B388" t="s">
        <v>346</v>
      </c>
      <c r="C388" t="s">
        <v>345</v>
      </c>
      <c r="D388">
        <v>14723920603.08</v>
      </c>
      <c r="E388">
        <v>2.4263800246332998</v>
      </c>
      <c r="F388">
        <v>18.983000000000001</v>
      </c>
      <c r="G388">
        <v>164.8631</v>
      </c>
      <c r="H388">
        <v>89.31</v>
      </c>
      <c r="I388" s="8"/>
      <c r="J388" s="16" t="str">
        <f t="shared" si="48"/>
        <v>Pioneer Natural Resources Co</v>
      </c>
      <c r="K388" s="15" t="str">
        <f t="shared" si="49"/>
        <v>PXD</v>
      </c>
      <c r="L388" s="14">
        <f t="shared" si="50"/>
        <v>14723.92060308</v>
      </c>
      <c r="M388" s="13">
        <f t="shared" si="51"/>
        <v>0.024263800246332998</v>
      </c>
      <c r="N388" s="13">
        <f t="shared" si="52"/>
        <v>0.18983</v>
      </c>
      <c r="O388" s="12">
        <f t="shared" si="53"/>
        <v>0.2163967988467137</v>
      </c>
      <c r="P388" s="11">
        <f t="shared" si="54"/>
        <v>0.00058125867738113499</v>
      </c>
      <c r="Q388" s="10">
        <f t="shared" si="55"/>
        <v>0.00012578251708715232</v>
      </c>
    </row>
    <row r="389" spans="1:17" ht="15.5">
      <c r="A389" t="s">
        <v>344</v>
      </c>
      <c r="B389" t="s">
        <v>343</v>
      </c>
      <c r="C389" t="s">
        <v>342</v>
      </c>
      <c r="D389">
        <v>144265602471</v>
      </c>
      <c r="E389" t="s">
        <v>8</v>
      </c>
      <c r="F389">
        <v>22.44</v>
      </c>
      <c r="G389">
        <v>1172.8909999999999</v>
      </c>
      <c r="H389">
        <v>123</v>
      </c>
      <c r="I389" s="8"/>
      <c r="J389" s="16" t="str">
        <f t="shared" si="48"/>
        <v>PayPal Holdings Inc</v>
      </c>
      <c r="K389" s="15" t="str">
        <f t="shared" si="49"/>
        <v>PYPL</v>
      </c>
      <c r="L389" s="14">
        <f t="shared" si="50"/>
        <v>144265.60247099999</v>
      </c>
      <c r="M389" s="13" t="str">
        <f t="shared" si="51"/>
        <v>0.00%</v>
      </c>
      <c r="N389" s="13">
        <f t="shared" si="52"/>
        <v>0.22440000000000002</v>
      </c>
      <c r="O389" s="12">
        <f t="shared" si="53"/>
        <v>0.22440000000000002</v>
      </c>
      <c r="P389" s="11">
        <f t="shared" si="54"/>
        <v>0.0056951973285121393</v>
      </c>
      <c r="Q389" s="10">
        <f t="shared" si="55"/>
        <v>0.0012780022805181242</v>
      </c>
    </row>
    <row r="390" spans="1:17" ht="15.5">
      <c r="A390" t="s">
        <v>341</v>
      </c>
      <c r="B390" t="s">
        <v>340</v>
      </c>
      <c r="C390" t="s">
        <v>339</v>
      </c>
      <c r="D390">
        <v>88498084186.599991</v>
      </c>
      <c r="E390">
        <v>3.2375746790390241</v>
      </c>
      <c r="F390">
        <v>15.825</v>
      </c>
      <c r="G390">
        <v>1124.9279999999999</v>
      </c>
      <c r="H390">
        <v>78.67</v>
      </c>
      <c r="I390" s="8"/>
      <c r="J390" s="16" t="str">
        <f t="shared" si="48"/>
        <v>QUALCOMM Inc</v>
      </c>
      <c r="K390" s="15" t="str">
        <f t="shared" si="49"/>
        <v>QCOM</v>
      </c>
      <c r="L390" s="14">
        <f t="shared" si="50"/>
        <v>88498.084186599997</v>
      </c>
      <c r="M390" s="13">
        <f t="shared" si="51"/>
        <v>0.032375746790390243</v>
      </c>
      <c r="N390" s="13">
        <f t="shared" si="52"/>
        <v>0.15825</v>
      </c>
      <c r="O390" s="12">
        <f t="shared" si="53"/>
        <v>0.19318747775517986</v>
      </c>
      <c r="P390" s="11">
        <f t="shared" si="54"/>
        <v>0.0034936536776968901</v>
      </c>
      <c r="Q390" s="10">
        <f t="shared" si="55"/>
        <v>0.00067493014214437029</v>
      </c>
    </row>
    <row r="391" spans="1:17" ht="15.5">
      <c r="A391" t="s">
        <v>338</v>
      </c>
      <c r="B391" t="s">
        <v>337</v>
      </c>
      <c r="C391" t="s">
        <v>336</v>
      </c>
      <c r="D391">
        <v>11340563886.779999</v>
      </c>
      <c r="E391">
        <v>0.042844027338569825</v>
      </c>
      <c r="F391">
        <v>11.148</v>
      </c>
      <c r="G391">
        <v>115.68459999999999</v>
      </c>
      <c r="H391">
        <v>98.03</v>
      </c>
      <c r="I391" s="8"/>
      <c r="J391" s="16" t="str">
        <f t="shared" si="48"/>
        <v>Qorvo Inc</v>
      </c>
      <c r="K391" s="15" t="str">
        <f t="shared" si="49"/>
        <v>QRVO</v>
      </c>
      <c r="L391" s="14">
        <f t="shared" si="50"/>
        <v>11340.563886779999</v>
      </c>
      <c r="M391" s="13">
        <f t="shared" si="51"/>
        <v>0.00042844027338569823</v>
      </c>
      <c r="N391" s="13">
        <f t="shared" si="52"/>
        <v>0.11148</v>
      </c>
      <c r="O391" s="12">
        <f t="shared" si="53"/>
        <v>0.11193232153422421</v>
      </c>
      <c r="P391" s="11">
        <f t="shared" si="54"/>
        <v>0.00044769333815934258</v>
      </c>
      <c r="Q391" s="10">
        <f t="shared" si="55"/>
        <v>5.0111354675581698E-05</v>
      </c>
    </row>
    <row r="392" spans="1:17" ht="15.5">
      <c r="A392" t="s">
        <v>335</v>
      </c>
      <c r="B392" t="s">
        <v>334</v>
      </c>
      <c r="C392" t="s">
        <v>333</v>
      </c>
      <c r="D392">
        <v>9780381978.9000015</v>
      </c>
      <c r="E392">
        <v>2.7795595467179814</v>
      </c>
      <c r="F392">
        <v>-62.66</v>
      </c>
      <c r="G392">
        <v>209.11659999999998</v>
      </c>
      <c r="H392">
        <v>46.77</v>
      </c>
      <c r="I392" s="8"/>
      <c r="J392" s="16" t="str">
        <f t="shared" si="48"/>
        <v>Royal Caribbean Cruises Ltd</v>
      </c>
      <c r="K392" s="15" t="str">
        <f t="shared" si="49"/>
        <v>RCL</v>
      </c>
      <c r="L392" s="14">
        <f t="shared" si="50"/>
        <v>9780.3819789000008</v>
      </c>
      <c r="M392" s="13">
        <f t="shared" si="51"/>
        <v>0.027795595467179815</v>
      </c>
      <c r="N392" s="13">
        <f t="shared" si="52"/>
        <v>-0.62660000000000005</v>
      </c>
      <c r="O392" s="12">
        <f t="shared" si="53"/>
        <v>-0.60751276459268766</v>
      </c>
      <c r="P392" s="11">
        <f t="shared" si="54"/>
        <v>0.00038610177591887507</v>
      </c>
      <c r="Q392" s="10">
        <f t="shared" si="55"/>
        <v>-0.00023456175730262219</v>
      </c>
    </row>
    <row r="393" spans="1:17" ht="15.5">
      <c r="A393" t="s">
        <v>332</v>
      </c>
      <c r="B393" t="s">
        <v>331</v>
      </c>
      <c r="C393" t="s">
        <v>330</v>
      </c>
      <c r="D393">
        <v>7884495497.6099997</v>
      </c>
      <c r="E393">
        <v>3.0878530583954258</v>
      </c>
      <c r="F393">
        <v>10</v>
      </c>
      <c r="G393">
        <v>45.540900000000001</v>
      </c>
      <c r="H393">
        <v>173.13</v>
      </c>
      <c r="I393" s="8"/>
      <c r="J393" s="16" t="str">
        <f t="shared" si="48"/>
        <v>Everest Re Group Ltd</v>
      </c>
      <c r="K393" s="15" t="str">
        <f t="shared" si="49"/>
        <v>RE</v>
      </c>
      <c r="L393" s="14">
        <f t="shared" si="50"/>
        <v>7884.4954976099998</v>
      </c>
      <c r="M393" s="13">
        <f t="shared" si="51"/>
        <v>0.030878530583954258</v>
      </c>
      <c r="N393" s="13">
        <f t="shared" si="52"/>
        <v>0.10</v>
      </c>
      <c r="O393" s="12">
        <f t="shared" si="53"/>
        <v>0.13242245711315198</v>
      </c>
      <c r="P393" s="11">
        <f t="shared" si="54"/>
        <v>0.00031125754806091724</v>
      </c>
      <c r="Q393" s="10">
        <f t="shared" si="55"/>
        <v>4.1217489309241652E-05</v>
      </c>
    </row>
    <row r="394" spans="1:17" ht="15.5">
      <c r="A394" t="s">
        <v>329</v>
      </c>
      <c r="B394" t="s">
        <v>328</v>
      </c>
      <c r="C394" t="s">
        <v>327</v>
      </c>
      <c r="D394">
        <v>7371684612.7099981</v>
      </c>
      <c r="E394">
        <v>5.003416078342064</v>
      </c>
      <c r="F394">
        <v>5.68</v>
      </c>
      <c r="G394">
        <v>167.71590000000001</v>
      </c>
      <c r="H394">
        <v>43.91</v>
      </c>
      <c r="I394" s="8"/>
      <c r="J394" s="16" t="str">
        <f t="shared" si="48"/>
        <v>Regency Centers Corp</v>
      </c>
      <c r="K394" s="15" t="str">
        <f t="shared" si="49"/>
        <v>REG</v>
      </c>
      <c r="L394" s="14">
        <f t="shared" si="50"/>
        <v>7371.684612709998</v>
      </c>
      <c r="M394" s="13">
        <f t="shared" si="51"/>
        <v>0.050034160783420642</v>
      </c>
      <c r="N394" s="13">
        <f t="shared" si="52"/>
        <v>0.056799999999999996</v>
      </c>
      <c r="O394" s="12">
        <f t="shared" si="53"/>
        <v>0.10825513094966979</v>
      </c>
      <c r="P394" s="11">
        <f t="shared" si="54"/>
        <v>0.00029101322694978108</v>
      </c>
      <c r="Q394" s="10">
        <f t="shared" si="55"/>
        <v>3.1503674991534529E-05</v>
      </c>
    </row>
    <row r="395" spans="1:17" ht="15.5">
      <c r="A395" t="s">
        <v>326</v>
      </c>
      <c r="B395" t="s">
        <v>325</v>
      </c>
      <c r="C395" t="s">
        <v>324</v>
      </c>
      <c r="D395">
        <v>59173217132.279999</v>
      </c>
      <c r="E395">
        <v>0</v>
      </c>
      <c r="F395">
        <v>8.7360000000000007</v>
      </c>
      <c r="G395">
        <v>110.6733</v>
      </c>
      <c r="H395">
        <v>525.88</v>
      </c>
      <c r="I395" s="8"/>
      <c r="J395" s="16" t="str">
        <f t="shared" si="48"/>
        <v>Regeneron Pharmaceuticals Inc</v>
      </c>
      <c r="K395" s="15" t="str">
        <f t="shared" si="49"/>
        <v>REGN</v>
      </c>
      <c r="L395" s="14">
        <f t="shared" si="50"/>
        <v>59173.217132279999</v>
      </c>
      <c r="M395" s="13">
        <f t="shared" si="51"/>
        <v>0</v>
      </c>
      <c r="N395" s="13">
        <f t="shared" si="52"/>
        <v>0.087360000000000007</v>
      </c>
      <c r="O395" s="12">
        <f t="shared" si="53"/>
        <v>0.087360000000000007</v>
      </c>
      <c r="P395" s="11">
        <f t="shared" si="54"/>
        <v>0.0023359909941039034</v>
      </c>
      <c r="Q395" s="10">
        <f t="shared" si="55"/>
        <v>0.00020407217324491702</v>
      </c>
    </row>
    <row r="396" spans="1:17" ht="15.5">
      <c r="A396" t="s">
        <v>323</v>
      </c>
      <c r="B396" t="s">
        <v>322</v>
      </c>
      <c r="C396" t="s">
        <v>321</v>
      </c>
      <c r="D396">
        <v>10291976631.25</v>
      </c>
      <c r="E396">
        <v>5.851162790697674</v>
      </c>
      <c r="F396">
        <v>7.20</v>
      </c>
      <c r="G396">
        <v>957.39319999999998</v>
      </c>
      <c r="H396">
        <v>10.75</v>
      </c>
      <c r="I396" s="8"/>
      <c r="J396" s="16" t="str">
        <f t="shared" si="48"/>
        <v>Regions Financial Corp</v>
      </c>
      <c r="K396" s="15" t="str">
        <f t="shared" si="49"/>
        <v>RF</v>
      </c>
      <c r="L396" s="14">
        <f t="shared" si="50"/>
        <v>10291.97663125</v>
      </c>
      <c r="M396" s="13">
        <f t="shared" si="51"/>
        <v>0.05851162790697674</v>
      </c>
      <c r="N396" s="13">
        <f t="shared" si="52"/>
        <v>0.072000000000000008</v>
      </c>
      <c r="O396" s="12">
        <f t="shared" si="53"/>
        <v>0.1326180465116279</v>
      </c>
      <c r="P396" s="11">
        <f t="shared" si="54"/>
        <v>0.00040629808361412423</v>
      </c>
      <c r="Q396" s="10">
        <f t="shared" si="55"/>
        <v>5.3882458150323204E-05</v>
      </c>
    </row>
    <row r="397" spans="1:17" ht="15.5">
      <c r="A397" t="s">
        <v>320</v>
      </c>
      <c r="B397" t="s">
        <v>319</v>
      </c>
      <c r="C397" t="s">
        <v>318</v>
      </c>
      <c r="D397">
        <v>5423820258.3300009</v>
      </c>
      <c r="E397">
        <v>2.813623862915168</v>
      </c>
      <c r="F397">
        <v>0.28500000000000003</v>
      </c>
      <c r="G397">
        <v>114.7413</v>
      </c>
      <c r="H397">
        <v>47.27</v>
      </c>
      <c r="I397" s="8"/>
      <c r="J397" s="16" t="str">
        <f t="shared" si="48"/>
        <v>Robert Half International Inc</v>
      </c>
      <c r="K397" s="15" t="str">
        <f t="shared" si="49"/>
        <v>RHI</v>
      </c>
      <c r="L397" s="14">
        <f t="shared" si="50"/>
        <v>5423.8202583300008</v>
      </c>
      <c r="M397" s="13">
        <f t="shared" si="51"/>
        <v>0.02813623862915168</v>
      </c>
      <c r="N397" s="13">
        <f t="shared" si="52"/>
        <v>0.0028500000000000001</v>
      </c>
      <c r="O397" s="12">
        <f t="shared" si="53"/>
        <v>0.031026332769198223</v>
      </c>
      <c r="P397" s="11">
        <f t="shared" si="54"/>
        <v>0.00021411705989846357</v>
      </c>
      <c r="Q397" s="10">
        <f t="shared" si="55"/>
        <v>6.6432671519720791E-06</v>
      </c>
    </row>
    <row r="398" spans="1:17" ht="15.5">
      <c r="A398" t="s">
        <v>317</v>
      </c>
      <c r="B398" t="s">
        <v>316</v>
      </c>
      <c r="C398" t="s">
        <v>315</v>
      </c>
      <c r="D398">
        <v>9017856000.0000019</v>
      </c>
      <c r="E398">
        <v>2.1829490291262137</v>
      </c>
      <c r="F398">
        <v>9.50</v>
      </c>
      <c r="G398">
        <v>136.79999999999998</v>
      </c>
      <c r="H398">
        <v>65.92</v>
      </c>
      <c r="I398" s="8"/>
      <c r="J398" s="16" t="str">
        <f t="shared" si="48"/>
        <v>Raymond James Financial Inc</v>
      </c>
      <c r="K398" s="15" t="str">
        <f t="shared" si="49"/>
        <v>RJF</v>
      </c>
      <c r="L398" s="14">
        <f t="shared" si="50"/>
        <v>9017.8560000000016</v>
      </c>
      <c r="M398" s="13">
        <f t="shared" si="51"/>
        <v>0.021829490291262136</v>
      </c>
      <c r="N398" s="13">
        <f t="shared" si="52"/>
        <v>0.095</v>
      </c>
      <c r="O398" s="12">
        <f t="shared" si="53"/>
        <v>0.11786639108009708</v>
      </c>
      <c r="P398" s="11">
        <f t="shared" si="54"/>
        <v>0.0003559994102574185</v>
      </c>
      <c r="Q398" s="10">
        <f t="shared" si="55"/>
        <v>4.1960365713684811E-05</v>
      </c>
    </row>
    <row r="399" spans="1:17" ht="15.5">
      <c r="A399" t="s">
        <v>314</v>
      </c>
      <c r="B399" t="s">
        <v>313</v>
      </c>
      <c r="C399" t="s">
        <v>312</v>
      </c>
      <c r="D399">
        <v>5440765253.9800005</v>
      </c>
      <c r="E399">
        <v>3.6920574681485503</v>
      </c>
      <c r="F399">
        <v>2.615</v>
      </c>
      <c r="G399">
        <v>48.861819999999994</v>
      </c>
      <c r="H399">
        <v>73.78</v>
      </c>
      <c r="I399" s="8"/>
      <c r="J399" s="16" t="str">
        <f t="shared" si="48"/>
        <v>Ralph Lauren Corp</v>
      </c>
      <c r="K399" s="15" t="str">
        <f t="shared" si="49"/>
        <v>RL</v>
      </c>
      <c r="L399" s="14">
        <f t="shared" si="50"/>
        <v>5440.7652539800001</v>
      </c>
      <c r="M399" s="13">
        <f t="shared" si="51"/>
        <v>0.036920574681485505</v>
      </c>
      <c r="N399" s="13">
        <f t="shared" si="52"/>
        <v>0.026150000000000003</v>
      </c>
      <c r="O399" s="12">
        <f t="shared" si="53"/>
        <v>0.063553311195445925</v>
      </c>
      <c r="P399" s="11">
        <f t="shared" si="54"/>
        <v>0.00021478600032712137</v>
      </c>
      <c r="Q399" s="10">
        <f t="shared" si="55"/>
        <v>1.3650361519214695E-05</v>
      </c>
    </row>
    <row r="400" spans="1:17" ht="15.5">
      <c r="A400" t="s">
        <v>311</v>
      </c>
      <c r="B400" t="s">
        <v>310</v>
      </c>
      <c r="C400" t="s">
        <v>309</v>
      </c>
      <c r="D400">
        <v>22461904208.040001</v>
      </c>
      <c r="E400">
        <v>1.0153232037084727</v>
      </c>
      <c r="F400">
        <v>15.69</v>
      </c>
      <c r="G400">
        <v>144.61689999999999</v>
      </c>
      <c r="H400">
        <v>155.32</v>
      </c>
      <c r="I400" s="8"/>
      <c r="J400" s="16" t="str">
        <f t="shared" si="48"/>
        <v>ResMed Inc</v>
      </c>
      <c r="K400" s="15" t="str">
        <f t="shared" si="49"/>
        <v>RMD</v>
      </c>
      <c r="L400" s="14">
        <f t="shared" si="50"/>
        <v>22461.90420804</v>
      </c>
      <c r="M400" s="13">
        <f t="shared" si="51"/>
        <v>0.010153232037084728</v>
      </c>
      <c r="N400" s="13">
        <f t="shared" si="52"/>
        <v>0.15689999999999998</v>
      </c>
      <c r="O400" s="12">
        <f t="shared" si="53"/>
        <v>0.16784975309039402</v>
      </c>
      <c r="P400" s="11">
        <f t="shared" si="54"/>
        <v>0.0008867323509402751</v>
      </c>
      <c r="Q400" s="10">
        <f t="shared" si="55"/>
        <v>0.00014883780616258978</v>
      </c>
    </row>
    <row r="401" spans="1:17" ht="15.5">
      <c r="A401" t="s">
        <v>308</v>
      </c>
      <c r="B401" t="s">
        <v>307</v>
      </c>
      <c r="C401" t="s">
        <v>306</v>
      </c>
      <c r="D401">
        <v>21946323940.799995</v>
      </c>
      <c r="E401">
        <v>2.1316233903314332</v>
      </c>
      <c r="F401">
        <v>6.2620000000000005</v>
      </c>
      <c r="G401">
        <v>115.824</v>
      </c>
      <c r="H401">
        <v>189.48</v>
      </c>
      <c r="I401" s="8"/>
      <c r="J401" s="16" t="str">
        <f t="shared" si="48"/>
        <v>Rockwell Automation Inc</v>
      </c>
      <c r="K401" s="15" t="str">
        <f t="shared" si="49"/>
        <v>ROK</v>
      </c>
      <c r="L401" s="14">
        <f t="shared" si="50"/>
        <v>21946.323940799997</v>
      </c>
      <c r="M401" s="13">
        <f t="shared" si="51"/>
        <v>0.021316233903314333</v>
      </c>
      <c r="N401" s="13">
        <f t="shared" si="52"/>
        <v>0.062620000000000009</v>
      </c>
      <c r="O401" s="12">
        <f t="shared" si="53"/>
        <v>0.084603645186827114</v>
      </c>
      <c r="P401" s="11">
        <f t="shared" si="54"/>
        <v>0.00086637870245910586</v>
      </c>
      <c r="Q401" s="10">
        <f t="shared" si="55"/>
        <v>7.3298796340273849E-05</v>
      </c>
    </row>
    <row r="402" spans="1:17" ht="15.5">
      <c r="A402" t="s">
        <v>305</v>
      </c>
      <c r="B402" t="s">
        <v>304</v>
      </c>
      <c r="C402" t="s">
        <v>303</v>
      </c>
      <c r="D402">
        <v>13110697960</v>
      </c>
      <c r="E402">
        <v>1.0625</v>
      </c>
      <c r="F402" t="s">
        <v>8</v>
      </c>
      <c r="G402">
        <v>327.76740000000001</v>
      </c>
      <c r="H402">
        <v>40</v>
      </c>
      <c r="I402" s="8"/>
      <c r="J402" s="16" t="str">
        <f t="shared" si="48"/>
        <v>Rollins Inc</v>
      </c>
      <c r="K402" s="15" t="str">
        <f t="shared" si="49"/>
        <v>ROL</v>
      </c>
      <c r="L402" s="14">
        <f t="shared" si="50"/>
        <v>13110.69796</v>
      </c>
      <c r="M402" s="13">
        <f t="shared" si="51"/>
        <v>0.010625</v>
      </c>
      <c r="N402" s="13" t="str">
        <f t="shared" si="52"/>
        <v>N/A</v>
      </c>
      <c r="O402" s="12" t="str">
        <f t="shared" si="53"/>
        <v>N/A</v>
      </c>
      <c r="P402" s="11" t="str">
        <f t="shared" si="54"/>
        <v>N/A</v>
      </c>
      <c r="Q402" s="10" t="str">
        <f t="shared" si="55"/>
        <v>N/A</v>
      </c>
    </row>
    <row r="403" spans="1:17" ht="15.5">
      <c r="A403" t="s">
        <v>302</v>
      </c>
      <c r="B403" t="s">
        <v>301</v>
      </c>
      <c r="C403" t="s">
        <v>300</v>
      </c>
      <c r="D403">
        <v>35601592221.360001</v>
      </c>
      <c r="E403">
        <v>0.60053367738908614</v>
      </c>
      <c r="F403">
        <v>11.933</v>
      </c>
      <c r="G403">
        <v>104.3943</v>
      </c>
      <c r="H403">
        <v>341.03</v>
      </c>
      <c r="I403" s="8"/>
      <c r="J403" s="16" t="str">
        <f t="shared" si="48"/>
        <v>Roper Technologies Inc</v>
      </c>
      <c r="K403" s="15" t="str">
        <f t="shared" si="49"/>
        <v>ROP</v>
      </c>
      <c r="L403" s="14">
        <f t="shared" si="50"/>
        <v>35601.592221359999</v>
      </c>
      <c r="M403" s="13">
        <f t="shared" si="51"/>
        <v>0.0060053367738908611</v>
      </c>
      <c r="N403" s="13">
        <f t="shared" si="52"/>
        <v>0.11932999999999999</v>
      </c>
      <c r="O403" s="12">
        <f t="shared" si="53"/>
        <v>0.12569364519250506</v>
      </c>
      <c r="P403" s="11">
        <f t="shared" si="54"/>
        <v>0.0014054500132879982</v>
      </c>
      <c r="Q403" s="10">
        <f t="shared" si="55"/>
        <v>0.00017665613530602317</v>
      </c>
    </row>
    <row r="404" spans="1:17" ht="15.5">
      <c r="A404" t="s">
        <v>299</v>
      </c>
      <c r="B404" t="s">
        <v>298</v>
      </c>
      <c r="C404" t="s">
        <v>297</v>
      </c>
      <c r="D404">
        <v>32468160339.84</v>
      </c>
      <c r="E404">
        <v>1.1109894921190895</v>
      </c>
      <c r="F404">
        <v>8.6669999999999998</v>
      </c>
      <c r="G404">
        <v>355.387</v>
      </c>
      <c r="H404">
        <v>91.36</v>
      </c>
      <c r="I404" s="8"/>
      <c r="J404" s="16" t="str">
        <f t="shared" si="48"/>
        <v>Ross Stores Inc</v>
      </c>
      <c r="K404" s="15" t="str">
        <f t="shared" si="49"/>
        <v>ROST</v>
      </c>
      <c r="L404" s="14">
        <f t="shared" si="50"/>
        <v>32468.16033984</v>
      </c>
      <c r="M404" s="13">
        <f t="shared" si="51"/>
        <v>0.011109894921190895</v>
      </c>
      <c r="N404" s="13">
        <f t="shared" si="52"/>
        <v>0.086669999999999997</v>
      </c>
      <c r="O404" s="12">
        <f t="shared" si="53"/>
        <v>0.098261342217600703</v>
      </c>
      <c r="P404" s="11">
        <f t="shared" si="54"/>
        <v>0.0012817509985883942</v>
      </c>
      <c r="Q404" s="10">
        <f t="shared" si="55"/>
        <v>0.00012594657351004562</v>
      </c>
    </row>
    <row r="405" spans="1:17" ht="15.5">
      <c r="A405" t="s">
        <v>296</v>
      </c>
      <c r="B405" t="s">
        <v>295</v>
      </c>
      <c r="C405" t="s">
        <v>294</v>
      </c>
      <c r="D405">
        <v>25002481586.360001</v>
      </c>
      <c r="E405">
        <v>2.1176921113096756</v>
      </c>
      <c r="F405">
        <v>5.05</v>
      </c>
      <c r="G405">
        <v>319.15350000000001</v>
      </c>
      <c r="H405">
        <v>78.34</v>
      </c>
      <c r="I405" s="8"/>
      <c r="J405" s="16" t="str">
        <f t="shared" si="48"/>
        <v>Republic Services Inc</v>
      </c>
      <c r="K405" s="15" t="str">
        <f t="shared" si="49"/>
        <v>RSG</v>
      </c>
      <c r="L405" s="14">
        <f t="shared" si="50"/>
        <v>25002.481586360002</v>
      </c>
      <c r="M405" s="13">
        <f t="shared" si="51"/>
        <v>0.021176921113096756</v>
      </c>
      <c r="N405" s="13">
        <f t="shared" si="52"/>
        <v>0.050499999999999996</v>
      </c>
      <c r="O405" s="12">
        <f t="shared" si="53"/>
        <v>0.072211638371202452</v>
      </c>
      <c r="P405" s="11">
        <f t="shared" si="54"/>
        <v>0.0009870271492155257</v>
      </c>
      <c r="Q405" s="10">
        <f t="shared" si="55"/>
        <v>7.1274847561710427E-05</v>
      </c>
    </row>
    <row r="406" spans="1:17" ht="15.5">
      <c r="A406" t="s">
        <v>293</v>
      </c>
      <c r="B406" t="s">
        <v>292</v>
      </c>
      <c r="C406" t="s">
        <v>291</v>
      </c>
      <c r="D406">
        <v>98269391751.270004</v>
      </c>
      <c r="E406">
        <v>3.3173892917759602</v>
      </c>
      <c r="F406">
        <v>-3.56</v>
      </c>
      <c r="G406">
        <v>1516.269</v>
      </c>
      <c r="H406">
        <v>64.81</v>
      </c>
      <c r="I406" s="8"/>
      <c r="J406" s="16" t="str">
        <f t="shared" si="48"/>
        <v>Raytheon Technologies Corp</v>
      </c>
      <c r="K406" s="15" t="str">
        <f t="shared" si="49"/>
        <v>RTX</v>
      </c>
      <c r="L406" s="14">
        <f t="shared" si="50"/>
        <v>98269.391751269999</v>
      </c>
      <c r="M406" s="13">
        <f t="shared" si="51"/>
        <v>0.033173892917759601</v>
      </c>
      <c r="N406" s="13">
        <f t="shared" si="52"/>
        <v>-0.0356</v>
      </c>
      <c r="O406" s="12">
        <f t="shared" si="53"/>
        <v>-0.0030166023761765207</v>
      </c>
      <c r="P406" s="11">
        <f t="shared" si="54"/>
        <v>0.0038793972214467985</v>
      </c>
      <c r="Q406" s="10">
        <f t="shared" si="55"/>
        <v>-1.1702598876349005E-05</v>
      </c>
    </row>
    <row r="407" spans="1:17" ht="15.5">
      <c r="A407" t="s">
        <v>290</v>
      </c>
      <c r="B407" t="s">
        <v>289</v>
      </c>
      <c r="C407" t="s">
        <v>288</v>
      </c>
      <c r="D407">
        <v>32529337693.439999</v>
      </c>
      <c r="E407">
        <v>0.63431291390728473</v>
      </c>
      <c r="F407">
        <v>10</v>
      </c>
      <c r="G407">
        <v>112.2011</v>
      </c>
      <c r="H407">
        <v>289.92</v>
      </c>
      <c r="I407" s="8"/>
      <c r="J407" s="16" t="str">
        <f t="shared" si="48"/>
        <v>SBA Communications Corp</v>
      </c>
      <c r="K407" s="15" t="str">
        <f t="shared" si="49"/>
        <v>SBAC</v>
      </c>
      <c r="L407" s="14">
        <f t="shared" si="50"/>
        <v>32529.33769344</v>
      </c>
      <c r="M407" s="13">
        <f t="shared" si="51"/>
        <v>0.0063431291390728473</v>
      </c>
      <c r="N407" s="13">
        <f t="shared" si="52"/>
        <v>0.10</v>
      </c>
      <c r="O407" s="12">
        <f t="shared" si="53"/>
        <v>0.1066602855960265</v>
      </c>
      <c r="P407" s="11">
        <f t="shared" si="54"/>
        <v>0.0012841661072131836</v>
      </c>
      <c r="Q407" s="10">
        <f t="shared" si="55"/>
        <v>0.00013696952374809575</v>
      </c>
    </row>
    <row r="408" spans="1:17" ht="15.5">
      <c r="A408" t="s">
        <v>287</v>
      </c>
      <c r="B408" t="s">
        <v>286</v>
      </c>
      <c r="C408" t="s">
        <v>285</v>
      </c>
      <c r="D408">
        <v>89643659000</v>
      </c>
      <c r="E408">
        <v>2.1621269386159261</v>
      </c>
      <c r="F408">
        <v>13.60</v>
      </c>
      <c r="G408">
        <v>1168.30</v>
      </c>
      <c r="H408">
        <v>76.73</v>
      </c>
      <c r="I408" s="8"/>
      <c r="J408" s="16" t="str">
        <f t="shared" si="48"/>
        <v>Starbucks Corp</v>
      </c>
      <c r="K408" s="15" t="str">
        <f t="shared" si="49"/>
        <v>SBUX</v>
      </c>
      <c r="L408" s="14">
        <f t="shared" si="50"/>
        <v>89643.659</v>
      </c>
      <c r="M408" s="13">
        <f t="shared" si="51"/>
        <v>0.021621269386159259</v>
      </c>
      <c r="N408" s="13">
        <f t="shared" si="52"/>
        <v>0.13600000000000001</v>
      </c>
      <c r="O408" s="12">
        <f t="shared" si="53"/>
        <v>0.1590915157044181</v>
      </c>
      <c r="P408" s="11">
        <f t="shared" si="54"/>
        <v>0.003538877726292937</v>
      </c>
      <c r="Q408" s="10">
        <f t="shared" si="55"/>
        <v>0.00056300542136854823</v>
      </c>
    </row>
    <row r="409" spans="1:17" ht="15.5">
      <c r="A409" t="s">
        <v>284</v>
      </c>
      <c r="B409" t="s">
        <v>283</v>
      </c>
      <c r="C409" t="s">
        <v>282</v>
      </c>
      <c r="D409">
        <v>48556043251.440002</v>
      </c>
      <c r="E409">
        <v>1.9194061505832447</v>
      </c>
      <c r="F409">
        <v>5</v>
      </c>
      <c r="G409">
        <v>1287.2759999999998</v>
      </c>
      <c r="H409">
        <v>37.72</v>
      </c>
      <c r="I409" s="8"/>
      <c r="J409" s="16" t="str">
        <f t="shared" si="48"/>
        <v>Charles Schwab Corp/The</v>
      </c>
      <c r="K409" s="15" t="str">
        <f t="shared" si="49"/>
        <v>SCHW</v>
      </c>
      <c r="L409" s="14">
        <f t="shared" si="50"/>
        <v>48556.043251440002</v>
      </c>
      <c r="M409" s="13">
        <f t="shared" si="51"/>
        <v>0.019194061505832447</v>
      </c>
      <c r="N409" s="13">
        <f t="shared" si="52"/>
        <v>0.05</v>
      </c>
      <c r="O409" s="12">
        <f t="shared" si="53"/>
        <v>0.069673913043478253</v>
      </c>
      <c r="P409" s="11">
        <f t="shared" si="54"/>
        <v>0.001916855044252907</v>
      </c>
      <c r="Q409" s="10">
        <f t="shared" si="55"/>
        <v>0.0001335547916702297</v>
      </c>
    </row>
    <row r="410" spans="1:17" ht="15.5">
      <c r="A410" t="s">
        <v>281</v>
      </c>
      <c r="B410" t="s">
        <v>280</v>
      </c>
      <c r="C410" t="s">
        <v>279</v>
      </c>
      <c r="D410">
        <v>4450250383.7399998</v>
      </c>
      <c r="E410">
        <v>2.217558586918503</v>
      </c>
      <c r="F410">
        <v>4.67</v>
      </c>
      <c r="G410">
        <v>155.6576</v>
      </c>
      <c r="H410">
        <v>28.59</v>
      </c>
      <c r="I410" s="8"/>
      <c r="J410" s="16" t="str">
        <f t="shared" si="48"/>
        <v>Sealed Air Corp</v>
      </c>
      <c r="K410" s="15" t="str">
        <f t="shared" si="49"/>
        <v>SEE</v>
      </c>
      <c r="L410" s="14">
        <f t="shared" si="50"/>
        <v>4450.25038374</v>
      </c>
      <c r="M410" s="13">
        <f t="shared" si="51"/>
        <v>0.022175585869185031</v>
      </c>
      <c r="N410" s="13">
        <f t="shared" si="52"/>
        <v>0.046699999999999998</v>
      </c>
      <c r="O410" s="12">
        <f t="shared" si="53"/>
        <v>0.069393385799230503</v>
      </c>
      <c r="P410" s="11">
        <f t="shared" si="54"/>
        <v>0.00017568327905316853</v>
      </c>
      <c r="Q410" s="10">
        <f t="shared" si="55"/>
        <v>1.2191257561810395E-05</v>
      </c>
    </row>
    <row r="411" spans="1:17" ht="15.5">
      <c r="A411" t="s">
        <v>278</v>
      </c>
      <c r="B411" t="s">
        <v>277</v>
      </c>
      <c r="C411" t="s">
        <v>276</v>
      </c>
      <c r="D411">
        <v>48702396000</v>
      </c>
      <c r="E411">
        <v>0.98103920800939659</v>
      </c>
      <c r="F411">
        <v>9.57</v>
      </c>
      <c r="G411">
        <v>90.80</v>
      </c>
      <c r="H411">
        <v>536.37</v>
      </c>
      <c r="I411" s="8"/>
      <c r="J411" s="16" t="str">
        <f t="shared" si="48"/>
        <v>Sherwin-Williams Co/The</v>
      </c>
      <c r="K411" s="15" t="str">
        <f t="shared" si="49"/>
        <v>SHW</v>
      </c>
      <c r="L411" s="14">
        <f t="shared" si="50"/>
        <v>48702.396000000001</v>
      </c>
      <c r="M411" s="13">
        <f t="shared" si="51"/>
        <v>0.0098103920800939656</v>
      </c>
      <c r="N411" s="13">
        <f t="shared" si="52"/>
        <v>0.095700000000000007</v>
      </c>
      <c r="O411" s="12">
        <f t="shared" si="53"/>
        <v>0.10597981934112646</v>
      </c>
      <c r="P411" s="11">
        <f t="shared" si="54"/>
        <v>0.0019226326361968138</v>
      </c>
      <c r="Q411" s="10">
        <f t="shared" si="55"/>
        <v>0.00020376025944349204</v>
      </c>
    </row>
    <row r="412" spans="1:17" ht="15.5">
      <c r="A412" t="s">
        <v>275</v>
      </c>
      <c r="B412" t="s">
        <v>274</v>
      </c>
      <c r="C412" t="s">
        <v>273</v>
      </c>
      <c r="D412">
        <v>9946389364.1399994</v>
      </c>
      <c r="E412">
        <v>0</v>
      </c>
      <c r="F412">
        <v>10</v>
      </c>
      <c r="G412">
        <v>51.490339999999996</v>
      </c>
      <c r="H412">
        <v>193.17</v>
      </c>
      <c r="I412" s="8"/>
      <c r="J412" s="16" t="str">
        <f t="shared" si="48"/>
        <v>SVB Financial Group</v>
      </c>
      <c r="K412" s="15" t="str">
        <f t="shared" si="49"/>
        <v>SIVB</v>
      </c>
      <c r="L412" s="14">
        <f t="shared" si="50"/>
        <v>9946.3893641399991</v>
      </c>
      <c r="M412" s="13">
        <f t="shared" si="51"/>
        <v>0</v>
      </c>
      <c r="N412" s="13">
        <f t="shared" si="52"/>
        <v>0.10</v>
      </c>
      <c r="O412" s="12">
        <f t="shared" si="53"/>
        <v>0.10</v>
      </c>
      <c r="P412" s="11">
        <f t="shared" si="54"/>
        <v>0.00039265527724378154</v>
      </c>
      <c r="Q412" s="10">
        <f t="shared" si="55"/>
        <v>3.9265527724378158E-05</v>
      </c>
    </row>
    <row r="413" spans="1:17" ht="15.5">
      <c r="A413" t="s">
        <v>272</v>
      </c>
      <c r="B413" t="s">
        <v>271</v>
      </c>
      <c r="C413" t="s">
        <v>270</v>
      </c>
      <c r="D413">
        <v>13104097961.75</v>
      </c>
      <c r="E413">
        <v>3.0075711426333656</v>
      </c>
      <c r="F413">
        <v>1.33</v>
      </c>
      <c r="G413">
        <v>114.03789999999999</v>
      </c>
      <c r="H413">
        <v>114.91</v>
      </c>
      <c r="I413" s="8"/>
      <c r="J413" s="16" t="str">
        <f t="shared" si="48"/>
        <v>JM Smucker Co/The</v>
      </c>
      <c r="K413" s="15" t="str">
        <f t="shared" si="49"/>
        <v>SJM</v>
      </c>
      <c r="L413" s="14">
        <f t="shared" si="50"/>
        <v>13104.09796175</v>
      </c>
      <c r="M413" s="13">
        <f t="shared" si="51"/>
        <v>0.030075711426333654</v>
      </c>
      <c r="N413" s="13">
        <f t="shared" si="52"/>
        <v>0.013300000000000001</v>
      </c>
      <c r="O413" s="12">
        <f t="shared" si="53"/>
        <v>0.043575714907318777</v>
      </c>
      <c r="P413" s="11">
        <f t="shared" si="54"/>
        <v>0.00051731266792666008</v>
      </c>
      <c r="Q413" s="10">
        <f t="shared" si="55"/>
        <v>2.2542269335516609E-05</v>
      </c>
    </row>
    <row r="414" spans="1:17" ht="15.5">
      <c r="A414" t="s">
        <v>269</v>
      </c>
      <c r="B414" t="s">
        <v>268</v>
      </c>
      <c r="C414" t="s">
        <v>267</v>
      </c>
      <c r="D414">
        <v>23343013095.739998</v>
      </c>
      <c r="E414">
        <v>4.9762187871581451</v>
      </c>
      <c r="F414">
        <v>36</v>
      </c>
      <c r="G414">
        <v>1387.8129999999999</v>
      </c>
      <c r="H414">
        <v>16.82</v>
      </c>
      <c r="I414" s="8"/>
      <c r="J414" s="16" t="str">
        <f t="shared" si="48"/>
        <v>Schlumberger Ltd</v>
      </c>
      <c r="K414" s="15" t="str">
        <f t="shared" si="49"/>
        <v>SLB</v>
      </c>
      <c r="L414" s="14">
        <f t="shared" si="50"/>
        <v>23343.013095739996</v>
      </c>
      <c r="M414" s="13">
        <f t="shared" si="51"/>
        <v>0.049762187871581452</v>
      </c>
      <c r="N414" s="13">
        <f t="shared" si="52"/>
        <v>0.36</v>
      </c>
      <c r="O414" s="12">
        <f t="shared" si="53"/>
        <v>0.41871938168846612</v>
      </c>
      <c r="P414" s="11">
        <f t="shared" si="54"/>
        <v>0.00092151603393474395</v>
      </c>
      <c r="Q414" s="10">
        <f t="shared" si="55"/>
        <v>0.00038585662394516356</v>
      </c>
    </row>
    <row r="415" spans="1:17" ht="15.5">
      <c r="A415" t="s">
        <v>266</v>
      </c>
      <c r="B415" t="s">
        <v>265</v>
      </c>
      <c r="C415" t="s">
        <v>264</v>
      </c>
      <c r="D415">
        <v>4211916102.6999993</v>
      </c>
      <c r="E415">
        <v>6.4693685202639024</v>
      </c>
      <c r="F415">
        <v>4.9770000000000003</v>
      </c>
      <c r="G415">
        <v>77.590859999999992</v>
      </c>
      <c r="H415">
        <v>53.05</v>
      </c>
      <c r="I415" s="8"/>
      <c r="J415" s="16" t="str">
        <f t="shared" si="48"/>
        <v>SL Green Realty Corp</v>
      </c>
      <c r="K415" s="15" t="str">
        <f t="shared" si="49"/>
        <v>SLG</v>
      </c>
      <c r="L415" s="14">
        <f t="shared" si="50"/>
        <v>4211.9161026999991</v>
      </c>
      <c r="M415" s="13">
        <f t="shared" si="51"/>
        <v>0.064693685202639017</v>
      </c>
      <c r="N415" s="13">
        <f t="shared" si="52"/>
        <v>0.049770000000000002</v>
      </c>
      <c r="O415" s="12">
        <f t="shared" si="53"/>
        <v>0.11607358755890671</v>
      </c>
      <c r="P415" s="11">
        <f t="shared" si="54"/>
        <v>0.00016627451676040557</v>
      </c>
      <c r="Q415" s="10">
        <f t="shared" si="55"/>
        <v>1.9300079680003838E-05</v>
      </c>
    </row>
    <row r="416" spans="1:17" ht="15.5">
      <c r="A416" t="s">
        <v>263</v>
      </c>
      <c r="B416" t="s">
        <v>262</v>
      </c>
      <c r="C416" t="s">
        <v>261</v>
      </c>
      <c r="D416">
        <v>7081813929.5999994</v>
      </c>
      <c r="E416">
        <v>3.3057026632895852</v>
      </c>
      <c r="F416">
        <v>4.0629999999999997</v>
      </c>
      <c r="G416">
        <v>54.354239999999997</v>
      </c>
      <c r="H416">
        <v>130.29</v>
      </c>
      <c r="I416" s="8"/>
      <c r="J416" s="16" t="str">
        <f t="shared" si="48"/>
        <v>Snap-on Inc</v>
      </c>
      <c r="K416" s="15" t="str">
        <f t="shared" si="49"/>
        <v>SNA</v>
      </c>
      <c r="L416" s="14">
        <f t="shared" si="50"/>
        <v>7081.813929599999</v>
      </c>
      <c r="M416" s="13">
        <f t="shared" si="51"/>
        <v>0.03305702663289585</v>
      </c>
      <c r="N416" s="13">
        <f t="shared" si="52"/>
        <v>0.040629999999999999</v>
      </c>
      <c r="O416" s="12">
        <f t="shared" si="53"/>
        <v>0.074358580128943141</v>
      </c>
      <c r="P416" s="11">
        <f t="shared" si="54"/>
        <v>0.0002795699534889857</v>
      </c>
      <c r="Q416" s="10">
        <f t="shared" si="55"/>
        <v>2.0788424788155651E-05</v>
      </c>
    </row>
    <row r="417" spans="1:17" ht="15.5">
      <c r="A417" t="s">
        <v>260</v>
      </c>
      <c r="B417" t="s">
        <v>259</v>
      </c>
      <c r="C417" t="s">
        <v>258</v>
      </c>
      <c r="D417">
        <v>23603688236.799999</v>
      </c>
      <c r="E417" t="s">
        <v>8</v>
      </c>
      <c r="F417">
        <v>14.137000000000001</v>
      </c>
      <c r="G417">
        <v>150.22710000000001</v>
      </c>
      <c r="H417">
        <v>157.12</v>
      </c>
      <c r="I417" s="8"/>
      <c r="J417" s="16" t="str">
        <f t="shared" si="48"/>
        <v>Synopsys Inc</v>
      </c>
      <c r="K417" s="15" t="str">
        <f t="shared" si="49"/>
        <v>SNPS</v>
      </c>
      <c r="L417" s="14">
        <f t="shared" si="50"/>
        <v>23603.688236800001</v>
      </c>
      <c r="M417" s="13" t="str">
        <f t="shared" si="51"/>
        <v>0.00%</v>
      </c>
      <c r="N417" s="13">
        <f t="shared" si="52"/>
        <v>0.14137</v>
      </c>
      <c r="O417" s="12">
        <f t="shared" si="53"/>
        <v>0.14137</v>
      </c>
      <c r="P417" s="11">
        <f t="shared" si="54"/>
        <v>0.00093180675009678186</v>
      </c>
      <c r="Q417" s="10">
        <f t="shared" si="55"/>
        <v>0.00013172952026118203</v>
      </c>
    </row>
    <row r="418" spans="1:17" ht="15.5">
      <c r="A418" t="s">
        <v>257</v>
      </c>
      <c r="B418" t="s">
        <v>256</v>
      </c>
      <c r="C418" t="s">
        <v>255</v>
      </c>
      <c r="D418">
        <v>59963988672.750008</v>
      </c>
      <c r="E418">
        <v>4.4826370527058002</v>
      </c>
      <c r="F418">
        <v>4.18</v>
      </c>
      <c r="G418">
        <v>1057.0070000000001</v>
      </c>
      <c r="H418">
        <v>56.73</v>
      </c>
      <c r="I418" s="8"/>
      <c r="J418" s="16" t="str">
        <f t="shared" si="48"/>
        <v>Southern Co/The</v>
      </c>
      <c r="K418" s="15" t="str">
        <f t="shared" si="49"/>
        <v>SO</v>
      </c>
      <c r="L418" s="14">
        <f t="shared" si="50"/>
        <v>59963.988672750005</v>
      </c>
      <c r="M418" s="13">
        <f t="shared" si="51"/>
        <v>0.044826370527057999</v>
      </c>
      <c r="N418" s="13">
        <f t="shared" si="52"/>
        <v>0.041799999999999997</v>
      </c>
      <c r="O418" s="12">
        <f t="shared" si="53"/>
        <v>0.087563241671073502</v>
      </c>
      <c r="P418" s="11">
        <f t="shared" si="54"/>
        <v>0.0023672084145257501</v>
      </c>
      <c r="Q418" s="10">
        <f t="shared" si="55"/>
        <v>0.00020728044248691699</v>
      </c>
    </row>
    <row r="419" spans="1:17" ht="15.5">
      <c r="A419" t="s">
        <v>254</v>
      </c>
      <c r="B419" t="s">
        <v>253</v>
      </c>
      <c r="C419" t="s">
        <v>252</v>
      </c>
      <c r="D419">
        <v>20406395963.249996</v>
      </c>
      <c r="E419">
        <v>12.165643252957915</v>
      </c>
      <c r="F419">
        <v>1.833</v>
      </c>
      <c r="G419">
        <v>305.61419999999998</v>
      </c>
      <c r="H419">
        <v>66.77</v>
      </c>
      <c r="I419" s="8"/>
      <c r="J419" s="16" t="str">
        <f t="shared" si="48"/>
        <v>Simon Property Group Inc</v>
      </c>
      <c r="K419" s="15" t="str">
        <f t="shared" si="49"/>
        <v>SPG</v>
      </c>
      <c r="L419" s="14">
        <f t="shared" si="50"/>
        <v>20406.395963249997</v>
      </c>
      <c r="M419" s="13">
        <f t="shared" si="51"/>
        <v>0.12165643252957915</v>
      </c>
      <c r="N419" s="13">
        <f t="shared" si="52"/>
        <v>0.018329999999999999</v>
      </c>
      <c r="O419" s="12">
        <f t="shared" si="53"/>
        <v>0.14110141373371277</v>
      </c>
      <c r="P419" s="11">
        <f t="shared" si="54"/>
        <v>0.00080558670801533794</v>
      </c>
      <c r="Q419" s="10">
        <f t="shared" si="55"/>
        <v>0.00011366942338605186</v>
      </c>
    </row>
    <row r="420" spans="1:17" ht="15.5">
      <c r="A420" t="s">
        <v>251</v>
      </c>
      <c r="B420" t="s">
        <v>250</v>
      </c>
      <c r="C420" t="s">
        <v>249</v>
      </c>
      <c r="D420">
        <v>70554792000</v>
      </c>
      <c r="E420">
        <v>0.91300191204588899</v>
      </c>
      <c r="F420">
        <v>11.80</v>
      </c>
      <c r="G420">
        <v>240.89999999999998</v>
      </c>
      <c r="H420">
        <v>292.88</v>
      </c>
      <c r="I420" s="8"/>
      <c r="J420" s="16" t="str">
        <f t="shared" si="48"/>
        <v>S&amp;P Global Inc</v>
      </c>
      <c r="K420" s="15" t="str">
        <f t="shared" si="49"/>
        <v>SPGI</v>
      </c>
      <c r="L420" s="14">
        <f t="shared" si="50"/>
        <v>70554.792000000001</v>
      </c>
      <c r="M420" s="13">
        <f t="shared" si="51"/>
        <v>0.009130019120458889</v>
      </c>
      <c r="N420" s="13">
        <f t="shared" si="52"/>
        <v>0.11800000000000001</v>
      </c>
      <c r="O420" s="12">
        <f t="shared" si="53"/>
        <v>0.12766869024856598</v>
      </c>
      <c r="P420" s="11">
        <f t="shared" si="54"/>
        <v>0.0027853033296201253</v>
      </c>
      <c r="Q420" s="10">
        <f t="shared" si="55"/>
        <v>0.00035559602803757125</v>
      </c>
    </row>
    <row r="421" spans="1:17" ht="15.5">
      <c r="A421" t="s">
        <v>248</v>
      </c>
      <c r="B421" t="s">
        <v>247</v>
      </c>
      <c r="C421" t="s">
        <v>246</v>
      </c>
      <c r="D421">
        <v>36212813973.549995</v>
      </c>
      <c r="E421">
        <v>3.3710133225676224</v>
      </c>
      <c r="F421">
        <v>7.2229999999999999</v>
      </c>
      <c r="G421">
        <v>292.39249999999998</v>
      </c>
      <c r="H421">
        <v>123.85</v>
      </c>
      <c r="I421" s="8"/>
      <c r="J421" s="16" t="str">
        <f t="shared" si="48"/>
        <v>Sempra Energy</v>
      </c>
      <c r="K421" s="15" t="str">
        <f t="shared" si="49"/>
        <v>SRE</v>
      </c>
      <c r="L421" s="14">
        <f t="shared" si="50"/>
        <v>36212.813973549994</v>
      </c>
      <c r="M421" s="13">
        <f t="shared" si="51"/>
        <v>0.033710133225676224</v>
      </c>
      <c r="N421" s="13">
        <f t="shared" si="52"/>
        <v>0.072230000000000003</v>
      </c>
      <c r="O421" s="12">
        <f t="shared" si="53"/>
        <v>0.10715757468712152</v>
      </c>
      <c r="P421" s="11">
        <f t="shared" si="54"/>
        <v>0.0014295793166740963</v>
      </c>
      <c r="Q421" s="10">
        <f t="shared" si="55"/>
        <v>0.00015319025239766862</v>
      </c>
    </row>
    <row r="422" spans="1:17" ht="15.5">
      <c r="A422" t="s">
        <v>245</v>
      </c>
      <c r="B422" t="s">
        <v>244</v>
      </c>
      <c r="C422" t="s">
        <v>243</v>
      </c>
      <c r="D422">
        <v>12085869742.5</v>
      </c>
      <c r="E422">
        <v>1.0175438596491229</v>
      </c>
      <c r="F422">
        <v>8.1999999999999993</v>
      </c>
      <c r="G422">
        <v>84.813119999999998</v>
      </c>
      <c r="H422">
        <v>142.50</v>
      </c>
      <c r="I422" s="8"/>
      <c r="J422" s="16" t="str">
        <f t="shared" si="48"/>
        <v>STERIS PLC</v>
      </c>
      <c r="K422" s="15" t="str">
        <f t="shared" si="49"/>
        <v>STE</v>
      </c>
      <c r="L422" s="14">
        <f t="shared" si="50"/>
        <v>12085.869742499999</v>
      </c>
      <c r="M422" s="13">
        <f t="shared" si="51"/>
        <v>0.010175438596491228</v>
      </c>
      <c r="N422" s="13">
        <f t="shared" si="52"/>
        <v>0.08199999999999999</v>
      </c>
      <c r="O422" s="12">
        <f t="shared" si="53"/>
        <v>0.092592631578947357</v>
      </c>
      <c r="P422" s="11">
        <f t="shared" si="54"/>
        <v>0.0004771159021366029</v>
      </c>
      <c r="Q422" s="10">
        <f t="shared" si="55"/>
        <v>4.4177416946991575E-05</v>
      </c>
    </row>
    <row r="423" spans="1:17" ht="15.5">
      <c r="A423" t="s">
        <v>242</v>
      </c>
      <c r="B423" t="s">
        <v>241</v>
      </c>
      <c r="C423" t="s">
        <v>240</v>
      </c>
      <c r="D423">
        <v>22187330825.599998</v>
      </c>
      <c r="E423">
        <v>3.3153553299492384</v>
      </c>
      <c r="F423">
        <v>8.9500000000000011</v>
      </c>
      <c r="G423">
        <v>351.95639999999997</v>
      </c>
      <c r="H423">
        <v>63.04</v>
      </c>
      <c r="I423" s="8"/>
      <c r="J423" s="16" t="str">
        <f t="shared" si="48"/>
        <v>State Street Corp</v>
      </c>
      <c r="K423" s="15" t="str">
        <f t="shared" si="49"/>
        <v>STT</v>
      </c>
      <c r="L423" s="14">
        <f t="shared" si="50"/>
        <v>22187.330825599998</v>
      </c>
      <c r="M423" s="13">
        <f t="shared" si="51"/>
        <v>0.033153553299492385</v>
      </c>
      <c r="N423" s="13">
        <f t="shared" si="52"/>
        <v>0.08950000000000001</v>
      </c>
      <c r="O423" s="12">
        <f t="shared" si="53"/>
        <v>0.12413717480964467</v>
      </c>
      <c r="P423" s="11">
        <f t="shared" si="54"/>
        <v>0.00087589297157770541</v>
      </c>
      <c r="Q423" s="10">
        <f t="shared" si="55"/>
        <v>0.00010873087892728075</v>
      </c>
    </row>
    <row r="424" spans="1:17" ht="15.5">
      <c r="A424" t="s">
        <v>239</v>
      </c>
      <c r="B424" t="s">
        <v>238</v>
      </c>
      <c r="C424" t="s">
        <v>237</v>
      </c>
      <c r="D424">
        <v>12818414504.25</v>
      </c>
      <c r="E424">
        <v>5.153153153153152</v>
      </c>
      <c r="F424">
        <v>4.8280000000000003</v>
      </c>
      <c r="G424">
        <v>256.62489999999997</v>
      </c>
      <c r="H424">
        <v>49.95</v>
      </c>
      <c r="I424" s="8"/>
      <c r="J424" s="16" t="str">
        <f t="shared" si="48"/>
        <v>Seagate Technology PLC</v>
      </c>
      <c r="K424" s="15" t="str">
        <f t="shared" si="49"/>
        <v>STX</v>
      </c>
      <c r="L424" s="14">
        <f t="shared" si="50"/>
        <v>12818.41450425</v>
      </c>
      <c r="M424" s="13">
        <f t="shared" si="51"/>
        <v>0.051531531531531519</v>
      </c>
      <c r="N424" s="13">
        <f t="shared" si="52"/>
        <v>0.048280000000000003</v>
      </c>
      <c r="O424" s="12">
        <f t="shared" si="53"/>
        <v>0.10105550270270269</v>
      </c>
      <c r="P424" s="11">
        <f t="shared" si="54"/>
        <v>0.00050603469427191333</v>
      </c>
      <c r="Q424" s="10">
        <f t="shared" si="55"/>
        <v>5.1137590414656667E-05</v>
      </c>
    </row>
    <row r="425" spans="1:17" ht="15.5">
      <c r="A425" t="s">
        <v>236</v>
      </c>
      <c r="B425" t="s">
        <v>235</v>
      </c>
      <c r="C425" t="s">
        <v>234</v>
      </c>
      <c r="D425">
        <v>31565353463.889999</v>
      </c>
      <c r="E425">
        <v>1.8471066852875102</v>
      </c>
      <c r="F425">
        <v>2.11</v>
      </c>
      <c r="G425">
        <v>167.85290000000001</v>
      </c>
      <c r="H425">
        <v>164.69</v>
      </c>
      <c r="I425" s="8"/>
      <c r="J425" s="16" t="str">
        <f t="shared" si="48"/>
        <v>Constellation Brands Inc</v>
      </c>
      <c r="K425" s="15" t="str">
        <f t="shared" si="49"/>
        <v>STZ</v>
      </c>
      <c r="L425" s="14">
        <f t="shared" si="50"/>
        <v>31565.353463889998</v>
      </c>
      <c r="M425" s="13">
        <f t="shared" si="51"/>
        <v>0.018471066852875102</v>
      </c>
      <c r="N425" s="13">
        <f t="shared" si="52"/>
        <v>0.021099999999999997</v>
      </c>
      <c r="O425" s="12">
        <f t="shared" si="53"/>
        <v>0.03976593660817293</v>
      </c>
      <c r="P425" s="11">
        <f t="shared" si="54"/>
        <v>0.0012461107404810855</v>
      </c>
      <c r="Q425" s="10">
        <f t="shared" si="55"/>
        <v>4.9552760712734276E-05</v>
      </c>
    </row>
    <row r="426" spans="1:17" ht="15.5">
      <c r="A426" t="s">
        <v>233</v>
      </c>
      <c r="B426" t="s">
        <v>232</v>
      </c>
      <c r="C426" t="s">
        <v>231</v>
      </c>
      <c r="D426">
        <v>16973606132.799999</v>
      </c>
      <c r="E426">
        <v>2.527223230490018</v>
      </c>
      <c r="F426">
        <v>2.635</v>
      </c>
      <c r="G426">
        <v>154.02549999999999</v>
      </c>
      <c r="H426">
        <v>110.20</v>
      </c>
      <c r="I426" s="8"/>
      <c r="J426" s="16" t="str">
        <f t="shared" si="48"/>
        <v>Stanley Black &amp; Decker Inc</v>
      </c>
      <c r="K426" s="15" t="str">
        <f t="shared" si="49"/>
        <v>SWK</v>
      </c>
      <c r="L426" s="14">
        <f t="shared" si="50"/>
        <v>16973.6061328</v>
      </c>
      <c r="M426" s="13">
        <f t="shared" si="51"/>
        <v>0.02527223230490018</v>
      </c>
      <c r="N426" s="13">
        <f t="shared" si="52"/>
        <v>0.026350000000000002</v>
      </c>
      <c r="O426" s="12">
        <f t="shared" si="53"/>
        <v>0.051955193965517239</v>
      </c>
      <c r="P426" s="11">
        <f t="shared" si="54"/>
        <v>0.00067006988947467124</v>
      </c>
      <c r="Q426" s="10">
        <f t="shared" si="55"/>
        <v>3.4813611078109243E-05</v>
      </c>
    </row>
    <row r="427" spans="1:17" ht="15.5">
      <c r="A427" t="s">
        <v>230</v>
      </c>
      <c r="B427" t="s">
        <v>229</v>
      </c>
      <c r="C427" t="s">
        <v>228</v>
      </c>
      <c r="D427">
        <v>17614185845.480003</v>
      </c>
      <c r="E427">
        <v>1.7038891028109358</v>
      </c>
      <c r="F427">
        <v>11.837</v>
      </c>
      <c r="G427">
        <v>169.56279999999998</v>
      </c>
      <c r="H427">
        <v>103.88</v>
      </c>
      <c r="I427" s="8"/>
      <c r="J427" s="16" t="str">
        <f t="shared" si="48"/>
        <v>Skyworks Solutions Inc</v>
      </c>
      <c r="K427" s="15" t="str">
        <f t="shared" si="49"/>
        <v>SWKS</v>
      </c>
      <c r="L427" s="14">
        <f t="shared" si="50"/>
        <v>17614.185845480002</v>
      </c>
      <c r="M427" s="13">
        <f t="shared" si="51"/>
        <v>0.017038891028109359</v>
      </c>
      <c r="N427" s="13">
        <f t="shared" si="52"/>
        <v>0.11837</v>
      </c>
      <c r="O427" s="12">
        <f t="shared" si="53"/>
        <v>0.13641733779360801</v>
      </c>
      <c r="P427" s="11">
        <f t="shared" si="54"/>
        <v>0.00069535816197946031</v>
      </c>
      <c r="Q427" s="10">
        <f t="shared" si="55"/>
        <v>9.485890927029444E-05</v>
      </c>
    </row>
    <row r="428" spans="1:17" ht="15.5">
      <c r="A428" t="s">
        <v>227</v>
      </c>
      <c r="B428" t="s">
        <v>226</v>
      </c>
      <c r="C428" t="s">
        <v>225</v>
      </c>
      <c r="D428">
        <v>11551577876.539999</v>
      </c>
      <c r="E428">
        <v>4.4820616472966144</v>
      </c>
      <c r="F428">
        <v>-3.5220000000000002</v>
      </c>
      <c r="G428">
        <v>583.70780000000002</v>
      </c>
      <c r="H428">
        <v>19.79</v>
      </c>
      <c r="I428" s="8"/>
      <c r="J428" s="16" t="str">
        <f t="shared" si="48"/>
        <v>Synchrony Financial</v>
      </c>
      <c r="K428" s="15" t="str">
        <f t="shared" si="49"/>
        <v>SYF</v>
      </c>
      <c r="L428" s="14">
        <f t="shared" si="50"/>
        <v>11551.577876539999</v>
      </c>
      <c r="M428" s="13">
        <f t="shared" si="51"/>
        <v>0.044820616472966146</v>
      </c>
      <c r="N428" s="13">
        <f t="shared" si="52"/>
        <v>-0.035220000000000001</v>
      </c>
      <c r="O428" s="12">
        <f t="shared" si="53"/>
        <v>0.0088113254168772082</v>
      </c>
      <c r="P428" s="11">
        <f t="shared" si="54"/>
        <v>0.00045602357274177827</v>
      </c>
      <c r="Q428" s="10">
        <f t="shared" si="55"/>
        <v>4.0181720971947835E-06</v>
      </c>
    </row>
    <row r="429" spans="1:17" ht="15.5">
      <c r="A429" t="s">
        <v>224</v>
      </c>
      <c r="B429" t="s">
        <v>223</v>
      </c>
      <c r="C429" t="s">
        <v>222</v>
      </c>
      <c r="D429">
        <v>69879221512.429993</v>
      </c>
      <c r="E429">
        <v>1.2363889931877918</v>
      </c>
      <c r="F429">
        <v>8.90</v>
      </c>
      <c r="G429">
        <v>374.82819999999998</v>
      </c>
      <c r="H429">
        <v>186.43</v>
      </c>
      <c r="I429" s="8"/>
      <c r="J429" s="16" t="str">
        <f t="shared" si="48"/>
        <v>Stryker Corp</v>
      </c>
      <c r="K429" s="15" t="str">
        <f t="shared" si="49"/>
        <v>SYK</v>
      </c>
      <c r="L429" s="14">
        <f t="shared" si="50"/>
        <v>69879.221512429998</v>
      </c>
      <c r="M429" s="13">
        <f t="shared" si="51"/>
        <v>0.012363889931877918</v>
      </c>
      <c r="N429" s="13">
        <f t="shared" si="52"/>
        <v>0.08900000000000001</v>
      </c>
      <c r="O429" s="12">
        <f t="shared" si="53"/>
        <v>0.1019140830338465</v>
      </c>
      <c r="P429" s="11">
        <f t="shared" si="54"/>
        <v>0.0027586337204400456</v>
      </c>
      <c r="Q429" s="10">
        <f t="shared" si="55"/>
        <v>0.00028114362604489569</v>
      </c>
    </row>
    <row r="430" spans="1:17" ht="15.5">
      <c r="A430" t="s">
        <v>221</v>
      </c>
      <c r="B430" t="s">
        <v>220</v>
      </c>
      <c r="C430" t="s">
        <v>219</v>
      </c>
      <c r="D430">
        <v>28613777852.869999</v>
      </c>
      <c r="E430">
        <v>3.0922338724009237</v>
      </c>
      <c r="F430">
        <v>8.9670000000000005</v>
      </c>
      <c r="G430">
        <v>508.5086</v>
      </c>
      <c r="H430">
        <v>56.27</v>
      </c>
      <c r="I430" s="8"/>
      <c r="J430" s="16" t="str">
        <f t="shared" si="48"/>
        <v>Sysco Corp</v>
      </c>
      <c r="K430" s="15" t="str">
        <f t="shared" si="49"/>
        <v>SYY</v>
      </c>
      <c r="L430" s="14">
        <f t="shared" si="50"/>
        <v>28613.77785287</v>
      </c>
      <c r="M430" s="13">
        <f t="shared" si="51"/>
        <v>0.030922338724009239</v>
      </c>
      <c r="N430" s="13">
        <f t="shared" si="52"/>
        <v>0.08967</v>
      </c>
      <c r="O430" s="12">
        <f t="shared" si="53"/>
        <v>0.1219787417807002</v>
      </c>
      <c r="P430" s="11">
        <f t="shared" si="54"/>
        <v>0.001129590896201769</v>
      </c>
      <c r="Q430" s="10">
        <f t="shared" si="55"/>
        <v>0.0001377860762456253</v>
      </c>
    </row>
    <row r="431" spans="1:17" ht="15.5">
      <c r="A431" t="s">
        <v>218</v>
      </c>
      <c r="B431" t="s">
        <v>217</v>
      </c>
      <c r="C431" t="s">
        <v>216</v>
      </c>
      <c r="D431">
        <v>217098750000</v>
      </c>
      <c r="E431">
        <v>6.8001312766655735</v>
      </c>
      <c r="F431">
        <v>4.4829999999999997</v>
      </c>
      <c r="G431">
        <v>7125</v>
      </c>
      <c r="H431">
        <v>30.47</v>
      </c>
      <c r="I431" s="8"/>
      <c r="J431" s="16" t="str">
        <f t="shared" si="48"/>
        <v>AT&amp;T Inc</v>
      </c>
      <c r="K431" s="15" t="str">
        <f t="shared" si="49"/>
        <v>T</v>
      </c>
      <c r="L431" s="14">
        <f t="shared" si="50"/>
        <v>217098.75</v>
      </c>
      <c r="M431" s="13">
        <f t="shared" si="51"/>
        <v>0.068001312766655733</v>
      </c>
      <c r="N431" s="13">
        <f t="shared" si="52"/>
        <v>0.044829999999999995</v>
      </c>
      <c r="O431" s="12">
        <f t="shared" si="53"/>
        <v>0.11435556219232032</v>
      </c>
      <c r="P431" s="11">
        <f t="shared" si="54"/>
        <v>0.0085704436805846881</v>
      </c>
      <c r="Q431" s="10">
        <f t="shared" si="55"/>
        <v>0.000980077905330881</v>
      </c>
    </row>
    <row r="432" spans="1:17" ht="15.5">
      <c r="A432" t="s">
        <v>215</v>
      </c>
      <c r="B432" t="s">
        <v>214</v>
      </c>
      <c r="C432" t="s">
        <v>213</v>
      </c>
      <c r="D432">
        <v>9137396254.8100014</v>
      </c>
      <c r="E432">
        <v>5.3328456474030723</v>
      </c>
      <c r="F432">
        <v>-6.367</v>
      </c>
      <c r="G432">
        <v>196.47199999999998</v>
      </c>
      <c r="H432">
        <v>41.01</v>
      </c>
      <c r="I432" s="8"/>
      <c r="J432" s="16" t="str">
        <f t="shared" si="48"/>
        <v>Molson Coors Beverage Co</v>
      </c>
      <c r="K432" s="15" t="str">
        <f t="shared" si="49"/>
        <v>TAP</v>
      </c>
      <c r="L432" s="14">
        <f t="shared" si="50"/>
        <v>9137.3962548100008</v>
      </c>
      <c r="M432" s="13">
        <f t="shared" si="51"/>
        <v>0.053328456474030721</v>
      </c>
      <c r="N432" s="13">
        <f t="shared" si="52"/>
        <v>-0.063670000000000004</v>
      </c>
      <c r="O432" s="12">
        <f t="shared" si="53"/>
        <v>-0.012039254937820057</v>
      </c>
      <c r="P432" s="11">
        <f t="shared" si="54"/>
        <v>0.00036071852089905896</v>
      </c>
      <c r="Q432" s="10">
        <f t="shared" si="55"/>
        <v>-4.342782233897143E-06</v>
      </c>
    </row>
    <row r="433" spans="1:17" ht="15.5">
      <c r="A433" t="s">
        <v>212</v>
      </c>
      <c r="B433" t="s">
        <v>211</v>
      </c>
      <c r="C433" t="s">
        <v>210</v>
      </c>
      <c r="D433">
        <v>19492922854.400002</v>
      </c>
      <c r="E433">
        <v>3.5804781315412582</v>
      </c>
      <c r="F433">
        <v>7.17</v>
      </c>
      <c r="G433">
        <v>53.68768</v>
      </c>
      <c r="H433">
        <v>363.08</v>
      </c>
      <c r="I433" s="8"/>
      <c r="J433" s="16" t="str">
        <f t="shared" si="48"/>
        <v>TransDigm Group Inc</v>
      </c>
      <c r="K433" s="15" t="str">
        <f t="shared" si="49"/>
        <v>TDG</v>
      </c>
      <c r="L433" s="14">
        <f t="shared" si="50"/>
        <v>19492.9228544</v>
      </c>
      <c r="M433" s="13">
        <f t="shared" si="51"/>
        <v>0.035804781315412579</v>
      </c>
      <c r="N433" s="13">
        <f t="shared" si="52"/>
        <v>0.0717</v>
      </c>
      <c r="O433" s="12">
        <f t="shared" si="53"/>
        <v>0.10878838272557012</v>
      </c>
      <c r="P433" s="11">
        <f t="shared" si="54"/>
        <v>0.00076952537724707002</v>
      </c>
      <c r="Q433" s="10">
        <f t="shared" si="55"/>
        <v>8.3715421256992987E-05</v>
      </c>
    </row>
    <row r="434" spans="1:17" ht="15.5">
      <c r="A434" t="s">
        <v>209</v>
      </c>
      <c r="B434" t="s">
        <v>208</v>
      </c>
      <c r="C434" t="s">
        <v>207</v>
      </c>
      <c r="D434">
        <v>24320665627.559998</v>
      </c>
      <c r="E434">
        <v>2.5074870677919963</v>
      </c>
      <c r="F434">
        <v>9.7080000000000002</v>
      </c>
      <c r="G434">
        <v>331.0736</v>
      </c>
      <c r="H434">
        <v>73.459999999999994</v>
      </c>
      <c r="I434" s="8"/>
      <c r="J434" s="16" t="str">
        <f t="shared" si="48"/>
        <v>TE Connectivity Ltd</v>
      </c>
      <c r="K434" s="15" t="str">
        <f t="shared" si="49"/>
        <v>TEL</v>
      </c>
      <c r="L434" s="14">
        <f t="shared" si="50"/>
        <v>24320.665627559996</v>
      </c>
      <c r="M434" s="13">
        <f t="shared" si="51"/>
        <v>0.025074870677919962</v>
      </c>
      <c r="N434" s="13">
        <f t="shared" si="52"/>
        <v>0.09708</v>
      </c>
      <c r="O434" s="12">
        <f t="shared" si="53"/>
        <v>0.12337200490062619</v>
      </c>
      <c r="P434" s="11">
        <f t="shared" si="54"/>
        <v>0.00096011098652265309</v>
      </c>
      <c r="Q434" s="10">
        <f t="shared" si="55"/>
        <v>0.0001184508173344178</v>
      </c>
    </row>
    <row r="435" spans="1:17" ht="15.5">
      <c r="A435" t="s">
        <v>206</v>
      </c>
      <c r="B435" t="s">
        <v>205</v>
      </c>
      <c r="C435" t="s">
        <v>204</v>
      </c>
      <c r="D435">
        <v>50287244520</v>
      </c>
      <c r="E435">
        <v>4.852625937834941</v>
      </c>
      <c r="F435">
        <v>2.1030000000000002</v>
      </c>
      <c r="G435">
        <v>1347.461</v>
      </c>
      <c r="H435">
        <v>37.32</v>
      </c>
      <c r="I435" s="8"/>
      <c r="J435" s="16" t="str">
        <f t="shared" si="48"/>
        <v>Truist Financial Corp</v>
      </c>
      <c r="K435" s="15" t="str">
        <f t="shared" si="49"/>
        <v>TFC</v>
      </c>
      <c r="L435" s="14">
        <f t="shared" si="50"/>
        <v>50287.24452</v>
      </c>
      <c r="M435" s="13">
        <f t="shared" si="51"/>
        <v>0.04852625937834941</v>
      </c>
      <c r="N435" s="13">
        <f t="shared" si="52"/>
        <v>0.021030000000000004</v>
      </c>
      <c r="O435" s="12">
        <f t="shared" si="53"/>
        <v>0.07006651299571276</v>
      </c>
      <c r="P435" s="11">
        <f t="shared" si="54"/>
        <v>0.001985197966411373</v>
      </c>
      <c r="Q435" s="10">
        <f t="shared" si="55"/>
        <v>0.00013909589911262501</v>
      </c>
    </row>
    <row r="436" spans="1:17" ht="15.5">
      <c r="A436" t="s">
        <v>203</v>
      </c>
      <c r="B436" t="s">
        <v>202</v>
      </c>
      <c r="C436" t="s">
        <v>201</v>
      </c>
      <c r="D436">
        <v>15571085868</v>
      </c>
      <c r="E436">
        <v>0.40101371496720339</v>
      </c>
      <c r="F436">
        <v>13.50</v>
      </c>
      <c r="G436">
        <v>46.425419999999995</v>
      </c>
      <c r="H436">
        <v>335.40</v>
      </c>
      <c r="I436" s="8"/>
      <c r="J436" s="16" t="str">
        <f t="shared" si="48"/>
        <v>Teleflex Inc</v>
      </c>
      <c r="K436" s="15" t="str">
        <f t="shared" si="49"/>
        <v>TFX</v>
      </c>
      <c r="L436" s="14">
        <f t="shared" si="50"/>
        <v>15571.085868</v>
      </c>
      <c r="M436" s="13">
        <f t="shared" si="51"/>
        <v>0.0040101371496720339</v>
      </c>
      <c r="N436" s="13">
        <f t="shared" si="52"/>
        <v>0.13500000000000001</v>
      </c>
      <c r="O436" s="12">
        <f t="shared" si="53"/>
        <v>0.13928082140727491</v>
      </c>
      <c r="P436" s="11">
        <f t="shared" si="54"/>
        <v>0.00061470236229937828</v>
      </c>
      <c r="Q436" s="10">
        <f t="shared" si="55"/>
        <v>8.5616249942049698E-05</v>
      </c>
    </row>
    <row r="437" spans="1:17" ht="15.5">
      <c r="A437" t="s">
        <v>200</v>
      </c>
      <c r="B437" t="s">
        <v>199</v>
      </c>
      <c r="C437" t="s">
        <v>198</v>
      </c>
      <c r="D437">
        <v>54851185296.479996</v>
      </c>
      <c r="E437">
        <v>2.5341716785128487</v>
      </c>
      <c r="F437">
        <v>8.66</v>
      </c>
      <c r="G437">
        <v>499.82859999999999</v>
      </c>
      <c r="H437">
        <v>109.74</v>
      </c>
      <c r="I437" s="8"/>
      <c r="J437" s="16" t="str">
        <f t="shared" si="48"/>
        <v>Target Corp</v>
      </c>
      <c r="K437" s="15" t="str">
        <f t="shared" si="49"/>
        <v>TGT</v>
      </c>
      <c r="L437" s="14">
        <f t="shared" si="50"/>
        <v>54851.185296479998</v>
      </c>
      <c r="M437" s="13">
        <f t="shared" si="51"/>
        <v>0.025341716785128487</v>
      </c>
      <c r="N437" s="13">
        <f t="shared" si="52"/>
        <v>0.086599999999999996</v>
      </c>
      <c r="O437" s="12">
        <f t="shared" si="53"/>
        <v>0.11303901312192455</v>
      </c>
      <c r="P437" s="11">
        <f t="shared" si="54"/>
        <v>0.0021653694201223951</v>
      </c>
      <c r="Q437" s="10">
        <f t="shared" si="55"/>
        <v>0.00024477122229502957</v>
      </c>
    </row>
    <row r="438" spans="1:17" ht="15.5">
      <c r="A438" t="s">
        <v>197</v>
      </c>
      <c r="B438" t="s">
        <v>196</v>
      </c>
      <c r="C438" t="s">
        <v>195</v>
      </c>
      <c r="D438">
        <v>15348889391</v>
      </c>
      <c r="E438">
        <v>1.9383399209486165</v>
      </c>
      <c r="F438" t="s">
        <v>8</v>
      </c>
      <c r="G438">
        <v>121.3351</v>
      </c>
      <c r="H438">
        <v>126.50</v>
      </c>
      <c r="I438" s="8"/>
      <c r="J438" s="16" t="str">
        <f t="shared" si="48"/>
        <v>Tiffany &amp; Co</v>
      </c>
      <c r="K438" s="15" t="str">
        <f t="shared" si="49"/>
        <v>TIF</v>
      </c>
      <c r="L438" s="14">
        <f t="shared" si="50"/>
        <v>15348.889391000001</v>
      </c>
      <c r="M438" s="13">
        <f t="shared" si="51"/>
        <v>0.019383399209486164</v>
      </c>
      <c r="N438" s="13" t="str">
        <f t="shared" si="52"/>
        <v>N/A</v>
      </c>
      <c r="O438" s="12" t="str">
        <f t="shared" si="53"/>
        <v>N/A</v>
      </c>
      <c r="P438" s="11" t="str">
        <f t="shared" si="54"/>
        <v>N/A</v>
      </c>
      <c r="Q438" s="10" t="str">
        <f t="shared" si="55"/>
        <v>N/A</v>
      </c>
    </row>
    <row r="439" spans="1:17" ht="15.5">
      <c r="A439" t="s">
        <v>194</v>
      </c>
      <c r="B439" t="s">
        <v>193</v>
      </c>
      <c r="C439" t="s">
        <v>192</v>
      </c>
      <c r="D439">
        <v>58753562333.849991</v>
      </c>
      <c r="E439">
        <v>1.510703363914373</v>
      </c>
      <c r="F439">
        <v>8.40</v>
      </c>
      <c r="G439">
        <v>1197.83</v>
      </c>
      <c r="H439">
        <v>49.05</v>
      </c>
      <c r="I439" s="8"/>
      <c r="J439" s="16" t="str">
        <f t="shared" si="48"/>
        <v>TJX Cos Inc/The</v>
      </c>
      <c r="K439" s="15" t="str">
        <f t="shared" si="49"/>
        <v>TJX</v>
      </c>
      <c r="L439" s="14">
        <f t="shared" si="50"/>
        <v>58753.562333849994</v>
      </c>
      <c r="M439" s="13">
        <f t="shared" si="51"/>
        <v>0.01510703363914373</v>
      </c>
      <c r="N439" s="13">
        <f t="shared" si="52"/>
        <v>0.084000000000000005</v>
      </c>
      <c r="O439" s="12">
        <f t="shared" si="53"/>
        <v>0.099741529051987771</v>
      </c>
      <c r="P439" s="11">
        <f t="shared" si="54"/>
        <v>0.0023194242114060229</v>
      </c>
      <c r="Q439" s="10">
        <f t="shared" si="55"/>
        <v>0.00023134291736583767</v>
      </c>
    </row>
    <row r="440" spans="1:17" ht="15.5">
      <c r="A440" t="s">
        <v>191</v>
      </c>
      <c r="B440" t="s">
        <v>190</v>
      </c>
      <c r="C440" t="s">
        <v>189</v>
      </c>
      <c r="D440">
        <v>132182235486.71999</v>
      </c>
      <c r="E440">
        <v>0.25277877375403368</v>
      </c>
      <c r="F440">
        <v>8.3000000000000007</v>
      </c>
      <c r="G440">
        <v>394.9511</v>
      </c>
      <c r="H440">
        <v>334.68</v>
      </c>
      <c r="I440" s="8"/>
      <c r="J440" s="16" t="str">
        <f t="shared" si="48"/>
        <v>Thermo Fisher Scientific Inc</v>
      </c>
      <c r="K440" s="15" t="str">
        <f t="shared" si="49"/>
        <v>TMO</v>
      </c>
      <c r="L440" s="14">
        <f t="shared" si="50"/>
        <v>132182.23548671999</v>
      </c>
      <c r="M440" s="13">
        <f t="shared" si="51"/>
        <v>0.0025277877375403366</v>
      </c>
      <c r="N440" s="13">
        <f t="shared" si="52"/>
        <v>0.083000000000000004</v>
      </c>
      <c r="O440" s="12">
        <f t="shared" si="53"/>
        <v>0.085632690928648267</v>
      </c>
      <c r="P440" s="11">
        <f t="shared" si="54"/>
        <v>0.0052181802281805701</v>
      </c>
      <c r="Q440" s="10">
        <f t="shared" si="55"/>
        <v>0.00044684681468977006</v>
      </c>
    </row>
    <row r="441" spans="1:17" ht="15.5">
      <c r="A441" t="s">
        <v>188</v>
      </c>
      <c r="B441" t="s">
        <v>187</v>
      </c>
      <c r="C441" t="s">
        <v>186</v>
      </c>
      <c r="D441">
        <v>108388198557.39998</v>
      </c>
      <c r="E441">
        <v>0.40774487471526194</v>
      </c>
      <c r="F441">
        <v>19.30</v>
      </c>
      <c r="G441">
        <v>1234.49</v>
      </c>
      <c r="H441">
        <v>87.80</v>
      </c>
      <c r="I441" s="8"/>
      <c r="J441" s="16" t="str">
        <f t="shared" si="48"/>
        <v>T-Mobile US Inc</v>
      </c>
      <c r="K441" s="15" t="str">
        <f t="shared" si="49"/>
        <v>TMUS</v>
      </c>
      <c r="L441" s="14">
        <f t="shared" si="50"/>
        <v>108388.19855739999</v>
      </c>
      <c r="M441" s="13">
        <f t="shared" si="51"/>
        <v>0.0040774487471526193</v>
      </c>
      <c r="N441" s="13">
        <f t="shared" si="52"/>
        <v>0.19300000000000001</v>
      </c>
      <c r="O441" s="12">
        <f t="shared" si="53"/>
        <v>0.19747092255125284</v>
      </c>
      <c r="P441" s="11">
        <f t="shared" si="54"/>
        <v>0.0042788590508983917</v>
      </c>
      <c r="Q441" s="10">
        <f t="shared" si="55"/>
        <v>0.00084495024424768351</v>
      </c>
    </row>
    <row r="442" spans="1:17" ht="15.5">
      <c r="A442" t="s">
        <v>185</v>
      </c>
      <c r="B442" t="s">
        <v>184</v>
      </c>
      <c r="C442" t="s">
        <v>183</v>
      </c>
      <c r="D442">
        <v>4107308648.1599994</v>
      </c>
      <c r="E442">
        <v>7.6075268817204309</v>
      </c>
      <c r="F442">
        <v>9.3000000000000007</v>
      </c>
      <c r="G442">
        <v>276.02879999999999</v>
      </c>
      <c r="H442">
        <v>14.88</v>
      </c>
      <c r="I442" s="8"/>
      <c r="J442" s="16" t="str">
        <f t="shared" si="48"/>
        <v>Tapestry Inc</v>
      </c>
      <c r="K442" s="15" t="str">
        <f t="shared" si="49"/>
        <v>TPR</v>
      </c>
      <c r="L442" s="14">
        <f t="shared" si="50"/>
        <v>4107.3086481599994</v>
      </c>
      <c r="M442" s="13">
        <f t="shared" si="51"/>
        <v>0.076075268817204306</v>
      </c>
      <c r="N442" s="13">
        <f t="shared" si="52"/>
        <v>0.093000000000000013</v>
      </c>
      <c r="O442" s="12">
        <f t="shared" si="53"/>
        <v>0.17261276881720433</v>
      </c>
      <c r="P442" s="11">
        <f t="shared" si="54"/>
        <v>0.00016214491077370878</v>
      </c>
      <c r="Q442" s="10">
        <f t="shared" si="55"/>
        <v>2.7988281998268419E-05</v>
      </c>
    </row>
    <row r="443" spans="1:17" ht="15.5">
      <c r="A443" t="s">
        <v>182</v>
      </c>
      <c r="B443" t="s">
        <v>181</v>
      </c>
      <c r="C443" t="s">
        <v>180</v>
      </c>
      <c r="D443">
        <v>26311477341.290001</v>
      </c>
      <c r="E443">
        <v>3.1012712963763729</v>
      </c>
      <c r="F443">
        <v>0.75700000000000001</v>
      </c>
      <c r="G443">
        <v>227.5489</v>
      </c>
      <c r="H443">
        <v>115.63</v>
      </c>
      <c r="I443" s="8"/>
      <c r="J443" s="16" t="str">
        <f t="shared" si="48"/>
        <v>T Rowe Price Group Inc</v>
      </c>
      <c r="K443" s="15" t="str">
        <f t="shared" si="49"/>
        <v>TROW</v>
      </c>
      <c r="L443" s="14">
        <f t="shared" si="50"/>
        <v>26311.477341289999</v>
      </c>
      <c r="M443" s="13">
        <f t="shared" si="51"/>
        <v>0.03101271296376373</v>
      </c>
      <c r="N443" s="13">
        <f t="shared" si="52"/>
        <v>0.0075700000000000003</v>
      </c>
      <c r="O443" s="12">
        <f t="shared" si="53"/>
        <v>0.038700096082331575</v>
      </c>
      <c r="P443" s="11">
        <f t="shared" si="54"/>
        <v>0.0010387025936653533</v>
      </c>
      <c r="Q443" s="10">
        <f t="shared" si="55"/>
        <v>4.0197890175816185E-05</v>
      </c>
    </row>
    <row r="444" spans="1:17" ht="15.5">
      <c r="A444" t="s">
        <v>179</v>
      </c>
      <c r="B444" t="s">
        <v>178</v>
      </c>
      <c r="C444" t="s">
        <v>177</v>
      </c>
      <c r="D444">
        <v>25589514657.929996</v>
      </c>
      <c r="E444">
        <v>3.3603398873629091</v>
      </c>
      <c r="F444">
        <v>6.21</v>
      </c>
      <c r="G444">
        <v>252.83579999999998</v>
      </c>
      <c r="H444">
        <v>101.21</v>
      </c>
      <c r="I444" s="8"/>
      <c r="J444" s="16" t="str">
        <f t="shared" si="48"/>
        <v>Travelers Cos Inc/The</v>
      </c>
      <c r="K444" s="15" t="str">
        <f t="shared" si="49"/>
        <v>TRV</v>
      </c>
      <c r="L444" s="14">
        <f t="shared" si="50"/>
        <v>25589.514657929998</v>
      </c>
      <c r="M444" s="13">
        <f t="shared" si="51"/>
        <v>0.033603398873629092</v>
      </c>
      <c r="N444" s="13">
        <f t="shared" si="52"/>
        <v>0.062100000000000002</v>
      </c>
      <c r="O444" s="12">
        <f t="shared" si="53"/>
        <v>0.096746784408655279</v>
      </c>
      <c r="P444" s="11">
        <f t="shared" si="54"/>
        <v>0.0010102015520093294</v>
      </c>
      <c r="Q444" s="10">
        <f t="shared" si="55"/>
        <v>9.7733751761535558E-05</v>
      </c>
    </row>
    <row r="445" spans="1:17" ht="15.5">
      <c r="A445" t="s">
        <v>176</v>
      </c>
      <c r="B445" t="s">
        <v>175</v>
      </c>
      <c r="C445" t="s">
        <v>174</v>
      </c>
      <c r="D445">
        <v>11768379843.780001</v>
      </c>
      <c r="E445">
        <v>1.4384304446416247</v>
      </c>
      <c r="F445">
        <v>10.417</v>
      </c>
      <c r="G445">
        <v>116.02459999999999</v>
      </c>
      <c r="H445">
        <v>101.43</v>
      </c>
      <c r="I445" s="8"/>
      <c r="J445" s="16" t="str">
        <f t="shared" si="48"/>
        <v>Tractor Supply Co</v>
      </c>
      <c r="K445" s="15" t="str">
        <f t="shared" si="49"/>
        <v>TSCO</v>
      </c>
      <c r="L445" s="14">
        <f t="shared" si="50"/>
        <v>11768.379843780002</v>
      </c>
      <c r="M445" s="13">
        <f t="shared" si="51"/>
        <v>0.014384304446416247</v>
      </c>
      <c r="N445" s="13">
        <f t="shared" si="52"/>
        <v>0.10417</v>
      </c>
      <c r="O445" s="12">
        <f t="shared" si="53"/>
        <v>0.11930351094350783</v>
      </c>
      <c r="P445" s="11">
        <f t="shared" si="54"/>
        <v>0.00046458230027968627</v>
      </c>
      <c r="Q445" s="10">
        <f t="shared" si="55"/>
        <v>5.5426299545577593E-05</v>
      </c>
    </row>
    <row r="446" spans="1:17" ht="15.5">
      <c r="A446" t="s">
        <v>173</v>
      </c>
      <c r="B446" t="s">
        <v>172</v>
      </c>
      <c r="C446" t="s">
        <v>171</v>
      </c>
      <c r="D446">
        <v>22701720993.749996</v>
      </c>
      <c r="E446">
        <v>2.7335584499115613</v>
      </c>
      <c r="F446">
        <v>7.47</v>
      </c>
      <c r="G446">
        <v>295.02780000000001</v>
      </c>
      <c r="H446">
        <v>62.19</v>
      </c>
      <c r="I446" s="8"/>
      <c r="J446" s="16" t="str">
        <f t="shared" si="48"/>
        <v>Tyson Foods Inc</v>
      </c>
      <c r="K446" s="15" t="str">
        <f t="shared" si="49"/>
        <v>TSN</v>
      </c>
      <c r="L446" s="14">
        <f t="shared" si="50"/>
        <v>22701.720993749997</v>
      </c>
      <c r="M446" s="13">
        <f t="shared" si="51"/>
        <v>0.027335584499115613</v>
      </c>
      <c r="N446" s="13">
        <f t="shared" si="52"/>
        <v>0.074700000000000003</v>
      </c>
      <c r="O446" s="12">
        <f t="shared" si="53"/>
        <v>0.10305656858015758</v>
      </c>
      <c r="P446" s="11">
        <f t="shared" si="54"/>
        <v>0.00089619963831796096</v>
      </c>
      <c r="Q446" s="10">
        <f t="shared" si="55"/>
        <v>9.2359259487827358E-05</v>
      </c>
    </row>
    <row r="447" spans="1:17" ht="15.5">
      <c r="A447" t="s">
        <v>170</v>
      </c>
      <c r="B447" t="s">
        <v>169</v>
      </c>
      <c r="C447" t="s">
        <v>168</v>
      </c>
      <c r="D447">
        <v>20911382662.860001</v>
      </c>
      <c r="E447">
        <v>2.4044840997483412</v>
      </c>
      <c r="F447">
        <v>2.5100000000000002</v>
      </c>
      <c r="G447">
        <v>239.20589999999999</v>
      </c>
      <c r="H447">
        <v>87.42</v>
      </c>
      <c r="I447" s="8"/>
      <c r="J447" s="16" t="str">
        <f t="shared" si="48"/>
        <v>Trane Technologies PLC</v>
      </c>
      <c r="K447" s="15" t="str">
        <f t="shared" si="49"/>
        <v>TT</v>
      </c>
      <c r="L447" s="14">
        <f t="shared" si="50"/>
        <v>20911.38266286</v>
      </c>
      <c r="M447" s="13">
        <f t="shared" si="51"/>
        <v>0.024044840997483413</v>
      </c>
      <c r="N447" s="13">
        <f t="shared" si="52"/>
        <v>0.025100000000000001</v>
      </c>
      <c r="O447" s="12">
        <f t="shared" si="53"/>
        <v>0.049446603752001828</v>
      </c>
      <c r="P447" s="11">
        <f t="shared" si="54"/>
        <v>0.00082552215245457064</v>
      </c>
      <c r="Q447" s="10">
        <f t="shared" si="55"/>
        <v>4.0819266760920797E-05</v>
      </c>
    </row>
    <row r="448" spans="1:17" ht="15.5">
      <c r="A448" t="s">
        <v>167</v>
      </c>
      <c r="B448" t="s">
        <v>166</v>
      </c>
      <c r="C448" t="s">
        <v>165</v>
      </c>
      <c r="D448">
        <v>13730014299.15</v>
      </c>
      <c r="E448" t="s">
        <v>8</v>
      </c>
      <c r="F448">
        <v>8.697000000000001</v>
      </c>
      <c r="G448">
        <v>113.42429999999999</v>
      </c>
      <c r="H448">
        <v>121.05</v>
      </c>
      <c r="I448" s="8"/>
      <c r="J448" s="16" t="str">
        <f t="shared" si="48"/>
        <v>Take-Two Interactive Software Inc</v>
      </c>
      <c r="K448" s="15" t="str">
        <f t="shared" si="49"/>
        <v>TTWO</v>
      </c>
      <c r="L448" s="14">
        <f t="shared" si="50"/>
        <v>13730.01429915</v>
      </c>
      <c r="M448" s="13" t="str">
        <f t="shared" si="51"/>
        <v>0.00%</v>
      </c>
      <c r="N448" s="13">
        <f t="shared" si="52"/>
        <v>0.086970000000000006</v>
      </c>
      <c r="O448" s="12">
        <f t="shared" si="53"/>
        <v>0.086970000000000006</v>
      </c>
      <c r="P448" s="11">
        <f t="shared" si="54"/>
        <v>0.00054202207191191812</v>
      </c>
      <c r="Q448" s="10">
        <f t="shared" si="55"/>
        <v>4.7139659594179524E-05</v>
      </c>
    </row>
    <row r="449" spans="1:17" ht="15.5">
      <c r="A449" t="s">
        <v>164</v>
      </c>
      <c r="B449" t="s">
        <v>163</v>
      </c>
      <c r="C449" t="s">
        <v>162</v>
      </c>
      <c r="D449">
        <v>22503163190.279999</v>
      </c>
      <c r="E449">
        <v>0</v>
      </c>
      <c r="F449">
        <v>39.40</v>
      </c>
      <c r="G449">
        <v>784.62909999999999</v>
      </c>
      <c r="H449">
        <v>28.68</v>
      </c>
      <c r="I449" s="8"/>
      <c r="J449" s="16" t="str">
        <f t="shared" si="48"/>
        <v>Twitter Inc</v>
      </c>
      <c r="K449" s="15" t="str">
        <f t="shared" si="49"/>
        <v>TWTR</v>
      </c>
      <c r="L449" s="14">
        <f t="shared" si="50"/>
        <v>22503.16319028</v>
      </c>
      <c r="M449" s="13">
        <f t="shared" si="51"/>
        <v>0</v>
      </c>
      <c r="N449" s="13">
        <f t="shared" si="52"/>
        <v>0.39399999999999996</v>
      </c>
      <c r="O449" s="12">
        <f t="shared" si="53"/>
        <v>0.39399999999999996</v>
      </c>
      <c r="P449" s="11">
        <f t="shared" si="54"/>
        <v>0.00088836113868597227</v>
      </c>
      <c r="Q449" s="10">
        <f t="shared" si="55"/>
        <v>0.00035001428864227306</v>
      </c>
    </row>
    <row r="450" spans="1:17" ht="15.5">
      <c r="A450" t="s">
        <v>161</v>
      </c>
      <c r="B450" t="s">
        <v>160</v>
      </c>
      <c r="C450" t="s">
        <v>159</v>
      </c>
      <c r="D450">
        <v>106525870440.87</v>
      </c>
      <c r="E450">
        <v>3.1282846558111488</v>
      </c>
      <c r="F450">
        <v>8.8000000000000007</v>
      </c>
      <c r="G450">
        <v>917.77260000000001</v>
      </c>
      <c r="H450">
        <v>116.07</v>
      </c>
      <c r="I450" s="8"/>
      <c r="J450" s="16" t="str">
        <f t="shared" si="48"/>
        <v>Texas Instruments Inc</v>
      </c>
      <c r="K450" s="15" t="str">
        <f t="shared" si="49"/>
        <v>TXN</v>
      </c>
      <c r="L450" s="14">
        <f t="shared" si="50"/>
        <v>106525.87044087</v>
      </c>
      <c r="M450" s="13">
        <f t="shared" si="51"/>
        <v>0.031282846558111491</v>
      </c>
      <c r="N450" s="13">
        <f t="shared" si="52"/>
        <v>0.088000000000000009</v>
      </c>
      <c r="O450" s="12">
        <f t="shared" si="53"/>
        <v>0.1206592918066684</v>
      </c>
      <c r="P450" s="11">
        <f t="shared" si="54"/>
        <v>0.0042053396122213394</v>
      </c>
      <c r="Q450" s="10">
        <f t="shared" si="55"/>
        <v>0.00050741329941715629</v>
      </c>
    </row>
    <row r="451" spans="1:17" ht="15.5">
      <c r="A451" t="s">
        <v>158</v>
      </c>
      <c r="B451" t="s">
        <v>157</v>
      </c>
      <c r="C451" t="s">
        <v>156</v>
      </c>
      <c r="D451">
        <v>6000735248.2000008</v>
      </c>
      <c r="E451">
        <v>0.30349013657056145</v>
      </c>
      <c r="F451" t="s">
        <v>8</v>
      </c>
      <c r="G451">
        <v>227.6455</v>
      </c>
      <c r="H451">
        <v>26.36</v>
      </c>
      <c r="I451" s="8"/>
      <c r="J451" s="16" t="str">
        <f t="shared" si="56" ref="J451:J502">B451</f>
        <v>Textron Inc</v>
      </c>
      <c r="K451" s="15" t="str">
        <f t="shared" si="57" ref="K451:K502">C451</f>
        <v>TXT</v>
      </c>
      <c r="L451" s="14">
        <f t="shared" si="58" ref="L451:L502">D451/1000000</f>
        <v>6000.7352482000006</v>
      </c>
      <c r="M451" s="13">
        <f t="shared" si="59" ref="M451:M502">IFERROR(E451/100,"0.00%")</f>
        <v>0.0030349013657056147</v>
      </c>
      <c r="N451" s="13" t="str">
        <f t="shared" si="60" ref="N451:N502">IFERROR(F451/100,"N/A")</f>
        <v>N/A</v>
      </c>
      <c r="O451" s="12" t="str">
        <f t="shared" si="61" ref="O451:O514">IFERROR(M451*(1+0.5*N451)+N451,"N/A")</f>
        <v>N/A</v>
      </c>
      <c r="P451" s="11" t="str">
        <f t="shared" si="62" ref="P451:P502">IF(N451="N/A","N/A",L451/$L$504)</f>
        <v>N/A</v>
      </c>
      <c r="Q451" s="10" t="str">
        <f t="shared" si="63" ref="Q451:Q514">IF(AND(ISNUMBER(L451),ISNUMBER(O451)),O451*P451,"N/A")</f>
        <v>N/A</v>
      </c>
    </row>
    <row r="452" spans="1:17" ht="15.5">
      <c r="A452" t="s">
        <v>155</v>
      </c>
      <c r="B452" t="s">
        <v>154</v>
      </c>
      <c r="C452" t="s">
        <v>153</v>
      </c>
      <c r="D452">
        <v>4425781404.3999996</v>
      </c>
      <c r="E452">
        <v>0</v>
      </c>
      <c r="F452">
        <v>12.77</v>
      </c>
      <c r="G452">
        <v>188.40099999999998</v>
      </c>
      <c r="H452">
        <v>10.42</v>
      </c>
      <c r="I452" s="8"/>
      <c r="J452" s="16" t="str">
        <f t="shared" si="56"/>
        <v>Under Armour Inc</v>
      </c>
      <c r="K452" s="15" t="str">
        <f t="shared" si="57"/>
        <v>UAA</v>
      </c>
      <c r="L452" s="14">
        <f t="shared" si="58"/>
        <v>4425.7814043999997</v>
      </c>
      <c r="M452" s="13">
        <f t="shared" si="59"/>
        <v>0</v>
      </c>
      <c r="N452" s="13">
        <f t="shared" si="60"/>
        <v>0.12770000000000001</v>
      </c>
      <c r="O452" s="12">
        <f t="shared" si="61"/>
        <v>0.12770000000000001</v>
      </c>
      <c r="P452" s="11">
        <f t="shared" si="62"/>
        <v>0.00017471731306140274</v>
      </c>
      <c r="Q452" s="10">
        <f t="shared" si="63"/>
        <v>2.2311400877941133E-05</v>
      </c>
    </row>
    <row r="453" spans="1:17" ht="15.5">
      <c r="A453" t="s">
        <v>152</v>
      </c>
      <c r="B453" t="s">
        <v>151</v>
      </c>
      <c r="C453" t="s">
        <v>150</v>
      </c>
      <c r="D453">
        <v>8591995549.9799995</v>
      </c>
      <c r="E453">
        <v>0</v>
      </c>
      <c r="F453">
        <v>-3.03</v>
      </c>
      <c r="G453">
        <v>290.46639999999996</v>
      </c>
      <c r="H453">
        <v>29.58</v>
      </c>
      <c r="I453" s="8"/>
      <c r="J453" s="16" t="str">
        <f t="shared" si="56"/>
        <v>United Airlines Holdings Inc</v>
      </c>
      <c r="K453" s="15" t="str">
        <f t="shared" si="57"/>
        <v>UAL</v>
      </c>
      <c r="L453" s="14">
        <f t="shared" si="58"/>
        <v>8591.9955499799999</v>
      </c>
      <c r="M453" s="13">
        <f t="shared" si="59"/>
        <v>0</v>
      </c>
      <c r="N453" s="13">
        <f t="shared" si="60"/>
        <v>-0.030300000000000004</v>
      </c>
      <c r="O453" s="12">
        <f t="shared" si="61"/>
        <v>-0.030300000000000004</v>
      </c>
      <c r="P453" s="11">
        <f t="shared" si="62"/>
        <v>0.00033918764601333659</v>
      </c>
      <c r="Q453" s="10">
        <f t="shared" si="63"/>
        <v>-1.0277385674204101E-05</v>
      </c>
    </row>
    <row r="454" spans="1:17" ht="15.5">
      <c r="A454" t="s">
        <v>149</v>
      </c>
      <c r="B454" t="s">
        <v>148</v>
      </c>
      <c r="C454" t="s">
        <v>147</v>
      </c>
      <c r="D454">
        <v>11049192493.859999</v>
      </c>
      <c r="E454">
        <v>3.8323992527355215</v>
      </c>
      <c r="F454">
        <v>3.28</v>
      </c>
      <c r="G454">
        <v>294.88099999999997</v>
      </c>
      <c r="H454">
        <v>37.47</v>
      </c>
      <c r="I454" s="8"/>
      <c r="J454" s="16" t="str">
        <f t="shared" si="56"/>
        <v>UDR Inc</v>
      </c>
      <c r="K454" s="15" t="str">
        <f t="shared" si="57"/>
        <v>UDR</v>
      </c>
      <c r="L454" s="14">
        <f t="shared" si="58"/>
        <v>11049.192493859999</v>
      </c>
      <c r="M454" s="13">
        <f t="shared" si="59"/>
        <v>0.038323992527355216</v>
      </c>
      <c r="N454" s="13">
        <f t="shared" si="60"/>
        <v>0.032800000000000003</v>
      </c>
      <c r="O454" s="12">
        <f t="shared" si="61"/>
        <v>0.071752506004803845</v>
      </c>
      <c r="P454" s="11">
        <f t="shared" si="62"/>
        <v>0.00043619082092626608</v>
      </c>
      <c r="Q454" s="10">
        <f t="shared" si="63"/>
        <v>3.1297784497752223E-05</v>
      </c>
    </row>
    <row r="455" spans="1:17" ht="15.5">
      <c r="A455" t="s">
        <v>146</v>
      </c>
      <c r="B455" t="s">
        <v>145</v>
      </c>
      <c r="C455" t="s">
        <v>144</v>
      </c>
      <c r="D455">
        <v>9047941649.7600002</v>
      </c>
      <c r="E455">
        <v>0.3784653231147696</v>
      </c>
      <c r="F455">
        <v>8.3350000000000009</v>
      </c>
      <c r="G455">
        <v>78.351109999999991</v>
      </c>
      <c r="H455">
        <v>105.69</v>
      </c>
      <c r="I455" s="8"/>
      <c r="J455" s="16" t="str">
        <f t="shared" si="56"/>
        <v>Universal Health Services Inc</v>
      </c>
      <c r="K455" s="15" t="str">
        <f t="shared" si="57"/>
        <v>UHS</v>
      </c>
      <c r="L455" s="14">
        <f t="shared" si="58"/>
        <v>9047.9416497599996</v>
      </c>
      <c r="M455" s="13">
        <f t="shared" si="59"/>
        <v>0.0037846532311476958</v>
      </c>
      <c r="N455" s="13">
        <f t="shared" si="60"/>
        <v>0.083350000000000007</v>
      </c>
      <c r="O455" s="12">
        <f t="shared" si="61"/>
        <v>0.087292378654555788</v>
      </c>
      <c r="P455" s="11">
        <f t="shared" si="62"/>
        <v>0.00035718710648718427</v>
      </c>
      <c r="Q455" s="10">
        <f t="shared" si="63"/>
        <v>3.1179712150004427E-05</v>
      </c>
    </row>
    <row r="456" spans="1:17" ht="15.5">
      <c r="A456" t="s">
        <v>143</v>
      </c>
      <c r="B456" t="s">
        <v>142</v>
      </c>
      <c r="C456" t="s">
        <v>141</v>
      </c>
      <c r="D456">
        <v>12270961009.919998</v>
      </c>
      <c r="E456">
        <v>0</v>
      </c>
      <c r="F456">
        <v>15.675</v>
      </c>
      <c r="G456">
        <v>56.309480000000001</v>
      </c>
      <c r="H456">
        <v>217.92</v>
      </c>
      <c r="I456" s="8"/>
      <c r="J456" s="16" t="str">
        <f t="shared" si="56"/>
        <v>Ulta Beauty Inc</v>
      </c>
      <c r="K456" s="15" t="str">
        <f t="shared" si="57"/>
        <v>ULTA</v>
      </c>
      <c r="L456" s="14">
        <f t="shared" si="58"/>
        <v>12270.961009919998</v>
      </c>
      <c r="M456" s="13">
        <f t="shared" si="59"/>
        <v>0</v>
      </c>
      <c r="N456" s="13">
        <f t="shared" si="60"/>
        <v>0.15675</v>
      </c>
      <c r="O456" s="12">
        <f t="shared" si="61"/>
        <v>0.15675</v>
      </c>
      <c r="P456" s="11">
        <f t="shared" si="62"/>
        <v>0.00048442278107160895</v>
      </c>
      <c r="Q456" s="10">
        <f t="shared" si="63"/>
        <v>7.5933270932974697E-05</v>
      </c>
    </row>
    <row r="457" spans="1:17" ht="15.5">
      <c r="A457" t="s">
        <v>140</v>
      </c>
      <c r="B457" t="s">
        <v>139</v>
      </c>
      <c r="C457" t="s">
        <v>138</v>
      </c>
      <c r="D457">
        <v>277093727845.32001</v>
      </c>
      <c r="E457">
        <v>1.5711013095360207</v>
      </c>
      <c r="F457">
        <v>11.798</v>
      </c>
      <c r="G457">
        <v>947.42619999999999</v>
      </c>
      <c r="H457">
        <v>292.47000000000003</v>
      </c>
      <c r="I457" s="8"/>
      <c r="J457" s="16" t="str">
        <f t="shared" si="56"/>
        <v>UnitedHealth Group Inc</v>
      </c>
      <c r="K457" s="15" t="str">
        <f t="shared" si="57"/>
        <v>UNH</v>
      </c>
      <c r="L457" s="14">
        <f t="shared" si="58"/>
        <v>277093.72784532001</v>
      </c>
      <c r="M457" s="13">
        <f t="shared" si="59"/>
        <v>0.015711013095360205</v>
      </c>
      <c r="N457" s="13">
        <f t="shared" si="60"/>
        <v>0.11798</v>
      </c>
      <c r="O457" s="12">
        <f t="shared" si="61"/>
        <v>0.13461780575785551</v>
      </c>
      <c r="P457" s="11">
        <f t="shared" si="62"/>
        <v>0.01093887545986136</v>
      </c>
      <c r="Q457" s="10">
        <f t="shared" si="63"/>
        <v>0.0014725674118649889</v>
      </c>
    </row>
    <row r="458" spans="1:17" ht="15.5">
      <c r="A458" t="s">
        <v>137</v>
      </c>
      <c r="B458" t="s">
        <v>136</v>
      </c>
      <c r="C458" t="s">
        <v>135</v>
      </c>
      <c r="D458">
        <v>3548023797.6999998</v>
      </c>
      <c r="E458">
        <v>6.7449856733524358</v>
      </c>
      <c r="F458">
        <v>9</v>
      </c>
      <c r="G458">
        <v>203.32509999999999</v>
      </c>
      <c r="H458">
        <v>17.45</v>
      </c>
      <c r="I458" s="8"/>
      <c r="J458" s="16" t="str">
        <f t="shared" si="56"/>
        <v>Unum Group</v>
      </c>
      <c r="K458" s="15" t="str">
        <f t="shared" si="57"/>
        <v>UNM</v>
      </c>
      <c r="L458" s="14">
        <f t="shared" si="58"/>
        <v>3548.0237976999997</v>
      </c>
      <c r="M458" s="13">
        <f t="shared" si="59"/>
        <v>0.067449856733524355</v>
      </c>
      <c r="N458" s="13">
        <f t="shared" si="60"/>
        <v>0.09</v>
      </c>
      <c r="O458" s="12">
        <f t="shared" si="61"/>
        <v>0.16048510028653296</v>
      </c>
      <c r="P458" s="11">
        <f t="shared" si="62"/>
        <v>0.000140065929147736</v>
      </c>
      <c r="Q458" s="10">
        <f t="shared" si="63"/>
        <v>2.2478494686000832E-05</v>
      </c>
    </row>
    <row r="459" spans="1:17" ht="15.5">
      <c r="A459" t="s">
        <v>134</v>
      </c>
      <c r="B459" t="s">
        <v>133</v>
      </c>
      <c r="C459" t="s">
        <v>132</v>
      </c>
      <c r="D459">
        <v>108428389188.86998</v>
      </c>
      <c r="E459">
        <v>2.4444583515864573</v>
      </c>
      <c r="F459">
        <v>9</v>
      </c>
      <c r="G459">
        <v>678.56809999999996</v>
      </c>
      <c r="H459">
        <v>159.79</v>
      </c>
      <c r="I459" s="8"/>
      <c r="J459" s="16" t="str">
        <f t="shared" si="56"/>
        <v>Union Pacific Corp</v>
      </c>
      <c r="K459" s="15" t="str">
        <f t="shared" si="57"/>
        <v>UNP</v>
      </c>
      <c r="L459" s="14">
        <f t="shared" si="58"/>
        <v>108428.38918886997</v>
      </c>
      <c r="M459" s="13">
        <f t="shared" si="59"/>
        <v>0.024444583515864572</v>
      </c>
      <c r="N459" s="13">
        <f t="shared" si="60"/>
        <v>0.09</v>
      </c>
      <c r="O459" s="12">
        <f t="shared" si="61"/>
        <v>0.11554458977407847</v>
      </c>
      <c r="P459" s="11">
        <f t="shared" si="62"/>
        <v>0.0042804456631819754</v>
      </c>
      <c r="Q459" s="10">
        <f t="shared" si="63"/>
        <v>0.00049458233820259465</v>
      </c>
    </row>
    <row r="460" spans="1:17" ht="15.5">
      <c r="A460" t="s">
        <v>131</v>
      </c>
      <c r="B460" t="s">
        <v>130</v>
      </c>
      <c r="C460" t="s">
        <v>129</v>
      </c>
      <c r="D460">
        <v>81502260000</v>
      </c>
      <c r="E460">
        <v>4.2288189309106281</v>
      </c>
      <c r="F460">
        <v>8.6280000000000001</v>
      </c>
      <c r="G460">
        <v>703</v>
      </c>
      <c r="H460">
        <v>94.66</v>
      </c>
      <c r="I460" s="8"/>
      <c r="J460" s="16" t="str">
        <f t="shared" si="56"/>
        <v>United Parcel Service Inc</v>
      </c>
      <c r="K460" s="15" t="str">
        <f t="shared" si="57"/>
        <v>UPS</v>
      </c>
      <c r="L460" s="14">
        <f t="shared" si="58"/>
        <v>81502.259999999995</v>
      </c>
      <c r="M460" s="13">
        <f t="shared" si="59"/>
        <v>0.042288189309106279</v>
      </c>
      <c r="N460" s="13">
        <f t="shared" si="60"/>
        <v>0.086279999999999996</v>
      </c>
      <c r="O460" s="12">
        <f t="shared" si="61"/>
        <v>0.13039250179590112</v>
      </c>
      <c r="P460" s="11">
        <f t="shared" si="62"/>
        <v>0.0032174783556808604</v>
      </c>
      <c r="Q460" s="10">
        <f t="shared" si="63"/>
        <v>0.00041953505227138954</v>
      </c>
    </row>
    <row r="461" spans="1:17" ht="15.5">
      <c r="A461" t="s">
        <v>128</v>
      </c>
      <c r="B461" t="s">
        <v>127</v>
      </c>
      <c r="C461" t="s">
        <v>126</v>
      </c>
      <c r="D461">
        <v>9258359978.9999981</v>
      </c>
      <c r="E461">
        <v>0</v>
      </c>
      <c r="F461">
        <v>-15.30</v>
      </c>
      <c r="G461">
        <v>72.049489999999992</v>
      </c>
      <c r="H461">
        <v>128.50</v>
      </c>
      <c r="I461" s="8"/>
      <c r="J461" s="16" t="str">
        <f t="shared" si="56"/>
        <v>United Rentals Inc</v>
      </c>
      <c r="K461" s="15" t="str">
        <f t="shared" si="57"/>
        <v>URI</v>
      </c>
      <c r="L461" s="14">
        <f t="shared" si="58"/>
        <v>9258.3599789999989</v>
      </c>
      <c r="M461" s="13">
        <f t="shared" si="59"/>
        <v>0</v>
      </c>
      <c r="N461" s="13">
        <f t="shared" si="60"/>
        <v>-0.153</v>
      </c>
      <c r="O461" s="12">
        <f t="shared" si="61"/>
        <v>-0.153</v>
      </c>
      <c r="P461" s="11">
        <f t="shared" si="62"/>
        <v>0.00036549382607960082</v>
      </c>
      <c r="Q461" s="10">
        <f t="shared" si="63"/>
        <v>-5.5920555390178922E-05</v>
      </c>
    </row>
    <row r="462" spans="1:17" ht="15.5">
      <c r="A462" t="s">
        <v>125</v>
      </c>
      <c r="B462" t="s">
        <v>124</v>
      </c>
      <c r="C462" t="s">
        <v>123</v>
      </c>
      <c r="D462">
        <v>54969000000</v>
      </c>
      <c r="E462">
        <v>4.6082191780821917</v>
      </c>
      <c r="F462">
        <v>6.4329999999999998</v>
      </c>
      <c r="G462">
        <v>1506</v>
      </c>
      <c r="H462">
        <v>36.50</v>
      </c>
      <c r="I462" s="8"/>
      <c r="J462" s="16" t="str">
        <f t="shared" si="56"/>
        <v>US Bancorp</v>
      </c>
      <c r="K462" s="15" t="str">
        <f t="shared" si="57"/>
        <v>USB</v>
      </c>
      <c r="L462" s="14">
        <f t="shared" si="58"/>
        <v>54969</v>
      </c>
      <c r="M462" s="13">
        <f t="shared" si="59"/>
        <v>0.046082191780821916</v>
      </c>
      <c r="N462" s="13">
        <f t="shared" si="60"/>
        <v>0.064329999999999998</v>
      </c>
      <c r="O462" s="12">
        <f t="shared" si="61"/>
        <v>0.11189442547945205</v>
      </c>
      <c r="P462" s="11">
        <f t="shared" si="62"/>
        <v>0.0021700204108870262</v>
      </c>
      <c r="Q462" s="10">
        <f t="shared" si="63"/>
        <v>0.00024281318715488828</v>
      </c>
    </row>
    <row r="463" spans="1:17" ht="15.5">
      <c r="A463" t="s">
        <v>122</v>
      </c>
      <c r="B463" t="s">
        <v>121</v>
      </c>
      <c r="C463" t="s">
        <v>120</v>
      </c>
      <c r="D463">
        <v>350739243891.20001</v>
      </c>
      <c r="E463">
        <v>0.66248880931065346</v>
      </c>
      <c r="F463">
        <v>14.598000000000001</v>
      </c>
      <c r="G463">
        <v>1706.0239999999999</v>
      </c>
      <c r="H463">
        <v>178.72</v>
      </c>
      <c r="I463" s="8"/>
      <c r="J463" s="16" t="str">
        <f t="shared" si="56"/>
        <v>Visa Inc</v>
      </c>
      <c r="K463" s="15" t="str">
        <f t="shared" si="57"/>
        <v>V</v>
      </c>
      <c r="L463" s="14">
        <f t="shared" si="58"/>
        <v>350739.24389119999</v>
      </c>
      <c r="M463" s="13">
        <f t="shared" si="59"/>
        <v>0.0066248880931065344</v>
      </c>
      <c r="N463" s="13">
        <f t="shared" si="60"/>
        <v>0.14598</v>
      </c>
      <c r="O463" s="12">
        <f t="shared" si="61"/>
        <v>0.15308843867502237</v>
      </c>
      <c r="P463" s="11">
        <f t="shared" si="62"/>
        <v>0.013846191819807285</v>
      </c>
      <c r="Q463" s="10">
        <f t="shared" si="63"/>
        <v>0.002119691887289164</v>
      </c>
    </row>
    <row r="464" spans="1:17" ht="15.5">
      <c r="A464" t="s">
        <v>119</v>
      </c>
      <c r="B464" t="s">
        <v>118</v>
      </c>
      <c r="C464" t="s">
        <v>117</v>
      </c>
      <c r="D464">
        <v>10370359351.1</v>
      </c>
      <c r="E464" t="s">
        <v>8</v>
      </c>
      <c r="F464">
        <v>8.40</v>
      </c>
      <c r="G464">
        <v>90.665849999999992</v>
      </c>
      <c r="H464">
        <v>114.38</v>
      </c>
      <c r="I464" s="8"/>
      <c r="J464" s="16" t="str">
        <f t="shared" si="56"/>
        <v>Varian Medical Systems Inc</v>
      </c>
      <c r="K464" s="15" t="str">
        <f t="shared" si="57"/>
        <v>VAR</v>
      </c>
      <c r="L464" s="14">
        <f t="shared" si="58"/>
        <v>10370.3593511</v>
      </c>
      <c r="M464" s="13" t="str">
        <f t="shared" si="59"/>
        <v>0.00%</v>
      </c>
      <c r="N464" s="13">
        <f t="shared" si="60"/>
        <v>0.084000000000000005</v>
      </c>
      <c r="O464" s="12">
        <f t="shared" si="61"/>
        <v>0.084000000000000005</v>
      </c>
      <c r="P464" s="11">
        <f t="shared" si="62"/>
        <v>0.0004093924113613152</v>
      </c>
      <c r="Q464" s="10">
        <f t="shared" si="63"/>
        <v>3.4388962554350479E-05</v>
      </c>
    </row>
    <row r="465" spans="1:17" ht="15.5">
      <c r="A465" t="s">
        <v>116</v>
      </c>
      <c r="B465" t="s">
        <v>115</v>
      </c>
      <c r="C465" t="s">
        <v>114</v>
      </c>
      <c r="D465">
        <v>22933248500.400002</v>
      </c>
      <c r="E465">
        <v>3.25473321858864</v>
      </c>
      <c r="F465">
        <v>7.0830000000000002</v>
      </c>
      <c r="G465">
        <v>394.72030000000001</v>
      </c>
      <c r="H465">
        <v>58.10</v>
      </c>
      <c r="I465" s="8"/>
      <c r="J465" s="16" t="str">
        <f t="shared" si="56"/>
        <v>VF Corp</v>
      </c>
      <c r="K465" s="15" t="str">
        <f t="shared" si="57"/>
        <v>VFC</v>
      </c>
      <c r="L465" s="14">
        <f t="shared" si="58"/>
        <v>22933.248500400001</v>
      </c>
      <c r="M465" s="13">
        <f t="shared" si="59"/>
        <v>0.032547332185886402</v>
      </c>
      <c r="N465" s="13">
        <f t="shared" si="60"/>
        <v>0.070830000000000004</v>
      </c>
      <c r="O465" s="12">
        <f t="shared" si="61"/>
        <v>0.10452999595524957</v>
      </c>
      <c r="P465" s="11">
        <f t="shared" si="62"/>
        <v>0.00090533968843916181</v>
      </c>
      <c r="Q465" s="10">
        <f t="shared" si="63"/>
        <v>9.4635153970672493E-05</v>
      </c>
    </row>
    <row r="466" spans="1:17" ht="15.5">
      <c r="A466" t="s">
        <v>113</v>
      </c>
      <c r="B466" t="s">
        <v>112</v>
      </c>
      <c r="C466" t="s">
        <v>111</v>
      </c>
      <c r="D466">
        <v>10738504929.980001</v>
      </c>
      <c r="E466">
        <v>5.3360370799536501</v>
      </c>
      <c r="F466">
        <v>1.85</v>
      </c>
      <c r="G466">
        <v>562.71679999999992</v>
      </c>
      <c r="H466">
        <v>17.260000000000002</v>
      </c>
      <c r="I466" s="8"/>
      <c r="J466" s="16" t="str">
        <f t="shared" si="56"/>
        <v>ViacomCBS Inc</v>
      </c>
      <c r="K466" s="15" t="str">
        <f t="shared" si="57"/>
        <v>VIAC</v>
      </c>
      <c r="L466" s="14">
        <f t="shared" si="58"/>
        <v>10738.504929980001</v>
      </c>
      <c r="M466" s="13">
        <f t="shared" si="59"/>
        <v>0.053360370799536504</v>
      </c>
      <c r="N466" s="13">
        <f t="shared" si="60"/>
        <v>0.018500000000000003</v>
      </c>
      <c r="O466" s="12">
        <f t="shared" si="61"/>
        <v>0.072353954229432221</v>
      </c>
      <c r="P466" s="11">
        <f t="shared" si="62"/>
        <v>0.00042392575598005342</v>
      </c>
      <c r="Q466" s="10">
        <f t="shared" si="63"/>
        <v>3.0672704744858235E-05</v>
      </c>
    </row>
    <row r="467" spans="1:17" ht="15.5">
      <c r="A467" t="s">
        <v>110</v>
      </c>
      <c r="B467" t="s">
        <v>109</v>
      </c>
      <c r="C467" t="s">
        <v>108</v>
      </c>
      <c r="D467">
        <v>25827705929.900002</v>
      </c>
      <c r="E467">
        <v>6.194159431728492</v>
      </c>
      <c r="F467">
        <v>-0.223</v>
      </c>
      <c r="G467">
        <v>407.6986</v>
      </c>
      <c r="H467">
        <v>63.35</v>
      </c>
      <c r="I467" s="8"/>
      <c r="J467" s="16" t="str">
        <f t="shared" si="56"/>
        <v>Valero Energy Corp</v>
      </c>
      <c r="K467" s="15" t="str">
        <f t="shared" si="57"/>
        <v>VLO</v>
      </c>
      <c r="L467" s="14">
        <f t="shared" si="58"/>
        <v>25827.705929900003</v>
      </c>
      <c r="M467" s="13">
        <f t="shared" si="59"/>
        <v>0.061941594317284923</v>
      </c>
      <c r="N467" s="13">
        <f t="shared" si="60"/>
        <v>-0.0022300000000000002</v>
      </c>
      <c r="O467" s="12">
        <f t="shared" si="61"/>
        <v>0.059642529439621152</v>
      </c>
      <c r="P467" s="11">
        <f t="shared" si="62"/>
        <v>0.0010196046687091067</v>
      </c>
      <c r="Q467" s="10">
        <f t="shared" si="63"/>
        <v>6.0811801470258065E-05</v>
      </c>
    </row>
    <row r="468" spans="1:17" ht="15.5">
      <c r="A468" t="s">
        <v>107</v>
      </c>
      <c r="B468" t="s">
        <v>106</v>
      </c>
      <c r="C468" t="s">
        <v>105</v>
      </c>
      <c r="D468">
        <v>14974770659.419998</v>
      </c>
      <c r="E468">
        <v>1.0843586792953883</v>
      </c>
      <c r="F468">
        <v>14.45</v>
      </c>
      <c r="G468">
        <v>132.55529999999999</v>
      </c>
      <c r="H468">
        <v>112.97</v>
      </c>
      <c r="I468" s="8"/>
      <c r="J468" s="16" t="str">
        <f t="shared" si="56"/>
        <v>Vulcan Materials Co</v>
      </c>
      <c r="K468" s="15" t="str">
        <f t="shared" si="57"/>
        <v>VMC</v>
      </c>
      <c r="L468" s="14">
        <f t="shared" si="58"/>
        <v>14974.770659419999</v>
      </c>
      <c r="M468" s="13">
        <f t="shared" si="59"/>
        <v>0.010843586792953884</v>
      </c>
      <c r="N468" s="13">
        <f t="shared" si="60"/>
        <v>0.14450000000000002</v>
      </c>
      <c r="O468" s="12">
        <f t="shared" si="61"/>
        <v>0.15612703593874483</v>
      </c>
      <c r="P468" s="11">
        <f t="shared" si="62"/>
        <v>0.00059116152702966339</v>
      </c>
      <c r="Q468" s="10">
        <f t="shared" si="63"/>
        <v>9.2296296976163535E-05</v>
      </c>
    </row>
    <row r="469" spans="1:17" ht="15.5">
      <c r="A469" t="s">
        <v>104</v>
      </c>
      <c r="B469" t="s">
        <v>103</v>
      </c>
      <c r="C469" t="s">
        <v>102</v>
      </c>
      <c r="D469">
        <v>8374174124.96</v>
      </c>
      <c r="E469">
        <v>7.6973984481971707</v>
      </c>
      <c r="F469">
        <v>3.795</v>
      </c>
      <c r="G469">
        <v>191.10389999999998</v>
      </c>
      <c r="H469">
        <v>43.82</v>
      </c>
      <c r="I469" s="8"/>
      <c r="J469" s="16" t="str">
        <f t="shared" si="56"/>
        <v>Vornado Realty Trust</v>
      </c>
      <c r="K469" s="15" t="str">
        <f t="shared" si="57"/>
        <v>VNO</v>
      </c>
      <c r="L469" s="14">
        <f t="shared" si="58"/>
        <v>8374.17412496</v>
      </c>
      <c r="M469" s="13">
        <f t="shared" si="59"/>
        <v>0.076973984481971708</v>
      </c>
      <c r="N469" s="13">
        <f t="shared" si="60"/>
        <v>0.037949999999999998</v>
      </c>
      <c r="O469" s="12">
        <f t="shared" si="61"/>
        <v>0.11638456583751712</v>
      </c>
      <c r="P469" s="11">
        <f t="shared" si="62"/>
        <v>0.00033058867317006314</v>
      </c>
      <c r="Q469" s="10">
        <f t="shared" si="63"/>
        <v>3.8475419197698641E-05</v>
      </c>
    </row>
    <row r="470" spans="1:17" ht="15.5">
      <c r="A470" t="s">
        <v>101</v>
      </c>
      <c r="B470" t="s">
        <v>100</v>
      </c>
      <c r="C470" t="s">
        <v>99</v>
      </c>
      <c r="D470">
        <v>24827515929.840004</v>
      </c>
      <c r="E470">
        <v>0.70666753909572722</v>
      </c>
      <c r="F470">
        <v>9.17</v>
      </c>
      <c r="G470">
        <v>162.45179999999999</v>
      </c>
      <c r="H470">
        <v>152.83000000000001</v>
      </c>
      <c r="I470" s="8"/>
      <c r="J470" s="16" t="str">
        <f t="shared" si="56"/>
        <v>Verisk Analytics Inc</v>
      </c>
      <c r="K470" s="15" t="str">
        <f t="shared" si="57"/>
        <v>VRSK</v>
      </c>
      <c r="L470" s="14">
        <f t="shared" si="58"/>
        <v>24827.515929840003</v>
      </c>
      <c r="M470" s="13">
        <f t="shared" si="59"/>
        <v>0.0070666753909572723</v>
      </c>
      <c r="N470" s="13">
        <f t="shared" si="60"/>
        <v>0.091700000000000004</v>
      </c>
      <c r="O470" s="12">
        <f t="shared" si="61"/>
        <v>0.099090682457632667</v>
      </c>
      <c r="P470" s="11">
        <f t="shared" si="62"/>
        <v>0.00098012000071632361</v>
      </c>
      <c r="Q470" s="10">
        <f t="shared" si="63"/>
        <v>9.7120759761355925E-05</v>
      </c>
    </row>
    <row r="471" spans="1:17" ht="15.5">
      <c r="A471" t="s">
        <v>98</v>
      </c>
      <c r="B471" t="s">
        <v>97</v>
      </c>
      <c r="C471" t="s">
        <v>96</v>
      </c>
      <c r="D471">
        <v>24204364827.239998</v>
      </c>
      <c r="E471">
        <v>0</v>
      </c>
      <c r="F471">
        <v>3.20</v>
      </c>
      <c r="G471">
        <v>115.53949999999999</v>
      </c>
      <c r="H471">
        <v>209.49</v>
      </c>
      <c r="I471" s="8"/>
      <c r="J471" s="16" t="str">
        <f t="shared" si="56"/>
        <v>VeriSign Inc</v>
      </c>
      <c r="K471" s="15" t="str">
        <f t="shared" si="57"/>
        <v>VRSN</v>
      </c>
      <c r="L471" s="14">
        <f t="shared" si="58"/>
        <v>24204.364827239999</v>
      </c>
      <c r="M471" s="13">
        <f t="shared" si="59"/>
        <v>0</v>
      </c>
      <c r="N471" s="13">
        <f t="shared" si="60"/>
        <v>0.032000000000000001</v>
      </c>
      <c r="O471" s="12">
        <f t="shared" si="61"/>
        <v>0.032000000000000001</v>
      </c>
      <c r="P471" s="11">
        <f t="shared" si="62"/>
        <v>0.00095551976036796786</v>
      </c>
      <c r="Q471" s="10">
        <f t="shared" si="63"/>
        <v>3.0576632331774974E-05</v>
      </c>
    </row>
    <row r="472" spans="1:17" ht="15.5">
      <c r="A472" t="s">
        <v>95</v>
      </c>
      <c r="B472" t="s">
        <v>94</v>
      </c>
      <c r="C472" t="s">
        <v>93</v>
      </c>
      <c r="D472">
        <v>65104043828.799995</v>
      </c>
      <c r="E472">
        <v>0</v>
      </c>
      <c r="F472">
        <v>36.106000000000002</v>
      </c>
      <c r="G472">
        <v>259.1721</v>
      </c>
      <c r="H472">
        <v>251.20</v>
      </c>
      <c r="I472" s="8"/>
      <c r="J472" s="16" t="str">
        <f t="shared" si="56"/>
        <v>Vertex Pharmaceuticals Inc</v>
      </c>
      <c r="K472" s="15" t="str">
        <f t="shared" si="57"/>
        <v>VRTX</v>
      </c>
      <c r="L472" s="14">
        <f t="shared" si="58"/>
        <v>65104.043828799993</v>
      </c>
      <c r="M472" s="13">
        <f t="shared" si="59"/>
        <v>0</v>
      </c>
      <c r="N472" s="13">
        <f t="shared" si="60"/>
        <v>0.36105999999999999</v>
      </c>
      <c r="O472" s="12">
        <f t="shared" si="61"/>
        <v>0.36105999999999999</v>
      </c>
      <c r="P472" s="11">
        <f t="shared" si="62"/>
        <v>0.0025701232319994818</v>
      </c>
      <c r="Q472" s="10">
        <f t="shared" si="63"/>
        <v>0.00092796869414573291</v>
      </c>
    </row>
    <row r="473" spans="1:17" ht="15.5">
      <c r="A473" t="s">
        <v>92</v>
      </c>
      <c r="B473" t="s">
        <v>91</v>
      </c>
      <c r="C473" t="s">
        <v>90</v>
      </c>
      <c r="D473">
        <v>12068614932.85</v>
      </c>
      <c r="E473">
        <v>9.2241112828438929</v>
      </c>
      <c r="F473">
        <v>-2.315</v>
      </c>
      <c r="G473">
        <v>373.06379999999996</v>
      </c>
      <c r="H473">
        <v>32.35</v>
      </c>
      <c r="I473" s="8"/>
      <c r="J473" s="16" t="str">
        <f t="shared" si="56"/>
        <v>Ventas Inc</v>
      </c>
      <c r="K473" s="15" t="str">
        <f t="shared" si="57"/>
        <v>VTR</v>
      </c>
      <c r="L473" s="14">
        <f t="shared" si="58"/>
        <v>12068.61493285</v>
      </c>
      <c r="M473" s="13">
        <f t="shared" si="59"/>
        <v>0.092241112828438929</v>
      </c>
      <c r="N473" s="13">
        <f t="shared" si="60"/>
        <v>-0.02315</v>
      </c>
      <c r="O473" s="12">
        <f t="shared" si="61"/>
        <v>0.068023421947449744</v>
      </c>
      <c r="P473" s="11">
        <f t="shared" si="62"/>
        <v>0.00047643473112882634</v>
      </c>
      <c r="Q473" s="10">
        <f t="shared" si="63"/>
        <v>3.2408720745995925E-05</v>
      </c>
    </row>
    <row r="474" spans="1:17" ht="15.5">
      <c r="A474" t="s">
        <v>89</v>
      </c>
      <c r="B474" t="s">
        <v>88</v>
      </c>
      <c r="C474" t="s">
        <v>87</v>
      </c>
      <c r="D474">
        <v>237727836017.25</v>
      </c>
      <c r="E474">
        <v>4.3289817232375976</v>
      </c>
      <c r="F474">
        <v>2.625</v>
      </c>
      <c r="G474">
        <v>4137.9949999999999</v>
      </c>
      <c r="H474">
        <v>57.45</v>
      </c>
      <c r="I474" s="8"/>
      <c r="J474" s="16" t="str">
        <f t="shared" si="56"/>
        <v>Verizon Communications Inc</v>
      </c>
      <c r="K474" s="15" t="str">
        <f t="shared" si="57"/>
        <v>VZ</v>
      </c>
      <c r="L474" s="14">
        <f t="shared" si="58"/>
        <v>237727.83601725</v>
      </c>
      <c r="M474" s="13">
        <f t="shared" si="59"/>
        <v>0.043289817232375974</v>
      </c>
      <c r="N474" s="13">
        <f t="shared" si="60"/>
        <v>0.02625</v>
      </c>
      <c r="O474" s="12">
        <f t="shared" si="61"/>
        <v>0.070107996083550908</v>
      </c>
      <c r="P474" s="11">
        <f t="shared" si="62"/>
        <v>0.0093848215611242042</v>
      </c>
      <c r="Q474" s="10">
        <f t="shared" si="63"/>
        <v>0.00065795103325211985</v>
      </c>
    </row>
    <row r="475" spans="1:17" ht="15.5">
      <c r="A475" t="s">
        <v>86</v>
      </c>
      <c r="B475" t="s">
        <v>85</v>
      </c>
      <c r="C475" t="s">
        <v>84</v>
      </c>
      <c r="D475">
        <v>10721056811.92</v>
      </c>
      <c r="E475">
        <v>0.88266572137539867</v>
      </c>
      <c r="F475">
        <v>15</v>
      </c>
      <c r="G475">
        <v>190.0223</v>
      </c>
      <c r="H475">
        <v>56.42</v>
      </c>
      <c r="I475" s="8"/>
      <c r="J475" s="16" t="str">
        <f t="shared" si="56"/>
        <v>Westinghouse Air Brake Technologies Corp</v>
      </c>
      <c r="K475" s="15" t="str">
        <f t="shared" si="57"/>
        <v>WAB</v>
      </c>
      <c r="L475" s="14">
        <f t="shared" si="58"/>
        <v>10721.05681192</v>
      </c>
      <c r="M475" s="13">
        <f t="shared" si="59"/>
        <v>0.0088266572137539866</v>
      </c>
      <c r="N475" s="13">
        <f t="shared" si="60"/>
        <v>0.15</v>
      </c>
      <c r="O475" s="12">
        <f t="shared" si="61"/>
        <v>0.15948865650478553</v>
      </c>
      <c r="P475" s="11">
        <f t="shared" si="62"/>
        <v>0.00042323695370382919</v>
      </c>
      <c r="Q475" s="10">
        <f t="shared" si="63"/>
        <v>6.7501493129401831E-05</v>
      </c>
    </row>
    <row r="476" spans="1:17" ht="15.5">
      <c r="A476" t="s">
        <v>83</v>
      </c>
      <c r="B476" t="s">
        <v>82</v>
      </c>
      <c r="C476" t="s">
        <v>81</v>
      </c>
      <c r="D476">
        <v>11576923534</v>
      </c>
      <c r="E476">
        <v>0</v>
      </c>
      <c r="F476">
        <v>3.885</v>
      </c>
      <c r="G476">
        <v>61.908679999999997</v>
      </c>
      <c r="H476">
        <v>187</v>
      </c>
      <c r="I476" s="8"/>
      <c r="J476" s="16" t="str">
        <f t="shared" si="56"/>
        <v>Waters Corp</v>
      </c>
      <c r="K476" s="15" t="str">
        <f t="shared" si="57"/>
        <v>WAT</v>
      </c>
      <c r="L476" s="14">
        <f t="shared" si="58"/>
        <v>11576.923534</v>
      </c>
      <c r="M476" s="13">
        <f t="shared" si="59"/>
        <v>0</v>
      </c>
      <c r="N476" s="13">
        <f t="shared" si="60"/>
        <v>0.038850000000000003</v>
      </c>
      <c r="O476" s="12">
        <f t="shared" si="61"/>
        <v>0.038850000000000003</v>
      </c>
      <c r="P476" s="11">
        <f t="shared" si="62"/>
        <v>0.00045702414750238064</v>
      </c>
      <c r="Q476" s="10">
        <f t="shared" si="63"/>
        <v>1.7755388130467489E-05</v>
      </c>
    </row>
    <row r="477" spans="1:17" ht="15.5">
      <c r="A477" t="s">
        <v>80</v>
      </c>
      <c r="B477" t="s">
        <v>79</v>
      </c>
      <c r="C477" t="s">
        <v>78</v>
      </c>
      <c r="D477">
        <v>37974862241.550003</v>
      </c>
      <c r="E477">
        <v>4.2850542850542848</v>
      </c>
      <c r="F477">
        <v>9.09</v>
      </c>
      <c r="G477">
        <v>877.22019999999998</v>
      </c>
      <c r="H477">
        <v>43.29</v>
      </c>
      <c r="I477" s="8"/>
      <c r="J477" s="16" t="str">
        <f t="shared" si="56"/>
        <v>Walgreens Boots Alliance Inc</v>
      </c>
      <c r="K477" s="15" t="str">
        <f t="shared" si="57"/>
        <v>WBA</v>
      </c>
      <c r="L477" s="14">
        <f t="shared" si="58"/>
        <v>37974.862241549999</v>
      </c>
      <c r="M477" s="13">
        <f t="shared" si="59"/>
        <v>0.04285054285054285</v>
      </c>
      <c r="N477" s="13">
        <f t="shared" si="60"/>
        <v>0.090899999999999995</v>
      </c>
      <c r="O477" s="12">
        <f t="shared" si="61"/>
        <v>0.13569810002310001</v>
      </c>
      <c r="P477" s="11">
        <f t="shared" si="62"/>
        <v>0.0014991399909910412</v>
      </c>
      <c r="Q477" s="10">
        <f t="shared" si="63"/>
        <v>0.00020343044844613157</v>
      </c>
    </row>
    <row r="478" spans="1:17" ht="15.5">
      <c r="A478" t="s">
        <v>77</v>
      </c>
      <c r="B478" t="s">
        <v>76</v>
      </c>
      <c r="C478" t="s">
        <v>75</v>
      </c>
      <c r="D478">
        <v>13774765178.879999</v>
      </c>
      <c r="E478">
        <v>4.3402777777777777</v>
      </c>
      <c r="F478">
        <v>4.0229999999999997</v>
      </c>
      <c r="G478">
        <v>298.93149999999997</v>
      </c>
      <c r="H478">
        <v>46.08</v>
      </c>
      <c r="I478" s="8"/>
      <c r="J478" s="16" t="str">
        <f t="shared" si="56"/>
        <v>Western Digital Corp</v>
      </c>
      <c r="K478" s="15" t="str">
        <f t="shared" si="57"/>
        <v>WDC</v>
      </c>
      <c r="L478" s="14">
        <f t="shared" si="58"/>
        <v>13774.765178879999</v>
      </c>
      <c r="M478" s="13">
        <f t="shared" si="59"/>
        <v>0.043402777777777776</v>
      </c>
      <c r="N478" s="13">
        <f t="shared" si="60"/>
        <v>0.040229999999999995</v>
      </c>
      <c r="O478" s="12">
        <f t="shared" si="61"/>
        <v>0.084505824652777783</v>
      </c>
      <c r="P478" s="11">
        <f t="shared" si="62"/>
        <v>0.0005437887098791223</v>
      </c>
      <c r="Q478" s="10">
        <f t="shared" si="63"/>
        <v>4.5953313365205358E-05</v>
      </c>
    </row>
    <row r="479" spans="1:17" ht="15.5">
      <c r="A479" t="s">
        <v>74</v>
      </c>
      <c r="B479" t="s">
        <v>73</v>
      </c>
      <c r="C479" t="s">
        <v>72</v>
      </c>
      <c r="D479">
        <v>28562596782.049995</v>
      </c>
      <c r="E479">
        <v>2.7918277194919936</v>
      </c>
      <c r="F479">
        <v>6.4580000000000002</v>
      </c>
      <c r="G479">
        <v>315.43450000000001</v>
      </c>
      <c r="H479">
        <v>90.55</v>
      </c>
      <c r="I479" s="8"/>
      <c r="J479" s="16" t="str">
        <f t="shared" si="56"/>
        <v>WEC Energy Group Inc</v>
      </c>
      <c r="K479" s="15" t="str">
        <f t="shared" si="57"/>
        <v>WEC</v>
      </c>
      <c r="L479" s="14">
        <f t="shared" si="58"/>
        <v>28562.596782049994</v>
      </c>
      <c r="M479" s="13">
        <f t="shared" si="59"/>
        <v>0.027918277194919936</v>
      </c>
      <c r="N479" s="13">
        <f t="shared" si="60"/>
        <v>0.064579999999999999</v>
      </c>
      <c r="O479" s="12">
        <f t="shared" si="61"/>
        <v>0.0933997583655439</v>
      </c>
      <c r="P479" s="11">
        <f t="shared" si="62"/>
        <v>0.0011275704125049497</v>
      </c>
      <c r="Q479" s="10">
        <f t="shared" si="63"/>
        <v>0.00010531480406809897</v>
      </c>
    </row>
    <row r="480" spans="1:17" ht="15.5">
      <c r="A480" t="s">
        <v>71</v>
      </c>
      <c r="B480" t="s">
        <v>70</v>
      </c>
      <c r="C480" t="s">
        <v>69</v>
      </c>
      <c r="D480">
        <v>21032765232.279999</v>
      </c>
      <c r="E480">
        <v>6.5996486433730244</v>
      </c>
      <c r="F480">
        <v>0.50</v>
      </c>
      <c r="G480">
        <v>410.55559999999997</v>
      </c>
      <c r="H480">
        <v>51.23</v>
      </c>
      <c r="I480" s="8"/>
      <c r="J480" s="16" t="str">
        <f t="shared" si="56"/>
        <v>Welltower Inc</v>
      </c>
      <c r="K480" s="15" t="str">
        <f t="shared" si="57"/>
        <v>WELL</v>
      </c>
      <c r="L480" s="14">
        <f t="shared" si="58"/>
        <v>21032.765232279999</v>
      </c>
      <c r="M480" s="13">
        <f t="shared" si="59"/>
        <v>0.065996486433730239</v>
      </c>
      <c r="N480" s="13">
        <f t="shared" si="60"/>
        <v>0.005</v>
      </c>
      <c r="O480" s="12">
        <f t="shared" si="61"/>
        <v>0.071161477649814564</v>
      </c>
      <c r="P480" s="11">
        <f t="shared" si="62"/>
        <v>0.00083031399245834202</v>
      </c>
      <c r="Q480" s="10">
        <f t="shared" si="63"/>
        <v>5.9086370616652605E-05</v>
      </c>
    </row>
    <row r="481" spans="1:17" ht="15.5">
      <c r="A481" t="s">
        <v>68</v>
      </c>
      <c r="B481" t="s">
        <v>67</v>
      </c>
      <c r="C481" t="s">
        <v>66</v>
      </c>
      <c r="D481">
        <v>119000420000</v>
      </c>
      <c r="E481">
        <v>7.0395869191049911</v>
      </c>
      <c r="F481">
        <v>9.4049999999999994</v>
      </c>
      <c r="G481">
        <v>4096.3999999999996</v>
      </c>
      <c r="H481">
        <v>29.05</v>
      </c>
      <c r="I481" s="8"/>
      <c r="J481" s="16" t="str">
        <f t="shared" si="56"/>
        <v>Wells Fargo &amp; Co</v>
      </c>
      <c r="K481" s="15" t="str">
        <f t="shared" si="57"/>
        <v>WFC</v>
      </c>
      <c r="L481" s="14">
        <f t="shared" si="58"/>
        <v>119000.42</v>
      </c>
      <c r="M481" s="13">
        <f t="shared" si="59"/>
        <v>0.070395869191049912</v>
      </c>
      <c r="N481" s="13">
        <f t="shared" si="60"/>
        <v>0.094049999999999995</v>
      </c>
      <c r="O481" s="12">
        <f t="shared" si="61"/>
        <v>0.16775623493975905</v>
      </c>
      <c r="P481" s="11">
        <f t="shared" si="62"/>
        <v>0.0046977994925163037</v>
      </c>
      <c r="Q481" s="10">
        <f t="shared" si="63"/>
        <v>0.00078808515536644584</v>
      </c>
    </row>
    <row r="482" spans="1:17" ht="15.5">
      <c r="A482" t="s">
        <v>65</v>
      </c>
      <c r="B482" t="s">
        <v>64</v>
      </c>
      <c r="C482" t="s">
        <v>63</v>
      </c>
      <c r="D482">
        <v>7003612120.2200003</v>
      </c>
      <c r="E482">
        <v>4.4925720422409174</v>
      </c>
      <c r="F482">
        <v>0.17</v>
      </c>
      <c r="G482">
        <v>62.677749999999996</v>
      </c>
      <c r="H482">
        <v>111.74</v>
      </c>
      <c r="I482" s="8"/>
      <c r="J482" s="16" t="str">
        <f t="shared" si="56"/>
        <v>Whirlpool Corp</v>
      </c>
      <c r="K482" s="15" t="str">
        <f t="shared" si="57"/>
        <v>WHR</v>
      </c>
      <c r="L482" s="14">
        <f t="shared" si="58"/>
        <v>7003.6121202200002</v>
      </c>
      <c r="M482" s="13">
        <f t="shared" si="59"/>
        <v>0.044925720422409172</v>
      </c>
      <c r="N482" s="13">
        <f t="shared" si="60"/>
        <v>0.0017000000000000001</v>
      </c>
      <c r="O482" s="12">
        <f t="shared" si="61"/>
        <v>0.04666390728476822</v>
      </c>
      <c r="P482" s="11">
        <f t="shared" si="62"/>
        <v>0.00027648276757469048</v>
      </c>
      <c r="Q482" s="10">
        <f t="shared" si="63"/>
        <v>1.2901766231941478E-05</v>
      </c>
    </row>
    <row r="483" spans="1:17" ht="15.5">
      <c r="A483" t="s">
        <v>62</v>
      </c>
      <c r="B483" t="s">
        <v>61</v>
      </c>
      <c r="C483" t="s">
        <v>60</v>
      </c>
      <c r="D483">
        <v>22950053979.300003</v>
      </c>
      <c r="E483">
        <v>1.5581356217398621</v>
      </c>
      <c r="F483">
        <v>10</v>
      </c>
      <c r="G483">
        <v>128.72319999999999</v>
      </c>
      <c r="H483">
        <v>178.29</v>
      </c>
      <c r="I483" s="8"/>
      <c r="J483" s="16" t="str">
        <f t="shared" si="56"/>
        <v>Willis Towers Watson PLC</v>
      </c>
      <c r="K483" s="15" t="str">
        <f t="shared" si="57"/>
        <v>WLTW</v>
      </c>
      <c r="L483" s="14">
        <f t="shared" si="58"/>
        <v>22950.053979300003</v>
      </c>
      <c r="M483" s="13">
        <f t="shared" si="59"/>
        <v>0.015581356217398621</v>
      </c>
      <c r="N483" s="13">
        <f t="shared" si="60"/>
        <v>0.10</v>
      </c>
      <c r="O483" s="12">
        <f t="shared" si="61"/>
        <v>0.11636042402826856</v>
      </c>
      <c r="P483" s="11">
        <f t="shared" si="62"/>
        <v>0.00090600312114173483</v>
      </c>
      <c r="Q483" s="10">
        <f t="shared" si="63"/>
        <v>0.00010542290734698704</v>
      </c>
    </row>
    <row r="484" spans="1:17" ht="15.5">
      <c r="A484" t="s">
        <v>59</v>
      </c>
      <c r="B484" t="s">
        <v>58</v>
      </c>
      <c r="C484" t="s">
        <v>57</v>
      </c>
      <c r="D484">
        <v>42371191243.739998</v>
      </c>
      <c r="E484">
        <v>2.1825634873025392</v>
      </c>
      <c r="F484">
        <v>4.0999999999999996</v>
      </c>
      <c r="G484">
        <v>423.62719999999996</v>
      </c>
      <c r="H484">
        <v>100.02</v>
      </c>
      <c r="I484" s="8"/>
      <c r="J484" s="16" t="str">
        <f t="shared" si="56"/>
        <v>Waste Management Inc</v>
      </c>
      <c r="K484" s="15" t="str">
        <f t="shared" si="57"/>
        <v>WM</v>
      </c>
      <c r="L484" s="14">
        <f t="shared" si="58"/>
        <v>42371.191243739995</v>
      </c>
      <c r="M484" s="13">
        <f t="shared" si="59"/>
        <v>0.021825634873025392</v>
      </c>
      <c r="N484" s="13">
        <f t="shared" si="60"/>
        <v>0.040999999999999995</v>
      </c>
      <c r="O484" s="12">
        <f t="shared" si="61"/>
        <v>0.063273060387922408</v>
      </c>
      <c r="P484" s="11">
        <f t="shared" si="62"/>
        <v>0.0016726946066421696</v>
      </c>
      <c r="Q484" s="10">
        <f t="shared" si="63"/>
        <v>0.00010583650685662211</v>
      </c>
    </row>
    <row r="485" spans="1:17" ht="15.5">
      <c r="A485" t="s">
        <v>56</v>
      </c>
      <c r="B485" t="s">
        <v>55</v>
      </c>
      <c r="C485" t="s">
        <v>54</v>
      </c>
      <c r="D485">
        <v>23498202756.73</v>
      </c>
      <c r="E485">
        <v>8.1982447083118224</v>
      </c>
      <c r="F485">
        <v>9.4329999999999998</v>
      </c>
      <c r="G485">
        <v>1213.124</v>
      </c>
      <c r="H485">
        <v>19.37</v>
      </c>
      <c r="I485" s="8"/>
      <c r="J485" s="16" t="str">
        <f t="shared" si="56"/>
        <v>Williams Cos Inc/The</v>
      </c>
      <c r="K485" s="15" t="str">
        <f t="shared" si="57"/>
        <v>WMB</v>
      </c>
      <c r="L485" s="14">
        <f t="shared" si="58"/>
        <v>23498.202756729999</v>
      </c>
      <c r="M485" s="13">
        <f t="shared" si="59"/>
        <v>0.081982447083118221</v>
      </c>
      <c r="N485" s="13">
        <f t="shared" si="60"/>
        <v>0.094329999999999997</v>
      </c>
      <c r="O485" s="12">
        <f t="shared" si="61"/>
        <v>0.1801791491997935</v>
      </c>
      <c r="P485" s="11">
        <f t="shared" si="62"/>
        <v>0.00092764248214931842</v>
      </c>
      <c r="Q485" s="10">
        <f t="shared" si="63"/>
        <v>0.00016714183319524882</v>
      </c>
    </row>
    <row r="486" spans="1:17" ht="15.5">
      <c r="A486" t="s">
        <v>53</v>
      </c>
      <c r="B486" t="s">
        <v>52</v>
      </c>
      <c r="C486" t="s">
        <v>51</v>
      </c>
      <c r="D486">
        <v>344436466188.09998</v>
      </c>
      <c r="E486">
        <v>1.7902097902097904</v>
      </c>
      <c r="F486">
        <v>6.9670000000000005</v>
      </c>
      <c r="G486">
        <v>2833.7019999999998</v>
      </c>
      <c r="H486">
        <v>121.55</v>
      </c>
      <c r="I486" s="8"/>
      <c r="J486" s="16" t="str">
        <f t="shared" si="56"/>
        <v>Walmart Inc</v>
      </c>
      <c r="K486" s="15" t="str">
        <f t="shared" si="57"/>
        <v>WMT</v>
      </c>
      <c r="L486" s="14">
        <f t="shared" si="58"/>
        <v>344436.46618809999</v>
      </c>
      <c r="M486" s="13">
        <f t="shared" si="59"/>
        <v>0.017902097902097906</v>
      </c>
      <c r="N486" s="13">
        <f t="shared" si="60"/>
        <v>0.06967000000000001</v>
      </c>
      <c r="O486" s="12">
        <f t="shared" si="61"/>
        <v>0.088195717482517491</v>
      </c>
      <c r="P486" s="11">
        <f t="shared" si="62"/>
        <v>0.013597376009786898</v>
      </c>
      <c r="Q486" s="10">
        <f t="shared" si="63"/>
        <v>0.0011992303330627262</v>
      </c>
    </row>
    <row r="487" spans="1:17" ht="15.5">
      <c r="A487" t="s">
        <v>50</v>
      </c>
      <c r="B487" t="s">
        <v>49</v>
      </c>
      <c r="C487" t="s">
        <v>48</v>
      </c>
      <c r="D487">
        <v>9711182556</v>
      </c>
      <c r="E487">
        <v>1.8703703703703705</v>
      </c>
      <c r="F487" t="s">
        <v>8</v>
      </c>
      <c r="G487">
        <v>179.83669999999998</v>
      </c>
      <c r="H487">
        <v>54</v>
      </c>
      <c r="I487" s="8"/>
      <c r="J487" s="16" t="str">
        <f t="shared" si="56"/>
        <v>WR Berkley Corp</v>
      </c>
      <c r="K487" s="15" t="str">
        <f t="shared" si="57"/>
        <v>WRB</v>
      </c>
      <c r="L487" s="14">
        <f t="shared" si="58"/>
        <v>9711.1825559999997</v>
      </c>
      <c r="M487" s="13">
        <f t="shared" si="59"/>
        <v>0.018703703703703705</v>
      </c>
      <c r="N487" s="13" t="str">
        <f t="shared" si="60"/>
        <v>N/A</v>
      </c>
      <c r="O487" s="12" t="str">
        <f t="shared" si="61"/>
        <v>N/A</v>
      </c>
      <c r="P487" s="11" t="str">
        <f t="shared" si="62"/>
        <v>N/A</v>
      </c>
      <c r="Q487" s="10" t="str">
        <f t="shared" si="63"/>
        <v>N/A</v>
      </c>
    </row>
    <row r="488" spans="1:17" ht="15.5">
      <c r="A488" t="s">
        <v>47</v>
      </c>
      <c r="B488" t="s">
        <v>46</v>
      </c>
      <c r="C488" t="s">
        <v>45</v>
      </c>
      <c r="D488">
        <v>8319707427.8699999</v>
      </c>
      <c r="E488">
        <v>5.7595526561043808</v>
      </c>
      <c r="F488">
        <v>-10.90</v>
      </c>
      <c r="G488">
        <v>258.4563</v>
      </c>
      <c r="H488">
        <v>32.19</v>
      </c>
      <c r="I488" s="8"/>
      <c r="J488" s="16" t="str">
        <f t="shared" si="56"/>
        <v>Westrock Co</v>
      </c>
      <c r="K488" s="15" t="str">
        <f t="shared" si="57"/>
        <v>WRK</v>
      </c>
      <c r="L488" s="14">
        <f t="shared" si="58"/>
        <v>8319.7074278700002</v>
      </c>
      <c r="M488" s="13">
        <f t="shared" si="59"/>
        <v>0.05759552656104381</v>
      </c>
      <c r="N488" s="13">
        <f t="shared" si="60"/>
        <v>-0.109</v>
      </c>
      <c r="O488" s="12">
        <f t="shared" si="61"/>
        <v>-0.054543429636533081</v>
      </c>
      <c r="P488" s="11">
        <f t="shared" si="62"/>
        <v>0.00032843848225520383</v>
      </c>
      <c r="Q488" s="10">
        <f t="shared" si="63"/>
        <v>-1.7914161246816428E-05</v>
      </c>
    </row>
    <row r="489" spans="1:17" ht="15.5">
      <c r="A489" t="s">
        <v>44</v>
      </c>
      <c r="B489" t="s">
        <v>43</v>
      </c>
      <c r="C489" t="s">
        <v>42</v>
      </c>
      <c r="D489">
        <v>7835315977.0499992</v>
      </c>
      <c r="E489">
        <v>4.6355532249606712</v>
      </c>
      <c r="F489">
        <v>5.3330000000000002</v>
      </c>
      <c r="G489">
        <v>410.87129999999996</v>
      </c>
      <c r="H489">
        <v>19.07</v>
      </c>
      <c r="I489" s="8"/>
      <c r="J489" s="16" t="str">
        <f t="shared" si="56"/>
        <v>Western Union Co/The</v>
      </c>
      <c r="K489" s="15" t="str">
        <f t="shared" si="57"/>
        <v>WU</v>
      </c>
      <c r="L489" s="14">
        <f t="shared" si="58"/>
        <v>7835.3159770499997</v>
      </c>
      <c r="M489" s="13">
        <f t="shared" si="59"/>
        <v>0.046355532249606715</v>
      </c>
      <c r="N489" s="13">
        <f t="shared" si="60"/>
        <v>0.053330000000000002</v>
      </c>
      <c r="O489" s="12">
        <f t="shared" si="61"/>
        <v>0.10092160251704248</v>
      </c>
      <c r="P489" s="11">
        <f t="shared" si="62"/>
        <v>0.00030931607989862869</v>
      </c>
      <c r="Q489" s="10">
        <f t="shared" si="63"/>
        <v>3.121667446765916E-05</v>
      </c>
    </row>
    <row r="490" spans="1:17" ht="15.5">
      <c r="A490" t="s">
        <v>41</v>
      </c>
      <c r="B490" t="s">
        <v>40</v>
      </c>
      <c r="C490" t="s">
        <v>39</v>
      </c>
      <c r="D490">
        <v>16319524257.720001</v>
      </c>
      <c r="E490">
        <v>6.2231367169638769</v>
      </c>
      <c r="F490" t="s">
        <v>8</v>
      </c>
      <c r="G490">
        <v>746.20600000000002</v>
      </c>
      <c r="H490">
        <v>21.87</v>
      </c>
      <c r="I490" s="8"/>
      <c r="J490" s="16" t="str">
        <f t="shared" si="56"/>
        <v>Weyerhaeuser Co</v>
      </c>
      <c r="K490" s="15" t="str">
        <f t="shared" si="57"/>
        <v>WY</v>
      </c>
      <c r="L490" s="14">
        <f t="shared" si="58"/>
        <v>16319.524257720001</v>
      </c>
      <c r="M490" s="13">
        <f t="shared" si="59"/>
        <v>0.062231367169638771</v>
      </c>
      <c r="N490" s="13" t="str">
        <f t="shared" si="60"/>
        <v>N/A</v>
      </c>
      <c r="O490" s="12" t="str">
        <f t="shared" si="61"/>
        <v>N/A</v>
      </c>
      <c r="P490" s="11" t="str">
        <f t="shared" si="62"/>
        <v>N/A</v>
      </c>
      <c r="Q490" s="10" t="str">
        <f t="shared" si="63"/>
        <v>N/A</v>
      </c>
    </row>
    <row r="491" spans="1:17" ht="15.5">
      <c r="A491" t="s">
        <v>38</v>
      </c>
      <c r="B491" t="s">
        <v>37</v>
      </c>
      <c r="C491" t="s">
        <v>36</v>
      </c>
      <c r="D491">
        <v>9225972619.9200001</v>
      </c>
      <c r="E491">
        <v>2.8305857593826729</v>
      </c>
      <c r="F491">
        <v>21.50</v>
      </c>
      <c r="G491">
        <v>107.86829999999999</v>
      </c>
      <c r="H491">
        <v>85.53</v>
      </c>
      <c r="I491" s="8"/>
      <c r="J491" s="16" t="str">
        <f t="shared" si="56"/>
        <v>Wynn Resorts Ltd</v>
      </c>
      <c r="K491" s="15" t="str">
        <f t="shared" si="57"/>
        <v>WYNN</v>
      </c>
      <c r="L491" s="14">
        <f t="shared" si="58"/>
        <v>9225.9726199199995</v>
      </c>
      <c r="M491" s="13">
        <f t="shared" si="59"/>
        <v>0.028305857593826728</v>
      </c>
      <c r="N491" s="13">
        <f t="shared" si="60"/>
        <v>0.215</v>
      </c>
      <c r="O491" s="12">
        <f t="shared" si="61"/>
        <v>0.2463487372851631</v>
      </c>
      <c r="P491" s="11">
        <f t="shared" si="62"/>
        <v>0.00036421526488586751</v>
      </c>
      <c r="Q491" s="10">
        <f t="shared" si="63"/>
        <v>8.972397060461466E-05</v>
      </c>
    </row>
    <row r="492" spans="1:17" ht="15.5">
      <c r="A492" t="s">
        <v>35</v>
      </c>
      <c r="B492" t="s">
        <v>34</v>
      </c>
      <c r="C492" t="s">
        <v>33</v>
      </c>
      <c r="D492">
        <v>33370870697.920006</v>
      </c>
      <c r="E492">
        <v>2.7029578351164254</v>
      </c>
      <c r="F492">
        <v>5.76</v>
      </c>
      <c r="G492">
        <v>525.02940000000001</v>
      </c>
      <c r="H492">
        <v>63.56</v>
      </c>
      <c r="I492" s="8"/>
      <c r="J492" s="16" t="str">
        <f t="shared" si="56"/>
        <v>Xcel Energy Inc</v>
      </c>
      <c r="K492" s="15" t="str">
        <f t="shared" si="57"/>
        <v>XEL</v>
      </c>
      <c r="L492" s="14">
        <f t="shared" si="58"/>
        <v>33370.870697920007</v>
      </c>
      <c r="M492" s="13">
        <f t="shared" si="59"/>
        <v>0.027029578351164252</v>
      </c>
      <c r="N492" s="13">
        <f t="shared" si="60"/>
        <v>0.057599999999999998</v>
      </c>
      <c r="O492" s="12">
        <f t="shared" si="61"/>
        <v>0.085408030207677788</v>
      </c>
      <c r="P492" s="11">
        <f t="shared" si="62"/>
        <v>0.001317387446443599</v>
      </c>
      <c r="Q492" s="10">
        <f t="shared" si="63"/>
        <v>0.00011251546682107041</v>
      </c>
    </row>
    <row r="493" spans="1:17" ht="15.5">
      <c r="A493" t="s">
        <v>32</v>
      </c>
      <c r="B493" t="s">
        <v>31</v>
      </c>
      <c r="C493" t="s">
        <v>30</v>
      </c>
      <c r="D493">
        <v>21748315431.400002</v>
      </c>
      <c r="E493">
        <v>1.7288329519450802</v>
      </c>
      <c r="F493">
        <v>8.1999999999999993</v>
      </c>
      <c r="G493">
        <v>248.83659999999998</v>
      </c>
      <c r="H493">
        <v>87.40</v>
      </c>
      <c r="I493" s="8"/>
      <c r="J493" s="16" t="str">
        <f t="shared" si="56"/>
        <v>Xilinx Inc</v>
      </c>
      <c r="K493" s="15" t="str">
        <f t="shared" si="57"/>
        <v>XLNX</v>
      </c>
      <c r="L493" s="14">
        <f t="shared" si="58"/>
        <v>21748.315431400002</v>
      </c>
      <c r="M493" s="13">
        <f t="shared" si="59"/>
        <v>0.017288329519450803</v>
      </c>
      <c r="N493" s="13">
        <f t="shared" si="60"/>
        <v>0.08199999999999999</v>
      </c>
      <c r="O493" s="12">
        <f t="shared" si="61"/>
        <v>0.09999715102974828</v>
      </c>
      <c r="P493" s="11">
        <f t="shared" si="62"/>
        <v>0.00085856188740103122</v>
      </c>
      <c r="Q493" s="10">
        <f t="shared" si="63"/>
        <v>8.5853742722826661E-05</v>
      </c>
    </row>
    <row r="494" spans="1:17" ht="15.5">
      <c r="A494" t="s">
        <v>29</v>
      </c>
      <c r="B494" t="s">
        <v>28</v>
      </c>
      <c r="C494" t="s">
        <v>27</v>
      </c>
      <c r="D494">
        <v>196588100595.06</v>
      </c>
      <c r="E494">
        <v>7.5726275016139457</v>
      </c>
      <c r="F494">
        <v>4.32</v>
      </c>
      <c r="G494">
        <v>4230.4299999999994</v>
      </c>
      <c r="H494">
        <v>46.47</v>
      </c>
      <c r="I494" s="8"/>
      <c r="J494" s="16" t="str">
        <f t="shared" si="56"/>
        <v>Exxon Mobil Corp</v>
      </c>
      <c r="K494" s="15" t="str">
        <f t="shared" si="57"/>
        <v>XOM</v>
      </c>
      <c r="L494" s="14">
        <f t="shared" si="58"/>
        <v>196588.10059506001</v>
      </c>
      <c r="M494" s="13">
        <f t="shared" si="59"/>
        <v>0.07572627501613946</v>
      </c>
      <c r="N494" s="13">
        <f t="shared" si="60"/>
        <v>0.043200000000000002</v>
      </c>
      <c r="O494" s="12">
        <f t="shared" si="61"/>
        <v>0.12056196255648809</v>
      </c>
      <c r="P494" s="11">
        <f t="shared" si="62"/>
        <v>0.0077607413420071698</v>
      </c>
      <c r="Q494" s="10">
        <f t="shared" si="63"/>
        <v>0.00093565020708565754</v>
      </c>
    </row>
    <row r="495" spans="1:17" ht="15.5">
      <c r="A495" t="s">
        <v>26</v>
      </c>
      <c r="B495" t="s">
        <v>25</v>
      </c>
      <c r="C495" t="s">
        <v>24</v>
      </c>
      <c r="D495">
        <v>9295469551.3599987</v>
      </c>
      <c r="E495">
        <v>0.90009425070688043</v>
      </c>
      <c r="F495">
        <v>3.27</v>
      </c>
      <c r="G495">
        <v>219.02609999999999</v>
      </c>
      <c r="H495">
        <v>42.44</v>
      </c>
      <c r="I495" s="8"/>
      <c r="J495" s="16" t="str">
        <f t="shared" si="56"/>
        <v>DENTSPLY SIRONA Inc</v>
      </c>
      <c r="K495" s="15" t="str">
        <f t="shared" si="57"/>
        <v>XRAY</v>
      </c>
      <c r="L495" s="14">
        <f t="shared" si="58"/>
        <v>9295.4695513599981</v>
      </c>
      <c r="M495" s="13">
        <f t="shared" si="59"/>
        <v>0.009000942507068805</v>
      </c>
      <c r="N495" s="13">
        <f t="shared" si="60"/>
        <v>0.0327</v>
      </c>
      <c r="O495" s="12">
        <f t="shared" si="61"/>
        <v>0.041848107917059382</v>
      </c>
      <c r="P495" s="11">
        <f t="shared" si="62"/>
        <v>0.00036695880687715008</v>
      </c>
      <c r="Q495" s="10">
        <f t="shared" si="63"/>
        <v>1.5356531751310329E-05</v>
      </c>
    </row>
    <row r="496" spans="1:17" ht="15.5">
      <c r="A496" t="s">
        <v>23</v>
      </c>
      <c r="B496" t="s">
        <v>22</v>
      </c>
      <c r="C496" t="s">
        <v>21</v>
      </c>
      <c r="D496">
        <v>3892687458.27</v>
      </c>
      <c r="E496">
        <v>5.4948059048660483</v>
      </c>
      <c r="F496">
        <v>0.50</v>
      </c>
      <c r="G496">
        <v>212.83149999999998</v>
      </c>
      <c r="H496">
        <v>18.29</v>
      </c>
      <c r="I496" s="8"/>
      <c r="J496" s="16" t="str">
        <f t="shared" si="56"/>
        <v>Xerox Holdings Corp</v>
      </c>
      <c r="K496" s="15" t="str">
        <f t="shared" si="57"/>
        <v>XRX</v>
      </c>
      <c r="L496" s="14">
        <f t="shared" si="58"/>
        <v>3892.6874582700002</v>
      </c>
      <c r="M496" s="13">
        <f t="shared" si="59"/>
        <v>0.054948059048660486</v>
      </c>
      <c r="N496" s="13">
        <f t="shared" si="60"/>
        <v>0.005</v>
      </c>
      <c r="O496" s="12">
        <f t="shared" si="61"/>
        <v>0.060085429196282132</v>
      </c>
      <c r="P496" s="11">
        <f t="shared" si="62"/>
        <v>0.0001536722741481533</v>
      </c>
      <c r="Q496" s="10">
        <f t="shared" si="63"/>
        <v>9.2334645477605221E-06</v>
      </c>
    </row>
    <row r="497" spans="1:17" ht="15.5">
      <c r="A497" t="s">
        <v>20</v>
      </c>
      <c r="B497" t="s">
        <v>19</v>
      </c>
      <c r="C497" t="s">
        <v>18</v>
      </c>
      <c r="D497">
        <v>12935958746.300001</v>
      </c>
      <c r="E497">
        <v>1.426981919332406</v>
      </c>
      <c r="F497">
        <v>11.65</v>
      </c>
      <c r="G497">
        <v>179.916</v>
      </c>
      <c r="H497">
        <v>71.900000000000006</v>
      </c>
      <c r="I497" s="8"/>
      <c r="J497" s="16" t="str">
        <f t="shared" si="56"/>
        <v>Xylem Inc/NY</v>
      </c>
      <c r="K497" s="15" t="str">
        <f t="shared" si="57"/>
        <v>XYL</v>
      </c>
      <c r="L497" s="14">
        <f t="shared" si="58"/>
        <v>12935.958746300001</v>
      </c>
      <c r="M497" s="13">
        <f t="shared" si="59"/>
        <v>0.014269819193324061</v>
      </c>
      <c r="N497" s="13">
        <f t="shared" si="60"/>
        <v>0.11650000000000001</v>
      </c>
      <c r="O497" s="12">
        <f t="shared" si="61"/>
        <v>0.1316010361613352</v>
      </c>
      <c r="P497" s="11">
        <f t="shared" si="62"/>
        <v>0.00051067500798383716</v>
      </c>
      <c r="Q497" s="10">
        <f t="shared" si="63"/>
        <v>6.7205360192371092E-05</v>
      </c>
    </row>
    <row r="498" spans="1:17" ht="15.5">
      <c r="A498" t="s">
        <v>17</v>
      </c>
      <c r="B498" t="s">
        <v>16</v>
      </c>
      <c r="C498" t="s">
        <v>15</v>
      </c>
      <c r="D498">
        <v>26006787000</v>
      </c>
      <c r="E498">
        <v>2.1508735392803424</v>
      </c>
      <c r="F498">
        <v>11.50</v>
      </c>
      <c r="G498">
        <v>300.89999999999998</v>
      </c>
      <c r="H498">
        <v>86.43</v>
      </c>
      <c r="I498" s="8"/>
      <c r="J498" s="16" t="str">
        <f t="shared" si="56"/>
        <v>Yum! Brands Inc</v>
      </c>
      <c r="K498" s="15" t="str">
        <f t="shared" si="57"/>
        <v>YUM</v>
      </c>
      <c r="L498" s="14">
        <f t="shared" si="58"/>
        <v>26006.787</v>
      </c>
      <c r="M498" s="13">
        <f t="shared" si="59"/>
        <v>0.021508735392803423</v>
      </c>
      <c r="N498" s="13">
        <f t="shared" si="60"/>
        <v>0.115</v>
      </c>
      <c r="O498" s="12">
        <f t="shared" si="61"/>
        <v>0.13774548767788963</v>
      </c>
      <c r="P498" s="11">
        <f t="shared" si="62"/>
        <v>0.0010266742820788329</v>
      </c>
      <c r="Q498" s="10">
        <f t="shared" si="63"/>
        <v>0.00014141974967129607</v>
      </c>
    </row>
    <row r="499" spans="1:17" ht="15.5">
      <c r="A499" t="s">
        <v>14</v>
      </c>
      <c r="B499" t="s">
        <v>13</v>
      </c>
      <c r="C499" t="s">
        <v>12</v>
      </c>
      <c r="D499">
        <v>24739787520</v>
      </c>
      <c r="E499">
        <v>0.85630743525480357</v>
      </c>
      <c r="F499">
        <v>4.8899999999999997</v>
      </c>
      <c r="G499">
        <v>206.6816</v>
      </c>
      <c r="H499">
        <v>119.70</v>
      </c>
      <c r="I499" s="8"/>
      <c r="J499" s="16" t="str">
        <f t="shared" si="56"/>
        <v>Zimmer Biomet Holdings Inc</v>
      </c>
      <c r="K499" s="15" t="str">
        <f t="shared" si="57"/>
        <v>ZBH</v>
      </c>
      <c r="L499" s="14">
        <f t="shared" si="58"/>
        <v>24739.787520000002</v>
      </c>
      <c r="M499" s="13">
        <f t="shared" si="59"/>
        <v>0.0085630743525480363</v>
      </c>
      <c r="N499" s="13">
        <f t="shared" si="60"/>
        <v>0.048899999999999999</v>
      </c>
      <c r="O499" s="12">
        <f t="shared" si="61"/>
        <v>0.057672441520467833</v>
      </c>
      <c r="P499" s="11">
        <f t="shared" si="62"/>
        <v>0.00097665673160159594</v>
      </c>
      <c r="Q499" s="10">
        <f t="shared" si="63"/>
        <v>5.632617823886429E-05</v>
      </c>
    </row>
    <row r="500" spans="1:17" ht="15.5">
      <c r="A500" t="s">
        <v>11</v>
      </c>
      <c r="B500" t="s">
        <v>10</v>
      </c>
      <c r="C500" t="s">
        <v>9</v>
      </c>
      <c r="D500">
        <v>12193008588.24</v>
      </c>
      <c r="E500" t="s">
        <v>8</v>
      </c>
      <c r="F500">
        <v>11.90</v>
      </c>
      <c r="G500">
        <v>53.091559999999994</v>
      </c>
      <c r="H500">
        <v>229.66</v>
      </c>
      <c r="I500" s="8"/>
      <c r="J500" s="16" t="str">
        <f t="shared" si="56"/>
        <v>Zebra Technologies Corp</v>
      </c>
      <c r="K500" s="15" t="str">
        <f t="shared" si="57"/>
        <v>ZBRA</v>
      </c>
      <c r="L500" s="14">
        <f t="shared" si="58"/>
        <v>12193.00858824</v>
      </c>
      <c r="M500" s="13" t="str">
        <f t="shared" si="59"/>
        <v>0.00%</v>
      </c>
      <c r="N500" s="13">
        <f t="shared" si="60"/>
        <v>0.11900000000000001</v>
      </c>
      <c r="O500" s="12">
        <f t="shared" si="61"/>
        <v>0.11900000000000001</v>
      </c>
      <c r="P500" s="11">
        <f t="shared" si="62"/>
        <v>0.00048134544027727633</v>
      </c>
      <c r="Q500" s="10">
        <f t="shared" si="63"/>
        <v>5.7280107392995884E-05</v>
      </c>
    </row>
    <row r="501" spans="1:17" ht="15.5">
      <c r="A501" t="s">
        <v>7</v>
      </c>
      <c r="B501" t="s">
        <v>6</v>
      </c>
      <c r="C501" t="s">
        <v>5</v>
      </c>
      <c r="D501">
        <v>5179361720</v>
      </c>
      <c r="E501">
        <v>4.3720341664030373</v>
      </c>
      <c r="F501">
        <v>-5.0629999999999997</v>
      </c>
      <c r="G501">
        <v>163.852</v>
      </c>
      <c r="H501">
        <v>31.61</v>
      </c>
      <c r="I501" s="8"/>
      <c r="J501" s="16" t="str">
        <f t="shared" si="56"/>
        <v>Zions Bancorp NA</v>
      </c>
      <c r="K501" s="15" t="str">
        <f t="shared" si="57"/>
        <v>ZION</v>
      </c>
      <c r="L501" s="14">
        <f t="shared" si="58"/>
        <v>5179.3617199999999</v>
      </c>
      <c r="M501" s="13">
        <f t="shared" si="59"/>
        <v>0.043720341664030375</v>
      </c>
      <c r="N501" s="13">
        <f t="shared" si="60"/>
        <v>-0.050629999999999994</v>
      </c>
      <c r="O501" s="12">
        <f t="shared" si="61"/>
        <v>-0.008016438785194549</v>
      </c>
      <c r="P501" s="11">
        <f t="shared" si="62"/>
        <v>0.00020446652927589976</v>
      </c>
      <c r="Q501" s="10">
        <f t="shared" si="63"/>
        <v>-1.6390934155614395E-06</v>
      </c>
    </row>
    <row r="502" spans="1:17" ht="15.5">
      <c r="A502" t="s">
        <v>4</v>
      </c>
      <c r="B502" t="s">
        <v>3</v>
      </c>
      <c r="C502" t="s">
        <v>2</v>
      </c>
      <c r="D502">
        <v>61410671841.220001</v>
      </c>
      <c r="E502">
        <v>0.6186683164488439</v>
      </c>
      <c r="F502">
        <v>5.75</v>
      </c>
      <c r="G502">
        <v>474.91049999999996</v>
      </c>
      <c r="H502">
        <v>129.31</v>
      </c>
      <c r="I502" s="8"/>
      <c r="J502" s="16" t="str">
        <f t="shared" si="56"/>
        <v>Zoetis Inc</v>
      </c>
      <c r="K502" s="15" t="str">
        <f t="shared" si="57"/>
        <v>ZTS</v>
      </c>
      <c r="L502" s="14">
        <f t="shared" si="58"/>
        <v>61410.671841219999</v>
      </c>
      <c r="M502" s="13">
        <f t="shared" si="59"/>
        <v>0.0061866831644884386</v>
      </c>
      <c r="N502" s="13">
        <f t="shared" si="60"/>
        <v>0.0575</v>
      </c>
      <c r="O502" s="12">
        <f t="shared" si="61"/>
        <v>0.063864550305467477</v>
      </c>
      <c r="P502" s="11">
        <f t="shared" si="62"/>
        <v>0.0024243193680389408</v>
      </c>
      <c r="Q502" s="10">
        <f t="shared" si="63"/>
        <v>0.00015482806623664204</v>
      </c>
    </row>
    <row r="503" spans="12:16" ht="12.5">
      <c r="L503" s="9"/>
      <c r="P503" s="8"/>
    </row>
    <row r="504" spans="10:17" ht="12.5">
      <c r="J504" s="7"/>
      <c r="K504" s="6" t="s">
        <v>1</v>
      </c>
      <c r="L504" s="5">
        <f>SUMIF(O3:O502,"&lt;&gt;n/a",L3:L502)</f>
        <v>25331098.142773069</v>
      </c>
      <c r="M504" s="4"/>
      <c r="N504" s="3"/>
      <c r="O504" s="3"/>
      <c r="P504" s="2" t="s">
        <v>0</v>
      </c>
      <c r="Q504" s="2">
        <f>SUM(Q3:Q502)</f>
        <v>0.13525337786846706</v>
      </c>
    </row>
    <row r="505" ht="12.5">
      <c r="L505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ScaleCrop>false</ScaleCrop>
  <Template/>
  <Manager/>
  <Company/>
  <TotalTime>60</TotalTime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Matthew Howard</dc:creator>
  <cp:keywords/>
  <dc:description/>
  <cp:lastModifiedBy>Matthew Howard</cp:lastModifiedBy>
  <dcterms:created xsi:type="dcterms:W3CDTF">2020-11-30T19:21:15Z</dcterms:created>
  <dcterms:modified xsi:type="dcterms:W3CDTF">2020-11-30T19:21:15Z</dcterms:modified>
  <cp:category/>
  <cp:contentType/>
  <cp:contentStatus/>
  <cp:revision>1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{3F9831C9-5955-43A6-8E5A-619DF7E007EE}</vt:lpwstr>
  </property>
  <property fmtid="{D5CDD505-2E9C-101B-9397-08002B2CF9AE}" pid="3" name="sum_blk1_chg" linkTarget="prop_sum_blk1_chg">
    <vt:lpwstr>#REF!</vt:lpwstr>
  </property>
  <property fmtid="{D5CDD505-2E9C-101B-9397-08002B2CF9AE}" pid="4" name="sum_cust_chg" linkTarget="prop_sum_cust_chg">
    <vt:lpwstr>#REF!</vt:lpwstr>
  </property>
  <property fmtid="{D5CDD505-2E9C-101B-9397-08002B2CF9AE}" pid="5" name="win_blk1_chg" linkTarget="prop_win_blk1_chg">
    <vt:lpwstr>#REF!</vt:lpwstr>
  </property>
  <property fmtid="{D5CDD505-2E9C-101B-9397-08002B2CF9AE}" pid="6" name="win_cust_chg" linkTarget="prop_win_cust_chg">
    <vt:lpwstr>#REF!</vt:lpwstr>
  </property>
  <property fmtid="{D5CDD505-2E9C-101B-9397-08002B2CF9AE}" pid="7" name="win_xs_chg" linkTarget="prop_win_xs_chg">
    <vt:lpwstr>#REF!</vt:lpwstr>
  </property>
</Properties>
</file>