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swain.MSA\Documents\(UIF U02-41 TEMPORARY)\ADJUSTMENTS\Chemicals\"/>
    </mc:Choice>
  </mc:AlternateContent>
  <xr:revisionPtr revIDLastSave="0" documentId="13_ncr:1_{9E3052DB-7C1E-48F4-AB4E-34C3B5376A3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Labrador" sheetId="1" r:id="rId1"/>
  </sheets>
  <definedNames>
    <definedName name="_xlnm._FilterDatabase" localSheetId="0" hidden="1">Labrador!$6:$6</definedName>
    <definedName name="_xlnm.Print_Area" localSheetId="0">Labrador!$A$1:$D$72</definedName>
    <definedName name="_xlnm.Print_Titles" localSheetId="0">Labrador!$1:$6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0" i="1" l="1"/>
  <c r="G100" i="1"/>
  <c r="H99" i="1" l="1"/>
  <c r="G99" i="1"/>
  <c r="F99" i="1"/>
  <c r="E99" i="1"/>
  <c r="F97" i="1"/>
  <c r="H98" i="1"/>
  <c r="F98" i="1" s="1"/>
  <c r="H97" i="1"/>
  <c r="H96" i="1"/>
  <c r="G96" i="1"/>
  <c r="F96" i="1" l="1"/>
  <c r="E92" i="1"/>
  <c r="G35" i="1" l="1"/>
  <c r="G42" i="1" l="1"/>
  <c r="G36" i="1"/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G57" i="1" l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33" i="1"/>
  <c r="D31" i="1"/>
  <c r="G37" i="1"/>
  <c r="G34" i="1"/>
  <c r="G32" i="1"/>
  <c r="G61" i="1" l="1"/>
  <c r="G60" i="1"/>
  <c r="G59" i="1"/>
  <c r="G58" i="1"/>
  <c r="G56" i="1"/>
  <c r="G55" i="1"/>
  <c r="G54" i="1"/>
  <c r="G53" i="1"/>
  <c r="G52" i="1"/>
  <c r="F65" i="1" l="1"/>
  <c r="E63" i="1"/>
  <c r="F70" i="1" s="1"/>
  <c r="F71" i="1" s="1"/>
  <c r="G62" i="1" l="1"/>
  <c r="D7" i="1" l="1"/>
  <c r="D62" i="1" l="1"/>
  <c r="B63" i="1"/>
  <c r="C70" i="1" s="1"/>
  <c r="C71" i="1" s="1"/>
  <c r="C65" i="1" l="1"/>
</calcChain>
</file>

<file path=xl/sharedStrings.xml><?xml version="1.0" encoding="utf-8"?>
<sst xmlns="http://schemas.openxmlformats.org/spreadsheetml/2006/main" count="54" uniqueCount="40">
  <si>
    <t xml:space="preserve">Schedule of Chemicals </t>
  </si>
  <si>
    <t>Date of Invoice</t>
  </si>
  <si>
    <t>Unit Price</t>
  </si>
  <si>
    <t>Total</t>
  </si>
  <si>
    <t>Quantity Purchased</t>
  </si>
  <si>
    <t xml:space="preserve">Unit of Measure </t>
  </si>
  <si>
    <t xml:space="preserve">Gallons </t>
  </si>
  <si>
    <t>Disinfecting agent</t>
  </si>
  <si>
    <t>TOTAL</t>
  </si>
  <si>
    <t>Water</t>
  </si>
  <si>
    <t>Docket No. 2020049</t>
  </si>
  <si>
    <t>Test Year Ended December 31, 2019</t>
  </si>
  <si>
    <t>Use Type</t>
  </si>
  <si>
    <t>Chemical  volume (gal)</t>
  </si>
  <si>
    <t>Dosing rate (ppm)</t>
  </si>
  <si>
    <t>Treated volume (mg)</t>
  </si>
  <si>
    <t>Average Unit Price</t>
  </si>
  <si>
    <t>Application</t>
  </si>
  <si>
    <t>Units (gal)</t>
  </si>
  <si>
    <t>Sodium Hypochlorite</t>
  </si>
  <si>
    <t>Units</t>
  </si>
  <si>
    <t>Sewer</t>
  </si>
  <si>
    <t>Utilities, Inc. of Florida - Labrador</t>
  </si>
  <si>
    <t>Non-dosage chem exp</t>
  </si>
  <si>
    <t>1 drum bleach</t>
  </si>
  <si>
    <t>hydrated lime, 6 bags @ 15.75</t>
  </si>
  <si>
    <t>hydrated lime, 6 bags @ 15.00</t>
  </si>
  <si>
    <t>odor control blocks</t>
  </si>
  <si>
    <t>polymer, 1 drum, 450# @ $1.81</t>
  </si>
  <si>
    <t>hydrated lime, 6 bags @ $15.75</t>
  </si>
  <si>
    <t>hydrated lime, 4 bags @ $15.75</t>
  </si>
  <si>
    <t>calcium hypochlorite, 25# pail</t>
  </si>
  <si>
    <t>hydrated lime, 3 bags @$15.75</t>
  </si>
  <si>
    <t>Per books</t>
  </si>
  <si>
    <t>Per dosage</t>
  </si>
  <si>
    <t>W</t>
  </si>
  <si>
    <t>S</t>
  </si>
  <si>
    <t>CHLORINE</t>
  </si>
  <si>
    <t>ODOR CONTROL CHEMICALS</t>
  </si>
  <si>
    <t>OTHER TREATMENT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</si>
</sst>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3" fontId="0" fillId="0" borderId="0" xfId="0" applyNumberFormat="1"/>
    <xf numFmtId="2" fontId="0" fillId="0" borderId="0" xfId="0" applyNumberFormat="1"/>
    <xf numFmtId="0" fontId="0" fillId="0" borderId="0" xfId="0" applyFill="1"/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 wrapText="1"/>
    </xf>
    <xf numFmtId="43" fontId="5" fillId="0" borderId="6" xfId="84" applyFont="1" applyFill="1" applyBorder="1"/>
    <xf numFmtId="0" fontId="5" fillId="0" borderId="7" xfId="0" applyFont="1" applyBorder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4" fontId="1" fillId="0" borderId="0" xfId="0" applyNumberFormat="1" applyFont="1" applyBorder="1"/>
    <xf numFmtId="3" fontId="1" fillId="0" borderId="0" xfId="0" applyNumberFormat="1" applyFont="1" applyBorder="1"/>
    <xf numFmtId="2" fontId="1" fillId="0" borderId="0" xfId="0" applyNumberFormat="1" applyFont="1" applyBorder="1"/>
    <xf numFmtId="43" fontId="1" fillId="0" borderId="6" xfId="84" applyFont="1" applyFill="1" applyBorder="1"/>
    <xf numFmtId="3" fontId="1" fillId="0" borderId="0" xfId="84" applyNumberFormat="1" applyFont="1" applyBorder="1"/>
    <xf numFmtId="2" fontId="1" fillId="0" borderId="0" xfId="84" applyNumberFormat="1" applyFont="1" applyBorder="1"/>
    <xf numFmtId="14" fontId="1" fillId="0" borderId="2" xfId="0" applyNumberFormat="1" applyFont="1" applyBorder="1"/>
    <xf numFmtId="0" fontId="1" fillId="0" borderId="0" xfId="0" applyFont="1" applyFill="1" applyAlignment="1">
      <alignment horizontal="right" wrapText="1"/>
    </xf>
    <xf numFmtId="2" fontId="1" fillId="0" borderId="0" xfId="0" applyNumberFormat="1" applyFont="1" applyFill="1" applyBorder="1"/>
    <xf numFmtId="0" fontId="1" fillId="0" borderId="6" xfId="0" applyFont="1" applyFill="1" applyBorder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4" fontId="1" fillId="0" borderId="6" xfId="0" applyNumberFormat="1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3" fontId="1" fillId="0" borderId="3" xfId="0" applyNumberFormat="1" applyFont="1" applyFill="1" applyBorder="1" applyAlignment="1"/>
    <xf numFmtId="164" fontId="1" fillId="0" borderId="4" xfId="0" applyNumberFormat="1" applyFont="1" applyFill="1" applyBorder="1" applyAlignment="1"/>
    <xf numFmtId="0" fontId="6" fillId="0" borderId="0" xfId="1" applyFont="1" applyFill="1"/>
    <xf numFmtId="3" fontId="6" fillId="0" borderId="0" xfId="1" applyNumberFormat="1" applyFont="1"/>
    <xf numFmtId="2" fontId="6" fillId="0" borderId="0" xfId="1" applyNumberFormat="1" applyFont="1"/>
    <xf numFmtId="3" fontId="6" fillId="0" borderId="0" xfId="84" applyNumberFormat="1" applyFont="1" applyFill="1" applyBorder="1"/>
    <xf numFmtId="165" fontId="1" fillId="0" borderId="5" xfId="0" applyNumberFormat="1" applyFont="1" applyFill="1" applyBorder="1" applyAlignment="1"/>
    <xf numFmtId="2" fontId="1" fillId="0" borderId="3" xfId="84" applyNumberFormat="1" applyBorder="1"/>
    <xf numFmtId="3" fontId="1" fillId="0" borderId="3" xfId="0" applyNumberFormat="1" applyFont="1" applyBorder="1"/>
    <xf numFmtId="165" fontId="1" fillId="0" borderId="5" xfId="0" applyNumberFormat="1" applyFont="1" applyBorder="1"/>
    <xf numFmtId="164" fontId="1" fillId="0" borderId="4" xfId="0" applyNumberFormat="1" applyFont="1" applyBorder="1"/>
    <xf numFmtId="14" fontId="1" fillId="0" borderId="3" xfId="0" applyNumberFormat="1" applyFont="1" applyBorder="1"/>
    <xf numFmtId="3" fontId="1" fillId="0" borderId="3" xfId="84" applyNumberFormat="1" applyFont="1" applyBorder="1"/>
    <xf numFmtId="2" fontId="1" fillId="0" borderId="3" xfId="84" applyNumberFormat="1" applyFont="1" applyBorder="1"/>
    <xf numFmtId="43" fontId="1" fillId="0" borderId="9" xfId="84" applyFont="1" applyFill="1" applyBorder="1"/>
    <xf numFmtId="2" fontId="1" fillId="0" borderId="2" xfId="84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 applyAlignment="1">
      <alignment horizontal="center" wrapText="1"/>
    </xf>
    <xf numFmtId="3" fontId="1" fillId="0" borderId="10" xfId="84" applyNumberFormat="1" applyBorder="1"/>
    <xf numFmtId="2" fontId="1" fillId="0" borderId="0" xfId="84" applyNumberFormat="1" applyBorder="1"/>
    <xf numFmtId="43" fontId="1" fillId="0" borderId="6" xfId="84" applyBorder="1"/>
    <xf numFmtId="3" fontId="1" fillId="0" borderId="12" xfId="84" applyNumberFormat="1" applyBorder="1"/>
    <xf numFmtId="3" fontId="1" fillId="0" borderId="11" xfId="84" applyNumberFormat="1" applyBorder="1"/>
    <xf numFmtId="43" fontId="5" fillId="0" borderId="6" xfId="84" applyFont="1" applyBorder="1"/>
    <xf numFmtId="3" fontId="6" fillId="0" borderId="10" xfId="84" applyNumberFormat="1" applyFont="1" applyBorder="1"/>
    <xf numFmtId="0" fontId="1" fillId="0" borderId="6" xfId="0" applyFont="1" applyBorder="1"/>
    <xf numFmtId="3" fontId="1" fillId="0" borderId="1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" fontId="1" fillId="0" borderId="10" xfId="0" applyNumberFormat="1" applyFont="1" applyBorder="1"/>
    <xf numFmtId="4" fontId="1" fillId="0" borderId="0" xfId="0" applyNumberFormat="1" applyFont="1" applyBorder="1"/>
    <xf numFmtId="4" fontId="1" fillId="0" borderId="6" xfId="0" applyNumberFormat="1" applyFont="1" applyBorder="1"/>
    <xf numFmtId="3" fontId="1" fillId="0" borderId="10" xfId="0" applyNumberFormat="1" applyFont="1" applyBorder="1" applyAlignment="1">
      <alignment horizontal="center"/>
    </xf>
    <xf numFmtId="3" fontId="1" fillId="0" borderId="2" xfId="84" applyNumberFormat="1" applyFont="1" applyBorder="1"/>
    <xf numFmtId="43" fontId="1" fillId="0" borderId="7" xfId="84" applyFont="1" applyFill="1" applyBorder="1"/>
    <xf numFmtId="2" fontId="1" fillId="0" borderId="2" xfId="84" applyNumberFormat="1" applyBorder="1"/>
    <xf numFmtId="43" fontId="1" fillId="0" borderId="7" xfId="84" applyBorder="1"/>
    <xf numFmtId="43" fontId="1" fillId="0" borderId="9" xfId="84" applyBorder="1"/>
    <xf numFmtId="0" fontId="0" fillId="0" borderId="0" xfId="0" applyFont="1" applyFill="1" applyAlignment="1">
      <alignment horizontal="right"/>
    </xf>
    <xf numFmtId="14" fontId="0" fillId="0" borderId="0" xfId="0" applyNumberFormat="1"/>
    <xf numFmtId="4" fontId="0" fillId="0" borderId="0" xfId="0" applyNumberFormat="1"/>
    <xf numFmtId="0" fontId="0" fillId="0" borderId="14" xfId="0" applyBorder="1"/>
    <xf numFmtId="3" fontId="0" fillId="0" borderId="14" xfId="0" applyNumberFormat="1" applyBorder="1"/>
    <xf numFmtId="2" fontId="0" fillId="0" borderId="14" xfId="0" applyNumberFormat="1" applyBorder="1"/>
    <xf numFmtId="0" fontId="5" fillId="0" borderId="14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3" borderId="0" xfId="0" applyNumberFormat="1" applyFill="1"/>
    <xf numFmtId="3" fontId="5" fillId="0" borderId="0" xfId="0" applyNumberFormat="1" applyFont="1"/>
    <xf numFmtId="166" fontId="7" fillId="0" borderId="0" xfId="0" applyNumberFormat="1" applyFont="1"/>
    <xf numFmtId="166" fontId="0" fillId="0" borderId="0" xfId="0" applyNumberFormat="1"/>
    <xf numFmtId="10" fontId="0" fillId="0" borderId="0" xfId="85" applyNumberFormat="1" applyFont="1"/>
    <xf numFmtId="10" fontId="5" fillId="0" borderId="0" xfId="85" applyNumberFormat="1" applyFont="1"/>
  </cellXfs>
  <cellStyles count="86">
    <cellStyle name="Comma" xfId="84" builtinId="3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2" xr:uid="{00000000-0005-0000-0000-000007000000}"/>
    <cellStyle name="Comma 2" xfId="9" xr:uid="{00000000-0005-0000-0000-000008000000}"/>
    <cellStyle name="Comma 21" xfId="10" xr:uid="{00000000-0005-0000-0000-000009000000}"/>
    <cellStyle name="Comma 22" xfId="11" xr:uid="{00000000-0005-0000-0000-00000A000000}"/>
    <cellStyle name="Comma 23" xfId="12" xr:uid="{00000000-0005-0000-0000-00000B000000}"/>
    <cellStyle name="Comma 24" xfId="13" xr:uid="{00000000-0005-0000-0000-00000C000000}"/>
    <cellStyle name="Comma 25" xfId="14" xr:uid="{00000000-0005-0000-0000-00000D000000}"/>
    <cellStyle name="Comma 26" xfId="15" xr:uid="{00000000-0005-0000-0000-00000E000000}"/>
    <cellStyle name="Comma 29" xfId="16" xr:uid="{00000000-0005-0000-0000-00000F000000}"/>
    <cellStyle name="Comma 3" xfId="17" xr:uid="{00000000-0005-0000-0000-000010000000}"/>
    <cellStyle name="Comma 3 2" xfId="18" xr:uid="{00000000-0005-0000-0000-000011000000}"/>
    <cellStyle name="Comma 30" xfId="19" xr:uid="{00000000-0005-0000-0000-000012000000}"/>
    <cellStyle name="Comma 31" xfId="20" xr:uid="{00000000-0005-0000-0000-000013000000}"/>
    <cellStyle name="Comma 32" xfId="21" xr:uid="{00000000-0005-0000-0000-000014000000}"/>
    <cellStyle name="Comma 33" xfId="22" xr:uid="{00000000-0005-0000-0000-000015000000}"/>
    <cellStyle name="Comma 34" xfId="23" xr:uid="{00000000-0005-0000-0000-000016000000}"/>
    <cellStyle name="Comma 4" xfId="24" xr:uid="{00000000-0005-0000-0000-000017000000}"/>
    <cellStyle name="Comma 5" xfId="25" xr:uid="{00000000-0005-0000-0000-000018000000}"/>
    <cellStyle name="Comma 6" xfId="26" xr:uid="{00000000-0005-0000-0000-000019000000}"/>
    <cellStyle name="Comma 7" xfId="27" xr:uid="{00000000-0005-0000-0000-00001A000000}"/>
    <cellStyle name="Comma 8" xfId="28" xr:uid="{00000000-0005-0000-0000-00001B000000}"/>
    <cellStyle name="Comma 9" xfId="29" xr:uid="{00000000-0005-0000-0000-00001C000000}"/>
    <cellStyle name="Currency 2" xfId="83" xr:uid="{00000000-0005-0000-0000-00001D000000}"/>
    <cellStyle name="Normal" xfId="0" builtinId="0"/>
    <cellStyle name="Normal 10" xfId="30" xr:uid="{00000000-0005-0000-0000-00001F000000}"/>
    <cellStyle name="Normal 11" xfId="31" xr:uid="{00000000-0005-0000-0000-000020000000}"/>
    <cellStyle name="Normal 12" xfId="32" xr:uid="{00000000-0005-0000-0000-000021000000}"/>
    <cellStyle name="Normal 13" xfId="33" xr:uid="{00000000-0005-0000-0000-000022000000}"/>
    <cellStyle name="Normal 14" xfId="34" xr:uid="{00000000-0005-0000-0000-000023000000}"/>
    <cellStyle name="Normal 15" xfId="35" xr:uid="{00000000-0005-0000-0000-000024000000}"/>
    <cellStyle name="Normal 16" xfId="36" xr:uid="{00000000-0005-0000-0000-000025000000}"/>
    <cellStyle name="Normal 17" xfId="37" xr:uid="{00000000-0005-0000-0000-000026000000}"/>
    <cellStyle name="Normal 18" xfId="1" xr:uid="{00000000-0005-0000-0000-000027000000}"/>
    <cellStyle name="Normal 19" xfId="38" xr:uid="{00000000-0005-0000-0000-000028000000}"/>
    <cellStyle name="Normal 2" xfId="39" xr:uid="{00000000-0005-0000-0000-000029000000}"/>
    <cellStyle name="Normal 20" xfId="40" xr:uid="{00000000-0005-0000-0000-00002A000000}"/>
    <cellStyle name="Normal 21" xfId="41" xr:uid="{00000000-0005-0000-0000-00002B000000}"/>
    <cellStyle name="Normal 22" xfId="42" xr:uid="{00000000-0005-0000-0000-00002C000000}"/>
    <cellStyle name="Normal 24" xfId="43" xr:uid="{00000000-0005-0000-0000-00002D000000}"/>
    <cellStyle name="Normal 25" xfId="44" xr:uid="{00000000-0005-0000-0000-00002E000000}"/>
    <cellStyle name="Normal 26" xfId="45" xr:uid="{00000000-0005-0000-0000-00002F000000}"/>
    <cellStyle name="Normal 27" xfId="46" xr:uid="{00000000-0005-0000-0000-000030000000}"/>
    <cellStyle name="Normal 28" xfId="47" xr:uid="{00000000-0005-0000-0000-000031000000}"/>
    <cellStyle name="Normal 3" xfId="48" xr:uid="{00000000-0005-0000-0000-000032000000}"/>
    <cellStyle name="Normal 3 2" xfId="49" xr:uid="{00000000-0005-0000-0000-000033000000}"/>
    <cellStyle name="Normal 3 3" xfId="50" xr:uid="{00000000-0005-0000-0000-000034000000}"/>
    <cellStyle name="Normal 3 4" xfId="51" xr:uid="{00000000-0005-0000-0000-000035000000}"/>
    <cellStyle name="Normal 31" xfId="52" xr:uid="{00000000-0005-0000-0000-000036000000}"/>
    <cellStyle name="Normal 32" xfId="53" xr:uid="{00000000-0005-0000-0000-000037000000}"/>
    <cellStyle name="Normal 33" xfId="54" xr:uid="{00000000-0005-0000-0000-000038000000}"/>
    <cellStyle name="Normal 34" xfId="55" xr:uid="{00000000-0005-0000-0000-000039000000}"/>
    <cellStyle name="Normal 35" xfId="56" xr:uid="{00000000-0005-0000-0000-00003A000000}"/>
    <cellStyle name="Normal 36" xfId="57" xr:uid="{00000000-0005-0000-0000-00003B000000}"/>
    <cellStyle name="Normal 37" xfId="58" xr:uid="{00000000-0005-0000-0000-00003C000000}"/>
    <cellStyle name="Normal 38" xfId="59" xr:uid="{00000000-0005-0000-0000-00003D000000}"/>
    <cellStyle name="Normal 39" xfId="60" xr:uid="{00000000-0005-0000-0000-00003E000000}"/>
    <cellStyle name="Normal 4" xfId="61" xr:uid="{00000000-0005-0000-0000-00003F000000}"/>
    <cellStyle name="Normal 41" xfId="62" xr:uid="{00000000-0005-0000-0000-000040000000}"/>
    <cellStyle name="Normal 42" xfId="63" xr:uid="{00000000-0005-0000-0000-000041000000}"/>
    <cellStyle name="Normal 5" xfId="64" xr:uid="{00000000-0005-0000-0000-000042000000}"/>
    <cellStyle name="Normal 6" xfId="65" xr:uid="{00000000-0005-0000-0000-000043000000}"/>
    <cellStyle name="Normal 7" xfId="66" xr:uid="{00000000-0005-0000-0000-000044000000}"/>
    <cellStyle name="Normal 8" xfId="67" xr:uid="{00000000-0005-0000-0000-000045000000}"/>
    <cellStyle name="Normal 9" xfId="68" xr:uid="{00000000-0005-0000-0000-000046000000}"/>
    <cellStyle name="Note 10" xfId="69" xr:uid="{00000000-0005-0000-0000-000047000000}"/>
    <cellStyle name="Note 11" xfId="70" xr:uid="{00000000-0005-0000-0000-000048000000}"/>
    <cellStyle name="Note 12" xfId="71" xr:uid="{00000000-0005-0000-0000-000049000000}"/>
    <cellStyle name="Note 13" xfId="72" xr:uid="{00000000-0005-0000-0000-00004A000000}"/>
    <cellStyle name="Note 14" xfId="73" xr:uid="{00000000-0005-0000-0000-00004B000000}"/>
    <cellStyle name="Note 15" xfId="74" xr:uid="{00000000-0005-0000-0000-00004C000000}"/>
    <cellStyle name="Note 2" xfId="75" xr:uid="{00000000-0005-0000-0000-00004D000000}"/>
    <cellStyle name="Note 3" xfId="76" xr:uid="{00000000-0005-0000-0000-00004E000000}"/>
    <cellStyle name="Note 4" xfId="77" xr:uid="{00000000-0005-0000-0000-00004F000000}"/>
    <cellStyle name="Note 5" xfId="78" xr:uid="{00000000-0005-0000-0000-000050000000}"/>
    <cellStyle name="Note 6" xfId="79" xr:uid="{00000000-0005-0000-0000-000051000000}"/>
    <cellStyle name="Note 7" xfId="80" xr:uid="{00000000-0005-0000-0000-000052000000}"/>
    <cellStyle name="Note 8" xfId="81" xr:uid="{00000000-0005-0000-0000-000053000000}"/>
    <cellStyle name="Note 9" xfId="82" xr:uid="{00000000-0005-0000-0000-000054000000}"/>
    <cellStyle name="Percent" xfId="8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H119"/>
  <sheetViews>
    <sheetView tabSelected="1" zoomScaleNormal="100" zoomScaleSheetLayoutView="100" workbookViewId="0">
      <pane xSplit="1" ySplit="6" topLeftCell="B84" activePane="bottomRight" state="frozen"/>
      <selection pane="topRight" activeCell="B1" sqref="B1"/>
      <selection pane="bottomLeft" activeCell="A9" sqref="A9"/>
      <selection pane="bottomRight" activeCell="L92" sqref="L92"/>
    </sheetView>
  </sheetViews>
  <sheetFormatPr defaultRowHeight="15" x14ac:dyDescent="0.25"/>
  <cols>
    <col min="1" max="1" width="22" customWidth="1"/>
    <col min="2" max="2" width="8" style="1" customWidth="1"/>
    <col min="3" max="3" width="8.7109375" style="2" customWidth="1"/>
    <col min="4" max="4" width="10" customWidth="1"/>
    <col min="5" max="5" width="10.85546875" style="1" customWidth="1"/>
    <col min="6" max="6" width="10.85546875" style="2" customWidth="1"/>
    <col min="7" max="8" width="10.85546875" customWidth="1"/>
  </cols>
  <sheetData>
    <row r="1" spans="1:7" x14ac:dyDescent="0.25">
      <c r="A1" s="33" t="s">
        <v>22</v>
      </c>
      <c r="B1" s="34"/>
      <c r="C1" s="35"/>
      <c r="D1" s="9"/>
      <c r="E1" s="34"/>
      <c r="F1" s="35"/>
      <c r="G1" s="9"/>
    </row>
    <row r="2" spans="1:7" x14ac:dyDescent="0.25">
      <c r="A2" s="33" t="s">
        <v>10</v>
      </c>
      <c r="B2" s="34"/>
      <c r="C2" s="35"/>
      <c r="D2" s="9"/>
      <c r="E2" s="34"/>
      <c r="F2" s="35"/>
      <c r="G2" s="9"/>
    </row>
    <row r="3" spans="1:7" x14ac:dyDescent="0.25">
      <c r="A3" s="33" t="s">
        <v>0</v>
      </c>
      <c r="B3" s="34"/>
      <c r="C3" s="35"/>
      <c r="D3" s="9"/>
      <c r="E3" s="34"/>
      <c r="F3" s="35"/>
      <c r="G3" s="9"/>
    </row>
    <row r="4" spans="1:7" x14ac:dyDescent="0.25">
      <c r="A4" s="33" t="s">
        <v>11</v>
      </c>
      <c r="B4" s="34"/>
      <c r="C4" s="35"/>
      <c r="D4" s="9"/>
      <c r="E4" s="34"/>
      <c r="F4" s="35"/>
      <c r="G4" s="9"/>
    </row>
    <row r="5" spans="1:7" ht="15" customHeight="1" x14ac:dyDescent="0.25">
      <c r="A5" s="9"/>
      <c r="B5" s="76" t="s">
        <v>19</v>
      </c>
      <c r="C5" s="76"/>
      <c r="D5" s="77"/>
      <c r="E5" s="75" t="s">
        <v>19</v>
      </c>
      <c r="F5" s="76"/>
      <c r="G5" s="77"/>
    </row>
    <row r="6" spans="1:7" s="6" customFormat="1" ht="30.75" thickBot="1" x14ac:dyDescent="0.3">
      <c r="A6" s="10" t="s">
        <v>1</v>
      </c>
      <c r="B6" s="11" t="s">
        <v>18</v>
      </c>
      <c r="C6" s="12" t="s">
        <v>2</v>
      </c>
      <c r="D6" s="8" t="s">
        <v>3</v>
      </c>
      <c r="E6" s="48" t="s">
        <v>20</v>
      </c>
      <c r="F6" s="12" t="s">
        <v>2</v>
      </c>
      <c r="G6" s="8" t="s">
        <v>3</v>
      </c>
    </row>
    <row r="7" spans="1:7" s="5" customFormat="1" x14ac:dyDescent="0.25">
      <c r="A7" s="13">
        <v>43467</v>
      </c>
      <c r="B7" s="14">
        <v>75</v>
      </c>
      <c r="C7" s="15">
        <v>1.3</v>
      </c>
      <c r="D7" s="16">
        <f t="shared" ref="D7" si="0">B7*C7</f>
        <v>97.5</v>
      </c>
      <c r="E7" s="49"/>
      <c r="F7" s="50"/>
      <c r="G7" s="51"/>
    </row>
    <row r="8" spans="1:7" s="5" customFormat="1" x14ac:dyDescent="0.25">
      <c r="A8" s="13">
        <v>43481</v>
      </c>
      <c r="B8" s="17">
        <v>75</v>
      </c>
      <c r="C8" s="15">
        <v>1.3</v>
      </c>
      <c r="D8" s="16">
        <f t="shared" ref="D8:D30" si="1">B8*C8</f>
        <v>97.5</v>
      </c>
      <c r="E8" s="49"/>
      <c r="F8" s="50"/>
      <c r="G8" s="51"/>
    </row>
    <row r="9" spans="1:7" s="5" customFormat="1" x14ac:dyDescent="0.25">
      <c r="A9" s="13">
        <v>43495</v>
      </c>
      <c r="B9" s="17">
        <v>80</v>
      </c>
      <c r="C9" s="15">
        <v>1.3</v>
      </c>
      <c r="D9" s="16">
        <f t="shared" si="1"/>
        <v>104</v>
      </c>
      <c r="E9" s="49"/>
      <c r="F9" s="50"/>
      <c r="G9" s="51"/>
    </row>
    <row r="10" spans="1:7" s="5" customFormat="1" x14ac:dyDescent="0.25">
      <c r="A10" s="13">
        <v>43509</v>
      </c>
      <c r="B10" s="17">
        <v>65</v>
      </c>
      <c r="C10" s="15">
        <v>1.3</v>
      </c>
      <c r="D10" s="16">
        <f t="shared" si="1"/>
        <v>84.5</v>
      </c>
      <c r="E10" s="49"/>
      <c r="F10" s="50"/>
      <c r="G10" s="51"/>
    </row>
    <row r="11" spans="1:7" s="5" customFormat="1" x14ac:dyDescent="0.25">
      <c r="A11" s="13">
        <v>43524</v>
      </c>
      <c r="B11" s="14">
        <v>90</v>
      </c>
      <c r="C11" s="15">
        <v>1.3</v>
      </c>
      <c r="D11" s="16">
        <f t="shared" si="1"/>
        <v>117</v>
      </c>
      <c r="E11" s="49"/>
      <c r="F11" s="50"/>
      <c r="G11" s="51"/>
    </row>
    <row r="12" spans="1:7" s="5" customFormat="1" x14ac:dyDescent="0.25">
      <c r="A12" s="13">
        <v>43537</v>
      </c>
      <c r="B12" s="17">
        <v>75</v>
      </c>
      <c r="C12" s="15">
        <v>1.3</v>
      </c>
      <c r="D12" s="16">
        <f t="shared" si="1"/>
        <v>97.5</v>
      </c>
      <c r="E12" s="49"/>
      <c r="F12" s="50"/>
      <c r="G12" s="51"/>
    </row>
    <row r="13" spans="1:7" s="5" customFormat="1" x14ac:dyDescent="0.25">
      <c r="A13" s="13">
        <v>43550</v>
      </c>
      <c r="B13" s="17">
        <v>75</v>
      </c>
      <c r="C13" s="15">
        <v>1.3</v>
      </c>
      <c r="D13" s="16">
        <f t="shared" si="1"/>
        <v>97.5</v>
      </c>
      <c r="E13" s="49"/>
      <c r="F13" s="50"/>
      <c r="G13" s="51"/>
    </row>
    <row r="14" spans="1:7" s="5" customFormat="1" x14ac:dyDescent="0.25">
      <c r="A14" s="13">
        <v>43565</v>
      </c>
      <c r="B14" s="17">
        <v>75</v>
      </c>
      <c r="C14" s="15">
        <v>1.3</v>
      </c>
      <c r="D14" s="16">
        <f t="shared" si="1"/>
        <v>97.5</v>
      </c>
      <c r="E14" s="49"/>
      <c r="F14" s="50"/>
      <c r="G14" s="51"/>
    </row>
    <row r="15" spans="1:7" s="5" customFormat="1" x14ac:dyDescent="0.25">
      <c r="A15" s="13">
        <v>43579</v>
      </c>
      <c r="B15" s="17">
        <v>75</v>
      </c>
      <c r="C15" s="15">
        <v>1.3</v>
      </c>
      <c r="D15" s="16">
        <f t="shared" si="1"/>
        <v>97.5</v>
      </c>
      <c r="E15" s="49"/>
      <c r="F15" s="50"/>
      <c r="G15" s="51"/>
    </row>
    <row r="16" spans="1:7" s="5" customFormat="1" x14ac:dyDescent="0.25">
      <c r="A16" s="13">
        <v>43593</v>
      </c>
      <c r="B16" s="17">
        <v>40</v>
      </c>
      <c r="C16" s="15">
        <v>1.3</v>
      </c>
      <c r="D16" s="16">
        <f t="shared" si="1"/>
        <v>52</v>
      </c>
      <c r="E16" s="49"/>
      <c r="F16" s="50"/>
      <c r="G16" s="51"/>
    </row>
    <row r="17" spans="1:7" s="5" customFormat="1" x14ac:dyDescent="0.25">
      <c r="A17" s="13">
        <v>43607</v>
      </c>
      <c r="B17" s="17">
        <v>50</v>
      </c>
      <c r="C17" s="15">
        <v>1.3</v>
      </c>
      <c r="D17" s="16">
        <f t="shared" si="1"/>
        <v>65</v>
      </c>
      <c r="E17" s="49"/>
      <c r="F17" s="50"/>
      <c r="G17" s="51"/>
    </row>
    <row r="18" spans="1:7" s="5" customFormat="1" x14ac:dyDescent="0.25">
      <c r="A18" s="13">
        <v>43635</v>
      </c>
      <c r="B18" s="17">
        <v>65</v>
      </c>
      <c r="C18" s="15">
        <v>1.3</v>
      </c>
      <c r="D18" s="16">
        <f t="shared" si="1"/>
        <v>84.5</v>
      </c>
      <c r="E18" s="49"/>
      <c r="F18" s="50"/>
      <c r="G18" s="51"/>
    </row>
    <row r="19" spans="1:7" s="5" customFormat="1" x14ac:dyDescent="0.25">
      <c r="A19" s="13">
        <v>43663</v>
      </c>
      <c r="B19" s="17">
        <v>45</v>
      </c>
      <c r="C19" s="15">
        <v>1.3</v>
      </c>
      <c r="D19" s="16">
        <f t="shared" si="1"/>
        <v>58.5</v>
      </c>
      <c r="E19" s="49"/>
      <c r="F19" s="50"/>
      <c r="G19" s="51"/>
    </row>
    <row r="20" spans="1:7" s="5" customFormat="1" x14ac:dyDescent="0.25">
      <c r="A20" s="13">
        <v>43677</v>
      </c>
      <c r="B20" s="17">
        <v>45</v>
      </c>
      <c r="C20" s="15">
        <v>1.3</v>
      </c>
      <c r="D20" s="16">
        <f t="shared" si="1"/>
        <v>58.5</v>
      </c>
      <c r="E20" s="49"/>
      <c r="F20" s="50"/>
      <c r="G20" s="51"/>
    </row>
    <row r="21" spans="1:7" s="5" customFormat="1" x14ac:dyDescent="0.25">
      <c r="A21" s="13">
        <v>43692</v>
      </c>
      <c r="B21" s="17">
        <v>45</v>
      </c>
      <c r="C21" s="15">
        <v>1.3</v>
      </c>
      <c r="D21" s="16">
        <f t="shared" si="1"/>
        <v>58.5</v>
      </c>
      <c r="E21" s="49"/>
      <c r="F21" s="50"/>
      <c r="G21" s="51"/>
    </row>
    <row r="22" spans="1:7" s="5" customFormat="1" x14ac:dyDescent="0.25">
      <c r="A22" s="13">
        <v>43705</v>
      </c>
      <c r="B22" s="17">
        <v>45</v>
      </c>
      <c r="C22" s="15">
        <v>1.3</v>
      </c>
      <c r="D22" s="16">
        <f t="shared" si="1"/>
        <v>58.5</v>
      </c>
      <c r="E22" s="49"/>
      <c r="F22" s="50"/>
      <c r="G22" s="51"/>
    </row>
    <row r="23" spans="1:7" s="5" customFormat="1" x14ac:dyDescent="0.25">
      <c r="A23" s="13">
        <v>43719</v>
      </c>
      <c r="B23" s="17">
        <v>45</v>
      </c>
      <c r="C23" s="15">
        <v>1.3</v>
      </c>
      <c r="D23" s="16">
        <f t="shared" si="1"/>
        <v>58.5</v>
      </c>
      <c r="E23" s="49"/>
      <c r="F23" s="50"/>
      <c r="G23" s="51"/>
    </row>
    <row r="24" spans="1:7" s="5" customFormat="1" x14ac:dyDescent="0.25">
      <c r="A24" s="13">
        <v>43732</v>
      </c>
      <c r="B24" s="17">
        <v>45</v>
      </c>
      <c r="C24" s="15">
        <v>1.3</v>
      </c>
      <c r="D24" s="16">
        <f t="shared" si="1"/>
        <v>58.5</v>
      </c>
      <c r="E24" s="49"/>
      <c r="F24" s="50"/>
      <c r="G24" s="51"/>
    </row>
    <row r="25" spans="1:7" s="5" customFormat="1" x14ac:dyDescent="0.25">
      <c r="A25" s="13">
        <v>43747</v>
      </c>
      <c r="B25" s="17">
        <v>60</v>
      </c>
      <c r="C25" s="15">
        <v>1.3</v>
      </c>
      <c r="D25" s="16">
        <f t="shared" si="1"/>
        <v>78</v>
      </c>
      <c r="E25" s="49"/>
      <c r="F25" s="50"/>
      <c r="G25" s="51"/>
    </row>
    <row r="26" spans="1:7" s="5" customFormat="1" x14ac:dyDescent="0.25">
      <c r="A26" s="13">
        <v>43761</v>
      </c>
      <c r="B26" s="17">
        <v>45</v>
      </c>
      <c r="C26" s="15">
        <v>1.3</v>
      </c>
      <c r="D26" s="16">
        <f t="shared" si="1"/>
        <v>58.5</v>
      </c>
      <c r="E26" s="49"/>
      <c r="F26" s="50"/>
      <c r="G26" s="51"/>
    </row>
    <row r="27" spans="1:7" s="5" customFormat="1" x14ac:dyDescent="0.25">
      <c r="A27" s="13">
        <v>43775</v>
      </c>
      <c r="B27" s="17">
        <v>60</v>
      </c>
      <c r="C27" s="15">
        <v>1.3</v>
      </c>
      <c r="D27" s="16">
        <f t="shared" si="1"/>
        <v>78</v>
      </c>
      <c r="E27" s="49"/>
      <c r="F27" s="50"/>
      <c r="G27" s="51"/>
    </row>
    <row r="28" spans="1:7" s="5" customFormat="1" x14ac:dyDescent="0.25">
      <c r="A28" s="13">
        <v>43789</v>
      </c>
      <c r="B28" s="17">
        <v>65</v>
      </c>
      <c r="C28" s="15">
        <v>1.3</v>
      </c>
      <c r="D28" s="16">
        <f t="shared" si="1"/>
        <v>84.5</v>
      </c>
      <c r="E28" s="49"/>
      <c r="F28" s="50"/>
      <c r="G28" s="51"/>
    </row>
    <row r="29" spans="1:7" s="5" customFormat="1" x14ac:dyDescent="0.25">
      <c r="A29" s="13">
        <v>43804</v>
      </c>
      <c r="B29" s="17">
        <v>70</v>
      </c>
      <c r="C29" s="15">
        <v>1.3</v>
      </c>
      <c r="D29" s="16">
        <f t="shared" si="1"/>
        <v>91</v>
      </c>
      <c r="E29" s="49"/>
      <c r="F29" s="50"/>
      <c r="G29" s="51"/>
    </row>
    <row r="30" spans="1:7" s="5" customFormat="1" x14ac:dyDescent="0.25">
      <c r="A30" s="13">
        <v>43817</v>
      </c>
      <c r="B30" s="17">
        <v>70</v>
      </c>
      <c r="C30" s="15">
        <v>1.3</v>
      </c>
      <c r="D30" s="16">
        <f t="shared" si="1"/>
        <v>91</v>
      </c>
      <c r="E30" s="49"/>
      <c r="F30" s="50"/>
      <c r="G30" s="51"/>
    </row>
    <row r="31" spans="1:7" s="5" customFormat="1" x14ac:dyDescent="0.25">
      <c r="A31" s="42">
        <v>43829</v>
      </c>
      <c r="B31" s="43">
        <v>40</v>
      </c>
      <c r="C31" s="44">
        <v>1.3</v>
      </c>
      <c r="D31" s="45">
        <f t="shared" ref="D31" si="2">B31*C31</f>
        <v>52</v>
      </c>
      <c r="E31" s="52"/>
      <c r="F31" s="38"/>
      <c r="G31" s="67"/>
    </row>
    <row r="32" spans="1:7" s="5" customFormat="1" x14ac:dyDescent="0.25">
      <c r="A32" s="13">
        <v>43467</v>
      </c>
      <c r="B32" s="17"/>
      <c r="C32" s="18"/>
      <c r="D32" s="16"/>
      <c r="E32" s="49">
        <v>325</v>
      </c>
      <c r="F32" s="50">
        <v>1.3</v>
      </c>
      <c r="G32" s="51">
        <f t="shared" ref="G32:G37" si="3">E32*F32</f>
        <v>422.5</v>
      </c>
    </row>
    <row r="33" spans="1:7" s="5" customFormat="1" x14ac:dyDescent="0.25">
      <c r="A33" s="13">
        <v>43481</v>
      </c>
      <c r="B33" s="17"/>
      <c r="C33" s="18"/>
      <c r="D33" s="16"/>
      <c r="E33" s="49">
        <v>350</v>
      </c>
      <c r="F33" s="50">
        <v>1.3</v>
      </c>
      <c r="G33" s="51">
        <f t="shared" ref="G33" si="4">E33*F33</f>
        <v>455</v>
      </c>
    </row>
    <row r="34" spans="1:7" s="5" customFormat="1" x14ac:dyDescent="0.25">
      <c r="A34" s="13">
        <v>43495</v>
      </c>
      <c r="B34" s="17"/>
      <c r="C34" s="18"/>
      <c r="D34" s="16"/>
      <c r="E34" s="49">
        <v>260</v>
      </c>
      <c r="F34" s="50">
        <v>1.3</v>
      </c>
      <c r="G34" s="51">
        <f t="shared" si="3"/>
        <v>338</v>
      </c>
    </row>
    <row r="35" spans="1:7" s="5" customFormat="1" x14ac:dyDescent="0.25">
      <c r="A35" s="13">
        <v>43504</v>
      </c>
      <c r="B35" s="17"/>
      <c r="C35" s="18"/>
      <c r="D35" s="16"/>
      <c r="E35" s="49">
        <v>200</v>
      </c>
      <c r="F35" s="50">
        <v>1.3</v>
      </c>
      <c r="G35" s="51">
        <f t="shared" si="3"/>
        <v>260</v>
      </c>
    </row>
    <row r="36" spans="1:7" s="5" customFormat="1" x14ac:dyDescent="0.25">
      <c r="A36" s="13">
        <v>43509</v>
      </c>
      <c r="B36" s="17"/>
      <c r="C36" s="18"/>
      <c r="D36" s="16"/>
      <c r="E36" s="49">
        <v>275</v>
      </c>
      <c r="F36" s="50">
        <v>1.3</v>
      </c>
      <c r="G36" s="51">
        <f t="shared" si="3"/>
        <v>357.5</v>
      </c>
    </row>
    <row r="37" spans="1:7" s="5" customFormat="1" x14ac:dyDescent="0.25">
      <c r="A37" s="13">
        <v>43524</v>
      </c>
      <c r="B37" s="17"/>
      <c r="C37" s="18"/>
      <c r="D37" s="16"/>
      <c r="E37" s="49">
        <v>210</v>
      </c>
      <c r="F37" s="50">
        <v>1.3</v>
      </c>
      <c r="G37" s="51">
        <f t="shared" si="3"/>
        <v>273</v>
      </c>
    </row>
    <row r="38" spans="1:7" s="5" customFormat="1" x14ac:dyDescent="0.25">
      <c r="A38" s="13">
        <v>43537</v>
      </c>
      <c r="B38" s="17"/>
      <c r="C38" s="18"/>
      <c r="D38" s="16"/>
      <c r="E38" s="49">
        <v>250</v>
      </c>
      <c r="F38" s="50">
        <v>1.3</v>
      </c>
      <c r="G38" s="51">
        <f t="shared" ref="G38:G51" si="5">E38*F38</f>
        <v>325</v>
      </c>
    </row>
    <row r="39" spans="1:7" s="5" customFormat="1" x14ac:dyDescent="0.25">
      <c r="A39" s="13">
        <v>43550</v>
      </c>
      <c r="B39" s="17"/>
      <c r="C39" s="18"/>
      <c r="D39" s="16"/>
      <c r="E39" s="49">
        <v>250</v>
      </c>
      <c r="F39" s="50">
        <v>1.3</v>
      </c>
      <c r="G39" s="51">
        <f>E39*F39</f>
        <v>325</v>
      </c>
    </row>
    <row r="40" spans="1:7" s="5" customFormat="1" x14ac:dyDescent="0.25">
      <c r="A40" s="13">
        <v>43565</v>
      </c>
      <c r="B40" s="17"/>
      <c r="C40" s="18"/>
      <c r="D40" s="16"/>
      <c r="E40" s="49">
        <v>265</v>
      </c>
      <c r="F40" s="50">
        <v>1.3</v>
      </c>
      <c r="G40" s="51">
        <f t="shared" si="5"/>
        <v>344.5</v>
      </c>
    </row>
    <row r="41" spans="1:7" s="5" customFormat="1" x14ac:dyDescent="0.25">
      <c r="A41" s="13">
        <v>43579</v>
      </c>
      <c r="B41" s="17"/>
      <c r="C41" s="18"/>
      <c r="D41" s="16"/>
      <c r="E41" s="49">
        <v>250</v>
      </c>
      <c r="F41" s="50">
        <v>1.3</v>
      </c>
      <c r="G41" s="51">
        <f t="shared" si="5"/>
        <v>325</v>
      </c>
    </row>
    <row r="42" spans="1:7" s="5" customFormat="1" x14ac:dyDescent="0.25">
      <c r="A42" s="13">
        <v>43579</v>
      </c>
      <c r="B42" s="17"/>
      <c r="C42" s="18"/>
      <c r="D42" s="16"/>
      <c r="E42" s="49">
        <v>250</v>
      </c>
      <c r="F42" s="50">
        <v>1.3</v>
      </c>
      <c r="G42" s="51">
        <f t="shared" si="5"/>
        <v>325</v>
      </c>
    </row>
    <row r="43" spans="1:7" s="5" customFormat="1" x14ac:dyDescent="0.25">
      <c r="A43" s="13">
        <v>43593</v>
      </c>
      <c r="B43" s="17"/>
      <c r="C43" s="18"/>
      <c r="D43" s="16"/>
      <c r="E43" s="49">
        <v>100</v>
      </c>
      <c r="F43" s="50">
        <v>1.3</v>
      </c>
      <c r="G43" s="51">
        <f t="shared" si="5"/>
        <v>130</v>
      </c>
    </row>
    <row r="44" spans="1:7" s="5" customFormat="1" x14ac:dyDescent="0.25">
      <c r="A44" s="13">
        <v>43607</v>
      </c>
      <c r="B44" s="17"/>
      <c r="C44" s="18"/>
      <c r="D44" s="16"/>
      <c r="E44" s="49">
        <v>280</v>
      </c>
      <c r="F44" s="50">
        <v>1.3</v>
      </c>
      <c r="G44" s="51">
        <f t="shared" si="5"/>
        <v>364</v>
      </c>
    </row>
    <row r="45" spans="1:7" s="5" customFormat="1" x14ac:dyDescent="0.25">
      <c r="A45" s="13">
        <v>43621</v>
      </c>
      <c r="B45" s="17"/>
      <c r="C45" s="18"/>
      <c r="D45" s="16"/>
      <c r="E45" s="49">
        <v>185</v>
      </c>
      <c r="F45" s="50">
        <v>1.3</v>
      </c>
      <c r="G45" s="51">
        <f t="shared" si="5"/>
        <v>240.5</v>
      </c>
    </row>
    <row r="46" spans="1:7" s="5" customFormat="1" x14ac:dyDescent="0.25">
      <c r="A46" s="13">
        <v>43635</v>
      </c>
      <c r="B46" s="17"/>
      <c r="C46" s="18"/>
      <c r="D46" s="16"/>
      <c r="E46" s="49">
        <v>140</v>
      </c>
      <c r="F46" s="50">
        <v>1.3</v>
      </c>
      <c r="G46" s="51">
        <f t="shared" si="5"/>
        <v>182</v>
      </c>
    </row>
    <row r="47" spans="1:7" s="5" customFormat="1" x14ac:dyDescent="0.25">
      <c r="A47" s="13">
        <v>43648</v>
      </c>
      <c r="B47" s="17"/>
      <c r="C47" s="18"/>
      <c r="D47" s="16"/>
      <c r="E47" s="49">
        <v>275</v>
      </c>
      <c r="F47" s="50">
        <v>1.3</v>
      </c>
      <c r="G47" s="51">
        <f t="shared" si="5"/>
        <v>357.5</v>
      </c>
    </row>
    <row r="48" spans="1:7" s="5" customFormat="1" x14ac:dyDescent="0.25">
      <c r="A48" s="13">
        <v>43663</v>
      </c>
      <c r="B48" s="17"/>
      <c r="C48" s="18"/>
      <c r="D48" s="16"/>
      <c r="E48" s="49">
        <v>300</v>
      </c>
      <c r="F48" s="50">
        <v>1.3</v>
      </c>
      <c r="G48" s="51">
        <f t="shared" si="5"/>
        <v>390</v>
      </c>
    </row>
    <row r="49" spans="1:7" s="5" customFormat="1" x14ac:dyDescent="0.25">
      <c r="A49" s="13">
        <v>43677</v>
      </c>
      <c r="B49" s="17"/>
      <c r="C49" s="18"/>
      <c r="D49" s="16"/>
      <c r="E49" s="49">
        <v>240</v>
      </c>
      <c r="F49" s="50">
        <v>1.3</v>
      </c>
      <c r="G49" s="51">
        <f t="shared" si="5"/>
        <v>312</v>
      </c>
    </row>
    <row r="50" spans="1:7" s="5" customFormat="1" x14ac:dyDescent="0.25">
      <c r="A50" s="13">
        <v>43684</v>
      </c>
      <c r="B50" s="17"/>
      <c r="C50" s="18"/>
      <c r="D50" s="16"/>
      <c r="E50" s="49">
        <v>50</v>
      </c>
      <c r="F50" s="50">
        <v>1.3</v>
      </c>
      <c r="G50" s="51">
        <f t="shared" si="5"/>
        <v>65</v>
      </c>
    </row>
    <row r="51" spans="1:7" s="5" customFormat="1" x14ac:dyDescent="0.25">
      <c r="A51" s="13">
        <v>43692</v>
      </c>
      <c r="B51" s="17"/>
      <c r="C51" s="18"/>
      <c r="D51" s="16"/>
      <c r="E51" s="49">
        <v>250</v>
      </c>
      <c r="F51" s="50">
        <v>1.3</v>
      </c>
      <c r="G51" s="51">
        <f t="shared" si="5"/>
        <v>325</v>
      </c>
    </row>
    <row r="52" spans="1:7" s="5" customFormat="1" x14ac:dyDescent="0.25">
      <c r="A52" s="13">
        <v>43705</v>
      </c>
      <c r="B52" s="17"/>
      <c r="C52" s="18"/>
      <c r="D52" s="16"/>
      <c r="E52" s="49">
        <v>350</v>
      </c>
      <c r="F52" s="50">
        <v>1.3</v>
      </c>
      <c r="G52" s="51">
        <f t="shared" ref="G52:G57" si="6">E52*F52</f>
        <v>455</v>
      </c>
    </row>
    <row r="53" spans="1:7" s="5" customFormat="1" x14ac:dyDescent="0.25">
      <c r="A53" s="13">
        <v>43719</v>
      </c>
      <c r="B53" s="17"/>
      <c r="C53" s="18"/>
      <c r="D53" s="16"/>
      <c r="E53" s="49">
        <v>220</v>
      </c>
      <c r="F53" s="50">
        <v>1.3</v>
      </c>
      <c r="G53" s="51">
        <f t="shared" si="6"/>
        <v>286</v>
      </c>
    </row>
    <row r="54" spans="1:7" s="5" customFormat="1" x14ac:dyDescent="0.25">
      <c r="A54" s="13">
        <v>43732</v>
      </c>
      <c r="B54" s="17"/>
      <c r="C54" s="18"/>
      <c r="D54" s="16"/>
      <c r="E54" s="49">
        <v>225</v>
      </c>
      <c r="F54" s="50">
        <v>1.3</v>
      </c>
      <c r="G54" s="51">
        <f t="shared" si="6"/>
        <v>292.5</v>
      </c>
    </row>
    <row r="55" spans="1:7" s="5" customFormat="1" x14ac:dyDescent="0.25">
      <c r="A55" s="13">
        <v>43747</v>
      </c>
      <c r="B55" s="17"/>
      <c r="C55" s="18"/>
      <c r="D55" s="16"/>
      <c r="E55" s="49">
        <v>200</v>
      </c>
      <c r="F55" s="50">
        <v>1.3</v>
      </c>
      <c r="G55" s="51">
        <f t="shared" si="6"/>
        <v>260</v>
      </c>
    </row>
    <row r="56" spans="1:7" s="5" customFormat="1" x14ac:dyDescent="0.25">
      <c r="A56" s="13">
        <v>43761</v>
      </c>
      <c r="B56" s="17"/>
      <c r="C56" s="18"/>
      <c r="D56" s="16"/>
      <c r="E56" s="49">
        <v>100</v>
      </c>
      <c r="F56" s="50">
        <v>1.3</v>
      </c>
      <c r="G56" s="51">
        <f t="shared" si="6"/>
        <v>130</v>
      </c>
    </row>
    <row r="57" spans="1:7" s="5" customFormat="1" x14ac:dyDescent="0.25">
      <c r="A57" s="13">
        <v>43775</v>
      </c>
      <c r="B57" s="17"/>
      <c r="C57" s="18"/>
      <c r="D57" s="16"/>
      <c r="E57" s="49">
        <v>250</v>
      </c>
      <c r="F57" s="50">
        <v>1.3</v>
      </c>
      <c r="G57" s="51">
        <f t="shared" si="6"/>
        <v>325</v>
      </c>
    </row>
    <row r="58" spans="1:7" s="5" customFormat="1" x14ac:dyDescent="0.25">
      <c r="A58" s="13">
        <v>43804</v>
      </c>
      <c r="B58" s="17"/>
      <c r="C58" s="18"/>
      <c r="D58" s="16"/>
      <c r="E58" s="49">
        <v>250</v>
      </c>
      <c r="F58" s="50">
        <v>1.3</v>
      </c>
      <c r="G58" s="51">
        <f t="shared" ref="G58:G61" si="7">E58*F58</f>
        <v>325</v>
      </c>
    </row>
    <row r="59" spans="1:7" s="5" customFormat="1" x14ac:dyDescent="0.25">
      <c r="A59" s="13">
        <v>43789</v>
      </c>
      <c r="B59" s="17"/>
      <c r="C59" s="18"/>
      <c r="D59" s="16"/>
      <c r="E59" s="49">
        <v>75</v>
      </c>
      <c r="F59" s="50">
        <v>1.3</v>
      </c>
      <c r="G59" s="51">
        <f t="shared" si="7"/>
        <v>97.5</v>
      </c>
    </row>
    <row r="60" spans="1:7" s="5" customFormat="1" x14ac:dyDescent="0.25">
      <c r="A60" s="13">
        <v>43817</v>
      </c>
      <c r="B60" s="17"/>
      <c r="C60" s="18"/>
      <c r="D60" s="16"/>
      <c r="E60" s="49">
        <v>175</v>
      </c>
      <c r="F60" s="50">
        <v>1.3</v>
      </c>
      <c r="G60" s="51">
        <f t="shared" si="7"/>
        <v>227.5</v>
      </c>
    </row>
    <row r="61" spans="1:7" s="5" customFormat="1" ht="15.75" thickBot="1" x14ac:dyDescent="0.3">
      <c r="A61" s="19">
        <v>43829</v>
      </c>
      <c r="B61" s="63"/>
      <c r="C61" s="46"/>
      <c r="D61" s="64"/>
      <c r="E61" s="53">
        <v>100</v>
      </c>
      <c r="F61" s="65">
        <v>1.3</v>
      </c>
      <c r="G61" s="66">
        <f t="shared" si="7"/>
        <v>130</v>
      </c>
    </row>
    <row r="62" spans="1:7" x14ac:dyDescent="0.25">
      <c r="A62" s="4" t="s">
        <v>8</v>
      </c>
      <c r="B62" s="14"/>
      <c r="C62" s="18"/>
      <c r="D62" s="7">
        <f>SUM(D7:D61)</f>
        <v>1976</v>
      </c>
      <c r="E62" s="49"/>
      <c r="F62" s="50"/>
      <c r="G62" s="54">
        <f>SUM(G7:G61)</f>
        <v>8645</v>
      </c>
    </row>
    <row r="63" spans="1:7" s="3" customFormat="1" x14ac:dyDescent="0.25">
      <c r="A63" s="20" t="s">
        <v>4</v>
      </c>
      <c r="B63" s="36">
        <f>SUM(B7:B61)</f>
        <v>1520</v>
      </c>
      <c r="C63" s="21"/>
      <c r="D63" s="22"/>
      <c r="E63" s="55">
        <f>SUM(E7:E61)</f>
        <v>6650</v>
      </c>
      <c r="F63" s="15"/>
      <c r="G63" s="56"/>
    </row>
    <row r="64" spans="1:7" s="3" customFormat="1" x14ac:dyDescent="0.25">
      <c r="A64" s="23" t="s">
        <v>5</v>
      </c>
      <c r="B64" s="24" t="s">
        <v>6</v>
      </c>
      <c r="C64" s="25"/>
      <c r="D64" s="22"/>
      <c r="E64" s="57" t="s">
        <v>6</v>
      </c>
      <c r="F64" s="58"/>
      <c r="G64" s="56"/>
    </row>
    <row r="65" spans="1:7" s="3" customFormat="1" x14ac:dyDescent="0.25">
      <c r="A65" s="23" t="s">
        <v>16</v>
      </c>
      <c r="B65" s="26"/>
      <c r="C65" s="26">
        <f>AVERAGE(C7:C62)</f>
        <v>1.3000000000000003</v>
      </c>
      <c r="D65" s="27"/>
      <c r="E65" s="59"/>
      <c r="F65" s="60">
        <f>AVERAGE(F7:F62)</f>
        <v>1.2999999999999998</v>
      </c>
      <c r="G65" s="61"/>
    </row>
    <row r="66" spans="1:7" s="3" customFormat="1" x14ac:dyDescent="0.25">
      <c r="A66" s="23" t="s">
        <v>12</v>
      </c>
      <c r="B66" s="78" t="s">
        <v>9</v>
      </c>
      <c r="C66" s="78"/>
      <c r="D66" s="79"/>
      <c r="E66" s="82" t="s">
        <v>21</v>
      </c>
      <c r="F66" s="83"/>
      <c r="G66" s="84"/>
    </row>
    <row r="67" spans="1:7" s="3" customFormat="1" x14ac:dyDescent="0.25">
      <c r="A67" s="23"/>
      <c r="B67" s="28"/>
      <c r="C67" s="21"/>
      <c r="D67" s="22"/>
      <c r="E67" s="47"/>
      <c r="F67" s="15"/>
      <c r="G67" s="56"/>
    </row>
    <row r="68" spans="1:7" s="3" customFormat="1" x14ac:dyDescent="0.25">
      <c r="A68" s="23" t="s">
        <v>17</v>
      </c>
      <c r="B68" s="80" t="s">
        <v>7</v>
      </c>
      <c r="C68" s="80"/>
      <c r="D68" s="81"/>
      <c r="E68" s="75" t="s">
        <v>7</v>
      </c>
      <c r="F68" s="76"/>
      <c r="G68" s="77"/>
    </row>
    <row r="69" spans="1:7" s="3" customFormat="1" x14ac:dyDescent="0.25">
      <c r="A69" s="23"/>
      <c r="B69" s="29"/>
      <c r="C69" s="25"/>
      <c r="D69" s="22"/>
      <c r="E69" s="62"/>
      <c r="F69" s="58"/>
      <c r="G69" s="56"/>
    </row>
    <row r="70" spans="1:7" s="3" customFormat="1" x14ac:dyDescent="0.25">
      <c r="A70" s="23" t="s">
        <v>13</v>
      </c>
      <c r="B70" s="30"/>
      <c r="C70" s="31">
        <f>B63</f>
        <v>1520</v>
      </c>
      <c r="D70" s="22"/>
      <c r="E70" s="62"/>
      <c r="F70" s="39">
        <f>E63</f>
        <v>6650</v>
      </c>
      <c r="G70" s="56"/>
    </row>
    <row r="71" spans="1:7" s="3" customFormat="1" x14ac:dyDescent="0.25">
      <c r="A71" s="23" t="s">
        <v>14</v>
      </c>
      <c r="B71" s="30"/>
      <c r="C71" s="37">
        <f>0.1*C70/C72</f>
        <v>6.6445182724252492</v>
      </c>
      <c r="D71" s="22"/>
      <c r="E71" s="62"/>
      <c r="F71" s="40">
        <f>0.1*F70/F72</f>
        <v>28.687287002286354</v>
      </c>
      <c r="G71" s="56"/>
    </row>
    <row r="72" spans="1:7" s="3" customFormat="1" x14ac:dyDescent="0.25">
      <c r="A72" s="23" t="s">
        <v>15</v>
      </c>
      <c r="B72" s="30"/>
      <c r="C72" s="32">
        <v>22.876000000000001</v>
      </c>
      <c r="D72" s="22"/>
      <c r="E72" s="62"/>
      <c r="F72" s="41">
        <v>23.181000000000001</v>
      </c>
      <c r="G72" s="56"/>
    </row>
    <row r="75" spans="1:7" x14ac:dyDescent="0.25">
      <c r="A75" s="68" t="s">
        <v>23</v>
      </c>
    </row>
    <row r="76" spans="1:7" x14ac:dyDescent="0.25">
      <c r="A76" s="69">
        <v>43524</v>
      </c>
      <c r="B76" s="70"/>
      <c r="C76" s="70"/>
      <c r="E76" s="70">
        <v>261</v>
      </c>
      <c r="F76" s="70" t="s">
        <v>24</v>
      </c>
    </row>
    <row r="77" spans="1:7" x14ac:dyDescent="0.25">
      <c r="A77" s="69">
        <v>43524</v>
      </c>
      <c r="B77" s="70"/>
      <c r="C77" s="70"/>
      <c r="E77" s="70">
        <v>94.5</v>
      </c>
      <c r="F77" s="70" t="s">
        <v>25</v>
      </c>
    </row>
    <row r="78" spans="1:7" x14ac:dyDescent="0.25">
      <c r="A78" s="69">
        <v>43467</v>
      </c>
      <c r="B78" s="70"/>
      <c r="C78" s="70"/>
      <c r="E78" s="70">
        <v>90</v>
      </c>
      <c r="F78" s="70" t="s">
        <v>26</v>
      </c>
    </row>
    <row r="79" spans="1:7" x14ac:dyDescent="0.25">
      <c r="A79" s="69">
        <v>43467</v>
      </c>
      <c r="B79" s="70"/>
      <c r="C79" s="70"/>
      <c r="E79" s="70">
        <v>187.26</v>
      </c>
      <c r="F79" s="70" t="s">
        <v>27</v>
      </c>
    </row>
    <row r="80" spans="1:7" x14ac:dyDescent="0.25">
      <c r="A80" s="69">
        <v>43496</v>
      </c>
      <c r="B80" s="70"/>
      <c r="C80" s="70"/>
      <c r="E80" s="70">
        <v>867.44</v>
      </c>
      <c r="F80" s="70" t="s">
        <v>28</v>
      </c>
    </row>
    <row r="81" spans="1:8" x14ac:dyDescent="0.25">
      <c r="A81" s="69">
        <v>43531</v>
      </c>
      <c r="B81" s="70"/>
      <c r="C81" s="70"/>
      <c r="E81" s="70">
        <v>866.7</v>
      </c>
      <c r="F81" s="70" t="s">
        <v>28</v>
      </c>
    </row>
    <row r="82" spans="1:8" x14ac:dyDescent="0.25">
      <c r="A82" s="69">
        <v>43538</v>
      </c>
      <c r="B82" s="70"/>
      <c r="C82" s="70"/>
      <c r="E82" s="70">
        <v>215.21</v>
      </c>
      <c r="F82" s="70" t="s">
        <v>27</v>
      </c>
    </row>
    <row r="83" spans="1:8" x14ac:dyDescent="0.25">
      <c r="A83" s="69">
        <v>43579</v>
      </c>
      <c r="B83" s="70"/>
      <c r="C83" s="70"/>
      <c r="E83" s="70">
        <v>94.5</v>
      </c>
      <c r="F83" s="70" t="s">
        <v>29</v>
      </c>
    </row>
    <row r="84" spans="1:8" x14ac:dyDescent="0.25">
      <c r="A84" s="69">
        <v>43615</v>
      </c>
      <c r="B84" s="70"/>
      <c r="C84" s="70"/>
      <c r="E84" s="70">
        <v>214.41</v>
      </c>
      <c r="F84" s="70" t="s">
        <v>27</v>
      </c>
    </row>
    <row r="85" spans="1:8" x14ac:dyDescent="0.25">
      <c r="A85" s="69">
        <v>43629</v>
      </c>
      <c r="B85" s="70"/>
      <c r="C85" s="70"/>
      <c r="E85" s="70">
        <v>169.07</v>
      </c>
      <c r="F85" s="70" t="s">
        <v>27</v>
      </c>
    </row>
    <row r="86" spans="1:8" x14ac:dyDescent="0.25">
      <c r="A86" s="69">
        <v>43684</v>
      </c>
      <c r="B86" s="70"/>
      <c r="C86" s="70"/>
      <c r="E86" s="70">
        <v>63</v>
      </c>
      <c r="F86" s="70" t="s">
        <v>30</v>
      </c>
    </row>
    <row r="87" spans="1:8" x14ac:dyDescent="0.25">
      <c r="A87" s="69">
        <v>43684</v>
      </c>
      <c r="B87" s="70"/>
      <c r="C87" s="70"/>
      <c r="E87" s="70">
        <v>65</v>
      </c>
      <c r="F87" s="70" t="s">
        <v>31</v>
      </c>
    </row>
    <row r="88" spans="1:8" x14ac:dyDescent="0.25">
      <c r="A88" s="69">
        <v>43761</v>
      </c>
      <c r="B88" s="70"/>
      <c r="C88" s="70"/>
      <c r="E88" s="70">
        <v>63</v>
      </c>
      <c r="F88" s="70" t="s">
        <v>30</v>
      </c>
    </row>
    <row r="89" spans="1:8" x14ac:dyDescent="0.25">
      <c r="A89" s="69">
        <v>43791</v>
      </c>
      <c r="B89" s="70"/>
      <c r="C89" s="70"/>
      <c r="E89" s="70">
        <v>208.18</v>
      </c>
      <c r="F89" s="70" t="s">
        <v>27</v>
      </c>
    </row>
    <row r="90" spans="1:8" x14ac:dyDescent="0.25">
      <c r="A90" s="69">
        <v>43811</v>
      </c>
      <c r="B90" s="70"/>
      <c r="C90" s="70"/>
      <c r="E90" s="70">
        <v>84.54</v>
      </c>
      <c r="F90" s="70" t="s">
        <v>27</v>
      </c>
    </row>
    <row r="91" spans="1:8" x14ac:dyDescent="0.25">
      <c r="A91" s="69">
        <v>43789</v>
      </c>
      <c r="E91" s="1">
        <v>47.25</v>
      </c>
      <c r="F91" s="2" t="s">
        <v>32</v>
      </c>
    </row>
    <row r="92" spans="1:8" ht="15.75" thickBot="1" x14ac:dyDescent="0.3">
      <c r="A92" s="71"/>
      <c r="B92" s="72"/>
      <c r="C92" s="73"/>
      <c r="D92" s="71"/>
      <c r="E92" s="72">
        <f>SUM(E76:E91)</f>
        <v>3591.06</v>
      </c>
      <c r="F92" s="74" t="s">
        <v>8</v>
      </c>
      <c r="G92" s="71"/>
      <c r="H92" s="71"/>
    </row>
    <row r="93" spans="1:8" ht="15.75" thickTop="1" x14ac:dyDescent="0.25"/>
    <row r="95" spans="1:8" x14ac:dyDescent="0.25">
      <c r="A95" s="85" t="s">
        <v>33</v>
      </c>
      <c r="E95"/>
      <c r="F95" s="85" t="s">
        <v>34</v>
      </c>
      <c r="G95" s="86" t="s">
        <v>35</v>
      </c>
      <c r="H95" s="87" t="s">
        <v>36</v>
      </c>
    </row>
    <row r="96" spans="1:8" x14ac:dyDescent="0.25">
      <c r="A96" s="88">
        <v>5480</v>
      </c>
      <c r="B96" t="s">
        <v>37</v>
      </c>
      <c r="E96" s="89">
        <v>9658</v>
      </c>
      <c r="F96" s="91">
        <f>SUM(G96:H96)</f>
        <v>10621</v>
      </c>
      <c r="G96" s="92">
        <f>+D62</f>
        <v>1976</v>
      </c>
      <c r="H96" s="92">
        <f>+G62</f>
        <v>8645</v>
      </c>
    </row>
    <row r="97" spans="1:8" x14ac:dyDescent="0.25">
      <c r="A97" s="88">
        <v>5485</v>
      </c>
      <c r="B97" t="s">
        <v>38</v>
      </c>
      <c r="E97" s="89">
        <v>693.52</v>
      </c>
      <c r="F97" s="91">
        <f>SUM(G97:H97)</f>
        <v>1078.67</v>
      </c>
      <c r="G97" s="92"/>
      <c r="H97" s="92">
        <f>+E79+E82+E84+E85+E89+E90</f>
        <v>1078.67</v>
      </c>
    </row>
    <row r="98" spans="1:8" x14ac:dyDescent="0.25">
      <c r="A98" s="88">
        <v>5490</v>
      </c>
      <c r="B98" t="s">
        <v>39</v>
      </c>
      <c r="E98" s="89">
        <v>2732.28</v>
      </c>
      <c r="F98" s="91">
        <f>SUM(G98:H98)</f>
        <v>2512.39</v>
      </c>
      <c r="G98" s="92"/>
      <c r="H98" s="92">
        <f>+E92-H97</f>
        <v>2512.39</v>
      </c>
    </row>
    <row r="99" spans="1:8" x14ac:dyDescent="0.25">
      <c r="A99" s="86" t="s">
        <v>3</v>
      </c>
      <c r="E99" s="90">
        <f>SUM(E96:E98)</f>
        <v>13083.800000000001</v>
      </c>
      <c r="F99" s="90">
        <f>SUM(F96:F98)</f>
        <v>14212.06</v>
      </c>
      <c r="G99" s="1">
        <f>SUM(G96:G98)</f>
        <v>1976</v>
      </c>
      <c r="H99" s="1">
        <f>SUM(H96:H98)</f>
        <v>12236.06</v>
      </c>
    </row>
    <row r="100" spans="1:8" x14ac:dyDescent="0.25">
      <c r="G100" s="94">
        <f>+G99/F99</f>
        <v>0.13903684617149098</v>
      </c>
      <c r="H100" s="94">
        <f>+H99/F99</f>
        <v>0.86096315382850908</v>
      </c>
    </row>
    <row r="101" spans="1:8" x14ac:dyDescent="0.25">
      <c r="G101" s="93"/>
    </row>
    <row r="115" spans="2:5" x14ac:dyDescent="0.25">
      <c r="B115" s="70"/>
      <c r="E115" s="70"/>
    </row>
    <row r="116" spans="2:5" x14ac:dyDescent="0.25">
      <c r="B116" s="70"/>
      <c r="E116" s="70"/>
    </row>
    <row r="117" spans="2:5" x14ac:dyDescent="0.25">
      <c r="B117" s="70"/>
      <c r="E117" s="70"/>
    </row>
    <row r="118" spans="2:5" x14ac:dyDescent="0.25">
      <c r="B118" s="70"/>
      <c r="E118" s="70"/>
    </row>
    <row r="119" spans="2:5" x14ac:dyDescent="0.25">
      <c r="B119" s="70"/>
      <c r="E119" s="70"/>
    </row>
  </sheetData>
  <sortState xmlns:xlrd2="http://schemas.microsoft.com/office/spreadsheetml/2017/richdata2" ref="A7:G145">
    <sortCondition ref="A7:A145"/>
    <sortCondition ref="B7:B145"/>
  </sortState>
  <mergeCells count="6">
    <mergeCell ref="E68:G68"/>
    <mergeCell ref="B66:D66"/>
    <mergeCell ref="B68:D68"/>
    <mergeCell ref="B5:D5"/>
    <mergeCell ref="E5:G5"/>
    <mergeCell ref="E66:G66"/>
  </mergeCells>
  <pageMargins left="0.45" right="0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830E7C-5EA2-47C2-8923-4004589A2F35}"/>
</file>

<file path=customXml/itemProps2.xml><?xml version="1.0" encoding="utf-8"?>
<ds:datastoreItem xmlns:ds="http://schemas.openxmlformats.org/officeDocument/2006/customXml" ds:itemID="{E62F97B8-06CB-4C7D-BBE9-29ECC5764A20}"/>
</file>

<file path=customXml/itemProps3.xml><?xml version="1.0" encoding="utf-8"?>
<ds:datastoreItem xmlns:ds="http://schemas.openxmlformats.org/officeDocument/2006/customXml" ds:itemID="{53D4208E-B550-4A5D-8B69-8A197D984C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Labrador</vt:lpstr>
      <vt:lpstr>Labrador!Print_Area</vt:lpstr>
      <vt:lpstr>Labrador!Print_Titles</vt:lpstr>
    </vt:vector>
  </TitlesOfParts>
  <Company>R8YZPL9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Utilities Inc.</dc:creator>
  <cp:lastModifiedBy>Deborah Swain</cp:lastModifiedBy>
  <cp:lastPrinted>2020-05-10T00:06:59Z</cp:lastPrinted>
  <dcterms:created xsi:type="dcterms:W3CDTF">2011-04-14T19:08:32Z</dcterms:created>
  <dcterms:modified xsi:type="dcterms:W3CDTF">2020-05-13T12:48:35Z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