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dswain.MSA\Documents\(UIF U02-41 TEMPORARY)\ADJUSTMENTS\Chemicals\"/>
    </mc:Choice>
  </mc:AlternateContent>
  <xr:revisionPtr revIDLastSave="0" documentId="13_ncr:1_{942AD4F9-96DC-4916-8451-10DEA72DF309}" xr6:coauthVersionLast="45" xr6:coauthVersionMax="45" xr10:uidLastSave="{00000000-0000-0000-0000-000000000000}"/>
  <bookViews>
    <workbookView xWindow="-120" yWindow="-120" windowWidth="24240" windowHeight="13140" xr2:uid="{00000000-000D-0000-FFFF-FFFF00000000}"/>
  </bookViews>
  <sheets>
    <sheet name="Lake Tarpon" sheetId="1" r:id="rId1"/>
  </sheets>
  <definedNames>
    <definedName name="_xlnm._FilterDatabase" localSheetId="0" hidden="1">'Lake Tarpon'!$6:$6</definedName>
    <definedName name="_xlnm.Print_Area" localSheetId="0">'Lake Tarpon'!$A$1:$D$31</definedName>
    <definedName name="_xlnm.Print_Titles" localSheetId="0">'Lake Tarpon'!$1:$6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38" i="1" l="1"/>
  <c r="D38" i="1"/>
  <c r="E37" i="1"/>
  <c r="E36" i="1"/>
  <c r="F30" i="1" l="1"/>
  <c r="F24" i="1" l="1"/>
  <c r="G21" i="1"/>
  <c r="E22" i="1"/>
  <c r="F29" i="1"/>
  <c r="G20" i="1"/>
  <c r="G18" i="1"/>
  <c r="G14" i="1"/>
  <c r="G7" i="1"/>
  <c r="G9" i="1"/>
  <c r="G10" i="1"/>
  <c r="G11" i="1"/>
  <c r="G12" i="1"/>
  <c r="G13" i="1"/>
  <c r="G15" i="1"/>
  <c r="G16" i="1"/>
  <c r="G17" i="1"/>
  <c r="G19" i="1"/>
  <c r="G8" i="1"/>
  <c r="D18" i="1" l="1"/>
  <c r="D19" i="1"/>
  <c r="D20" i="1"/>
  <c r="D17" i="1" l="1"/>
  <c r="D16" i="1"/>
  <c r="D8" i="1"/>
  <c r="D9" i="1"/>
  <c r="D10" i="1"/>
  <c r="D11" i="1"/>
  <c r="D12" i="1"/>
  <c r="D13" i="1"/>
  <c r="D14" i="1"/>
  <c r="D15" i="1"/>
  <c r="D7" i="1"/>
  <c r="D21" i="1" l="1"/>
  <c r="B22" i="1"/>
  <c r="C29" i="1" s="1"/>
  <c r="C30" i="1" s="1"/>
  <c r="C24" i="1" l="1"/>
</calcChain>
</file>

<file path=xl/sharedStrings.xml><?xml version="1.0" encoding="utf-8"?>
<sst xmlns="http://schemas.openxmlformats.org/spreadsheetml/2006/main" count="33" uniqueCount="26">
  <si>
    <t xml:space="preserve">Schedule of Chemicals </t>
  </si>
  <si>
    <t>Date of Invoice</t>
  </si>
  <si>
    <t>Unit Price</t>
  </si>
  <si>
    <t>Total</t>
  </si>
  <si>
    <t>Quantity Purchased</t>
  </si>
  <si>
    <t xml:space="preserve">Unit of Measure </t>
  </si>
  <si>
    <t xml:space="preserve">Gallons </t>
  </si>
  <si>
    <t>Disinfecting agent</t>
  </si>
  <si>
    <t>TOTAL</t>
  </si>
  <si>
    <t>Water</t>
  </si>
  <si>
    <t>Docket No. 2020049</t>
  </si>
  <si>
    <t>Test Year Ended December 31, 2019</t>
  </si>
  <si>
    <t>Use Type</t>
  </si>
  <si>
    <t>Chemical  volume (gal)</t>
  </si>
  <si>
    <t>Dosing rate (ppm)</t>
  </si>
  <si>
    <t>Treated volume (mg)</t>
  </si>
  <si>
    <t>Average Unit Price</t>
  </si>
  <si>
    <t>Application</t>
  </si>
  <si>
    <t>Units (gal)</t>
  </si>
  <si>
    <t>Utilities, Inc. of Florida - Lake Tarpon</t>
  </si>
  <si>
    <t>Ammonia</t>
  </si>
  <si>
    <t>Sodium Hypochlorite</t>
  </si>
  <si>
    <t>Per books</t>
  </si>
  <si>
    <t>CHLORINE</t>
  </si>
  <si>
    <t>OTHER TREATMENT CHEMICALS</t>
  </si>
  <si>
    <t>Dosage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</si>
</sst>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00"/>
    <numFmt numFmtId="165" formatCode="0.0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CC"/>
      </patternFill>
    </fill>
  </fills>
  <borders count="15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medium">
        <color indexed="64"/>
      </bottom>
      <diagonal/>
    </border>
    <border>
      <left/>
      <right style="thin">
        <color auto="1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auto="1"/>
      </right>
      <top style="medium">
        <color indexed="64"/>
      </top>
      <bottom/>
      <diagonal/>
    </border>
    <border>
      <left style="thin">
        <color auto="1"/>
      </left>
      <right/>
      <top/>
      <bottom style="medium">
        <color indexed="64"/>
      </bottom>
      <diagonal/>
    </border>
    <border>
      <left style="thin">
        <color auto="1"/>
      </left>
      <right/>
      <top/>
      <bottom style="thin">
        <color indexed="64"/>
      </bottom>
      <diagonal/>
    </border>
    <border>
      <left style="thin">
        <color auto="1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85">
    <xf numFmtId="0" fontId="0" fillId="0" borderId="0"/>
    <xf numFmtId="0" fontId="2" fillId="0" borderId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2" borderId="1" applyNumberFormat="0" applyFont="0" applyAlignment="0" applyProtection="0"/>
    <xf numFmtId="0" fontId="3" fillId="2" borderId="1" applyNumberFormat="0" applyFont="0" applyAlignment="0" applyProtection="0"/>
    <xf numFmtId="0" fontId="3" fillId="2" borderId="1" applyNumberFormat="0" applyFont="0" applyAlignment="0" applyProtection="0"/>
    <xf numFmtId="0" fontId="3" fillId="2" borderId="1" applyNumberFormat="0" applyFont="0" applyAlignment="0" applyProtection="0"/>
    <xf numFmtId="0" fontId="3" fillId="2" borderId="1" applyNumberFormat="0" applyFont="0" applyAlignment="0" applyProtection="0"/>
    <xf numFmtId="0" fontId="3" fillId="2" borderId="1" applyNumberFormat="0" applyFont="0" applyAlignment="0" applyProtection="0"/>
    <xf numFmtId="0" fontId="3" fillId="2" borderId="1" applyNumberFormat="0" applyFont="0" applyAlignment="0" applyProtection="0"/>
    <xf numFmtId="0" fontId="3" fillId="2" borderId="1" applyNumberFormat="0" applyFont="0" applyAlignment="0" applyProtection="0"/>
    <xf numFmtId="0" fontId="3" fillId="2" borderId="1" applyNumberFormat="0" applyFont="0" applyAlignment="0" applyProtection="0"/>
    <xf numFmtId="0" fontId="3" fillId="2" borderId="1" applyNumberFormat="0" applyFont="0" applyAlignment="0" applyProtection="0"/>
    <xf numFmtId="0" fontId="3" fillId="2" borderId="1" applyNumberFormat="0" applyFont="0" applyAlignment="0" applyProtection="0"/>
    <xf numFmtId="0" fontId="3" fillId="2" borderId="1" applyNumberFormat="0" applyFont="0" applyAlignment="0" applyProtection="0"/>
    <xf numFmtId="0" fontId="3" fillId="2" borderId="1" applyNumberFormat="0" applyFont="0" applyAlignment="0" applyProtection="0"/>
    <xf numFmtId="0" fontId="3" fillId="2" borderId="1" applyNumberFormat="0" applyFont="0" applyAlignment="0" applyProtection="0"/>
    <xf numFmtId="44" fontId="4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77">
    <xf numFmtId="0" fontId="0" fillId="0" borderId="0" xfId="0"/>
    <xf numFmtId="3" fontId="0" fillId="0" borderId="0" xfId="0" applyNumberFormat="1"/>
    <xf numFmtId="2" fontId="0" fillId="0" borderId="0" xfId="0" applyNumberFormat="1"/>
    <xf numFmtId="0" fontId="0" fillId="0" borderId="0" xfId="0" applyFill="1"/>
    <xf numFmtId="0" fontId="0" fillId="0" borderId="0" xfId="0" applyBorder="1"/>
    <xf numFmtId="0" fontId="0" fillId="0" borderId="0" xfId="0" applyBorder="1" applyAlignment="1">
      <alignment horizontal="center" wrapText="1"/>
    </xf>
    <xf numFmtId="0" fontId="5" fillId="0" borderId="7" xfId="0" applyFont="1" applyBorder="1" applyAlignment="1">
      <alignment horizontal="center" wrapText="1"/>
    </xf>
    <xf numFmtId="0" fontId="1" fillId="0" borderId="0" xfId="0" applyFont="1"/>
    <xf numFmtId="0" fontId="1" fillId="0" borderId="2" xfId="0" applyFont="1" applyBorder="1" applyAlignment="1">
      <alignment horizontal="center" wrapText="1"/>
    </xf>
    <xf numFmtId="3" fontId="1" fillId="0" borderId="2" xfId="0" applyNumberFormat="1" applyFont="1" applyBorder="1" applyAlignment="1">
      <alignment horizontal="center" wrapText="1"/>
    </xf>
    <xf numFmtId="2" fontId="1" fillId="0" borderId="2" xfId="0" applyNumberFormat="1" applyFont="1" applyBorder="1" applyAlignment="1">
      <alignment horizontal="center" wrapText="1"/>
    </xf>
    <xf numFmtId="14" fontId="1" fillId="0" borderId="0" xfId="0" applyNumberFormat="1" applyFont="1" applyBorder="1"/>
    <xf numFmtId="3" fontId="1" fillId="0" borderId="0" xfId="0" applyNumberFormat="1" applyFont="1" applyBorder="1"/>
    <xf numFmtId="2" fontId="1" fillId="0" borderId="0" xfId="0" applyNumberFormat="1" applyFont="1" applyBorder="1"/>
    <xf numFmtId="43" fontId="1" fillId="0" borderId="6" xfId="84" applyFont="1" applyFill="1" applyBorder="1"/>
    <xf numFmtId="3" fontId="1" fillId="0" borderId="0" xfId="84" applyNumberFormat="1" applyFont="1" applyBorder="1"/>
    <xf numFmtId="2" fontId="1" fillId="0" borderId="0" xfId="84" applyNumberFormat="1" applyFont="1" applyBorder="1"/>
    <xf numFmtId="0" fontId="1" fillId="0" borderId="0" xfId="0" applyFont="1" applyFill="1" applyAlignment="1">
      <alignment horizontal="right" wrapText="1"/>
    </xf>
    <xf numFmtId="3" fontId="6" fillId="0" borderId="0" xfId="84" applyNumberFormat="1" applyFont="1" applyFill="1" applyBorder="1"/>
    <xf numFmtId="2" fontId="1" fillId="0" borderId="0" xfId="0" applyNumberFormat="1" applyFont="1" applyFill="1" applyBorder="1"/>
    <xf numFmtId="0" fontId="1" fillId="0" borderId="6" xfId="0" applyFont="1" applyFill="1" applyBorder="1"/>
    <xf numFmtId="0" fontId="1" fillId="0" borderId="0" xfId="0" applyFont="1" applyFill="1" applyAlignment="1">
      <alignment horizontal="right"/>
    </xf>
    <xf numFmtId="3" fontId="1" fillId="0" borderId="0" xfId="0" applyNumberFormat="1" applyFont="1" applyFill="1" applyBorder="1" applyAlignment="1">
      <alignment horizontal="right"/>
    </xf>
    <xf numFmtId="2" fontId="1" fillId="0" borderId="0" xfId="0" applyNumberFormat="1" applyFont="1" applyFill="1" applyBorder="1" applyAlignment="1">
      <alignment horizontal="center"/>
    </xf>
    <xf numFmtId="4" fontId="1" fillId="0" borderId="0" xfId="0" applyNumberFormat="1" applyFont="1" applyFill="1" applyBorder="1"/>
    <xf numFmtId="4" fontId="1" fillId="0" borderId="6" xfId="0" applyNumberFormat="1" applyFont="1" applyFill="1" applyBorder="1"/>
    <xf numFmtId="3" fontId="1" fillId="0" borderId="0" xfId="0" applyNumberFormat="1" applyFont="1" applyFill="1" applyBorder="1"/>
    <xf numFmtId="3" fontId="1" fillId="0" borderId="0" xfId="0" applyNumberFormat="1" applyFont="1" applyFill="1" applyBorder="1" applyAlignment="1">
      <alignment horizontal="center"/>
    </xf>
    <xf numFmtId="0" fontId="1" fillId="0" borderId="0" xfId="0" applyFont="1" applyFill="1" applyBorder="1"/>
    <xf numFmtId="3" fontId="1" fillId="0" borderId="3" xfId="0" applyNumberFormat="1" applyFont="1" applyFill="1" applyBorder="1" applyAlignment="1"/>
    <xf numFmtId="164" fontId="1" fillId="0" borderId="4" xfId="0" applyNumberFormat="1" applyFont="1" applyFill="1" applyBorder="1" applyAlignment="1"/>
    <xf numFmtId="0" fontId="6" fillId="0" borderId="0" xfId="1" applyFont="1" applyFill="1"/>
    <xf numFmtId="3" fontId="6" fillId="0" borderId="0" xfId="1" applyNumberFormat="1" applyFont="1"/>
    <xf numFmtId="2" fontId="6" fillId="0" borderId="0" xfId="1" applyNumberFormat="1" applyFont="1"/>
    <xf numFmtId="0" fontId="5" fillId="0" borderId="0" xfId="0" applyFont="1" applyBorder="1" applyAlignment="1">
      <alignment horizontal="right"/>
    </xf>
    <xf numFmtId="14" fontId="1" fillId="0" borderId="2" xfId="0" applyNumberFormat="1" applyFont="1" applyBorder="1"/>
    <xf numFmtId="3" fontId="1" fillId="0" borderId="2" xfId="84" applyNumberFormat="1" applyFont="1" applyBorder="1"/>
    <xf numFmtId="2" fontId="1" fillId="0" borderId="2" xfId="84" applyNumberFormat="1" applyFont="1" applyBorder="1"/>
    <xf numFmtId="43" fontId="1" fillId="0" borderId="7" xfId="84" applyFont="1" applyFill="1" applyBorder="1"/>
    <xf numFmtId="0" fontId="0" fillId="0" borderId="2" xfId="0" applyBorder="1"/>
    <xf numFmtId="2" fontId="1" fillId="0" borderId="9" xfId="84" applyNumberFormat="1" applyFont="1" applyBorder="1"/>
    <xf numFmtId="43" fontId="5" fillId="0" borderId="10" xfId="84" applyFont="1" applyFill="1" applyBorder="1"/>
    <xf numFmtId="0" fontId="0" fillId="0" borderId="0" xfId="0" applyFill="1" applyBorder="1"/>
    <xf numFmtId="3" fontId="1" fillId="0" borderId="9" xfId="0" applyNumberFormat="1" applyFont="1" applyBorder="1"/>
    <xf numFmtId="0" fontId="0" fillId="0" borderId="11" xfId="0" applyBorder="1"/>
    <xf numFmtId="4" fontId="1" fillId="0" borderId="12" xfId="0" applyNumberFormat="1" applyFont="1" applyFill="1" applyBorder="1"/>
    <xf numFmtId="4" fontId="1" fillId="0" borderId="3" xfId="0" applyNumberFormat="1" applyFont="1" applyFill="1" applyBorder="1"/>
    <xf numFmtId="165" fontId="1" fillId="0" borderId="5" xfId="0" applyNumberFormat="1" applyFont="1" applyFill="1" applyBorder="1" applyAlignment="1"/>
    <xf numFmtId="0" fontId="0" fillId="0" borderId="13" xfId="0" applyBorder="1"/>
    <xf numFmtId="0" fontId="0" fillId="0" borderId="6" xfId="0" applyBorder="1"/>
    <xf numFmtId="2" fontId="0" fillId="0" borderId="6" xfId="0" applyNumberFormat="1" applyBorder="1"/>
    <xf numFmtId="3" fontId="1" fillId="0" borderId="13" xfId="0" applyNumberFormat="1" applyFont="1" applyBorder="1"/>
    <xf numFmtId="43" fontId="5" fillId="0" borderId="6" xfId="84" applyFont="1" applyFill="1" applyBorder="1"/>
    <xf numFmtId="3" fontId="6" fillId="0" borderId="13" xfId="84" applyNumberFormat="1" applyFont="1" applyFill="1" applyBorder="1"/>
    <xf numFmtId="3" fontId="1" fillId="0" borderId="13" xfId="0" applyNumberFormat="1" applyFont="1" applyFill="1" applyBorder="1" applyAlignment="1">
      <alignment horizontal="right"/>
    </xf>
    <xf numFmtId="4" fontId="1" fillId="0" borderId="14" xfId="0" applyNumberFormat="1" applyFont="1" applyFill="1" applyBorder="1"/>
    <xf numFmtId="0" fontId="0" fillId="0" borderId="13" xfId="0" applyFill="1" applyBorder="1"/>
    <xf numFmtId="0" fontId="0" fillId="0" borderId="6" xfId="0" applyFill="1" applyBorder="1"/>
    <xf numFmtId="3" fontId="1" fillId="0" borderId="13" xfId="0" applyNumberFormat="1" applyFont="1" applyFill="1" applyBorder="1" applyAlignment="1">
      <alignment horizontal="center"/>
    </xf>
    <xf numFmtId="0" fontId="1" fillId="0" borderId="13" xfId="0" applyFont="1" applyFill="1" applyBorder="1"/>
    <xf numFmtId="3" fontId="1" fillId="0" borderId="11" xfId="0" applyNumberFormat="1" applyFont="1" applyBorder="1" applyAlignment="1">
      <alignment horizontal="center" wrapText="1"/>
    </xf>
    <xf numFmtId="0" fontId="1" fillId="0" borderId="4" xfId="0" applyFont="1" applyFill="1" applyBorder="1" applyAlignment="1">
      <alignment horizontal="center"/>
    </xf>
    <xf numFmtId="0" fontId="1" fillId="0" borderId="8" xfId="0" applyFont="1" applyFill="1" applyBorder="1" applyAlignment="1">
      <alignment horizontal="center"/>
    </xf>
    <xf numFmtId="0" fontId="1" fillId="0" borderId="0" xfId="0" applyFont="1" applyFill="1" applyBorder="1" applyAlignment="1">
      <alignment horizontal="center"/>
    </xf>
    <xf numFmtId="0" fontId="1" fillId="0" borderId="6" xfId="0" applyFont="1" applyFill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0" borderId="13" xfId="0" applyFont="1" applyFill="1" applyBorder="1" applyAlignment="1">
      <alignment horizontal="center"/>
    </xf>
    <xf numFmtId="0" fontId="0" fillId="0" borderId="0" xfId="0" applyAlignment="1">
      <alignment horizontal="left" indent="1"/>
    </xf>
    <xf numFmtId="43" fontId="0" fillId="0" borderId="0" xfId="84" applyFont="1"/>
    <xf numFmtId="43" fontId="0" fillId="0" borderId="0" xfId="0" applyNumberFormat="1"/>
    <xf numFmtId="0" fontId="5" fillId="0" borderId="0" xfId="0" applyFont="1"/>
    <xf numFmtId="3" fontId="5" fillId="0" borderId="0" xfId="0" applyNumberFormat="1" applyFont="1"/>
    <xf numFmtId="2" fontId="5" fillId="0" borderId="0" xfId="0" applyNumberFormat="1" applyFont="1"/>
    <xf numFmtId="43" fontId="5" fillId="0" borderId="0" xfId="0" applyNumberFormat="1" applyFont="1"/>
    <xf numFmtId="43" fontId="7" fillId="0" borderId="0" xfId="0" applyNumberFormat="1" applyFont="1"/>
  </cellXfs>
  <cellStyles count="85">
    <cellStyle name="Comma" xfId="84" builtinId="3"/>
    <cellStyle name="Comma 10" xfId="3" xr:uid="{00000000-0005-0000-0000-000001000000}"/>
    <cellStyle name="Comma 11" xfId="4" xr:uid="{00000000-0005-0000-0000-000002000000}"/>
    <cellStyle name="Comma 12" xfId="5" xr:uid="{00000000-0005-0000-0000-000003000000}"/>
    <cellStyle name="Comma 13" xfId="6" xr:uid="{00000000-0005-0000-0000-000004000000}"/>
    <cellStyle name="Comma 14" xfId="7" xr:uid="{00000000-0005-0000-0000-000005000000}"/>
    <cellStyle name="Comma 15" xfId="8" xr:uid="{00000000-0005-0000-0000-000006000000}"/>
    <cellStyle name="Comma 16" xfId="2" xr:uid="{00000000-0005-0000-0000-000007000000}"/>
    <cellStyle name="Comma 2" xfId="9" xr:uid="{00000000-0005-0000-0000-000008000000}"/>
    <cellStyle name="Comma 21" xfId="10" xr:uid="{00000000-0005-0000-0000-000009000000}"/>
    <cellStyle name="Comma 22" xfId="11" xr:uid="{00000000-0005-0000-0000-00000A000000}"/>
    <cellStyle name="Comma 23" xfId="12" xr:uid="{00000000-0005-0000-0000-00000B000000}"/>
    <cellStyle name="Comma 24" xfId="13" xr:uid="{00000000-0005-0000-0000-00000C000000}"/>
    <cellStyle name="Comma 25" xfId="14" xr:uid="{00000000-0005-0000-0000-00000D000000}"/>
    <cellStyle name="Comma 26" xfId="15" xr:uid="{00000000-0005-0000-0000-00000E000000}"/>
    <cellStyle name="Comma 29" xfId="16" xr:uid="{00000000-0005-0000-0000-00000F000000}"/>
    <cellStyle name="Comma 3" xfId="17" xr:uid="{00000000-0005-0000-0000-000010000000}"/>
    <cellStyle name="Comma 3 2" xfId="18" xr:uid="{00000000-0005-0000-0000-000011000000}"/>
    <cellStyle name="Comma 30" xfId="19" xr:uid="{00000000-0005-0000-0000-000012000000}"/>
    <cellStyle name="Comma 31" xfId="20" xr:uid="{00000000-0005-0000-0000-000013000000}"/>
    <cellStyle name="Comma 32" xfId="21" xr:uid="{00000000-0005-0000-0000-000014000000}"/>
    <cellStyle name="Comma 33" xfId="22" xr:uid="{00000000-0005-0000-0000-000015000000}"/>
    <cellStyle name="Comma 34" xfId="23" xr:uid="{00000000-0005-0000-0000-000016000000}"/>
    <cellStyle name="Comma 4" xfId="24" xr:uid="{00000000-0005-0000-0000-000017000000}"/>
    <cellStyle name="Comma 5" xfId="25" xr:uid="{00000000-0005-0000-0000-000018000000}"/>
    <cellStyle name="Comma 6" xfId="26" xr:uid="{00000000-0005-0000-0000-000019000000}"/>
    <cellStyle name="Comma 7" xfId="27" xr:uid="{00000000-0005-0000-0000-00001A000000}"/>
    <cellStyle name="Comma 8" xfId="28" xr:uid="{00000000-0005-0000-0000-00001B000000}"/>
    <cellStyle name="Comma 9" xfId="29" xr:uid="{00000000-0005-0000-0000-00001C000000}"/>
    <cellStyle name="Currency 2" xfId="83" xr:uid="{00000000-0005-0000-0000-00001D000000}"/>
    <cellStyle name="Normal" xfId="0" builtinId="0"/>
    <cellStyle name="Normal 10" xfId="30" xr:uid="{00000000-0005-0000-0000-00001F000000}"/>
    <cellStyle name="Normal 11" xfId="31" xr:uid="{00000000-0005-0000-0000-000020000000}"/>
    <cellStyle name="Normal 12" xfId="32" xr:uid="{00000000-0005-0000-0000-000021000000}"/>
    <cellStyle name="Normal 13" xfId="33" xr:uid="{00000000-0005-0000-0000-000022000000}"/>
    <cellStyle name="Normal 14" xfId="34" xr:uid="{00000000-0005-0000-0000-000023000000}"/>
    <cellStyle name="Normal 15" xfId="35" xr:uid="{00000000-0005-0000-0000-000024000000}"/>
    <cellStyle name="Normal 16" xfId="36" xr:uid="{00000000-0005-0000-0000-000025000000}"/>
    <cellStyle name="Normal 17" xfId="37" xr:uid="{00000000-0005-0000-0000-000026000000}"/>
    <cellStyle name="Normal 18" xfId="1" xr:uid="{00000000-0005-0000-0000-000027000000}"/>
    <cellStyle name="Normal 19" xfId="38" xr:uid="{00000000-0005-0000-0000-000028000000}"/>
    <cellStyle name="Normal 2" xfId="39" xr:uid="{00000000-0005-0000-0000-000029000000}"/>
    <cellStyle name="Normal 20" xfId="40" xr:uid="{00000000-0005-0000-0000-00002A000000}"/>
    <cellStyle name="Normal 21" xfId="41" xr:uid="{00000000-0005-0000-0000-00002B000000}"/>
    <cellStyle name="Normal 22" xfId="42" xr:uid="{00000000-0005-0000-0000-00002C000000}"/>
    <cellStyle name="Normal 24" xfId="43" xr:uid="{00000000-0005-0000-0000-00002D000000}"/>
    <cellStyle name="Normal 25" xfId="44" xr:uid="{00000000-0005-0000-0000-00002E000000}"/>
    <cellStyle name="Normal 26" xfId="45" xr:uid="{00000000-0005-0000-0000-00002F000000}"/>
    <cellStyle name="Normal 27" xfId="46" xr:uid="{00000000-0005-0000-0000-000030000000}"/>
    <cellStyle name="Normal 28" xfId="47" xr:uid="{00000000-0005-0000-0000-000031000000}"/>
    <cellStyle name="Normal 3" xfId="48" xr:uid="{00000000-0005-0000-0000-000032000000}"/>
    <cellStyle name="Normal 3 2" xfId="49" xr:uid="{00000000-0005-0000-0000-000033000000}"/>
    <cellStyle name="Normal 3 3" xfId="50" xr:uid="{00000000-0005-0000-0000-000034000000}"/>
    <cellStyle name="Normal 3 4" xfId="51" xr:uid="{00000000-0005-0000-0000-000035000000}"/>
    <cellStyle name="Normal 31" xfId="52" xr:uid="{00000000-0005-0000-0000-000036000000}"/>
    <cellStyle name="Normal 32" xfId="53" xr:uid="{00000000-0005-0000-0000-000037000000}"/>
    <cellStyle name="Normal 33" xfId="54" xr:uid="{00000000-0005-0000-0000-000038000000}"/>
    <cellStyle name="Normal 34" xfId="55" xr:uid="{00000000-0005-0000-0000-000039000000}"/>
    <cellStyle name="Normal 35" xfId="56" xr:uid="{00000000-0005-0000-0000-00003A000000}"/>
    <cellStyle name="Normal 36" xfId="57" xr:uid="{00000000-0005-0000-0000-00003B000000}"/>
    <cellStyle name="Normal 37" xfId="58" xr:uid="{00000000-0005-0000-0000-00003C000000}"/>
    <cellStyle name="Normal 38" xfId="59" xr:uid="{00000000-0005-0000-0000-00003D000000}"/>
    <cellStyle name="Normal 39" xfId="60" xr:uid="{00000000-0005-0000-0000-00003E000000}"/>
    <cellStyle name="Normal 4" xfId="61" xr:uid="{00000000-0005-0000-0000-00003F000000}"/>
    <cellStyle name="Normal 41" xfId="62" xr:uid="{00000000-0005-0000-0000-000040000000}"/>
    <cellStyle name="Normal 42" xfId="63" xr:uid="{00000000-0005-0000-0000-000041000000}"/>
    <cellStyle name="Normal 5" xfId="64" xr:uid="{00000000-0005-0000-0000-000042000000}"/>
    <cellStyle name="Normal 6" xfId="65" xr:uid="{00000000-0005-0000-0000-000043000000}"/>
    <cellStyle name="Normal 7" xfId="66" xr:uid="{00000000-0005-0000-0000-000044000000}"/>
    <cellStyle name="Normal 8" xfId="67" xr:uid="{00000000-0005-0000-0000-000045000000}"/>
    <cellStyle name="Normal 9" xfId="68" xr:uid="{00000000-0005-0000-0000-000046000000}"/>
    <cellStyle name="Note 10" xfId="69" xr:uid="{00000000-0005-0000-0000-000047000000}"/>
    <cellStyle name="Note 11" xfId="70" xr:uid="{00000000-0005-0000-0000-000048000000}"/>
    <cellStyle name="Note 12" xfId="71" xr:uid="{00000000-0005-0000-0000-000049000000}"/>
    <cellStyle name="Note 13" xfId="72" xr:uid="{00000000-0005-0000-0000-00004A000000}"/>
    <cellStyle name="Note 14" xfId="73" xr:uid="{00000000-0005-0000-0000-00004B000000}"/>
    <cellStyle name="Note 15" xfId="74" xr:uid="{00000000-0005-0000-0000-00004C000000}"/>
    <cellStyle name="Note 2" xfId="75" xr:uid="{00000000-0005-0000-0000-00004D000000}"/>
    <cellStyle name="Note 3" xfId="76" xr:uid="{00000000-0005-0000-0000-00004E000000}"/>
    <cellStyle name="Note 4" xfId="77" xr:uid="{00000000-0005-0000-0000-00004F000000}"/>
    <cellStyle name="Note 5" xfId="78" xr:uid="{00000000-0005-0000-0000-000050000000}"/>
    <cellStyle name="Note 6" xfId="79" xr:uid="{00000000-0005-0000-0000-000051000000}"/>
    <cellStyle name="Note 7" xfId="80" xr:uid="{00000000-0005-0000-0000-000052000000}"/>
    <cellStyle name="Note 8" xfId="81" xr:uid="{00000000-0005-0000-0000-000053000000}"/>
    <cellStyle name="Note 9" xfId="82" xr:uid="{00000000-0005-0000-0000-000054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rgb="FFFFFF00"/>
  </sheetPr>
  <dimension ref="A1:G38"/>
  <sheetViews>
    <sheetView tabSelected="1" zoomScaleNormal="100" zoomScaleSheetLayoutView="100" workbookViewId="0">
      <pane xSplit="1" ySplit="6" topLeftCell="B18" activePane="bottomRight" state="frozen"/>
      <selection pane="topRight" activeCell="B1" sqref="B1"/>
      <selection pane="bottomLeft" activeCell="A9" sqref="A9"/>
      <selection pane="bottomRight" activeCell="L40" sqref="L40"/>
    </sheetView>
  </sheetViews>
  <sheetFormatPr defaultRowHeight="15" x14ac:dyDescent="0.25"/>
  <cols>
    <col min="1" max="1" width="22" customWidth="1"/>
    <col min="2" max="2" width="8" style="1" bestFit="1" customWidth="1"/>
    <col min="3" max="3" width="8.7109375" style="2" customWidth="1"/>
    <col min="4" max="4" width="11" customWidth="1"/>
  </cols>
  <sheetData>
    <row r="1" spans="1:7" x14ac:dyDescent="0.25">
      <c r="A1" s="31" t="s">
        <v>19</v>
      </c>
      <c r="B1" s="32"/>
      <c r="C1" s="33"/>
      <c r="D1" s="7"/>
    </row>
    <row r="2" spans="1:7" x14ac:dyDescent="0.25">
      <c r="A2" s="31" t="s">
        <v>10</v>
      </c>
      <c r="B2" s="32"/>
      <c r="C2" s="33"/>
      <c r="D2" s="7"/>
    </row>
    <row r="3" spans="1:7" x14ac:dyDescent="0.25">
      <c r="A3" s="31" t="s">
        <v>0</v>
      </c>
      <c r="B3" s="32"/>
      <c r="C3" s="33"/>
      <c r="D3" s="7"/>
    </row>
    <row r="4" spans="1:7" x14ac:dyDescent="0.25">
      <c r="A4" s="31" t="s">
        <v>11</v>
      </c>
      <c r="B4" s="32"/>
      <c r="C4" s="33"/>
      <c r="D4" s="7"/>
    </row>
    <row r="5" spans="1:7" ht="15" customHeight="1" x14ac:dyDescent="0.25">
      <c r="A5" s="7"/>
      <c r="B5" s="65" t="s">
        <v>21</v>
      </c>
      <c r="C5" s="65"/>
      <c r="D5" s="66"/>
      <c r="E5" s="67" t="s">
        <v>20</v>
      </c>
      <c r="F5" s="65"/>
      <c r="G5" s="66"/>
    </row>
    <row r="6" spans="1:7" s="5" customFormat="1" ht="30.75" thickBot="1" x14ac:dyDescent="0.3">
      <c r="A6" s="8" t="s">
        <v>1</v>
      </c>
      <c r="B6" s="9" t="s">
        <v>18</v>
      </c>
      <c r="C6" s="10" t="s">
        <v>2</v>
      </c>
      <c r="D6" s="6" t="s">
        <v>3</v>
      </c>
      <c r="E6" s="60" t="s">
        <v>18</v>
      </c>
      <c r="F6" s="10" t="s">
        <v>2</v>
      </c>
      <c r="G6" s="6" t="s">
        <v>3</v>
      </c>
    </row>
    <row r="7" spans="1:7" s="4" customFormat="1" x14ac:dyDescent="0.25">
      <c r="A7" s="11">
        <v>43475</v>
      </c>
      <c r="B7" s="12">
        <v>65</v>
      </c>
      <c r="C7" s="13">
        <v>1.3</v>
      </c>
      <c r="D7" s="14">
        <f t="shared" ref="D7:D17" si="0">B7*C7</f>
        <v>84.5</v>
      </c>
      <c r="E7" s="48"/>
      <c r="G7" s="14">
        <f>E7*F7</f>
        <v>0</v>
      </c>
    </row>
    <row r="8" spans="1:7" s="4" customFormat="1" x14ac:dyDescent="0.25">
      <c r="A8" s="11">
        <v>43510</v>
      </c>
      <c r="B8" s="15"/>
      <c r="C8" s="16"/>
      <c r="D8" s="14">
        <f t="shared" si="0"/>
        <v>0</v>
      </c>
      <c r="E8" s="48">
        <v>35</v>
      </c>
      <c r="F8" s="4">
        <v>2.25</v>
      </c>
      <c r="G8" s="49">
        <f>E8*F8</f>
        <v>78.75</v>
      </c>
    </row>
    <row r="9" spans="1:7" s="4" customFormat="1" x14ac:dyDescent="0.25">
      <c r="A9" s="11">
        <v>43516</v>
      </c>
      <c r="B9" s="15">
        <v>60</v>
      </c>
      <c r="C9" s="16">
        <v>1.3</v>
      </c>
      <c r="D9" s="14">
        <f t="shared" si="0"/>
        <v>78</v>
      </c>
      <c r="E9" s="48"/>
      <c r="G9" s="14">
        <f t="shared" ref="G9:G19" si="1">E9*F9</f>
        <v>0</v>
      </c>
    </row>
    <row r="10" spans="1:7" s="4" customFormat="1" x14ac:dyDescent="0.25">
      <c r="A10" s="11">
        <v>43516</v>
      </c>
      <c r="B10" s="15">
        <v>75</v>
      </c>
      <c r="C10" s="16">
        <v>1.3</v>
      </c>
      <c r="D10" s="14">
        <f t="shared" si="0"/>
        <v>97.5</v>
      </c>
      <c r="E10" s="48"/>
      <c r="G10" s="14">
        <f t="shared" si="1"/>
        <v>0</v>
      </c>
    </row>
    <row r="11" spans="1:7" s="4" customFormat="1" x14ac:dyDescent="0.25">
      <c r="A11" s="11">
        <v>43545</v>
      </c>
      <c r="B11" s="15">
        <v>60</v>
      </c>
      <c r="C11" s="16">
        <v>1.3</v>
      </c>
      <c r="D11" s="14">
        <f t="shared" si="0"/>
        <v>78</v>
      </c>
      <c r="E11" s="48"/>
      <c r="G11" s="14">
        <f t="shared" si="1"/>
        <v>0</v>
      </c>
    </row>
    <row r="12" spans="1:7" s="4" customFormat="1" x14ac:dyDescent="0.25">
      <c r="A12" s="11">
        <v>43566</v>
      </c>
      <c r="B12" s="12">
        <v>60</v>
      </c>
      <c r="C12" s="13">
        <v>1.3</v>
      </c>
      <c r="D12" s="14">
        <f t="shared" si="0"/>
        <v>78</v>
      </c>
      <c r="E12" s="48"/>
      <c r="G12" s="14">
        <f t="shared" si="1"/>
        <v>0</v>
      </c>
    </row>
    <row r="13" spans="1:7" s="4" customFormat="1" x14ac:dyDescent="0.25">
      <c r="A13" s="11">
        <v>43608</v>
      </c>
      <c r="B13" s="15">
        <v>75</v>
      </c>
      <c r="C13" s="16">
        <v>1.3</v>
      </c>
      <c r="D13" s="14">
        <f t="shared" si="0"/>
        <v>97.5</v>
      </c>
      <c r="E13" s="48"/>
      <c r="G13" s="14">
        <f t="shared" si="1"/>
        <v>0</v>
      </c>
    </row>
    <row r="14" spans="1:7" s="4" customFormat="1" x14ac:dyDescent="0.25">
      <c r="A14" s="11">
        <v>43615</v>
      </c>
      <c r="B14" s="15"/>
      <c r="C14" s="16"/>
      <c r="D14" s="14">
        <f t="shared" si="0"/>
        <v>0</v>
      </c>
      <c r="E14" s="48">
        <v>40</v>
      </c>
      <c r="F14" s="4">
        <v>2.25</v>
      </c>
      <c r="G14" s="50">
        <f>E14*F14</f>
        <v>90</v>
      </c>
    </row>
    <row r="15" spans="1:7" s="4" customFormat="1" x14ac:dyDescent="0.25">
      <c r="A15" s="11">
        <v>43650</v>
      </c>
      <c r="B15" s="15">
        <v>60</v>
      </c>
      <c r="C15" s="16">
        <v>1.3</v>
      </c>
      <c r="D15" s="14">
        <f t="shared" si="0"/>
        <v>78</v>
      </c>
      <c r="E15" s="48"/>
      <c r="G15" s="14">
        <f t="shared" si="1"/>
        <v>0</v>
      </c>
    </row>
    <row r="16" spans="1:7" s="4" customFormat="1" x14ac:dyDescent="0.25">
      <c r="A16" s="11">
        <v>43692</v>
      </c>
      <c r="B16" s="15">
        <v>60</v>
      </c>
      <c r="C16" s="16">
        <v>1.3</v>
      </c>
      <c r="D16" s="14">
        <f t="shared" si="0"/>
        <v>78</v>
      </c>
      <c r="E16" s="48"/>
      <c r="G16" s="14">
        <f t="shared" si="1"/>
        <v>0</v>
      </c>
    </row>
    <row r="17" spans="1:7" s="4" customFormat="1" x14ac:dyDescent="0.25">
      <c r="A17" s="11">
        <v>43713</v>
      </c>
      <c r="B17" s="15">
        <v>20</v>
      </c>
      <c r="C17" s="16">
        <v>1.3</v>
      </c>
      <c r="D17" s="14">
        <f t="shared" si="0"/>
        <v>26</v>
      </c>
      <c r="E17" s="48"/>
      <c r="G17" s="14">
        <f t="shared" si="1"/>
        <v>0</v>
      </c>
    </row>
    <row r="18" spans="1:7" s="4" customFormat="1" x14ac:dyDescent="0.25">
      <c r="A18" s="11">
        <v>43754</v>
      </c>
      <c r="B18" s="15">
        <v>75</v>
      </c>
      <c r="C18" s="16">
        <v>1.3</v>
      </c>
      <c r="D18" s="14">
        <f t="shared" ref="D18:D20" si="2">B18*C18</f>
        <v>97.5</v>
      </c>
      <c r="E18" s="48">
        <v>25</v>
      </c>
      <c r="F18" s="4">
        <v>2.25</v>
      </c>
      <c r="G18" s="14">
        <f>E18*F18</f>
        <v>56.25</v>
      </c>
    </row>
    <row r="19" spans="1:7" s="4" customFormat="1" x14ac:dyDescent="0.25">
      <c r="A19" s="11">
        <v>43795</v>
      </c>
      <c r="B19" s="15">
        <v>80</v>
      </c>
      <c r="C19" s="16">
        <v>1.3</v>
      </c>
      <c r="D19" s="14">
        <f t="shared" si="2"/>
        <v>104</v>
      </c>
      <c r="E19" s="48"/>
      <c r="G19" s="14">
        <f t="shared" si="1"/>
        <v>0</v>
      </c>
    </row>
    <row r="20" spans="1:7" s="4" customFormat="1" ht="15.75" thickBot="1" x14ac:dyDescent="0.3">
      <c r="A20" s="35">
        <v>43830</v>
      </c>
      <c r="B20" s="36"/>
      <c r="C20" s="37"/>
      <c r="D20" s="38">
        <f t="shared" si="2"/>
        <v>0</v>
      </c>
      <c r="E20" s="44">
        <v>75</v>
      </c>
      <c r="F20" s="39">
        <v>2.25</v>
      </c>
      <c r="G20" s="38">
        <f>E20*F20</f>
        <v>168.75</v>
      </c>
    </row>
    <row r="21" spans="1:7" x14ac:dyDescent="0.25">
      <c r="A21" s="34" t="s">
        <v>8</v>
      </c>
      <c r="B21" s="43"/>
      <c r="C21" s="40"/>
      <c r="D21" s="41">
        <f>SUM(D7:D20)</f>
        <v>897</v>
      </c>
      <c r="E21" s="51"/>
      <c r="F21" s="16"/>
      <c r="G21" s="52">
        <f>SUM(G7:G20)</f>
        <v>393.75</v>
      </c>
    </row>
    <row r="22" spans="1:7" s="3" customFormat="1" x14ac:dyDescent="0.25">
      <c r="A22" s="17" t="s">
        <v>4</v>
      </c>
      <c r="B22" s="18">
        <f>SUM(B7:B20)</f>
        <v>690</v>
      </c>
      <c r="C22" s="19"/>
      <c r="D22" s="20"/>
      <c r="E22" s="53">
        <f>SUM(E7:E20)</f>
        <v>175</v>
      </c>
      <c r="F22" s="19"/>
      <c r="G22" s="20"/>
    </row>
    <row r="23" spans="1:7" s="3" customFormat="1" x14ac:dyDescent="0.25">
      <c r="A23" s="21" t="s">
        <v>5</v>
      </c>
      <c r="B23" s="22" t="s">
        <v>6</v>
      </c>
      <c r="C23" s="23"/>
      <c r="D23" s="20"/>
      <c r="E23" s="54" t="s">
        <v>6</v>
      </c>
      <c r="F23" s="23"/>
      <c r="G23" s="20"/>
    </row>
    <row r="24" spans="1:7" s="3" customFormat="1" x14ac:dyDescent="0.25">
      <c r="A24" s="21" t="s">
        <v>16</v>
      </c>
      <c r="B24" s="24"/>
      <c r="C24" s="24">
        <f>AVERAGE(C7:C21)</f>
        <v>1.3000000000000003</v>
      </c>
      <c r="D24" s="25"/>
      <c r="E24" s="45"/>
      <c r="F24" s="46">
        <f>AVERAGE(F7:F21)</f>
        <v>2.25</v>
      </c>
      <c r="G24" s="55"/>
    </row>
    <row r="25" spans="1:7" s="3" customFormat="1" x14ac:dyDescent="0.25">
      <c r="A25" s="21" t="s">
        <v>12</v>
      </c>
      <c r="B25" s="61" t="s">
        <v>9</v>
      </c>
      <c r="C25" s="61"/>
      <c r="D25" s="62"/>
      <c r="E25" s="68" t="s">
        <v>9</v>
      </c>
      <c r="F25" s="63"/>
      <c r="G25" s="64"/>
    </row>
    <row r="26" spans="1:7" s="3" customFormat="1" x14ac:dyDescent="0.25">
      <c r="A26" s="21"/>
      <c r="B26" s="26"/>
      <c r="C26" s="19"/>
      <c r="D26" s="20"/>
      <c r="E26" s="56"/>
      <c r="F26" s="42"/>
      <c r="G26" s="57"/>
    </row>
    <row r="27" spans="1:7" s="3" customFormat="1" x14ac:dyDescent="0.25">
      <c r="A27" s="21" t="s">
        <v>17</v>
      </c>
      <c r="B27" s="63" t="s">
        <v>7</v>
      </c>
      <c r="C27" s="63"/>
      <c r="D27" s="64"/>
      <c r="E27" s="68" t="s">
        <v>7</v>
      </c>
      <c r="F27" s="63"/>
      <c r="G27" s="64"/>
    </row>
    <row r="28" spans="1:7" s="3" customFormat="1" x14ac:dyDescent="0.25">
      <c r="A28" s="21"/>
      <c r="B28" s="27"/>
      <c r="C28" s="23"/>
      <c r="D28" s="20"/>
      <c r="E28" s="58"/>
      <c r="F28" s="23"/>
      <c r="G28" s="20"/>
    </row>
    <row r="29" spans="1:7" s="3" customFormat="1" x14ac:dyDescent="0.25">
      <c r="A29" s="21" t="s">
        <v>13</v>
      </c>
      <c r="B29" s="28"/>
      <c r="C29" s="29">
        <f>B22</f>
        <v>690</v>
      </c>
      <c r="D29" s="20"/>
      <c r="E29" s="59"/>
      <c r="F29" s="29">
        <f>E22</f>
        <v>175</v>
      </c>
      <c r="G29" s="20"/>
    </row>
    <row r="30" spans="1:7" s="3" customFormat="1" x14ac:dyDescent="0.25">
      <c r="A30" s="21" t="s">
        <v>14</v>
      </c>
      <c r="B30" s="28"/>
      <c r="C30" s="47">
        <f>0.1*C29/C31</f>
        <v>4.5728676519318707</v>
      </c>
      <c r="D30" s="20"/>
      <c r="E30" s="59"/>
      <c r="F30" s="47">
        <f>0.4*F29/F31/1.216</f>
        <v>3.8150831382917492</v>
      </c>
      <c r="G30" s="20"/>
    </row>
    <row r="31" spans="1:7" s="3" customFormat="1" x14ac:dyDescent="0.25">
      <c r="A31" s="21" t="s">
        <v>15</v>
      </c>
      <c r="B31" s="28"/>
      <c r="C31" s="30">
        <v>15.089</v>
      </c>
      <c r="D31" s="20"/>
      <c r="E31" s="59"/>
      <c r="F31" s="30">
        <v>15.089</v>
      </c>
      <c r="G31" s="20"/>
    </row>
    <row r="35" spans="1:5" x14ac:dyDescent="0.25">
      <c r="A35" s="72" t="s">
        <v>22</v>
      </c>
      <c r="B35" s="73"/>
      <c r="C35" s="74"/>
      <c r="D35" s="72"/>
      <c r="E35" s="72" t="s">
        <v>25</v>
      </c>
    </row>
    <row r="36" spans="1:5" x14ac:dyDescent="0.25">
      <c r="A36" s="69">
        <v>5480</v>
      </c>
      <c r="B36" t="s">
        <v>23</v>
      </c>
      <c r="D36" s="70">
        <v>1026.75</v>
      </c>
      <c r="E36" s="71">
        <f>+D21</f>
        <v>897</v>
      </c>
    </row>
    <row r="37" spans="1:5" x14ac:dyDescent="0.25">
      <c r="A37" s="69">
        <v>5490</v>
      </c>
      <c r="B37" t="s">
        <v>24</v>
      </c>
      <c r="D37" s="70">
        <v>225</v>
      </c>
      <c r="E37" s="71">
        <f>+G21</f>
        <v>393.75</v>
      </c>
    </row>
    <row r="38" spans="1:5" x14ac:dyDescent="0.25">
      <c r="A38" t="s">
        <v>3</v>
      </c>
      <c r="D38" s="75">
        <f>SUM(D36:D37)</f>
        <v>1251.75</v>
      </c>
      <c r="E38" s="76">
        <f>SUM(E36:E37)</f>
        <v>1290.75</v>
      </c>
    </row>
  </sheetData>
  <sortState xmlns:xlrd2="http://schemas.microsoft.com/office/spreadsheetml/2017/richdata2" ref="A7:K106">
    <sortCondition ref="A7:A106"/>
    <sortCondition ref="B7:B106"/>
  </sortState>
  <mergeCells count="6">
    <mergeCell ref="B25:D25"/>
    <mergeCell ref="B27:D27"/>
    <mergeCell ref="B5:D5"/>
    <mergeCell ref="E5:G5"/>
    <mergeCell ref="E27:G27"/>
    <mergeCell ref="E25:G25"/>
  </mergeCells>
  <pageMargins left="0.45" right="0" top="0.75" bottom="0.75" header="0.3" footer="0.3"/>
  <pageSetup paperSize="5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8F0ADEFFB48B849A10AE4A239DAFBBF" ma:contentTypeVersion="4" ma:contentTypeDescription="Create a new document." ma:contentTypeScope="" ma:versionID="86b35d2ed01004755a6c537f978e0e4c">
  <xsd:schema xmlns:xsd="http://www.w3.org/2001/XMLSchema" xmlns:xs="http://www.w3.org/2001/XMLSchema" xmlns:p="http://schemas.microsoft.com/office/2006/metadata/properties" xmlns:ns2="39ab288a-8589-4c39-bdd2-e9c983f1a4bf" targetNamespace="http://schemas.microsoft.com/office/2006/metadata/properties" ma:root="true" ma:fieldsID="9fc5664b8ad7a484f020b06b08969e53" ns2:_="">
    <xsd:import namespace="39ab288a-8589-4c39-bdd2-e9c983f1a4b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9ab288a-8589-4c39-bdd2-e9c983f1a4b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33FA95CD-6B95-4EBB-B844-BCEB38C72B59}"/>
</file>

<file path=customXml/itemProps2.xml><?xml version="1.0" encoding="utf-8"?>
<ds:datastoreItem xmlns:ds="http://schemas.openxmlformats.org/officeDocument/2006/customXml" ds:itemID="{2F644F58-4D5E-49CA-BE3F-67D41CBF0BFE}"/>
</file>

<file path=customXml/itemProps3.xml><?xml version="1.0" encoding="utf-8"?>
<ds:datastoreItem xmlns:ds="http://schemas.openxmlformats.org/officeDocument/2006/customXml" ds:itemID="{33046276-0EC6-4BA4-AC5E-CE75BF8CB03A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Lake Tarpon</vt:lpstr>
      <vt:lpstr>'Lake Tarpon'!Print_Area</vt:lpstr>
      <vt:lpstr>'Lake Tarpon'!Print_Titles</vt:lpstr>
    </vt:vector>
  </TitlesOfParts>
  <Company>R8YZPL9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Utilities Inc.</dc:creator>
  <cp:lastModifiedBy>Deborah Swain</cp:lastModifiedBy>
  <cp:lastPrinted>2020-05-10T00:53:01Z</cp:lastPrinted>
  <dcterms:created xsi:type="dcterms:W3CDTF">2011-04-14T19:08:32Z</dcterms:created>
  <dcterms:modified xsi:type="dcterms:W3CDTF">2020-05-11T17:51:32Z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SV_HIDDEN_GRID_QUERY_LIST_4F35BF76-6C0D-4D9B-82B2-816C12CF3733">
    <vt:lpwstr>empty_477D106A-C0D6-4607-AEBD-E2C9D60EA279</vt:lpwstr>
  </property>
  <property fmtid="{D5CDD505-2E9C-101B-9397-08002B2CF9AE}" pid="4" name="ContentTypeId">
    <vt:lpwstr>0x01010028F0ADEFFB48B849A10AE4A239DAFBBF</vt:lpwstr>
  </property>
</Properties>
</file>