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F457009A-96B0-4B12-9C4F-0FF8C204D75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avenna Park" sheetId="1" r:id="rId1"/>
  </sheets>
  <definedNames>
    <definedName name="_xlnm._FilterDatabase" localSheetId="0" hidden="1">'Ravenna Park'!$6:$6</definedName>
    <definedName name="_xlnm.Print_Area" localSheetId="0">'Ravenna Park'!$A$1:$E$46</definedName>
    <definedName name="_xlnm.Print_Titles" localSheetId="0">'Ravenna Park'!$1:$6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1" l="1"/>
  <c r="E50" i="1"/>
  <c r="B51" i="1"/>
  <c r="C50" i="1"/>
  <c r="B50" i="1"/>
  <c r="H8" i="1" l="1"/>
  <c r="H36" i="1" s="1"/>
  <c r="G39" i="1"/>
  <c r="F37" i="1"/>
  <c r="G44" i="1" s="1"/>
  <c r="E25" i="1" l="1"/>
  <c r="E15" i="1"/>
  <c r="E35" i="1"/>
  <c r="E34" i="1"/>
  <c r="E33" i="1"/>
  <c r="E23" i="1" l="1"/>
  <c r="E24" i="1"/>
  <c r="E26" i="1"/>
  <c r="E27" i="1"/>
  <c r="E28" i="1"/>
  <c r="E29" i="1"/>
  <c r="E30" i="1"/>
  <c r="E31" i="1"/>
  <c r="E32" i="1"/>
  <c r="E22" i="1" l="1"/>
  <c r="E21" i="1"/>
  <c r="E20" i="1"/>
  <c r="E19" i="1"/>
  <c r="E18" i="1"/>
  <c r="E9" i="1"/>
  <c r="E10" i="1"/>
  <c r="E11" i="1"/>
  <c r="E12" i="1"/>
  <c r="E13" i="1"/>
  <c r="E14" i="1"/>
  <c r="E16" i="1"/>
  <c r="E17" i="1"/>
  <c r="E7" i="1"/>
  <c r="E36" i="1" l="1"/>
  <c r="C37" i="1"/>
  <c r="D44" i="1" s="1"/>
  <c r="D45" i="1" s="1"/>
  <c r="D39" i="1" l="1"/>
</calcChain>
</file>

<file path=xl/sharedStrings.xml><?xml version="1.0" encoding="utf-8"?>
<sst xmlns="http://schemas.openxmlformats.org/spreadsheetml/2006/main" count="59" uniqueCount="26">
  <si>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</si>
  <si>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</si>
  <si>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</si>
  <si>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</si>
  <si>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</si>
  <si>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</si>
  <si>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</si>
  <si>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</si>
  <si>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</si>
  <si>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</si>
  <si>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</si>
  <si>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</si>
  <si>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</si>
  <si>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</si>
  <si>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</si>
  <si>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</si>
  <si>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</si>
  <si>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</si>
  <si>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</si>
  <si>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</si>
  <si>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Utilities, Inc. of Florida - Ravenna Park</t>
  </si>
  <si>
    <t>Ravenna Park</t>
  </si>
  <si>
    <t>Phillips</t>
  </si>
  <si>
    <t>Polyphosphate</t>
  </si>
  <si>
    <t>Corrosion inhibitor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</si>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</sst>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14" fontId="1" fillId="0" borderId="2" xfId="0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43" fontId="1" fillId="0" borderId="7" xfId="84" applyFont="1" applyFill="1" applyBorder="1"/>
    <xf numFmtId="3" fontId="1" fillId="0" borderId="2" xfId="84" applyNumberFormat="1" applyFont="1" applyBorder="1"/>
    <xf numFmtId="2" fontId="1" fillId="0" borderId="2" xfId="84" applyNumberFormat="1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 wrapText="1"/>
    </xf>
    <xf numFmtId="14" fontId="1" fillId="0" borderId="6" xfId="0" applyNumberFormat="1" applyFont="1" applyBorder="1"/>
    <xf numFmtId="14" fontId="1" fillId="0" borderId="7" xfId="0" applyNumberFormat="1" applyFont="1" applyBorder="1"/>
    <xf numFmtId="0" fontId="5" fillId="0" borderId="6" xfId="0" applyFont="1" applyBorder="1" applyAlignment="1">
      <alignment horizontal="right"/>
    </xf>
    <xf numFmtId="0" fontId="1" fillId="0" borderId="6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3" fontId="0" fillId="0" borderId="0" xfId="0" applyNumberFormat="1"/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1"/>
  <sheetViews>
    <sheetView tabSelected="1" zoomScaleNormal="100" zoomScaleSheetLayoutView="100" workbookViewId="0">
      <pane xSplit="1" ySplit="6" topLeftCell="B34" activePane="bottomRight" state="frozen"/>
      <selection pane="topRight" activeCell="B1" sqref="B1"/>
      <selection pane="bottomLeft" activeCell="A9" sqref="A9"/>
      <selection pane="bottomRight" activeCell="M45" sqref="M45"/>
    </sheetView>
  </sheetViews>
  <sheetFormatPr defaultRowHeight="15" x14ac:dyDescent="0.25"/>
  <cols>
    <col min="1" max="2" width="22" customWidth="1"/>
    <col min="3" max="3" width="8" style="1" bestFit="1" customWidth="1"/>
    <col min="4" max="4" width="8.7109375" style="2" customWidth="1"/>
    <col min="5" max="5" width="11" customWidth="1"/>
    <col min="8" max="8" width="10.42578125" customWidth="1"/>
  </cols>
  <sheetData>
    <row r="1" spans="1:8" x14ac:dyDescent="0.25">
      <c r="A1" s="33" t="s">
        <v>20</v>
      </c>
      <c r="B1" s="33"/>
      <c r="C1" s="34"/>
      <c r="D1" s="35"/>
      <c r="E1" s="9"/>
    </row>
    <row r="2" spans="1:8" x14ac:dyDescent="0.25">
      <c r="A2" s="33" t="s">
        <v>10</v>
      </c>
      <c r="B2" s="33"/>
      <c r="C2" s="34"/>
      <c r="D2" s="35"/>
      <c r="E2" s="9"/>
    </row>
    <row r="3" spans="1:8" x14ac:dyDescent="0.25">
      <c r="A3" s="33" t="s">
        <v>0</v>
      </c>
      <c r="B3" s="33"/>
      <c r="C3" s="34"/>
      <c r="D3" s="35"/>
      <c r="E3" s="9"/>
    </row>
    <row r="4" spans="1:8" x14ac:dyDescent="0.25">
      <c r="A4" s="33" t="s">
        <v>11</v>
      </c>
      <c r="B4" s="33"/>
      <c r="C4" s="34"/>
      <c r="D4" s="35"/>
      <c r="E4" s="9"/>
    </row>
    <row r="5" spans="1:8" ht="15" customHeight="1" x14ac:dyDescent="0.25">
      <c r="A5" s="9"/>
      <c r="B5" s="41"/>
      <c r="C5" s="52" t="s">
        <v>19</v>
      </c>
      <c r="D5" s="52"/>
      <c r="E5" s="53"/>
      <c r="F5" s="52" t="s">
        <v>23</v>
      </c>
      <c r="G5" s="52"/>
      <c r="H5" s="53"/>
    </row>
    <row r="6" spans="1:8" s="6" customFormat="1" ht="30.75" thickBot="1" x14ac:dyDescent="0.3">
      <c r="A6" s="10" t="s">
        <v>1</v>
      </c>
      <c r="B6" s="42"/>
      <c r="C6" s="11" t="s">
        <v>18</v>
      </c>
      <c r="D6" s="12" t="s">
        <v>2</v>
      </c>
      <c r="E6" s="8" t="s">
        <v>3</v>
      </c>
      <c r="F6" s="11" t="s">
        <v>18</v>
      </c>
      <c r="G6" s="12" t="s">
        <v>2</v>
      </c>
      <c r="H6" s="8" t="s">
        <v>3</v>
      </c>
    </row>
    <row r="7" spans="1:8" s="5" customFormat="1" x14ac:dyDescent="0.25">
      <c r="A7" s="13">
        <v>43473</v>
      </c>
      <c r="B7" s="43" t="s">
        <v>21</v>
      </c>
      <c r="C7" s="14">
        <v>110</v>
      </c>
      <c r="D7" s="15">
        <v>1.3</v>
      </c>
      <c r="E7" s="16">
        <f t="shared" ref="E7:E22" si="0">C7*D7</f>
        <v>143</v>
      </c>
      <c r="F7" s="14"/>
      <c r="G7" s="15"/>
      <c r="H7" s="16"/>
    </row>
    <row r="8" spans="1:8" s="5" customFormat="1" x14ac:dyDescent="0.25">
      <c r="A8" s="13">
        <v>43480</v>
      </c>
      <c r="B8" s="43" t="s">
        <v>22</v>
      </c>
      <c r="C8" s="14"/>
      <c r="D8" s="15"/>
      <c r="E8" s="16"/>
      <c r="F8" s="14">
        <v>448</v>
      </c>
      <c r="G8" s="15">
        <v>0.91</v>
      </c>
      <c r="H8" s="16">
        <f>F8*G8</f>
        <v>407.68</v>
      </c>
    </row>
    <row r="9" spans="1:8" s="5" customFormat="1" x14ac:dyDescent="0.25">
      <c r="A9" s="13">
        <v>43487</v>
      </c>
      <c r="B9" s="43" t="s">
        <v>21</v>
      </c>
      <c r="C9" s="17">
        <v>137</v>
      </c>
      <c r="D9" s="18">
        <v>1.3</v>
      </c>
      <c r="E9" s="16">
        <f t="shared" si="0"/>
        <v>178.1</v>
      </c>
      <c r="F9" s="17"/>
      <c r="G9" s="18"/>
      <c r="H9" s="16"/>
    </row>
    <row r="10" spans="1:8" s="5" customFormat="1" x14ac:dyDescent="0.25">
      <c r="A10" s="13">
        <v>43501</v>
      </c>
      <c r="B10" s="43" t="s">
        <v>21</v>
      </c>
      <c r="C10" s="17">
        <v>165</v>
      </c>
      <c r="D10" s="18">
        <v>1.3</v>
      </c>
      <c r="E10" s="16">
        <f t="shared" si="0"/>
        <v>214.5</v>
      </c>
      <c r="F10" s="17"/>
      <c r="G10" s="18"/>
      <c r="H10" s="16"/>
    </row>
    <row r="11" spans="1:8" s="5" customFormat="1" x14ac:dyDescent="0.25">
      <c r="A11" s="13">
        <v>43515</v>
      </c>
      <c r="B11" s="43" t="s">
        <v>21</v>
      </c>
      <c r="C11" s="17">
        <v>137</v>
      </c>
      <c r="D11" s="18">
        <v>1.3</v>
      </c>
      <c r="E11" s="16">
        <f t="shared" si="0"/>
        <v>178.1</v>
      </c>
      <c r="F11" s="17"/>
      <c r="G11" s="18"/>
      <c r="H11" s="16"/>
    </row>
    <row r="12" spans="1:8" s="5" customFormat="1" x14ac:dyDescent="0.25">
      <c r="A12" s="13">
        <v>43529</v>
      </c>
      <c r="B12" s="43" t="s">
        <v>21</v>
      </c>
      <c r="C12" s="17">
        <v>175</v>
      </c>
      <c r="D12" s="18">
        <v>1.3</v>
      </c>
      <c r="E12" s="16">
        <f t="shared" si="0"/>
        <v>227.5</v>
      </c>
      <c r="F12" s="17"/>
      <c r="G12" s="18"/>
      <c r="H12" s="16"/>
    </row>
    <row r="13" spans="1:8" s="5" customFormat="1" x14ac:dyDescent="0.25">
      <c r="A13" s="13">
        <v>43543</v>
      </c>
      <c r="B13" s="43" t="s">
        <v>21</v>
      </c>
      <c r="C13" s="14">
        <v>140</v>
      </c>
      <c r="D13" s="15">
        <v>1.3</v>
      </c>
      <c r="E13" s="16">
        <f t="shared" si="0"/>
        <v>182</v>
      </c>
      <c r="F13" s="14"/>
      <c r="G13" s="15"/>
      <c r="H13" s="16"/>
    </row>
    <row r="14" spans="1:8" s="5" customFormat="1" x14ac:dyDescent="0.25">
      <c r="A14" s="13">
        <v>43557</v>
      </c>
      <c r="B14" s="43" t="s">
        <v>21</v>
      </c>
      <c r="C14" s="17">
        <v>165</v>
      </c>
      <c r="D14" s="18">
        <v>1.3</v>
      </c>
      <c r="E14" s="16">
        <f t="shared" si="0"/>
        <v>214.5</v>
      </c>
      <c r="F14" s="17"/>
      <c r="G14" s="18"/>
      <c r="H14" s="16"/>
    </row>
    <row r="15" spans="1:8" s="5" customFormat="1" x14ac:dyDescent="0.25">
      <c r="A15" s="13">
        <v>43557</v>
      </c>
      <c r="B15" s="43" t="s">
        <v>22</v>
      </c>
      <c r="C15" s="17">
        <v>50</v>
      </c>
      <c r="D15" s="18">
        <v>1.3</v>
      </c>
      <c r="E15" s="16">
        <f t="shared" si="0"/>
        <v>65</v>
      </c>
      <c r="F15" s="17"/>
      <c r="G15" s="18"/>
      <c r="H15" s="16"/>
    </row>
    <row r="16" spans="1:8" s="5" customFormat="1" x14ac:dyDescent="0.25">
      <c r="A16" s="13">
        <v>43571</v>
      </c>
      <c r="B16" s="43" t="s">
        <v>21</v>
      </c>
      <c r="C16" s="17">
        <v>175</v>
      </c>
      <c r="D16" s="18">
        <v>1.3</v>
      </c>
      <c r="E16" s="16">
        <f t="shared" si="0"/>
        <v>227.5</v>
      </c>
      <c r="F16" s="17"/>
      <c r="G16" s="18"/>
      <c r="H16" s="16"/>
    </row>
    <row r="17" spans="1:8" s="5" customFormat="1" x14ac:dyDescent="0.25">
      <c r="A17" s="13">
        <v>43585</v>
      </c>
      <c r="B17" s="43" t="s">
        <v>21</v>
      </c>
      <c r="C17" s="17">
        <v>165</v>
      </c>
      <c r="D17" s="18">
        <v>1.3</v>
      </c>
      <c r="E17" s="16">
        <f t="shared" si="0"/>
        <v>214.5</v>
      </c>
      <c r="F17" s="17"/>
      <c r="G17" s="18"/>
      <c r="H17" s="16"/>
    </row>
    <row r="18" spans="1:8" s="5" customFormat="1" x14ac:dyDescent="0.25">
      <c r="A18" s="13">
        <v>43599</v>
      </c>
      <c r="B18" s="43" t="s">
        <v>21</v>
      </c>
      <c r="C18" s="17">
        <v>165</v>
      </c>
      <c r="D18" s="18">
        <v>1.3</v>
      </c>
      <c r="E18" s="16">
        <f t="shared" si="0"/>
        <v>214.5</v>
      </c>
      <c r="F18" s="17"/>
      <c r="G18" s="18"/>
      <c r="H18" s="16"/>
    </row>
    <row r="19" spans="1:8" s="5" customFormat="1" x14ac:dyDescent="0.25">
      <c r="A19" s="13">
        <v>43613</v>
      </c>
      <c r="B19" s="43" t="s">
        <v>21</v>
      </c>
      <c r="C19" s="17">
        <v>134</v>
      </c>
      <c r="D19" s="18">
        <v>1.3</v>
      </c>
      <c r="E19" s="16">
        <f t="shared" si="0"/>
        <v>174.20000000000002</v>
      </c>
      <c r="F19" s="17"/>
      <c r="G19" s="18"/>
      <c r="H19" s="16"/>
    </row>
    <row r="20" spans="1:8" s="5" customFormat="1" x14ac:dyDescent="0.25">
      <c r="A20" s="13">
        <v>43627</v>
      </c>
      <c r="B20" s="43" t="s">
        <v>21</v>
      </c>
      <c r="C20" s="17">
        <v>190</v>
      </c>
      <c r="D20" s="18">
        <v>1.3</v>
      </c>
      <c r="E20" s="16">
        <f t="shared" si="0"/>
        <v>247</v>
      </c>
      <c r="F20" s="17"/>
      <c r="G20" s="18"/>
      <c r="H20" s="16"/>
    </row>
    <row r="21" spans="1:8" s="5" customFormat="1" x14ac:dyDescent="0.25">
      <c r="A21" s="13">
        <v>43641</v>
      </c>
      <c r="B21" s="43" t="s">
        <v>21</v>
      </c>
      <c r="C21" s="17">
        <v>195</v>
      </c>
      <c r="D21" s="18">
        <v>1.3</v>
      </c>
      <c r="E21" s="16">
        <f t="shared" si="0"/>
        <v>253.5</v>
      </c>
      <c r="F21" s="17"/>
      <c r="G21" s="18"/>
      <c r="H21" s="16"/>
    </row>
    <row r="22" spans="1:8" s="5" customFormat="1" x14ac:dyDescent="0.25">
      <c r="A22" s="13">
        <v>43655</v>
      </c>
      <c r="B22" s="43" t="s">
        <v>21</v>
      </c>
      <c r="C22" s="17">
        <v>165</v>
      </c>
      <c r="D22" s="18">
        <v>1.3</v>
      </c>
      <c r="E22" s="16">
        <f t="shared" si="0"/>
        <v>214.5</v>
      </c>
      <c r="F22" s="17"/>
      <c r="G22" s="18"/>
      <c r="H22" s="16"/>
    </row>
    <row r="23" spans="1:8" s="5" customFormat="1" x14ac:dyDescent="0.25">
      <c r="A23" s="13">
        <v>43669</v>
      </c>
      <c r="B23" s="43" t="s">
        <v>21</v>
      </c>
      <c r="C23" s="17">
        <v>130</v>
      </c>
      <c r="D23" s="18">
        <v>1.3</v>
      </c>
      <c r="E23" s="16">
        <f t="shared" ref="E23:E32" si="1">C23*D23</f>
        <v>169</v>
      </c>
      <c r="F23" s="17"/>
      <c r="G23" s="18"/>
      <c r="H23" s="16"/>
    </row>
    <row r="24" spans="1:8" s="5" customFormat="1" x14ac:dyDescent="0.25">
      <c r="A24" s="13">
        <v>43683</v>
      </c>
      <c r="B24" s="43" t="s">
        <v>21</v>
      </c>
      <c r="C24" s="17">
        <v>170</v>
      </c>
      <c r="D24" s="18">
        <v>1.3</v>
      </c>
      <c r="E24" s="16">
        <f t="shared" si="1"/>
        <v>221</v>
      </c>
      <c r="F24" s="17"/>
      <c r="G24" s="18"/>
      <c r="H24" s="16"/>
    </row>
    <row r="25" spans="1:8" s="5" customFormat="1" x14ac:dyDescent="0.25">
      <c r="A25" s="13">
        <v>43683</v>
      </c>
      <c r="B25" s="43" t="s">
        <v>22</v>
      </c>
      <c r="C25" s="17">
        <v>36</v>
      </c>
      <c r="D25" s="18">
        <v>1.3</v>
      </c>
      <c r="E25" s="16">
        <f t="shared" si="1"/>
        <v>46.800000000000004</v>
      </c>
      <c r="F25" s="17"/>
      <c r="G25" s="18"/>
      <c r="H25" s="16"/>
    </row>
    <row r="26" spans="1:8" s="5" customFormat="1" x14ac:dyDescent="0.25">
      <c r="A26" s="13">
        <v>43697</v>
      </c>
      <c r="B26" s="43" t="s">
        <v>21</v>
      </c>
      <c r="C26" s="17">
        <v>110</v>
      </c>
      <c r="D26" s="18">
        <v>1.3</v>
      </c>
      <c r="E26" s="16">
        <f t="shared" si="1"/>
        <v>143</v>
      </c>
      <c r="F26" s="17"/>
      <c r="G26" s="18"/>
      <c r="H26" s="16"/>
    </row>
    <row r="27" spans="1:8" s="5" customFormat="1" x14ac:dyDescent="0.25">
      <c r="A27" s="13">
        <v>43711</v>
      </c>
      <c r="B27" s="43" t="s">
        <v>21</v>
      </c>
      <c r="C27" s="17">
        <v>140</v>
      </c>
      <c r="D27" s="18">
        <v>1.3</v>
      </c>
      <c r="E27" s="16">
        <f t="shared" si="1"/>
        <v>182</v>
      </c>
      <c r="F27" s="17"/>
      <c r="G27" s="18"/>
      <c r="H27" s="16"/>
    </row>
    <row r="28" spans="1:8" s="5" customFormat="1" x14ac:dyDescent="0.25">
      <c r="A28" s="13">
        <v>43725</v>
      </c>
      <c r="B28" s="43" t="s">
        <v>21</v>
      </c>
      <c r="C28" s="17">
        <v>165</v>
      </c>
      <c r="D28" s="18">
        <v>1.3</v>
      </c>
      <c r="E28" s="16">
        <f t="shared" si="1"/>
        <v>214.5</v>
      </c>
      <c r="F28" s="17"/>
      <c r="G28" s="18"/>
      <c r="H28" s="16"/>
    </row>
    <row r="29" spans="1:8" s="5" customFormat="1" x14ac:dyDescent="0.25">
      <c r="A29" s="13">
        <v>43739</v>
      </c>
      <c r="B29" s="43" t="s">
        <v>21</v>
      </c>
      <c r="C29" s="17">
        <v>205</v>
      </c>
      <c r="D29" s="18">
        <v>1.3</v>
      </c>
      <c r="E29" s="16">
        <f t="shared" si="1"/>
        <v>266.5</v>
      </c>
      <c r="F29" s="17"/>
      <c r="G29" s="18"/>
      <c r="H29" s="16"/>
    </row>
    <row r="30" spans="1:8" s="5" customFormat="1" x14ac:dyDescent="0.25">
      <c r="A30" s="13">
        <v>43753</v>
      </c>
      <c r="B30" s="43" t="s">
        <v>21</v>
      </c>
      <c r="C30" s="17">
        <v>206</v>
      </c>
      <c r="D30" s="18">
        <v>1.3</v>
      </c>
      <c r="E30" s="16">
        <f t="shared" si="1"/>
        <v>267.8</v>
      </c>
      <c r="F30" s="17"/>
      <c r="G30" s="18"/>
      <c r="H30" s="16"/>
    </row>
    <row r="31" spans="1:8" s="5" customFormat="1" x14ac:dyDescent="0.25">
      <c r="A31" s="13">
        <v>43767</v>
      </c>
      <c r="B31" s="43" t="s">
        <v>21</v>
      </c>
      <c r="C31" s="17">
        <v>175</v>
      </c>
      <c r="D31" s="18">
        <v>1.3</v>
      </c>
      <c r="E31" s="16">
        <f t="shared" si="1"/>
        <v>227.5</v>
      </c>
      <c r="F31" s="17"/>
      <c r="G31" s="18"/>
      <c r="H31" s="16"/>
    </row>
    <row r="32" spans="1:8" s="5" customFormat="1" x14ac:dyDescent="0.25">
      <c r="A32" s="13">
        <v>43781</v>
      </c>
      <c r="B32" s="43" t="s">
        <v>21</v>
      </c>
      <c r="C32" s="17">
        <v>165</v>
      </c>
      <c r="D32" s="18">
        <v>1.3</v>
      </c>
      <c r="E32" s="16">
        <f t="shared" si="1"/>
        <v>214.5</v>
      </c>
      <c r="F32" s="17"/>
      <c r="G32" s="18"/>
      <c r="H32" s="16"/>
    </row>
    <row r="33" spans="1:8" s="5" customFormat="1" x14ac:dyDescent="0.25">
      <c r="A33" s="13">
        <v>43795</v>
      </c>
      <c r="B33" s="43" t="s">
        <v>21</v>
      </c>
      <c r="C33" s="17">
        <v>160</v>
      </c>
      <c r="D33" s="18">
        <v>1.3</v>
      </c>
      <c r="E33" s="16">
        <f t="shared" ref="E33:E35" si="2">C33*D33</f>
        <v>208</v>
      </c>
      <c r="F33" s="17"/>
      <c r="G33" s="18"/>
      <c r="H33" s="16"/>
    </row>
    <row r="34" spans="1:8" s="5" customFormat="1" x14ac:dyDescent="0.25">
      <c r="A34" s="13">
        <v>43809</v>
      </c>
      <c r="B34" s="43" t="s">
        <v>21</v>
      </c>
      <c r="C34" s="17">
        <v>170</v>
      </c>
      <c r="D34" s="18">
        <v>1.3</v>
      </c>
      <c r="E34" s="16">
        <f t="shared" si="2"/>
        <v>221</v>
      </c>
      <c r="F34" s="17"/>
      <c r="G34" s="18"/>
      <c r="H34" s="16"/>
    </row>
    <row r="35" spans="1:8" s="5" customFormat="1" ht="15.75" thickBot="1" x14ac:dyDescent="0.3">
      <c r="A35" s="19">
        <v>43822</v>
      </c>
      <c r="B35" s="44" t="s">
        <v>21</v>
      </c>
      <c r="C35" s="39">
        <v>145</v>
      </c>
      <c r="D35" s="40">
        <v>1.3</v>
      </c>
      <c r="E35" s="38">
        <f t="shared" si="2"/>
        <v>188.5</v>
      </c>
      <c r="F35" s="39"/>
      <c r="G35" s="40"/>
      <c r="H35" s="38"/>
    </row>
    <row r="36" spans="1:8" x14ac:dyDescent="0.25">
      <c r="A36" s="4" t="s">
        <v>8</v>
      </c>
      <c r="B36" s="45"/>
      <c r="C36" s="14"/>
      <c r="D36" s="18"/>
      <c r="E36" s="7">
        <f>SUM(E7:E35)</f>
        <v>5518.5</v>
      </c>
      <c r="F36" s="14"/>
      <c r="G36" s="18"/>
      <c r="H36" s="7">
        <f>SUM(H7:H35)</f>
        <v>407.68</v>
      </c>
    </row>
    <row r="37" spans="1:8" s="3" customFormat="1" x14ac:dyDescent="0.25">
      <c r="A37" s="20" t="s">
        <v>4</v>
      </c>
      <c r="B37" s="46"/>
      <c r="C37" s="36">
        <f>SUM(C7:C35)</f>
        <v>4245</v>
      </c>
      <c r="D37" s="21"/>
      <c r="E37" s="22"/>
      <c r="F37" s="36">
        <f>SUM(F7:F35)</f>
        <v>448</v>
      </c>
      <c r="G37" s="21"/>
      <c r="H37" s="22"/>
    </row>
    <row r="38" spans="1:8" s="3" customFormat="1" x14ac:dyDescent="0.25">
      <c r="A38" s="23" t="s">
        <v>5</v>
      </c>
      <c r="B38" s="47"/>
      <c r="C38" s="24" t="s">
        <v>6</v>
      </c>
      <c r="D38" s="25"/>
      <c r="E38" s="22"/>
      <c r="F38" s="24" t="s">
        <v>25</v>
      </c>
      <c r="G38" s="25"/>
      <c r="H38" s="22"/>
    </row>
    <row r="39" spans="1:8" s="3" customFormat="1" x14ac:dyDescent="0.25">
      <c r="A39" s="23" t="s">
        <v>16</v>
      </c>
      <c r="B39" s="47"/>
      <c r="C39" s="26"/>
      <c r="D39" s="26">
        <f>AVERAGE(D7:D36)</f>
        <v>1.3</v>
      </c>
      <c r="E39" s="27"/>
      <c r="F39" s="26"/>
      <c r="G39" s="26">
        <f>AVERAGE(G7:G36)</f>
        <v>0.91</v>
      </c>
      <c r="H39" s="27"/>
    </row>
    <row r="40" spans="1:8" s="3" customFormat="1" x14ac:dyDescent="0.25">
      <c r="A40" s="23" t="s">
        <v>12</v>
      </c>
      <c r="B40" s="47"/>
      <c r="C40" s="48" t="s">
        <v>9</v>
      </c>
      <c r="D40" s="48"/>
      <c r="E40" s="49"/>
      <c r="F40" s="48" t="s">
        <v>9</v>
      </c>
      <c r="G40" s="48"/>
      <c r="H40" s="49"/>
    </row>
    <row r="41" spans="1:8" s="3" customFormat="1" x14ac:dyDescent="0.25">
      <c r="A41" s="23"/>
      <c r="B41" s="47"/>
      <c r="C41" s="28"/>
      <c r="D41" s="21"/>
      <c r="E41" s="22"/>
      <c r="F41" s="28"/>
      <c r="G41" s="21"/>
      <c r="H41" s="22"/>
    </row>
    <row r="42" spans="1:8" s="3" customFormat="1" x14ac:dyDescent="0.25">
      <c r="A42" s="23" t="s">
        <v>17</v>
      </c>
      <c r="B42" s="47"/>
      <c r="C42" s="50" t="s">
        <v>7</v>
      </c>
      <c r="D42" s="50"/>
      <c r="E42" s="51"/>
      <c r="F42" s="50" t="s">
        <v>24</v>
      </c>
      <c r="G42" s="50"/>
      <c r="H42" s="51"/>
    </row>
    <row r="43" spans="1:8" s="3" customFormat="1" x14ac:dyDescent="0.25">
      <c r="A43" s="23"/>
      <c r="B43" s="47"/>
      <c r="C43" s="29"/>
      <c r="D43" s="25"/>
      <c r="E43" s="22"/>
      <c r="F43" s="29"/>
      <c r="G43" s="25"/>
      <c r="H43" s="22"/>
    </row>
    <row r="44" spans="1:8" s="3" customFormat="1" x14ac:dyDescent="0.25">
      <c r="A44" s="23" t="s">
        <v>13</v>
      </c>
      <c r="B44" s="47"/>
      <c r="C44" s="30"/>
      <c r="D44" s="31">
        <f>C37</f>
        <v>4245</v>
      </c>
      <c r="E44" s="22"/>
      <c r="F44" s="30"/>
      <c r="G44" s="31">
        <f>F37</f>
        <v>448</v>
      </c>
      <c r="H44" s="22"/>
    </row>
    <row r="45" spans="1:8" s="3" customFormat="1" x14ac:dyDescent="0.25">
      <c r="A45" s="23" t="s">
        <v>14</v>
      </c>
      <c r="B45" s="47"/>
      <c r="C45" s="30"/>
      <c r="D45" s="37">
        <f>0.1*D44/D46</f>
        <v>10.468557336621457</v>
      </c>
      <c r="E45" s="22"/>
      <c r="F45" s="30"/>
      <c r="G45" s="37">
        <v>2.1</v>
      </c>
      <c r="H45" s="22"/>
    </row>
    <row r="46" spans="1:8" s="3" customFormat="1" x14ac:dyDescent="0.25">
      <c r="A46" s="23" t="s">
        <v>15</v>
      </c>
      <c r="B46" s="47"/>
      <c r="C46" s="30"/>
      <c r="D46" s="32">
        <v>40.549999999999997</v>
      </c>
      <c r="E46" s="22"/>
      <c r="F46" s="30"/>
      <c r="G46" s="32">
        <v>1.0041899999999999</v>
      </c>
      <c r="H46" s="22"/>
    </row>
    <row r="49" spans="1:5" x14ac:dyDescent="0.25">
      <c r="B49">
        <v>5480</v>
      </c>
      <c r="C49" s="1">
        <v>5490</v>
      </c>
    </row>
    <row r="50" spans="1:5" x14ac:dyDescent="0.25">
      <c r="A50" t="s">
        <v>22</v>
      </c>
      <c r="B50" s="54">
        <f>+E15+E25</f>
        <v>111.80000000000001</v>
      </c>
      <c r="C50" s="1">
        <f>+H8</f>
        <v>407.68</v>
      </c>
      <c r="E50" s="54">
        <f>SUM(B50:D50)</f>
        <v>519.48</v>
      </c>
    </row>
    <row r="51" spans="1:5" x14ac:dyDescent="0.25">
      <c r="A51" t="s">
        <v>21</v>
      </c>
      <c r="B51" s="54">
        <f>+E36-B50</f>
        <v>5406.7</v>
      </c>
      <c r="E51" s="54">
        <f>SUM(B51:D51)</f>
        <v>5406.7</v>
      </c>
    </row>
  </sheetData>
  <sortState xmlns:xlrd2="http://schemas.microsoft.com/office/spreadsheetml/2017/richdata2" ref="A7:L121">
    <sortCondition ref="A7:A121"/>
    <sortCondition ref="C7:C121"/>
  </sortState>
  <mergeCells count="6">
    <mergeCell ref="C40:E40"/>
    <mergeCell ref="C42:E42"/>
    <mergeCell ref="C5:E5"/>
    <mergeCell ref="F5:H5"/>
    <mergeCell ref="F40:H40"/>
    <mergeCell ref="F42:H42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057654-BCA6-41E7-8533-763AACFDCF14}"/>
</file>

<file path=customXml/itemProps2.xml><?xml version="1.0" encoding="utf-8"?>
<ds:datastoreItem xmlns:ds="http://schemas.openxmlformats.org/officeDocument/2006/customXml" ds:itemID="{29B12284-0F5F-470C-BBFB-E40D22BC3F2A}"/>
</file>

<file path=customXml/itemProps3.xml><?xml version="1.0" encoding="utf-8"?>
<ds:datastoreItem xmlns:ds="http://schemas.openxmlformats.org/officeDocument/2006/customXml" ds:itemID="{989984AF-E390-43F9-9B8F-02C416DB5C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Ravenna Park</vt:lpstr>
      <vt:lpstr>'Ravenna Park'!Print_Area</vt:lpstr>
      <vt:lpstr>'Ravenna Park'!Print_Titles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2020-05-10T00:06:59Z</cp:lastPrinted>
  <dcterms:created xsi:type="dcterms:W3CDTF">2011-04-14T19:08:32Z</dcterms:created>
  <dcterms:modified xsi:type="dcterms:W3CDTF">2020-05-13T14:02:26Z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