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e1d949a9-9561-4382-b1e2-27c256ef6db8\"/>
    </mc:Choice>
  </mc:AlternateContent>
  <bookViews>
    <workbookView xWindow="0" yWindow="0" windowWidth="28800" windowHeight="12345" activeTab="1"/>
  </bookViews>
  <sheets>
    <sheet name="24" sheetId="18" r:id="rId2"/>
    <sheet name="26" sheetId="19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8" l="1"/>
</calcChain>
</file>

<file path=xl/sharedStrings.xml><?xml version="1.0" encoding="utf-8"?>
<sst xmlns="http://schemas.openxmlformats.org/spreadsheetml/2006/main" count="86" uniqueCount="41">
  <si>
    <t>Insurance Premium</t>
  </si>
  <si>
    <t>Electric Distribution</t>
  </si>
  <si>
    <t>YTD</t>
  </si>
  <si>
    <t>Total Florida</t>
  </si>
  <si>
    <t>7090: Other Communication Expenses</t>
  </si>
  <si>
    <t>7220: Legal</t>
  </si>
  <si>
    <t>7230: Consulting</t>
  </si>
  <si>
    <t>Summary by Business Unit and Account</t>
  </si>
  <si>
    <t>Total Florida Regulated</t>
  </si>
  <si>
    <t xml:space="preserve">Incremental compensation </t>
  </si>
  <si>
    <t>Healthcare expense</t>
  </si>
  <si>
    <r>
      <t>PPE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</si>
  <si>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Office cleaning and site safety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</si>
  <si>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Hardware and information technology costs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</si>
  <si>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>(1) includes expenses for masks, hand sanitizer, wipes, face shields, disinfectant, gloves</t>
  </si>
  <si>
    <t>(2) disinfecting offices, supplies to direct traffic in and around buildings, misc safety related costs</t>
  </si>
  <si>
    <t>(1), (2) and (3) monthly distribution is based on payment date rather than accounting expense recognition timing</t>
  </si>
  <si>
    <t>Total Electric Distribution</t>
  </si>
  <si>
    <t xml:space="preserve">Other safety costs </t>
  </si>
  <si>
    <t>7790: Other Facilities Costs*</t>
  </si>
  <si>
    <t>Summary by Business Unit</t>
  </si>
  <si>
    <t>Delayed Hiring</t>
  </si>
  <si>
    <t>Travel, Meals, and Training</t>
  </si>
  <si>
    <t>Company Cares Events</t>
  </si>
  <si>
    <t>Vehicle Expenses</t>
  </si>
  <si>
    <t>Other</t>
  </si>
  <si>
    <t>Savings shown as positive</t>
  </si>
  <si>
    <r>
      <t>PPE</t>
    </r>
    <r>
      <rPr>
        <b/>
        <i/>
        <vertAlign val="superscript"/>
        <sz val="11"/>
        <color theme="1"/>
        <rFont val="Calibri"/>
        <family val="2"/>
        <scheme val="minor"/>
      </rPr>
      <t>(1)</t>
    </r>
  </si>
  <si>
    <r>
      <t>Office cleaning and site safety</t>
    </r>
    <r>
      <rPr>
        <b/>
        <i/>
        <vertAlign val="superscript"/>
        <sz val="11"/>
        <color theme="1"/>
        <rFont val="Calibri"/>
        <family val="2"/>
        <scheme val="minor"/>
      </rPr>
      <t>(2)</t>
    </r>
  </si>
  <si>
    <r>
      <t>Hardware and information technology costs</t>
    </r>
    <r>
      <rPr>
        <b/>
        <i/>
        <vertAlign val="superscript"/>
        <sz val="11"/>
        <color theme="1"/>
        <rFont val="Calibri"/>
        <family val="2"/>
        <scheme val="minor"/>
      </rPr>
      <t>(3)</t>
    </r>
  </si>
  <si>
    <t>Dec '20</t>
  </si>
  <si>
    <t>24. Please list for each of the November 2020 report categories (communications expenses, legal,  hazard pay, consulting, other facilities), which COVID-Specific O&amp;M Expense categories in Interrogatory No. 7 the November 2020 report categories correspond to, and what at the amounts are for these November 2020 report categories as of December 2020 for each of the Companies.</t>
  </si>
  <si>
    <t>Total FPU Natural Gas and Electric Distribution</t>
  </si>
  <si>
    <t xml:space="preserve">Other </t>
  </si>
  <si>
    <t>Florida Public Utilities, CFG, and Indiantown Natural Gas</t>
  </si>
  <si>
    <t>Subtotal</t>
  </si>
  <si>
    <t>Total Natural Gas</t>
  </si>
  <si>
    <t>Other (Incl Facilities)</t>
  </si>
  <si>
    <t xml:space="preserve">Florida Regulatory Total Savings </t>
  </si>
  <si>
    <t>FPU Natural Gas</t>
  </si>
  <si>
    <t>Total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</si>
</sst>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\ #,##0.00\ \);_(* &quot;-&quot;??_);_(\ @_ \)"/>
  </numFmts>
  <fonts count="2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sz val="10"/>
      <color indexed="0"/>
      <name val="Arial"/>
      <family val="2"/>
    </font>
    <font>
      <sz val="10"/>
      <name val="Segoe U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2"/>
      <name val="Arial"/>
      <family val="2"/>
    </font>
    <font>
      <sz val="10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79999661445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3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0" borderId="0">
      <alignment/>
      <protection/>
    </xf>
    <xf numFmtId="0" fontId="8" fillId="0" borderId="0">
      <alignment/>
      <protection/>
    </xf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/>
      <protection/>
    </xf>
    <xf numFmtId="0" fontId="12" fillId="0" borderId="0">
      <alignment/>
      <protection/>
    </xf>
    <xf numFmtId="0" fontId="1" fillId="0" borderId="0">
      <alignment/>
      <protection/>
    </xf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66" fontId="3" fillId="0" borderId="0" xfId="18" applyNumberFormat="1" applyFont="1"/>
    <xf numFmtId="0" fontId="5" fillId="0" borderId="0" xfId="0" applyFont="1" applyAlignment="1">
      <alignment horizontal="left" indent="1"/>
    </xf>
    <xf numFmtId="167" fontId="0" fillId="0" borderId="0" xfId="0" applyNumberFormat="1" applyBorder="1"/>
    <xf numFmtId="166" fontId="3" fillId="0" borderId="0" xfId="18" applyNumberFormat="1" applyFont="1" applyFill="1"/>
    <xf numFmtId="0" fontId="3" fillId="0" borderId="0" xfId="0" applyFont="1" applyFill="1"/>
    <xf numFmtId="166" fontId="0" fillId="0" borderId="0" xfId="18" applyNumberFormat="1" applyFont="1"/>
    <xf numFmtId="0" fontId="7" fillId="0" borderId="0" xfId="0" applyFont="1"/>
    <xf numFmtId="0" fontId="0" fillId="0" borderId="0" xfId="0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167" fontId="3" fillId="0" borderId="0" xfId="16" applyNumberFormat="1" applyFont="1"/>
    <xf numFmtId="167" fontId="4" fillId="2" borderId="1" xfId="16" applyNumberFormat="1" applyFont="1" applyFill="1" applyBorder="1"/>
    <xf numFmtId="167" fontId="3" fillId="0" borderId="0" xfId="0" applyNumberFormat="1" applyFont="1"/>
    <xf numFmtId="0" fontId="2" fillId="0" borderId="0" xfId="28" applyFont="1" applyAlignment="1">
      <alignment horizontal="left" indent="1"/>
      <protection/>
    </xf>
    <xf numFmtId="167" fontId="4" fillId="2" borderId="2" xfId="16" applyNumberFormat="1" applyFont="1" applyFill="1" applyBorder="1"/>
    <xf numFmtId="0" fontId="7" fillId="0" borderId="0" xfId="0" applyFont="1" applyAlignment="1">
      <alignment horizontal="center"/>
    </xf>
    <xf numFmtId="166" fontId="5" fillId="0" borderId="0" xfId="18" applyNumberFormat="1" applyFont="1"/>
    <xf numFmtId="167" fontId="5" fillId="0" borderId="0" xfId="16" applyNumberFormat="1" applyFont="1"/>
    <xf numFmtId="167" fontId="4" fillId="3" borderId="2" xfId="16" applyNumberFormat="1" applyFont="1" applyFill="1" applyBorder="1"/>
    <xf numFmtId="0" fontId="0" fillId="0" borderId="0" xfId="0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13" fillId="0" borderId="0" xfId="28" applyFont="1" applyFill="1" applyAlignment="1">
      <alignment horizontal="left" indent="1"/>
      <protection/>
    </xf>
    <xf numFmtId="0" fontId="2" fillId="0" borderId="0" xfId="28" applyFont="1" applyFill="1" applyAlignment="1">
      <alignment horizontal="left" indent="1"/>
      <protection/>
    </xf>
    <xf numFmtId="0" fontId="0" fillId="4" borderId="0" xfId="0" applyFill="1" applyAlignment="1">
      <alignment horizontal="left" indent="2"/>
    </xf>
    <xf numFmtId="0" fontId="4" fillId="0" borderId="0" xfId="0" applyFont="1" applyAlignment="1">
      <alignment horizontal="center"/>
    </xf>
    <xf numFmtId="167" fontId="4" fillId="3" borderId="1" xfId="16" applyNumberFormat="1" applyFont="1" applyFill="1" applyBorder="1"/>
    <xf numFmtId="17" fontId="4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 quotePrefix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167" fontId="4" fillId="0" borderId="4" xfId="16" applyNumberFormat="1" applyFont="1" applyFill="1" applyBorder="1"/>
    <xf numFmtId="167" fontId="4" fillId="0" borderId="2" xfId="16" applyNumberFormat="1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left" indent="1"/>
    </xf>
    <xf numFmtId="166" fontId="3" fillId="4" borderId="0" xfId="18" applyNumberFormat="1" applyFont="1" applyFill="1"/>
    <xf numFmtId="167" fontId="4" fillId="4" borderId="4" xfId="16" applyNumberFormat="1" applyFont="1" applyFill="1" applyBorder="1"/>
    <xf numFmtId="167" fontId="4" fillId="4" borderId="2" xfId="16" applyNumberFormat="1" applyFont="1" applyFill="1" applyBorder="1"/>
    <xf numFmtId="0" fontId="16" fillId="5" borderId="0" xfId="0" applyFont="1" applyFill="1" applyAlignment="1">
      <alignment horizontal="left" indent="5"/>
    </xf>
    <xf numFmtId="166" fontId="15" fillId="5" borderId="0" xfId="18" applyNumberFormat="1" applyFont="1" applyFill="1"/>
    <xf numFmtId="0" fontId="18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0" fillId="4" borderId="0" xfId="0" applyFill="1"/>
    <xf numFmtId="0" fontId="4" fillId="4" borderId="3" xfId="0" applyNumberFormat="1" applyFont="1" applyFill="1" applyBorder="1" applyAlignment="1" quotePrefix="1">
      <alignment horizontal="center"/>
    </xf>
    <xf numFmtId="17" fontId="4" fillId="4" borderId="3" xfId="0" applyNumberFormat="1" applyFont="1" applyFill="1" applyBorder="1" applyAlignment="1">
      <alignment horizontal="center"/>
    </xf>
    <xf numFmtId="167" fontId="5" fillId="0" borderId="0" xfId="18" applyNumberFormat="1" applyFont="1"/>
    <xf numFmtId="166" fontId="19" fillId="0" borderId="0" xfId="18" applyNumberFormat="1" applyFont="1"/>
    <xf numFmtId="167" fontId="0" fillId="0" borderId="0" xfId="0" applyNumberFormat="1"/>
    <xf numFmtId="167" fontId="3" fillId="0" borderId="0" xfId="18" applyNumberFormat="1" applyFont="1"/>
    <xf numFmtId="166" fontId="20" fillId="0" borderId="0" xfId="18" applyNumberFormat="1" applyFont="1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8" xfId="20"/>
    <cellStyle name="Normal 3" xfId="21"/>
    <cellStyle name="Comma 3" xfId="22"/>
    <cellStyle name="Currency 3" xfId="23"/>
    <cellStyle name="Currency 4" xfId="24"/>
    <cellStyle name="Percent 3" xfId="25"/>
    <cellStyle name="Normal 11" xfId="26"/>
    <cellStyle name="Normal 2" xfId="27"/>
    <cellStyle name="Normal 4" xfId="28"/>
    <cellStyle name="Comma 2" xfId="29"/>
    <cellStyle name="Percent 2" xfId="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F56"/>
  <sheetViews>
    <sheetView showGridLines="0" workbookViewId="0" topLeftCell="A1">
      <pane xSplit="1" ySplit="1" topLeftCell="B39" activePane="bottomRight" state="frozen"/>
      <selection pane="topLeft" activeCell="A1" sqref="A1"/>
      <selection pane="bottomLeft" activeCell="A5" sqref="A5"/>
      <selection pane="topRight" activeCell="B1" sqref="B1"/>
      <selection pane="bottomRight" activeCell="J45" sqref="J45"/>
    </sheetView>
  </sheetViews>
  <sheetFormatPr defaultRowHeight="12.75"/>
  <cols>
    <col min="1" max="1" width="52.1428571428571" customWidth="1"/>
    <col min="2" max="2" width="11" style="2" bestFit="1" customWidth="1"/>
  </cols>
  <sheetData>
    <row r="1" spans="1:6" ht="62.45" customHeight="1">
      <c r="A1" s="52" t="s">
        <v>31</v>
      </c>
      <c r="B1" s="53"/>
      <c r="C1" s="53"/>
      <c r="D1" s="53"/>
      <c r="E1" s="53"/>
      <c r="F1" s="42"/>
    </row>
    <row r="2" spans="2:2" ht="12.75">
      <c r="B2" s="32"/>
    </row>
    <row r="3" spans="1:2" ht="12.75">
      <c r="A3" s="9" t="s">
        <v>7</v>
      </c>
      <c r="B3" s="27" t="s">
        <v>2</v>
      </c>
    </row>
    <row r="4" spans="1:2" ht="12.75">
      <c r="A4" s="9" t="s">
        <v>34</v>
      </c>
      <c r="B4" s="27" t="s">
        <v>30</v>
      </c>
    </row>
    <row r="5" spans="1:2" ht="12.75">
      <c r="A5" s="26" t="s">
        <v>4</v>
      </c>
      <c r="B5" s="15">
        <v>28454</v>
      </c>
    </row>
    <row r="6" spans="1:2" ht="12.75">
      <c r="A6" s="26" t="s">
        <v>5</v>
      </c>
      <c r="B6" s="3">
        <v>12470</v>
      </c>
    </row>
    <row r="7" spans="1:2" ht="12.75">
      <c r="A7" s="22" t="s">
        <v>6</v>
      </c>
      <c r="B7" s="3">
        <v>0</v>
      </c>
    </row>
    <row r="8" spans="1:2" ht="12.75">
      <c r="A8" s="22" t="s">
        <v>19</v>
      </c>
      <c r="B8" s="6">
        <v>223623</v>
      </c>
    </row>
    <row r="9" spans="1:2" ht="15" customHeight="1">
      <c r="A9" s="40" t="s">
        <v>27</v>
      </c>
      <c r="B9" s="41">
        <v>100194</v>
      </c>
    </row>
    <row r="10" spans="1:2" ht="15" customHeight="1">
      <c r="A10" s="40" t="s">
        <v>28</v>
      </c>
      <c r="B10" s="41">
        <v>21138</v>
      </c>
    </row>
    <row r="11" spans="1:2" ht="15" customHeight="1">
      <c r="A11" s="40" t="s">
        <v>29</v>
      </c>
      <c r="B11" s="41">
        <v>52536</v>
      </c>
    </row>
    <row r="12" spans="1:2" ht="15" customHeight="1">
      <c r="A12" s="40" t="s">
        <v>18</v>
      </c>
      <c r="B12" s="41">
        <v>49755</v>
      </c>
    </row>
    <row r="13" spans="1:2" ht="12.75">
      <c r="A13" s="22" t="s">
        <v>25</v>
      </c>
      <c r="B13" s="37">
        <v>54157</v>
      </c>
    </row>
    <row r="14" spans="1:2" ht="12.75">
      <c r="A14" s="23" t="s">
        <v>35</v>
      </c>
      <c r="B14" s="38">
        <f>+B5+B6+B7+B8+B13</f>
        <v>318704</v>
      </c>
    </row>
    <row r="15" spans="1:2" ht="15">
      <c r="A15" s="24" t="s">
        <v>9</v>
      </c>
      <c r="B15" s="37">
        <v>283466</v>
      </c>
    </row>
    <row r="16" spans="1:2" ht="15">
      <c r="A16" s="25" t="s">
        <v>10</v>
      </c>
      <c r="B16" s="37">
        <v>67571</v>
      </c>
    </row>
    <row r="17" spans="1:2" ht="15">
      <c r="A17" s="25" t="s">
        <v>0</v>
      </c>
      <c r="B17" s="37">
        <v>183260</v>
      </c>
    </row>
    <row r="18" spans="1:2" ht="13.5" thickBot="1">
      <c r="A18" s="9" t="s">
        <v>36</v>
      </c>
      <c r="B18" s="39">
        <f t="shared" si="0" ref="B18">SUM(B14:B17)</f>
        <v>853001</v>
      </c>
    </row>
    <row r="19" ht="13.5" thickTop="1"/>
    <row r="20" spans="2:2" ht="12.75">
      <c r="B20" s="27" t="s">
        <v>2</v>
      </c>
    </row>
    <row r="21" spans="1:2" ht="12.75">
      <c r="A21" s="9" t="s">
        <v>1</v>
      </c>
      <c r="B21" s="27" t="s">
        <v>30</v>
      </c>
    </row>
    <row r="22" spans="1:2" ht="12.75">
      <c r="A22" s="22" t="s">
        <v>4</v>
      </c>
      <c r="B22" s="15">
        <v>9702</v>
      </c>
    </row>
    <row r="23" spans="1:2" ht="12.75">
      <c r="A23" s="22" t="s">
        <v>5</v>
      </c>
      <c r="B23" s="3">
        <v>2878</v>
      </c>
    </row>
    <row r="24" spans="1:2" ht="12.75">
      <c r="A24" s="22" t="s">
        <v>6</v>
      </c>
      <c r="B24" s="6">
        <v>102</v>
      </c>
    </row>
    <row r="25" spans="1:2" ht="12.75">
      <c r="A25" s="22" t="s">
        <v>19</v>
      </c>
      <c r="B25" s="6">
        <v>57186</v>
      </c>
    </row>
    <row r="26" spans="1:2" ht="15" customHeight="1">
      <c r="A26" s="40" t="s">
        <v>11</v>
      </c>
      <c r="B26" s="41">
        <v>19360</v>
      </c>
    </row>
    <row r="27" spans="1:2" ht="15" customHeight="1">
      <c r="A27" s="40" t="s">
        <v>12</v>
      </c>
      <c r="B27" s="41">
        <v>5564</v>
      </c>
    </row>
    <row r="28" spans="1:2" ht="15" customHeight="1">
      <c r="A28" s="40" t="s">
        <v>13</v>
      </c>
      <c r="B28" s="41">
        <v>18209</v>
      </c>
    </row>
    <row r="29" spans="1:2" ht="15" customHeight="1">
      <c r="A29" s="40" t="s">
        <v>18</v>
      </c>
      <c r="B29" s="41">
        <v>14053</v>
      </c>
    </row>
    <row r="30" spans="1:2" ht="12.75">
      <c r="A30" s="22" t="s">
        <v>25</v>
      </c>
      <c r="B30" s="6">
        <v>19641</v>
      </c>
    </row>
    <row r="31" spans="1:2" ht="12.75">
      <c r="A31" s="23" t="s">
        <v>35</v>
      </c>
      <c r="B31" s="33">
        <f t="shared" si="1" ref="B31">+B22+B23+B24+B25+B30</f>
        <v>89509</v>
      </c>
    </row>
    <row r="32" spans="1:2" ht="15">
      <c r="A32" s="24" t="s">
        <v>9</v>
      </c>
      <c r="B32" s="6">
        <v>123978</v>
      </c>
    </row>
    <row r="33" spans="1:2" ht="15">
      <c r="A33" s="25" t="s">
        <v>10</v>
      </c>
      <c r="B33" s="6">
        <v>22239</v>
      </c>
    </row>
    <row r="34" spans="1:2" ht="15">
      <c r="A34" s="16" t="s">
        <v>0</v>
      </c>
      <c r="B34" s="6">
        <v>66220.000000000015</v>
      </c>
    </row>
    <row r="35" spans="1:2" ht="13.5" thickBot="1">
      <c r="A35" s="9" t="s">
        <v>17</v>
      </c>
      <c r="B35" s="34">
        <f t="shared" si="2" ref="B35">SUM(B31:B34)</f>
        <v>301946</v>
      </c>
    </row>
    <row r="36" ht="13.5" thickTop="1"/>
    <row r="37" spans="2:2" ht="12.75">
      <c r="B37" s="27" t="s">
        <v>2</v>
      </c>
    </row>
    <row r="38" spans="1:2" ht="12.75">
      <c r="A38" s="12" t="s">
        <v>32</v>
      </c>
      <c r="B38" s="27" t="s">
        <v>30</v>
      </c>
    </row>
    <row r="39" spans="1:2" ht="12.75">
      <c r="A39" s="22" t="s">
        <v>4</v>
      </c>
      <c r="B39" s="15">
        <v>38156</v>
      </c>
    </row>
    <row r="40" spans="1:2" ht="12.75">
      <c r="A40" s="22" t="s">
        <v>5</v>
      </c>
      <c r="B40" s="3">
        <v>15348</v>
      </c>
    </row>
    <row r="41" spans="1:2" ht="12.75">
      <c r="A41" s="22" t="s">
        <v>6</v>
      </c>
      <c r="B41" s="6">
        <v>102</v>
      </c>
    </row>
    <row r="42" spans="1:2" ht="12.75">
      <c r="A42" s="22" t="s">
        <v>19</v>
      </c>
      <c r="B42" s="6">
        <v>280809</v>
      </c>
    </row>
    <row r="43" spans="1:2" ht="15" customHeight="1">
      <c r="A43" s="40" t="s">
        <v>27</v>
      </c>
      <c r="B43" s="41">
        <v>119554</v>
      </c>
    </row>
    <row r="44" spans="1:2" ht="15" customHeight="1">
      <c r="A44" s="40" t="s">
        <v>28</v>
      </c>
      <c r="B44" s="41">
        <v>26702</v>
      </c>
    </row>
    <row r="45" spans="1:2" ht="15" customHeight="1">
      <c r="A45" s="40" t="s">
        <v>29</v>
      </c>
      <c r="B45" s="41">
        <v>70745</v>
      </c>
    </row>
    <row r="46" spans="1:2" ht="15" customHeight="1">
      <c r="A46" s="40" t="s">
        <v>18</v>
      </c>
      <c r="B46" s="41">
        <v>63808</v>
      </c>
    </row>
    <row r="47" spans="1:2" ht="12.75">
      <c r="A47" s="22" t="s">
        <v>33</v>
      </c>
      <c r="B47" s="6">
        <v>73799</v>
      </c>
    </row>
    <row r="48" spans="1:2" ht="12.75">
      <c r="A48" s="23" t="s">
        <v>35</v>
      </c>
      <c r="B48" s="33">
        <f t="shared" si="3" ref="B48">+B39+B40+B41+B42+B47</f>
        <v>408214</v>
      </c>
    </row>
    <row r="49" spans="1:2" ht="15">
      <c r="A49" s="24" t="s">
        <v>9</v>
      </c>
      <c r="B49" s="6">
        <v>407444</v>
      </c>
    </row>
    <row r="50" spans="1:2" ht="15">
      <c r="A50" s="25" t="s">
        <v>10</v>
      </c>
      <c r="B50" s="6">
        <v>89809</v>
      </c>
    </row>
    <row r="51" spans="1:2" ht="15">
      <c r="A51" s="25" t="s">
        <v>0</v>
      </c>
      <c r="B51" s="6">
        <v>249480</v>
      </c>
    </row>
    <row r="52" spans="1:2" ht="13.5" thickBot="1">
      <c r="A52" s="35" t="s">
        <v>3</v>
      </c>
      <c r="B52" s="34">
        <f t="shared" si="4" ref="B52">SUM(B48:B51)</f>
        <v>1154947</v>
      </c>
    </row>
    <row r="53" spans="1:2" ht="13.5" thickTop="1">
      <c r="A53" s="36"/>
      <c r="B53" s="7"/>
    </row>
    <row r="54" spans="1:1" ht="12.75">
      <c r="A54" s="1" t="s">
        <v>14</v>
      </c>
    </row>
    <row r="55" spans="1:1" ht="12.75">
      <c r="A55" s="1" t="s">
        <v>15</v>
      </c>
    </row>
    <row r="56" spans="1:1" ht="12.75">
      <c r="A56" s="1" t="s">
        <v>16</v>
      </c>
    </row>
  </sheetData>
  <mergeCells count="1">
    <mergeCell ref="A1:E1"/>
  </mergeCells>
  <pageMargins left="0.25" right="0.25" top="0.75" bottom="0.75" header="0.3" footer="0.3"/>
  <pageSetup horizontalDpi="300" verticalDpi="300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L34"/>
  <sheetViews>
    <sheetView showGridLines="0" tabSelected="1" workbookViewId="0" topLeftCell="A1">
      <pane xSplit="1" ySplit="1" topLeftCell="B2" activePane="bottomRight" state="frozen"/>
      <selection pane="topLeft" activeCell="A1" sqref="A1"/>
      <selection pane="bottomLeft" activeCell="A5" sqref="A5"/>
      <selection pane="topRight" activeCell="B1" sqref="B1"/>
      <selection pane="bottomRight" activeCell="A22" sqref="A22"/>
    </sheetView>
  </sheetViews>
  <sheetFormatPr defaultRowHeight="12.75"/>
  <cols>
    <col min="1" max="1" width="53.4285714285714" customWidth="1"/>
    <col min="2" max="2" width="12.7142857142857" customWidth="1"/>
    <col min="3" max="3" width="3" customWidth="1"/>
    <col min="4" max="5" width="12.7142857142857" customWidth="1"/>
    <col min="6" max="6" width="3" customWidth="1"/>
    <col min="7" max="7" width="12.2857142857143" customWidth="1"/>
    <col min="8" max="8" width="10.2857142857143" customWidth="1"/>
    <col min="12" max="12" width="39.1428571428571" customWidth="1"/>
  </cols>
  <sheetData>
    <row r="1" spans="1:1" ht="12.75">
      <c r="A1" s="9" t="s">
        <v>38</v>
      </c>
    </row>
    <row r="2" spans="1:1" ht="12.75">
      <c r="A2" s="12" t="s">
        <v>26</v>
      </c>
    </row>
    <row r="3" spans="1:1" ht="12.75">
      <c r="A3" s="12"/>
    </row>
    <row r="4" spans="1:8" ht="12.75">
      <c r="A4" s="9" t="s">
        <v>20</v>
      </c>
      <c r="B4" s="43"/>
      <c r="C4" s="44"/>
      <c r="D4" s="43" t="s">
        <v>2</v>
      </c>
      <c r="E4" s="43" t="s">
        <v>2</v>
      </c>
      <c r="F4" s="44"/>
      <c r="G4" s="44"/>
      <c r="H4" s="44"/>
    </row>
    <row r="5" spans="1:8" ht="12.75">
      <c r="A5" s="9" t="s">
        <v>39</v>
      </c>
      <c r="B5" s="45">
        <v>2020</v>
      </c>
      <c r="C5" s="44"/>
      <c r="D5" s="46">
        <v>44197</v>
      </c>
      <c r="E5" s="46">
        <v>44228</v>
      </c>
      <c r="F5" s="44"/>
      <c r="G5" s="46">
        <v>44197</v>
      </c>
      <c r="H5" s="46">
        <v>44228</v>
      </c>
    </row>
    <row r="6" spans="1:8" ht="12.75">
      <c r="A6" s="10" t="s">
        <v>21</v>
      </c>
      <c r="B6" s="20">
        <v>25152</v>
      </c>
      <c r="D6" s="20">
        <v>5221</v>
      </c>
      <c r="E6" s="20">
        <v>3550</v>
      </c>
      <c r="G6" s="20">
        <f>+D6</f>
        <v>5221</v>
      </c>
      <c r="H6" s="20">
        <f>+E6-D6</f>
        <v>-1671</v>
      </c>
    </row>
    <row r="7" spans="1:8" ht="12.75">
      <c r="A7" s="10" t="s">
        <v>22</v>
      </c>
      <c r="B7" s="19">
        <v>453046</v>
      </c>
      <c r="D7" s="19">
        <v>54320</v>
      </c>
      <c r="E7" s="19">
        <v>113594</v>
      </c>
      <c r="G7" s="47">
        <f>+D7</f>
        <v>54320</v>
      </c>
      <c r="H7" s="47">
        <f>+E7-D7</f>
        <v>59274</v>
      </c>
    </row>
    <row r="8" spans="1:8" ht="12.75">
      <c r="A8" s="10" t="s">
        <v>23</v>
      </c>
      <c r="B8" s="19">
        <v>57180</v>
      </c>
      <c r="D8" s="19">
        <v>11391</v>
      </c>
      <c r="E8" s="19">
        <v>25153</v>
      </c>
      <c r="G8" s="47">
        <f>+D8</f>
        <v>11391</v>
      </c>
      <c r="H8" s="47">
        <f>+E8-D8</f>
        <v>13762</v>
      </c>
    </row>
    <row r="9" spans="1:12" ht="12.75">
      <c r="A9" s="10" t="s">
        <v>24</v>
      </c>
      <c r="B9" s="19">
        <v>17420</v>
      </c>
      <c r="D9" s="19">
        <v>3192</v>
      </c>
      <c r="E9" s="19">
        <v>2405</v>
      </c>
      <c r="G9" s="47">
        <f>+D9</f>
        <v>3192</v>
      </c>
      <c r="H9" s="47">
        <f>+E9-D9</f>
        <v>-787</v>
      </c>
      <c r="L9" s="31"/>
    </row>
    <row r="10" spans="1:12" ht="12.75">
      <c r="A10" s="10" t="s">
        <v>37</v>
      </c>
      <c r="B10" s="19">
        <v>19750</v>
      </c>
      <c r="D10" s="19">
        <v>5451</v>
      </c>
      <c r="E10" s="19">
        <v>16176</v>
      </c>
      <c r="G10" s="47">
        <f>+D10</f>
        <v>5451</v>
      </c>
      <c r="H10" s="47">
        <f>+E10-D10</f>
        <v>10725</v>
      </c>
      <c r="L10" s="31"/>
    </row>
    <row r="11" spans="1:8" ht="13.5" thickBot="1">
      <c r="A11" s="11" t="s">
        <v>40</v>
      </c>
      <c r="B11" s="28">
        <f>SUM(B6:B10)</f>
        <v>572548</v>
      </c>
      <c r="C11" s="5"/>
      <c r="D11" s="14">
        <f>SUM(D6:D10)</f>
        <v>79575</v>
      </c>
      <c r="E11" s="14">
        <f>SUM(E6:E10)</f>
        <v>160878</v>
      </c>
      <c r="F11" s="5"/>
      <c r="G11" s="14">
        <f>SUM(G6:G10)</f>
        <v>79575</v>
      </c>
      <c r="H11" s="14">
        <f>SUM(H6:H10)</f>
        <v>81303</v>
      </c>
    </row>
    <row r="12" spans="2:8" ht="12.75">
      <c r="B12" s="48"/>
      <c r="G12" s="49"/>
      <c r="H12" s="49"/>
    </row>
    <row r="13" spans="2:8" ht="12.75">
      <c r="B13" s="3"/>
      <c r="G13" s="49"/>
      <c r="H13" s="49"/>
    </row>
    <row r="14" spans="2:8" ht="12.75">
      <c r="B14" s="18"/>
      <c r="D14" s="18" t="s">
        <v>2</v>
      </c>
      <c r="E14" s="18" t="s">
        <v>2</v>
      </c>
      <c r="G14" s="49"/>
      <c r="H14" s="49"/>
    </row>
    <row r="15" spans="1:8" ht="12.75">
      <c r="A15" s="9" t="s">
        <v>1</v>
      </c>
      <c r="B15" s="30">
        <v>2020</v>
      </c>
      <c r="D15" s="29">
        <v>44197</v>
      </c>
      <c r="E15" s="29">
        <v>44228</v>
      </c>
      <c r="G15" s="46">
        <v>44197</v>
      </c>
      <c r="H15" s="46">
        <v>44228</v>
      </c>
    </row>
    <row r="16" spans="1:8" ht="12.75">
      <c r="A16" s="10" t="s">
        <v>21</v>
      </c>
      <c r="B16" s="13">
        <v>8278</v>
      </c>
      <c r="D16" s="13">
        <v>1718</v>
      </c>
      <c r="E16" s="13">
        <v>1168</v>
      </c>
      <c r="G16" s="20">
        <f>+D16</f>
        <v>1718</v>
      </c>
      <c r="H16" s="20">
        <f>+E16-D16</f>
        <v>-550</v>
      </c>
    </row>
    <row r="17" spans="1:8" ht="12.75">
      <c r="A17" s="10" t="s">
        <v>22</v>
      </c>
      <c r="B17" s="3">
        <v>125286</v>
      </c>
      <c r="D17" s="3">
        <v>12145</v>
      </c>
      <c r="E17" s="3">
        <v>27996</v>
      </c>
      <c r="G17" s="47">
        <f>+D17</f>
        <v>12145</v>
      </c>
      <c r="H17" s="47">
        <f>+E17-D17</f>
        <v>15851</v>
      </c>
    </row>
    <row r="18" spans="1:8" ht="12.75">
      <c r="A18" s="10" t="s">
        <v>23</v>
      </c>
      <c r="B18" s="3">
        <v>34589</v>
      </c>
      <c r="D18" s="3">
        <v>3944</v>
      </c>
      <c r="E18" s="3">
        <v>8539</v>
      </c>
      <c r="G18" s="47">
        <f>+D18</f>
        <v>3944</v>
      </c>
      <c r="H18" s="47">
        <f>+E18-D18</f>
        <v>4595</v>
      </c>
    </row>
    <row r="19" spans="1:8" ht="12.75">
      <c r="A19" s="10" t="s">
        <v>24</v>
      </c>
      <c r="B19" s="3">
        <v>16087</v>
      </c>
      <c r="D19" s="3">
        <v>2326</v>
      </c>
      <c r="E19" s="3">
        <v>3234</v>
      </c>
      <c r="G19" s="47">
        <f>+D19</f>
        <v>2326</v>
      </c>
      <c r="H19" s="47">
        <f>+E19-D19</f>
        <v>908</v>
      </c>
    </row>
    <row r="20" spans="1:8" ht="12.75">
      <c r="A20" s="10" t="s">
        <v>37</v>
      </c>
      <c r="B20" s="3">
        <v>9500</v>
      </c>
      <c r="D20" s="3">
        <v>7238</v>
      </c>
      <c r="E20" s="19">
        <v>12163</v>
      </c>
      <c r="G20" s="47">
        <f>+D20</f>
        <v>7238</v>
      </c>
      <c r="H20" s="47">
        <f>+E20-D20</f>
        <v>4925</v>
      </c>
    </row>
    <row r="21" spans="1:8" ht="13.5" thickBot="1">
      <c r="A21" s="11" t="s">
        <v>40</v>
      </c>
      <c r="B21" s="28">
        <f>SUM(B16:B20)</f>
        <v>193740</v>
      </c>
      <c r="C21" s="5"/>
      <c r="D21" s="14">
        <f>SUM(D16:D20)</f>
        <v>27371</v>
      </c>
      <c r="E21" s="14">
        <f>SUM(E16:E20)</f>
        <v>53100</v>
      </c>
      <c r="F21" s="5"/>
      <c r="G21" s="14">
        <f>SUM(G16:G20)</f>
        <v>27371</v>
      </c>
      <c r="H21" s="14">
        <f>SUM(H16:H20)</f>
        <v>25729</v>
      </c>
    </row>
    <row r="22" spans="2:10" ht="12.75">
      <c r="B22" s="48"/>
      <c r="G22" s="49"/>
      <c r="H22" s="49"/>
      <c r="J22" s="31"/>
    </row>
    <row r="23" spans="2:8" ht="12.75">
      <c r="B23" s="3"/>
      <c r="G23" s="49"/>
      <c r="H23" s="49"/>
    </row>
    <row r="24" spans="2:8" ht="12.75">
      <c r="B24" s="18"/>
      <c r="D24" s="18" t="s">
        <v>2</v>
      </c>
      <c r="E24" s="18" t="s">
        <v>2</v>
      </c>
      <c r="G24" s="49"/>
      <c r="H24" s="49"/>
    </row>
    <row r="25" spans="1:8" ht="12.75">
      <c r="A25" s="12" t="s">
        <v>8</v>
      </c>
      <c r="B25" s="30">
        <v>2020</v>
      </c>
      <c r="D25" s="29">
        <v>44197</v>
      </c>
      <c r="E25" s="29">
        <v>44228</v>
      </c>
      <c r="G25" s="46">
        <v>44197</v>
      </c>
      <c r="H25" s="46">
        <v>44228</v>
      </c>
    </row>
    <row r="26" spans="1:8" ht="12.75">
      <c r="A26" s="10" t="s">
        <v>21</v>
      </c>
      <c r="B26" s="13">
        <f>+B6+B16</f>
        <v>33430</v>
      </c>
      <c r="D26" s="13">
        <f t="shared" si="0" ref="D26:E30">+D6+D16</f>
        <v>6939</v>
      </c>
      <c r="E26" s="13">
        <f t="shared" si="0"/>
        <v>4718</v>
      </c>
      <c r="G26" s="13">
        <f t="shared" si="1" ref="G26:H30">+G6+G16</f>
        <v>6939</v>
      </c>
      <c r="H26" s="13">
        <f t="shared" si="1"/>
        <v>-2221</v>
      </c>
    </row>
    <row r="27" spans="1:8" ht="12.75">
      <c r="A27" s="10" t="s">
        <v>22</v>
      </c>
      <c r="B27" s="3">
        <f>+B7+B17</f>
        <v>578332</v>
      </c>
      <c r="D27" s="3">
        <f t="shared" si="0"/>
        <v>66465</v>
      </c>
      <c r="E27" s="3">
        <f t="shared" si="0"/>
        <v>141590</v>
      </c>
      <c r="G27" s="50">
        <f t="shared" si="1"/>
        <v>66465</v>
      </c>
      <c r="H27" s="50">
        <f t="shared" si="1"/>
        <v>75125</v>
      </c>
    </row>
    <row r="28" spans="1:8" ht="12.75">
      <c r="A28" s="10" t="s">
        <v>23</v>
      </c>
      <c r="B28" s="3">
        <f>+B8+B18</f>
        <v>91769</v>
      </c>
      <c r="D28" s="3">
        <f t="shared" si="0"/>
        <v>15335</v>
      </c>
      <c r="E28" s="3">
        <f t="shared" si="0"/>
        <v>33692</v>
      </c>
      <c r="G28" s="50">
        <f t="shared" si="1"/>
        <v>15335</v>
      </c>
      <c r="H28" s="50">
        <f t="shared" si="1"/>
        <v>18357</v>
      </c>
    </row>
    <row r="29" spans="1:8" ht="12.75">
      <c r="A29" s="10" t="s">
        <v>24</v>
      </c>
      <c r="B29" s="3">
        <f>+B9+B19</f>
        <v>33507</v>
      </c>
      <c r="D29" s="3">
        <f t="shared" si="0"/>
        <v>5518</v>
      </c>
      <c r="E29" s="3">
        <f t="shared" si="0"/>
        <v>5639</v>
      </c>
      <c r="G29" s="50">
        <f t="shared" si="1"/>
        <v>5518</v>
      </c>
      <c r="H29" s="50">
        <f t="shared" si="1"/>
        <v>121</v>
      </c>
    </row>
    <row r="30" spans="1:8" ht="12.75">
      <c r="A30" s="10" t="s">
        <v>37</v>
      </c>
      <c r="B30" s="3">
        <f>+B10+B20</f>
        <v>29250</v>
      </c>
      <c r="D30" s="3">
        <f t="shared" si="0"/>
        <v>12689</v>
      </c>
      <c r="E30" s="3">
        <f t="shared" si="0"/>
        <v>28339</v>
      </c>
      <c r="G30" s="50">
        <f t="shared" si="1"/>
        <v>12689</v>
      </c>
      <c r="H30" s="50">
        <f t="shared" si="1"/>
        <v>15650</v>
      </c>
    </row>
    <row r="31" spans="1:8" ht="13.5" thickBot="1">
      <c r="A31" s="11" t="s">
        <v>40</v>
      </c>
      <c r="B31" s="21">
        <f>SUM(B26:B30)</f>
        <v>766288</v>
      </c>
      <c r="C31" s="5"/>
      <c r="D31" s="17">
        <f>SUM(D26:D30)</f>
        <v>106946</v>
      </c>
      <c r="E31" s="17">
        <f>SUM(E26:E30)</f>
        <v>213978</v>
      </c>
      <c r="F31" s="5"/>
      <c r="G31" s="17">
        <f>SUM(G26:G30)</f>
        <v>106946</v>
      </c>
      <c r="H31" s="17">
        <f>SUM(H26:H30)</f>
        <v>107032</v>
      </c>
    </row>
    <row r="32" spans="1:8" ht="13.5" thickTop="1">
      <c r="A32" s="4"/>
      <c r="B32" s="51"/>
      <c r="C32" s="8"/>
      <c r="D32" s="8"/>
      <c r="E32" s="8"/>
      <c r="F32" s="8"/>
      <c r="G32" s="8"/>
      <c r="H32" s="8"/>
    </row>
    <row r="33" spans="2:8" ht="12.75">
      <c r="B33" s="3"/>
      <c r="C33" s="8"/>
      <c r="D33" s="3"/>
      <c r="E33" s="3"/>
      <c r="F33" s="8"/>
      <c r="G33" s="3"/>
      <c r="H33" s="3"/>
    </row>
    <row r="34" spans="2:8" ht="12.75">
      <c r="B34" s="8"/>
      <c r="C34" s="8"/>
      <c r="D34" s="8"/>
      <c r="E34" s="8"/>
      <c r="F34" s="8"/>
      <c r="G34" s="8"/>
      <c r="H34" s="8"/>
    </row>
  </sheetData>
  <pageMargins left="0.7" right="0.7" top="0.75" bottom="0.75" header="0.3" footer="0.3"/>
  <pageSetup horizontalDpi="300" verticalDpi="300" orientation="landscape" scale="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