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ktmgmt.nee.com/189/DataRequests/14558/Library/Attachments/"/>
    </mc:Choice>
  </mc:AlternateContent>
  <xr:revisionPtr revIDLastSave="0" documentId="13_ncr:1_{CD83CCC5-4616-4903-AD26-27911BE9478C}" xr6:coauthVersionLast="45" xr6:coauthVersionMax="45" xr10:uidLastSave="{00000000-0000-0000-0000-000000000000}"/>
  <bookViews>
    <workbookView xWindow="-120" yWindow="-120" windowWidth="29040" windowHeight="15840" xr2:uid="{5326B07A-6352-4A3F-A577-A99C95247AEE}"/>
  </bookViews>
  <sheets>
    <sheet name="Q1. a. Actual Period Dep Rates" sheetId="1" r:id="rId1"/>
    <sheet name="Q1. a. Proj Period Rates 2021" sheetId="3" r:id="rId2"/>
    <sheet name="Q1. b. Act and Proj Calc" sheetId="2" r:id="rId3"/>
  </sheets>
  <definedNames>
    <definedName name="_xlnm._FilterDatabase" localSheetId="1" hidden="1">'Q1. a. Proj Period Rates 2021'!$F$8:$F$51</definedName>
    <definedName name="_xlnm.Print_Area" localSheetId="0">'Q1. a. Actual Period Dep Rates'!$A$1:$E$72</definedName>
    <definedName name="_xlnm.Print_Area" localSheetId="1">'Q1. a. Proj Period Rates 2021'!$A$1:$F$46</definedName>
    <definedName name="_xlnm.Print_Area" localSheetId="2">'Q1. b. Act and Proj Calc'!$A$1:$M$23</definedName>
    <definedName name="_xlnm.Print_Titles" localSheetId="1">'Q1. a. Proj Period Rates 2021'!$5:$8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3" l="1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42" i="3"/>
  <c r="E22" i="3"/>
  <c r="D20" i="3"/>
  <c r="D19" i="3"/>
  <c r="D18" i="3"/>
  <c r="D17" i="3"/>
  <c r="D16" i="3"/>
  <c r="D15" i="3"/>
  <c r="D14" i="3"/>
  <c r="D13" i="3"/>
  <c r="D22" i="3"/>
  <c r="D12" i="3"/>
  <c r="D11" i="3"/>
  <c r="F22" i="3"/>
  <c r="F42" i="3"/>
  <c r="I7" i="2"/>
  <c r="I17" i="2"/>
  <c r="H18" i="2"/>
  <c r="I16" i="2"/>
  <c r="I15" i="2"/>
  <c r="I14" i="2"/>
  <c r="I13" i="2"/>
  <c r="I12" i="2"/>
  <c r="I11" i="2"/>
  <c r="I10" i="2"/>
  <c r="I9" i="2"/>
  <c r="I8" i="2"/>
  <c r="I18" i="2"/>
  <c r="G7" i="2"/>
  <c r="G8" i="2"/>
  <c r="G9" i="2"/>
  <c r="G10" i="2"/>
  <c r="G11" i="2"/>
  <c r="G12" i="2"/>
  <c r="G13" i="2"/>
  <c r="G14" i="2"/>
  <c r="G15" i="2"/>
  <c r="G16" i="2"/>
  <c r="E18" i="2"/>
  <c r="F18" i="2"/>
  <c r="D18" i="2"/>
  <c r="E69" i="1"/>
  <c r="D69" i="1"/>
  <c r="E67" i="1"/>
  <c r="D67" i="1"/>
  <c r="D65" i="1"/>
  <c r="E54" i="1"/>
  <c r="D54" i="1"/>
  <c r="E40" i="1"/>
  <c r="D40" i="1"/>
  <c r="E26" i="1"/>
  <c r="D26" i="1"/>
  <c r="E17" i="1"/>
  <c r="D17" i="1"/>
  <c r="G18" i="2"/>
  <c r="D71" i="1"/>
  <c r="E71" i="1"/>
</calcChain>
</file>

<file path=xl/sharedStrings.xml><?xml version="1.0" encoding="utf-8"?>
<sst xmlns="http://schemas.openxmlformats.org/spreadsheetml/2006/main" count="159" uniqueCount="91">
  <si>
    <t xml:space="preserve">Utility Account </t>
  </si>
  <si>
    <t>Sum of 
Plant Balance</t>
  </si>
  <si>
    <t>Sum of Depreciation</t>
  </si>
  <si>
    <t>601</t>
  </si>
  <si>
    <t>36410</t>
  </si>
  <si>
    <t>36420</t>
  </si>
  <si>
    <t>36500</t>
  </si>
  <si>
    <t>36660</t>
  </si>
  <si>
    <t>36760</t>
  </si>
  <si>
    <t>36800</t>
  </si>
  <si>
    <t>36910</t>
  </si>
  <si>
    <t>36960</t>
  </si>
  <si>
    <t>37100</t>
  </si>
  <si>
    <t>37300</t>
  </si>
  <si>
    <t>601 Total</t>
  </si>
  <si>
    <t>602</t>
  </si>
  <si>
    <t>35500</t>
  </si>
  <si>
    <t>35600</t>
  </si>
  <si>
    <t>602 Total</t>
  </si>
  <si>
    <t>603</t>
  </si>
  <si>
    <t>36670</t>
  </si>
  <si>
    <t>36770</t>
  </si>
  <si>
    <t>37000</t>
  </si>
  <si>
    <t>603 Total</t>
  </si>
  <si>
    <t>604</t>
  </si>
  <si>
    <t>604 Total</t>
  </si>
  <si>
    <t>605</t>
  </si>
  <si>
    <t>36200</t>
  </si>
  <si>
    <t>605 Total</t>
  </si>
  <si>
    <t>608</t>
  </si>
  <si>
    <t>608 Total</t>
  </si>
  <si>
    <t>609</t>
  </si>
  <si>
    <t>30350</t>
  </si>
  <si>
    <t>Amort</t>
  </si>
  <si>
    <t>609 Total</t>
  </si>
  <si>
    <t>Grand Total</t>
  </si>
  <si>
    <t>a</t>
  </si>
  <si>
    <t>b</t>
  </si>
  <si>
    <t>c</t>
  </si>
  <si>
    <t>d = (a/12) * ((b+c)/2)</t>
  </si>
  <si>
    <t>Feb-Calculated
Depreciation</t>
  </si>
  <si>
    <t>Depr. RATE</t>
  </si>
  <si>
    <t>Mar-Calculated
Depreciation</t>
  </si>
  <si>
    <t>Forecast</t>
  </si>
  <si>
    <t>FLORIDA POWER AND LIGHT</t>
  </si>
  <si>
    <t>AUTHORIZED IN DOCKET NO. 160021-EI</t>
  </si>
  <si>
    <t>(A)</t>
  </si>
  <si>
    <t>ORIGINAL COST</t>
  </si>
  <si>
    <t>ANNUAL</t>
  </si>
  <si>
    <t>TOTAL ANNUAL</t>
  </si>
  <si>
    <t>AS OF</t>
  </si>
  <si>
    <t>DEPRECIATION</t>
  </si>
  <si>
    <t>ACCOUNT</t>
  </si>
  <si>
    <t>DECEMBER 31, 2016</t>
  </si>
  <si>
    <t>ACCRUALS</t>
  </si>
  <si>
    <t>RATE</t>
  </si>
  <si>
    <t/>
  </si>
  <si>
    <t>TRANSMISSION PLANT</t>
  </si>
  <si>
    <t>EASEMENTS</t>
  </si>
  <si>
    <t>STRUCTURES AND IMPROVEMENTS</t>
  </si>
  <si>
    <t>STATION EQUIPMENT</t>
  </si>
  <si>
    <t>STATION EQUIPMENT - STEP-UP TRANSFORMERS</t>
  </si>
  <si>
    <t>TOWERS AND FIXTURES</t>
  </si>
  <si>
    <t>POLES AND FIXTURES</t>
  </si>
  <si>
    <t>OVERHEAD CONDUCTORS AND DEVICES</t>
  </si>
  <si>
    <t>UNDERGROUND CONDUIT</t>
  </si>
  <si>
    <t>UNDERGROUND CONDUCTORS AND DEVICES</t>
  </si>
  <si>
    <t>ROADS AND TRAILS</t>
  </si>
  <si>
    <t>TOTAL TRANSMISSION PLANT</t>
  </si>
  <si>
    <t>DISTRIBUTION PLANT</t>
  </si>
  <si>
    <t>POLES, TOWERS AND FIXTURES - WOOD</t>
  </si>
  <si>
    <t>POLES, TOWERS AND FIXTURES - CONCRETE</t>
  </si>
  <si>
    <t>UNDERGROUND CONDUIT - DUCT SYSTEM</t>
  </si>
  <si>
    <t>UNDERGROUND CONDUIT - DIRECT BURIED</t>
  </si>
  <si>
    <t>UNDERGROUND CONDUCTORS AND DEVICES - DUCT SYSTEM</t>
  </si>
  <si>
    <t>UNDERGROUND CONDUCTORS AND DEVICES - DIRECT BURIED</t>
  </si>
  <si>
    <t>LINE TRANSFORMERS</t>
  </si>
  <si>
    <t>SERVICES - OVERHEAD</t>
  </si>
  <si>
    <t>SERVICES - UNDERGROUND</t>
  </si>
  <si>
    <t>METERS</t>
  </si>
  <si>
    <t>METERS - AMI</t>
  </si>
  <si>
    <t>INSTALLATIONS ON CUSTOMER'S PREMISES</t>
  </si>
  <si>
    <t>STREET LIGHTING AND SIGNAL SYSTEMS</t>
  </si>
  <si>
    <t>TOTAL DISTRIBUTION PLANT</t>
  </si>
  <si>
    <t>Data is presented as filed in Docket No. 160021-EI</t>
  </si>
  <si>
    <t>Ties to Line 8a for February 2021</t>
  </si>
  <si>
    <t>Ties to Line 8a for March 2021</t>
  </si>
  <si>
    <t>Florida Power &amp; Light Company
Docket No. 20210010-EI
Staff's 1st Set of Interrogatories
Attachment 1, Interrogatory No. 1</t>
  </si>
  <si>
    <t>SPP Project</t>
  </si>
  <si>
    <t>Depreciation rates used for January and February actual period</t>
  </si>
  <si>
    <t>Calculation of composite depreciation rates used for March - December projected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</si>
</sst>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mmm\-yy;@"/>
    <numFmt numFmtId="165" formatCode="0.000%"/>
    <numFmt numFmtId="166" formatCode="_(* #,##0_);_(* \(#,##0\);_(* &quot;-&quot;??_);_(@_)"/>
    <numFmt numFmtId="167" formatCode="0.000000000000000000000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indexed="8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/>
    <xf numFmtId="0" fontId="4" fillId="0" borderId="0" xfId="0" applyFont="1"/>
    <xf numFmtId="165" fontId="4" fillId="0" borderId="0" xfId="2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/>
    <xf numFmtId="166" fontId="0" fillId="0" borderId="0" xfId="1" applyNumberFormat="1" applyFont="1" applyBorder="1"/>
    <xf numFmtId="0" fontId="5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165" fontId="4" fillId="3" borderId="1" xfId="2" applyNumberFormat="1" applyFont="1" applyFill="1" applyBorder="1" applyAlignment="1">
      <alignment horizontal="center"/>
    </xf>
    <xf numFmtId="166" fontId="4" fillId="3" borderId="1" xfId="1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165" fontId="4" fillId="2" borderId="1" xfId="2" applyNumberFormat="1" applyFont="1" applyFill="1" applyBorder="1" applyAlignment="1">
      <alignment horizontal="center"/>
    </xf>
    <xf numFmtId="166" fontId="4" fillId="2" borderId="1" xfId="1" applyNumberFormat="1" applyFont="1" applyFill="1" applyBorder="1"/>
    <xf numFmtId="0" fontId="7" fillId="0" borderId="0" xfId="3" applyFont="1"/>
    <xf numFmtId="0" fontId="6" fillId="0" borderId="0" xfId="3" applyFont="1" applyAlignment="1">
      <alignment horizontal="centerContinuous"/>
    </xf>
    <xf numFmtId="0" fontId="8" fillId="0" borderId="0" xfId="3" applyFont="1"/>
    <xf numFmtId="0" fontId="6" fillId="0" borderId="0" xfId="3" applyFont="1" applyAlignment="1">
      <alignment horizontal="center"/>
    </xf>
    <xf numFmtId="39" fontId="4" fillId="0" borderId="0" xfId="3" applyNumberFormat="1" applyFont="1" applyAlignment="1">
      <alignment horizontal="center"/>
    </xf>
    <xf numFmtId="0" fontId="6" fillId="0" borderId="0" xfId="3" applyFont="1"/>
    <xf numFmtId="39" fontId="4" fillId="0" borderId="6" xfId="3" quotePrefix="1" applyNumberFormat="1" applyFont="1" applyBorder="1" applyAlignment="1">
      <alignment horizontal="center"/>
    </xf>
    <xf numFmtId="0" fontId="6" fillId="0" borderId="6" xfId="3" applyFont="1" applyBorder="1" applyAlignment="1">
      <alignment horizontal="center"/>
    </xf>
    <xf numFmtId="2" fontId="7" fillId="0" borderId="0" xfId="3" applyNumberFormat="1" applyFont="1"/>
    <xf numFmtId="2" fontId="7" fillId="0" borderId="0" xfId="4" applyNumberFormat="1" applyFont="1" applyFill="1" applyAlignment="1">
      <alignment horizontal="center"/>
    </xf>
    <xf numFmtId="166" fontId="7" fillId="0" borderId="0" xfId="4" applyNumberFormat="1" applyFont="1" applyFill="1" applyAlignment="1">
      <alignment horizontal="center"/>
    </xf>
    <xf numFmtId="166" fontId="7" fillId="0" borderId="0" xfId="5" applyNumberFormat="1" applyFont="1" applyFill="1"/>
    <xf numFmtId="166" fontId="7" fillId="0" borderId="6" xfId="4" applyNumberFormat="1" applyFont="1" applyFill="1" applyBorder="1" applyAlignment="1">
      <alignment horizontal="center"/>
    </xf>
    <xf numFmtId="166" fontId="7" fillId="0" borderId="6" xfId="5" applyNumberFormat="1" applyFont="1" applyFill="1" applyBorder="1"/>
    <xf numFmtId="2" fontId="7" fillId="0" borderId="6" xfId="4" applyNumberFormat="1" applyFont="1" applyFill="1" applyBorder="1" applyAlignment="1">
      <alignment horizontal="center"/>
    </xf>
    <xf numFmtId="166" fontId="6" fillId="0" borderId="0" xfId="4" applyNumberFormat="1" applyFont="1"/>
    <xf numFmtId="2" fontId="10" fillId="0" borderId="0" xfId="4" applyNumberFormat="1" applyFont="1" applyFill="1" applyAlignment="1">
      <alignment horizontal="center"/>
    </xf>
    <xf numFmtId="2" fontId="7" fillId="0" borderId="0" xfId="5" applyNumberFormat="1" applyFont="1" applyFill="1" applyAlignment="1">
      <alignment horizontal="center"/>
    </xf>
    <xf numFmtId="166" fontId="7" fillId="0" borderId="0" xfId="4" applyNumberFormat="1" applyFont="1" applyFill="1" applyBorder="1" applyAlignment="1">
      <alignment horizontal="center"/>
    </xf>
    <xf numFmtId="2" fontId="7" fillId="0" borderId="0" xfId="4" applyNumberFormat="1" applyFont="1" applyFill="1" applyBorder="1" applyAlignment="1">
      <alignment horizontal="center"/>
    </xf>
    <xf numFmtId="167" fontId="7" fillId="0" borderId="0" xfId="3" applyNumberFormat="1" applyFont="1"/>
    <xf numFmtId="0" fontId="7" fillId="0" borderId="0" xfId="3" applyFon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Fill="1"/>
    <xf numFmtId="0" fontId="11" fillId="0" borderId="0" xfId="0" applyFont="1" applyAlignment="1">
      <alignment horizontal="center"/>
    </xf>
    <xf numFmtId="0" fontId="13" fillId="0" borderId="0" xfId="0" applyFont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165" fontId="4" fillId="0" borderId="2" xfId="2" applyNumberFormat="1" applyFont="1" applyFill="1" applyBorder="1" applyAlignment="1">
      <alignment horizontal="center"/>
    </xf>
    <xf numFmtId="166" fontId="0" fillId="0" borderId="2" xfId="1" applyNumberFormat="1" applyFont="1" applyFill="1" applyBorder="1"/>
    <xf numFmtId="166" fontId="4" fillId="0" borderId="2" xfId="1" applyNumberFormat="1" applyFont="1" applyFill="1" applyBorder="1"/>
    <xf numFmtId="166" fontId="4" fillId="0" borderId="2" xfId="0" applyNumberFormat="1" applyFont="1" applyFill="1" applyBorder="1"/>
    <xf numFmtId="0" fontId="0" fillId="0" borderId="0" xfId="0" applyFill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166" fontId="0" fillId="4" borderId="2" xfId="1" applyNumberFormat="1" applyFont="1" applyFill="1" applyBorder="1"/>
    <xf numFmtId="0" fontId="0" fillId="4" borderId="0" xfId="0" applyFill="1" applyAlignment="1">
      <alignment wrapText="1"/>
    </xf>
    <xf numFmtId="166" fontId="4" fillId="4" borderId="2" xfId="0" applyNumberFormat="1" applyFont="1" applyFill="1" applyBorder="1"/>
    <xf numFmtId="0" fontId="12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6" fillId="0" borderId="5" xfId="3" applyFont="1" applyBorder="1" applyAlignment="1">
      <alignment horizontal="center"/>
    </xf>
    <xf numFmtId="0" fontId="6" fillId="0" borderId="6" xfId="3" applyFont="1" applyBorder="1" applyAlignment="1">
      <alignment horizontal="center"/>
    </xf>
    <xf numFmtId="0" fontId="0" fillId="0" borderId="0" xfId="0" applyAlignment="1">
      <alignment horizontal="left" wrapText="1"/>
    </xf>
    <xf numFmtId="0" fontId="4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</cellXfs>
  <cellStyles count="6">
    <cellStyle name="Comma" xfId="1" builtinId="3"/>
    <cellStyle name="Comma 2" xfId="4" xr:uid="{4520FF38-829E-401B-949C-135FB9F012E5}"/>
    <cellStyle name="Comma 3" xfId="5" xr:uid="{D038C920-6A7C-4075-8F17-912C2B0115E2}"/>
    <cellStyle name="Normal" xfId="0" builtinId="0"/>
    <cellStyle name="Normal 2" xfId="3" xr:uid="{82C562B2-8488-4895-AE54-93FFED819729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6</xdr:row>
      <xdr:rowOff>104775</xdr:rowOff>
    </xdr:from>
    <xdr:to>
      <xdr:col>9</xdr:col>
      <xdr:colOff>333375</xdr:colOff>
      <xdr:row>15</xdr:row>
      <xdr:rowOff>38100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7AF6A2B8-18D2-4ACE-A346-E50530A5AAA4}"/>
            </a:ext>
          </a:extLst>
        </xdr:cNvPr>
        <xdr:cNvSpPr/>
      </xdr:nvSpPr>
      <xdr:spPr>
        <a:xfrm>
          <a:off x="8724900" y="1390650"/>
          <a:ext cx="238125" cy="13906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533400</xdr:colOff>
      <xdr:row>8</xdr:row>
      <xdr:rowOff>95249</xdr:rowOff>
    </xdr:from>
    <xdr:to>
      <xdr:col>12</xdr:col>
      <xdr:colOff>190501</xdr:colOff>
      <xdr:row>14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F920224-BB14-4CAB-B8C0-F49176EB963F}"/>
            </a:ext>
          </a:extLst>
        </xdr:cNvPr>
        <xdr:cNvSpPr txBox="1"/>
      </xdr:nvSpPr>
      <xdr:spPr>
        <a:xfrm>
          <a:off x="9163050" y="1704974"/>
          <a:ext cx="2333626" cy="8953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Depreciation expense for plant in service in February was inadvertently excluded from projected depreciation expense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C2027-298B-4940-9BA7-6008B2638B03}">
  <sheetPr>
    <pageSetUpPr fitToPage="1"/>
  </sheetPr>
  <dimension ref="A1:E73"/>
  <sheetViews>
    <sheetView tabSelected="1" zoomScale="124" zoomScaleNormal="124" workbookViewId="0">
      <pane xSplit="3" ySplit="6" topLeftCell="D7" activePane="bottomRight" state="frozen"/>
      <selection pane="topRight" activeCell="D1" sqref="D1"/>
      <selection pane="bottomLeft" activeCell="A9" sqref="A9"/>
      <selection pane="bottomRight" activeCell="C6" sqref="C6"/>
    </sheetView>
  </sheetViews>
  <sheetFormatPr defaultRowHeight="12.75" x14ac:dyDescent="0.2"/>
  <cols>
    <col min="1" max="1" width="17" customWidth="1"/>
    <col min="2" max="2" width="14.42578125" style="1" customWidth="1"/>
    <col min="3" max="3" width="13.85546875" style="1" customWidth="1"/>
    <col min="4" max="4" width="19" customWidth="1"/>
    <col min="5" max="5" width="18.7109375" customWidth="1"/>
    <col min="6" max="6" width="19.85546875" bestFit="1" customWidth="1"/>
  </cols>
  <sheetData>
    <row r="1" spans="1:5" ht="66.75" customHeight="1" x14ac:dyDescent="0.2">
      <c r="A1" s="60" t="s">
        <v>87</v>
      </c>
      <c r="B1" s="60"/>
      <c r="C1" s="60"/>
    </row>
    <row r="3" spans="1:5" s="46" customFormat="1" ht="15.75" x14ac:dyDescent="0.25">
      <c r="A3" s="59" t="s">
        <v>89</v>
      </c>
      <c r="B3" s="59"/>
      <c r="C3" s="59"/>
      <c r="D3" s="59"/>
      <c r="E3" s="59"/>
    </row>
    <row r="4" spans="1:5" ht="19.5" customHeight="1" x14ac:dyDescent="0.2">
      <c r="A4" s="45"/>
      <c r="B4" s="45"/>
      <c r="C4" s="45"/>
      <c r="D4" s="45"/>
      <c r="E4" s="45"/>
    </row>
    <row r="5" spans="1:5" x14ac:dyDescent="0.2">
      <c r="A5" s="9"/>
      <c r="B5" s="10"/>
      <c r="C5" s="10"/>
      <c r="D5" s="11">
        <v>44197</v>
      </c>
      <c r="E5" s="11">
        <v>44228</v>
      </c>
    </row>
    <row r="6" spans="1:5" ht="25.5" customHeight="1" x14ac:dyDescent="0.2">
      <c r="A6" s="9" t="s">
        <v>88</v>
      </c>
      <c r="B6" s="10" t="s">
        <v>0</v>
      </c>
      <c r="C6" s="10" t="s">
        <v>41</v>
      </c>
      <c r="D6" s="12" t="s">
        <v>1</v>
      </c>
      <c r="E6" s="12" t="s">
        <v>1</v>
      </c>
    </row>
    <row r="7" spans="1:5" x14ac:dyDescent="0.2">
      <c r="A7" s="3" t="s">
        <v>3</v>
      </c>
      <c r="B7" s="5" t="s">
        <v>4</v>
      </c>
      <c r="C7" s="4">
        <v>3.5799999999999998E-2</v>
      </c>
      <c r="D7" s="7">
        <v>2311195.38</v>
      </c>
      <c r="E7" s="7">
        <v>336391.52</v>
      </c>
    </row>
    <row r="8" spans="1:5" x14ac:dyDescent="0.2">
      <c r="A8" s="3"/>
      <c r="B8" s="5" t="s">
        <v>5</v>
      </c>
      <c r="C8" s="4">
        <v>2.8500000000000001E-2</v>
      </c>
      <c r="D8" s="7">
        <v>5717.81</v>
      </c>
      <c r="E8" s="7">
        <v>54475.76</v>
      </c>
    </row>
    <row r="9" spans="1:5" x14ac:dyDescent="0.2">
      <c r="A9" s="3"/>
      <c r="B9" s="5" t="s">
        <v>6</v>
      </c>
      <c r="C9" s="4">
        <v>2.5700000000000001E-2</v>
      </c>
      <c r="D9" s="7">
        <v>844495.28</v>
      </c>
      <c r="E9" s="7">
        <v>439944.68</v>
      </c>
    </row>
    <row r="10" spans="1:5" x14ac:dyDescent="0.2">
      <c r="A10" s="3"/>
      <c r="B10" s="5" t="s">
        <v>7</v>
      </c>
      <c r="C10" s="4">
        <v>1.4200000000000001E-2</v>
      </c>
      <c r="D10" s="7">
        <v>51586.78</v>
      </c>
      <c r="E10" s="7">
        <v>30273.35</v>
      </c>
    </row>
    <row r="11" spans="1:5" x14ac:dyDescent="0.2">
      <c r="A11" s="3"/>
      <c r="B11" s="5" t="s">
        <v>8</v>
      </c>
      <c r="C11" s="4">
        <v>1.9599999999999999E-2</v>
      </c>
      <c r="D11" s="7">
        <v>127799.45</v>
      </c>
      <c r="E11" s="7">
        <v>110788.72</v>
      </c>
    </row>
    <row r="12" spans="1:5" x14ac:dyDescent="0.2">
      <c r="A12" s="3"/>
      <c r="B12" s="5" t="s">
        <v>9</v>
      </c>
      <c r="C12" s="4">
        <v>2.98E-2</v>
      </c>
      <c r="D12" s="7">
        <v>723634.01</v>
      </c>
      <c r="E12" s="7">
        <v>327122.84000000003</v>
      </c>
    </row>
    <row r="13" spans="1:5" x14ac:dyDescent="0.2">
      <c r="A13" s="3"/>
      <c r="B13" s="5" t="s">
        <v>10</v>
      </c>
      <c r="C13" s="4">
        <v>3.2599999999999997E-2</v>
      </c>
      <c r="D13" s="7">
        <v>8105.99</v>
      </c>
      <c r="E13" s="7">
        <v>13668.86</v>
      </c>
    </row>
    <row r="14" spans="1:5" x14ac:dyDescent="0.2">
      <c r="A14" s="3"/>
      <c r="B14" s="5" t="s">
        <v>11</v>
      </c>
      <c r="C14" s="4">
        <v>2.4E-2</v>
      </c>
      <c r="D14" s="7">
        <v>541.51</v>
      </c>
      <c r="E14" s="7">
        <v>665.87</v>
      </c>
    </row>
    <row r="15" spans="1:5" x14ac:dyDescent="0.2">
      <c r="A15" s="3"/>
      <c r="B15" s="5" t="s">
        <v>12</v>
      </c>
      <c r="C15" s="4">
        <v>3.3300000000000003E-2</v>
      </c>
      <c r="D15" s="7">
        <v>81.849999999999994</v>
      </c>
      <c r="E15" s="7">
        <v>81.849999999999994</v>
      </c>
    </row>
    <row r="16" spans="1:5" x14ac:dyDescent="0.2">
      <c r="A16" s="3"/>
      <c r="B16" s="5" t="s">
        <v>13</v>
      </c>
      <c r="C16" s="4">
        <v>2.47E-2</v>
      </c>
      <c r="D16" s="7">
        <v>807.09</v>
      </c>
      <c r="E16" s="7">
        <v>1022.33</v>
      </c>
    </row>
    <row r="17" spans="1:5" x14ac:dyDescent="0.2">
      <c r="A17" s="13" t="s">
        <v>14</v>
      </c>
      <c r="B17" s="14"/>
      <c r="C17" s="15"/>
      <c r="D17" s="16">
        <f>SUM(D7:D16)</f>
        <v>4073965.15</v>
      </c>
      <c r="E17" s="16">
        <f t="shared" ref="E17" si="0">SUM(E7:E16)</f>
        <v>1314435.7800000003</v>
      </c>
    </row>
    <row r="18" spans="1:5" x14ac:dyDescent="0.2">
      <c r="A18" s="3" t="s">
        <v>15</v>
      </c>
      <c r="B18" s="5" t="s">
        <v>16</v>
      </c>
      <c r="C18" s="4">
        <v>2.3199999999999998E-2</v>
      </c>
      <c r="D18" s="7">
        <v>135485.09</v>
      </c>
      <c r="E18" s="7">
        <v>395859.9</v>
      </c>
    </row>
    <row r="19" spans="1:5" x14ac:dyDescent="0.2">
      <c r="A19" s="3"/>
      <c r="B19" s="5" t="s">
        <v>17</v>
      </c>
      <c r="C19" s="4">
        <v>2.3800000000000002E-2</v>
      </c>
      <c r="D19" s="7">
        <v>24564.31</v>
      </c>
      <c r="E19" s="7">
        <v>94499.180000000008</v>
      </c>
    </row>
    <row r="20" spans="1:5" x14ac:dyDescent="0.2">
      <c r="A20" s="3"/>
      <c r="B20" s="5" t="s">
        <v>4</v>
      </c>
      <c r="C20" s="4">
        <v>3.5799999999999998E-2</v>
      </c>
      <c r="D20" s="7">
        <v>2379.86</v>
      </c>
      <c r="E20" s="7">
        <v>3226.36</v>
      </c>
    </row>
    <row r="21" spans="1:5" x14ac:dyDescent="0.2">
      <c r="A21" s="3"/>
      <c r="B21" s="5" t="s">
        <v>5</v>
      </c>
      <c r="C21" s="4">
        <v>2.8500000000000001E-2</v>
      </c>
      <c r="D21" s="7">
        <v>-1577.8</v>
      </c>
      <c r="E21" s="7">
        <v>-1464.26</v>
      </c>
    </row>
    <row r="22" spans="1:5" x14ac:dyDescent="0.2">
      <c r="A22" s="3"/>
      <c r="B22" s="5" t="s">
        <v>6</v>
      </c>
      <c r="C22" s="4">
        <v>2.5700000000000001E-2</v>
      </c>
      <c r="D22" s="7">
        <v>3799.15</v>
      </c>
      <c r="E22" s="7">
        <v>4442.53</v>
      </c>
    </row>
    <row r="23" spans="1:5" x14ac:dyDescent="0.2">
      <c r="A23" s="3"/>
      <c r="B23" s="5" t="s">
        <v>7</v>
      </c>
      <c r="C23" s="4">
        <v>1.4200000000000001E-2</v>
      </c>
      <c r="D23" s="7"/>
      <c r="E23" s="7">
        <v>170.41</v>
      </c>
    </row>
    <row r="24" spans="1:5" x14ac:dyDescent="0.2">
      <c r="A24" s="3"/>
      <c r="B24" s="5" t="s">
        <v>8</v>
      </c>
      <c r="C24" s="4">
        <v>1.9599999999999999E-2</v>
      </c>
      <c r="D24" s="7"/>
      <c r="E24" s="7">
        <v>392.42</v>
      </c>
    </row>
    <row r="25" spans="1:5" x14ac:dyDescent="0.2">
      <c r="A25" s="3"/>
      <c r="B25" s="5" t="s">
        <v>9</v>
      </c>
      <c r="C25" s="4">
        <v>2.98E-2</v>
      </c>
      <c r="D25" s="7">
        <v>-21.58</v>
      </c>
      <c r="E25" s="7">
        <v>1079.68</v>
      </c>
    </row>
    <row r="26" spans="1:5" x14ac:dyDescent="0.2">
      <c r="A26" s="13" t="s">
        <v>18</v>
      </c>
      <c r="B26" s="14"/>
      <c r="C26" s="15"/>
      <c r="D26" s="16">
        <f>SUM(D18:D25)</f>
        <v>164629.03</v>
      </c>
      <c r="E26" s="16">
        <f t="shared" ref="E26" si="1">SUM(E18:E25)</f>
        <v>498206.22</v>
      </c>
    </row>
    <row r="27" spans="1:5" x14ac:dyDescent="0.2">
      <c r="A27" s="3" t="s">
        <v>19</v>
      </c>
      <c r="B27" s="5" t="s">
        <v>4</v>
      </c>
      <c r="C27" s="4">
        <v>3.5799999999999998E-2</v>
      </c>
      <c r="D27" s="7">
        <v>231645.44</v>
      </c>
      <c r="E27" s="7">
        <v>2173763.9500000002</v>
      </c>
    </row>
    <row r="28" spans="1:5" x14ac:dyDescent="0.2">
      <c r="A28" s="3"/>
      <c r="B28" s="5" t="s">
        <v>5</v>
      </c>
      <c r="C28" s="4">
        <v>2.8500000000000001E-2</v>
      </c>
      <c r="D28" s="7">
        <v>1249641.9099999999</v>
      </c>
      <c r="E28" s="7">
        <v>4108367.36</v>
      </c>
    </row>
    <row r="29" spans="1:5" x14ac:dyDescent="0.2">
      <c r="A29" s="3"/>
      <c r="B29" s="5" t="s">
        <v>6</v>
      </c>
      <c r="C29" s="4">
        <v>2.5700000000000001E-2</v>
      </c>
      <c r="D29" s="7">
        <v>1284036.42</v>
      </c>
      <c r="E29" s="7">
        <v>5011023.09</v>
      </c>
    </row>
    <row r="30" spans="1:5" x14ac:dyDescent="0.2">
      <c r="A30" s="3"/>
      <c r="B30" s="5" t="s">
        <v>7</v>
      </c>
      <c r="C30" s="4">
        <v>1.4200000000000001E-2</v>
      </c>
      <c r="D30" s="7">
        <v>135112.19</v>
      </c>
      <c r="E30" s="7">
        <v>1647619.36</v>
      </c>
    </row>
    <row r="31" spans="1:5" x14ac:dyDescent="0.2">
      <c r="A31" s="3"/>
      <c r="B31" s="5" t="s">
        <v>20</v>
      </c>
      <c r="C31" s="4">
        <v>0.02</v>
      </c>
      <c r="D31" s="7">
        <v>-4405.47</v>
      </c>
      <c r="E31" s="7">
        <v>706.76</v>
      </c>
    </row>
    <row r="32" spans="1:5" x14ac:dyDescent="0.2">
      <c r="A32" s="3"/>
      <c r="B32" s="5" t="s">
        <v>8</v>
      </c>
      <c r="C32" s="4">
        <v>1.9599999999999999E-2</v>
      </c>
      <c r="D32" s="7">
        <v>611411.15</v>
      </c>
      <c r="E32" s="7">
        <v>2348786.62</v>
      </c>
    </row>
    <row r="33" spans="1:5" x14ac:dyDescent="0.2">
      <c r="A33" s="3"/>
      <c r="B33" s="5" t="s">
        <v>21</v>
      </c>
      <c r="C33" s="4">
        <v>1.7399999999999999E-2</v>
      </c>
      <c r="D33" s="7">
        <v>-27192.2</v>
      </c>
      <c r="E33" s="7">
        <v>5020.3500000000004</v>
      </c>
    </row>
    <row r="34" spans="1:5" x14ac:dyDescent="0.2">
      <c r="A34" s="3"/>
      <c r="B34" s="5" t="s">
        <v>9</v>
      </c>
      <c r="C34" s="4">
        <v>2.98E-2</v>
      </c>
      <c r="D34" s="7">
        <v>370513.21</v>
      </c>
      <c r="E34" s="7">
        <v>1044945.93</v>
      </c>
    </row>
    <row r="35" spans="1:5" x14ac:dyDescent="0.2">
      <c r="A35" s="3"/>
      <c r="B35" s="5" t="s">
        <v>10</v>
      </c>
      <c r="C35" s="4">
        <v>3.2599999999999997E-2</v>
      </c>
      <c r="D35" s="7">
        <v>-816.72</v>
      </c>
      <c r="E35" s="7">
        <v>-766.34</v>
      </c>
    </row>
    <row r="36" spans="1:5" x14ac:dyDescent="0.2">
      <c r="A36" s="3"/>
      <c r="B36" s="5" t="s">
        <v>11</v>
      </c>
      <c r="C36" s="4">
        <v>2.4E-2</v>
      </c>
      <c r="D36" s="7">
        <v>358.51</v>
      </c>
      <c r="E36" s="7">
        <v>95.13</v>
      </c>
    </row>
    <row r="37" spans="1:5" x14ac:dyDescent="0.2">
      <c r="A37" s="3"/>
      <c r="B37" s="5" t="s">
        <v>22</v>
      </c>
      <c r="C37" s="4">
        <v>2.8400000000000002E-2</v>
      </c>
      <c r="D37" s="7">
        <v>-32.6</v>
      </c>
      <c r="E37" s="7">
        <v>15717.69</v>
      </c>
    </row>
    <row r="38" spans="1:5" x14ac:dyDescent="0.2">
      <c r="A38" s="3"/>
      <c r="B38" s="5" t="s">
        <v>12</v>
      </c>
      <c r="C38" s="4">
        <v>3.3300000000000003E-2</v>
      </c>
      <c r="D38" s="7">
        <v>854.61</v>
      </c>
      <c r="E38" s="7">
        <v>2818.08</v>
      </c>
    </row>
    <row r="39" spans="1:5" x14ac:dyDescent="0.2">
      <c r="A39" s="3"/>
      <c r="B39" s="5" t="s">
        <v>13</v>
      </c>
      <c r="C39" s="4">
        <v>2.47E-2</v>
      </c>
      <c r="D39" s="7">
        <v>9019.23</v>
      </c>
      <c r="E39" s="7">
        <v>30387.119999999999</v>
      </c>
    </row>
    <row r="40" spans="1:5" x14ac:dyDescent="0.2">
      <c r="A40" s="13" t="s">
        <v>23</v>
      </c>
      <c r="B40" s="14"/>
      <c r="C40" s="15"/>
      <c r="D40" s="16">
        <f>SUM(D27:D39)</f>
        <v>3860145.6799999983</v>
      </c>
      <c r="E40" s="16">
        <f t="shared" ref="E40" si="2">SUM(E27:E39)</f>
        <v>16388485.1</v>
      </c>
    </row>
    <row r="41" spans="1:5" x14ac:dyDescent="0.2">
      <c r="A41" s="3" t="s">
        <v>24</v>
      </c>
      <c r="B41" s="5" t="s">
        <v>4</v>
      </c>
      <c r="C41" s="4">
        <v>3.5799999999999998E-2</v>
      </c>
      <c r="D41" s="7">
        <v>137217.23000000001</v>
      </c>
      <c r="E41" s="7">
        <v>351882.08</v>
      </c>
    </row>
    <row r="42" spans="1:5" x14ac:dyDescent="0.2">
      <c r="A42" s="3"/>
      <c r="B42" s="5" t="s">
        <v>5</v>
      </c>
      <c r="C42" s="4">
        <v>2.8500000000000001E-2</v>
      </c>
      <c r="D42" s="7">
        <v>54934.54</v>
      </c>
      <c r="E42" s="7">
        <v>184607.52</v>
      </c>
    </row>
    <row r="43" spans="1:5" x14ac:dyDescent="0.2">
      <c r="A43" s="3"/>
      <c r="B43" s="5" t="s">
        <v>6</v>
      </c>
      <c r="C43" s="4">
        <v>2.5700000000000001E-2</v>
      </c>
      <c r="D43" s="7">
        <v>165063.37</v>
      </c>
      <c r="E43" s="7">
        <v>506186.01</v>
      </c>
    </row>
    <row r="44" spans="1:5" x14ac:dyDescent="0.2">
      <c r="A44" s="3"/>
      <c r="B44" s="5" t="s">
        <v>7</v>
      </c>
      <c r="C44" s="4">
        <v>1.4200000000000001E-2</v>
      </c>
      <c r="D44" s="7">
        <v>632850.88</v>
      </c>
      <c r="E44" s="7">
        <v>2474165.4500000002</v>
      </c>
    </row>
    <row r="45" spans="1:5" x14ac:dyDescent="0.2">
      <c r="A45" s="3"/>
      <c r="B45" s="5" t="s">
        <v>20</v>
      </c>
      <c r="C45" s="4">
        <v>0.02</v>
      </c>
      <c r="D45" s="7">
        <v>44340.35</v>
      </c>
      <c r="E45" s="7">
        <v>163096.69</v>
      </c>
    </row>
    <row r="46" spans="1:5" x14ac:dyDescent="0.2">
      <c r="A46" s="3"/>
      <c r="B46" s="5" t="s">
        <v>8</v>
      </c>
      <c r="C46" s="4">
        <v>1.9599999999999999E-2</v>
      </c>
      <c r="D46" s="7">
        <v>187450.45</v>
      </c>
      <c r="E46" s="7">
        <v>745001.7</v>
      </c>
    </row>
    <row r="47" spans="1:5" x14ac:dyDescent="0.2">
      <c r="A47" s="3"/>
      <c r="B47" s="5" t="s">
        <v>21</v>
      </c>
      <c r="C47" s="4">
        <v>1.7399999999999999E-2</v>
      </c>
      <c r="D47" s="7">
        <v>0.32</v>
      </c>
      <c r="E47" s="7">
        <v>37.82</v>
      </c>
    </row>
    <row r="48" spans="1:5" x14ac:dyDescent="0.2">
      <c r="A48" s="3"/>
      <c r="B48" s="5" t="s">
        <v>9</v>
      </c>
      <c r="C48" s="4">
        <v>2.98E-2</v>
      </c>
      <c r="D48" s="7">
        <v>117131.6</v>
      </c>
      <c r="E48" s="7">
        <v>366503.36</v>
      </c>
    </row>
    <row r="49" spans="1:5" x14ac:dyDescent="0.2">
      <c r="A49" s="3"/>
      <c r="B49" s="5" t="s">
        <v>10</v>
      </c>
      <c r="C49" s="4">
        <v>3.2599999999999997E-2</v>
      </c>
      <c r="D49" s="7">
        <v>1500.81</v>
      </c>
      <c r="E49" s="7">
        <v>5699.94</v>
      </c>
    </row>
    <row r="50" spans="1:5" x14ac:dyDescent="0.2">
      <c r="A50" s="3"/>
      <c r="B50" s="5" t="s">
        <v>11</v>
      </c>
      <c r="C50" s="4">
        <v>2.4E-2</v>
      </c>
      <c r="D50" s="7">
        <v>378307.42</v>
      </c>
      <c r="E50" s="7">
        <v>1436599.1</v>
      </c>
    </row>
    <row r="51" spans="1:5" x14ac:dyDescent="0.2">
      <c r="A51" s="3"/>
      <c r="B51" s="5" t="s">
        <v>22</v>
      </c>
      <c r="C51" s="4">
        <v>2.8400000000000002E-2</v>
      </c>
      <c r="D51" s="7"/>
      <c r="E51" s="7">
        <v>2.34</v>
      </c>
    </row>
    <row r="52" spans="1:5" x14ac:dyDescent="0.2">
      <c r="A52" s="3"/>
      <c r="B52" s="5" t="s">
        <v>12</v>
      </c>
      <c r="C52" s="4">
        <v>3.3300000000000003E-2</v>
      </c>
      <c r="D52" s="7">
        <v>190.83</v>
      </c>
      <c r="E52" s="7">
        <v>537.65</v>
      </c>
    </row>
    <row r="53" spans="1:5" x14ac:dyDescent="0.2">
      <c r="A53" s="3"/>
      <c r="B53" s="5" t="s">
        <v>13</v>
      </c>
      <c r="C53" s="4">
        <v>2.47E-2</v>
      </c>
      <c r="D53" s="7">
        <v>9484.08</v>
      </c>
      <c r="E53" s="7">
        <v>36225.550000000003</v>
      </c>
    </row>
    <row r="54" spans="1:5" x14ac:dyDescent="0.2">
      <c r="A54" s="13" t="s">
        <v>25</v>
      </c>
      <c r="B54" s="14"/>
      <c r="C54" s="15"/>
      <c r="D54" s="16">
        <f>SUM(D41:D53)</f>
        <v>1728471.8800000004</v>
      </c>
      <c r="E54" s="16">
        <f t="shared" ref="E54" si="3">SUM(E41:E53)</f>
        <v>6270545.2100000018</v>
      </c>
    </row>
    <row r="55" spans="1:5" x14ac:dyDescent="0.2">
      <c r="A55" s="3" t="s">
        <v>26</v>
      </c>
      <c r="B55" s="5" t="s">
        <v>16</v>
      </c>
      <c r="C55" s="4">
        <v>2.3199999999999998E-2</v>
      </c>
      <c r="D55" s="7">
        <v>899369.52</v>
      </c>
      <c r="E55" s="7">
        <v>2330176.35</v>
      </c>
    </row>
    <row r="56" spans="1:5" x14ac:dyDescent="0.2">
      <c r="A56" s="3"/>
      <c r="B56" s="5" t="s">
        <v>17</v>
      </c>
      <c r="C56" s="4">
        <v>2.3800000000000002E-2</v>
      </c>
      <c r="D56" s="7">
        <v>186982.31999999998</v>
      </c>
      <c r="E56" s="7">
        <v>387617.46</v>
      </c>
    </row>
    <row r="57" spans="1:5" x14ac:dyDescent="0.2">
      <c r="A57" s="3"/>
      <c r="B57" s="5" t="s">
        <v>27</v>
      </c>
      <c r="C57" s="4">
        <v>1.9E-2</v>
      </c>
      <c r="D57" s="7">
        <v>-715.28</v>
      </c>
      <c r="E57" s="7">
        <v>1187.8399999999999</v>
      </c>
    </row>
    <row r="58" spans="1:5" x14ac:dyDescent="0.2">
      <c r="A58" s="3"/>
      <c r="B58" s="5" t="s">
        <v>4</v>
      </c>
      <c r="C58" s="4">
        <v>3.5799999999999998E-2</v>
      </c>
      <c r="D58" s="7">
        <v>9572.39</v>
      </c>
      <c r="E58" s="7">
        <v>38950.65</v>
      </c>
    </row>
    <row r="59" spans="1:5" x14ac:dyDescent="0.2">
      <c r="A59" s="3"/>
      <c r="B59" s="5" t="s">
        <v>5</v>
      </c>
      <c r="C59" s="4">
        <v>2.8500000000000001E-2</v>
      </c>
      <c r="D59" s="7"/>
      <c r="E59" s="7">
        <v>2889.27</v>
      </c>
    </row>
    <row r="60" spans="1:5" x14ac:dyDescent="0.2">
      <c r="A60" s="3"/>
      <c r="B60" s="5" t="s">
        <v>6</v>
      </c>
      <c r="C60" s="4">
        <v>2.5700000000000001E-2</v>
      </c>
      <c r="D60" s="7">
        <v>14133.78</v>
      </c>
      <c r="E60" s="7">
        <v>69190.22</v>
      </c>
    </row>
    <row r="61" spans="1:5" x14ac:dyDescent="0.2">
      <c r="A61" s="3"/>
      <c r="B61" s="5" t="s">
        <v>7</v>
      </c>
      <c r="C61" s="4">
        <v>1.4200000000000001E-2</v>
      </c>
      <c r="D61" s="7">
        <v>0.17</v>
      </c>
      <c r="E61" s="7">
        <v>0.17</v>
      </c>
    </row>
    <row r="62" spans="1:5" x14ac:dyDescent="0.2">
      <c r="A62" s="3"/>
      <c r="B62" s="5" t="s">
        <v>8</v>
      </c>
      <c r="C62" s="4">
        <v>1.9599999999999999E-2</v>
      </c>
      <c r="D62" s="7">
        <v>0.63</v>
      </c>
      <c r="E62" s="7">
        <v>0.63</v>
      </c>
    </row>
    <row r="63" spans="1:5" x14ac:dyDescent="0.2">
      <c r="A63" s="3"/>
      <c r="B63" s="5" t="s">
        <v>9</v>
      </c>
      <c r="C63" s="4">
        <v>2.98E-2</v>
      </c>
      <c r="D63" s="7">
        <v>3971.58</v>
      </c>
      <c r="E63" s="7">
        <v>4257.08</v>
      </c>
    </row>
    <row r="64" spans="1:5" x14ac:dyDescent="0.2">
      <c r="A64" s="3"/>
      <c r="B64" s="5" t="s">
        <v>10</v>
      </c>
      <c r="C64" s="4">
        <v>3.2599999999999997E-2</v>
      </c>
      <c r="D64" s="7"/>
      <c r="E64" s="7"/>
    </row>
    <row r="65" spans="1:5" x14ac:dyDescent="0.2">
      <c r="A65" s="13" t="s">
        <v>28</v>
      </c>
      <c r="B65" s="14"/>
      <c r="C65" s="15"/>
      <c r="D65" s="16">
        <f>SUM(D55:D64)</f>
        <v>1113315.1099999999</v>
      </c>
      <c r="E65" s="16">
        <v>2834269.67</v>
      </c>
    </row>
    <row r="66" spans="1:5" x14ac:dyDescent="0.2">
      <c r="A66" s="3" t="s">
        <v>29</v>
      </c>
      <c r="B66" s="5" t="s">
        <v>27</v>
      </c>
      <c r="C66" s="4">
        <v>1.9E-2</v>
      </c>
      <c r="D66" s="7">
        <v>0</v>
      </c>
      <c r="E66" s="7">
        <v>0</v>
      </c>
    </row>
    <row r="67" spans="1:5" x14ac:dyDescent="0.2">
      <c r="A67" s="13" t="s">
        <v>30</v>
      </c>
      <c r="B67" s="14"/>
      <c r="C67" s="15"/>
      <c r="D67" s="16">
        <f>SUM(D66)</f>
        <v>0</v>
      </c>
      <c r="E67" s="16">
        <f t="shared" ref="E67" si="4">SUM(E66)</f>
        <v>0</v>
      </c>
    </row>
    <row r="68" spans="1:5" x14ac:dyDescent="0.2">
      <c r="A68" s="3" t="s">
        <v>31</v>
      </c>
      <c r="B68" s="5" t="s">
        <v>32</v>
      </c>
      <c r="C68" s="5" t="s">
        <v>33</v>
      </c>
      <c r="D68" s="7"/>
      <c r="E68" s="7"/>
    </row>
    <row r="69" spans="1:5" x14ac:dyDescent="0.2">
      <c r="A69" s="13" t="s">
        <v>34</v>
      </c>
      <c r="B69" s="14"/>
      <c r="C69" s="15"/>
      <c r="D69" s="16">
        <f>SUM(D68)</f>
        <v>0</v>
      </c>
      <c r="E69" s="16">
        <f t="shared" ref="E69" si="5">SUM(E68)</f>
        <v>0</v>
      </c>
    </row>
    <row r="70" spans="1:5" x14ac:dyDescent="0.2">
      <c r="B70"/>
      <c r="C70"/>
      <c r="D70" s="2"/>
      <c r="E70" s="2"/>
    </row>
    <row r="71" spans="1:5" x14ac:dyDescent="0.2">
      <c r="A71" s="17" t="s">
        <v>35</v>
      </c>
      <c r="B71" s="18"/>
      <c r="C71" s="19"/>
      <c r="D71" s="20">
        <f>SUM(D69,D67,D65,D54,D40,D26,D17)</f>
        <v>10940526.849999998</v>
      </c>
      <c r="E71" s="20">
        <f>SUM(E69,E67,E65,E54,E40,E26,E17)</f>
        <v>27305941.980000004</v>
      </c>
    </row>
    <row r="72" spans="1:5" x14ac:dyDescent="0.2">
      <c r="D72" s="6"/>
      <c r="E72" s="6"/>
    </row>
    <row r="73" spans="1:5" x14ac:dyDescent="0.2">
      <c r="D73" s="6"/>
      <c r="E73" s="6"/>
    </row>
  </sheetData>
  <mergeCells count="2">
    <mergeCell ref="A3:E3"/>
    <mergeCell ref="A1:C1"/>
  </mergeCells>
  <printOptions horizontalCentered="1"/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3B024-1AD5-4E06-B4FC-291C8EB6F4EA}">
  <sheetPr>
    <pageSetUpPr fitToPage="1"/>
  </sheetPr>
  <dimension ref="A1:H339"/>
  <sheetViews>
    <sheetView zoomScale="115" zoomScaleNormal="115" zoomScaleSheetLayoutView="40" workbookViewId="0">
      <pane xSplit="3" ySplit="8" topLeftCell="D9" activePane="bottomRight" state="frozen"/>
      <selection pane="topRight" activeCell="D1" sqref="D1"/>
      <selection pane="bottomLeft" activeCell="A7" sqref="A7"/>
      <selection pane="bottomRight" activeCell="B45" sqref="B45:C45"/>
    </sheetView>
  </sheetViews>
  <sheetFormatPr defaultColWidth="9.140625" defaultRowHeight="12.75" x14ac:dyDescent="0.2"/>
  <cols>
    <col min="1" max="1" width="2.140625" style="21" customWidth="1"/>
    <col min="2" max="2" width="9.42578125" style="21" bestFit="1" customWidth="1"/>
    <col min="3" max="3" width="63.85546875" style="21" customWidth="1"/>
    <col min="4" max="6" width="20.7109375" style="21" customWidth="1"/>
    <col min="7" max="7" width="13.7109375" style="21" customWidth="1"/>
    <col min="8" max="10" width="25.7109375" style="21" customWidth="1"/>
    <col min="11" max="16384" width="9.140625" style="21"/>
  </cols>
  <sheetData>
    <row r="1" spans="1:6" customFormat="1" ht="57" customHeight="1" x14ac:dyDescent="0.2">
      <c r="A1" s="63" t="s">
        <v>87</v>
      </c>
      <c r="B1" s="63"/>
      <c r="C1" s="63"/>
    </row>
    <row r="2" spans="1:6" customFormat="1" ht="18.75" customHeight="1" x14ac:dyDescent="0.2">
      <c r="A2" s="43"/>
      <c r="B2" s="43"/>
      <c r="C2" s="43"/>
    </row>
    <row r="3" spans="1:6" ht="15.75" x14ac:dyDescent="0.25">
      <c r="B3" s="59" t="s">
        <v>90</v>
      </c>
      <c r="C3" s="59"/>
      <c r="D3" s="59"/>
      <c r="E3" s="59"/>
      <c r="F3" s="59"/>
    </row>
    <row r="4" spans="1:6" ht="32.25" customHeight="1" thickBot="1" x14ac:dyDescent="0.25">
      <c r="B4" s="61" t="s">
        <v>44</v>
      </c>
      <c r="C4" s="61"/>
      <c r="D4" s="61" t="s">
        <v>45</v>
      </c>
      <c r="E4" s="61"/>
      <c r="F4" s="61"/>
    </row>
    <row r="5" spans="1:6" ht="13.5" thickTop="1" x14ac:dyDescent="0.2">
      <c r="B5" s="22"/>
      <c r="C5" s="23"/>
      <c r="D5" s="24" t="s">
        <v>46</v>
      </c>
      <c r="F5" s="24"/>
    </row>
    <row r="6" spans="1:6" ht="18" customHeight="1" x14ac:dyDescent="0.2">
      <c r="C6" s="23"/>
      <c r="D6" s="25" t="s">
        <v>47</v>
      </c>
      <c r="E6" s="24" t="s">
        <v>48</v>
      </c>
      <c r="F6" s="24" t="s">
        <v>49</v>
      </c>
    </row>
    <row r="7" spans="1:6" ht="21" customHeight="1" x14ac:dyDescent="0.2">
      <c r="C7" s="26"/>
      <c r="D7" s="25" t="s">
        <v>50</v>
      </c>
      <c r="E7" s="22" t="s">
        <v>51</v>
      </c>
      <c r="F7" s="22" t="s">
        <v>51</v>
      </c>
    </row>
    <row r="8" spans="1:6" ht="14.85" customHeight="1" x14ac:dyDescent="0.2">
      <c r="B8" s="62" t="s">
        <v>52</v>
      </c>
      <c r="C8" s="62"/>
      <c r="D8" s="27" t="s">
        <v>53</v>
      </c>
      <c r="E8" s="28" t="s">
        <v>54</v>
      </c>
      <c r="F8" s="28" t="s">
        <v>55</v>
      </c>
    </row>
    <row r="9" spans="1:6" x14ac:dyDescent="0.2">
      <c r="C9" s="21" t="s">
        <v>56</v>
      </c>
      <c r="D9" s="29"/>
      <c r="E9" s="29"/>
      <c r="F9" s="30"/>
    </row>
    <row r="10" spans="1:6" x14ac:dyDescent="0.2">
      <c r="B10" s="26"/>
      <c r="C10" s="26" t="s">
        <v>57</v>
      </c>
      <c r="D10" s="29"/>
      <c r="E10" s="29"/>
      <c r="F10" s="30"/>
    </row>
    <row r="11" spans="1:6" x14ac:dyDescent="0.2">
      <c r="B11" s="21">
        <v>350.2</v>
      </c>
      <c r="C11" s="21" t="s">
        <v>58</v>
      </c>
      <c r="D11" s="31">
        <f>E11/(F11/100)</f>
        <v>241267176.47058821</v>
      </c>
      <c r="E11" s="32">
        <v>2050771</v>
      </c>
      <c r="F11" s="30">
        <v>0.85</v>
      </c>
    </row>
    <row r="12" spans="1:6" x14ac:dyDescent="0.2">
      <c r="B12" s="21">
        <v>352</v>
      </c>
      <c r="C12" s="21" t="s">
        <v>59</v>
      </c>
      <c r="D12" s="31">
        <f t="shared" ref="D12:D20" si="0">E12/(F12/100)</f>
        <v>154507352.94117647</v>
      </c>
      <c r="E12" s="32">
        <v>2626625</v>
      </c>
      <c r="F12" s="30">
        <v>1.7</v>
      </c>
    </row>
    <row r="13" spans="1:6" x14ac:dyDescent="0.2">
      <c r="B13" s="21">
        <v>353</v>
      </c>
      <c r="C13" s="21" t="s">
        <v>60</v>
      </c>
      <c r="D13" s="31">
        <f t="shared" si="0"/>
        <v>1742280637.2549019</v>
      </c>
      <c r="E13" s="32">
        <v>35542525</v>
      </c>
      <c r="F13" s="30">
        <v>2.04</v>
      </c>
    </row>
    <row r="14" spans="1:6" x14ac:dyDescent="0.2">
      <c r="B14" s="21">
        <v>353.1</v>
      </c>
      <c r="C14" s="21" t="s">
        <v>61</v>
      </c>
      <c r="D14" s="31">
        <f t="shared" si="0"/>
        <v>399490265.15151513</v>
      </c>
      <c r="E14" s="32">
        <v>10546543</v>
      </c>
      <c r="F14" s="30">
        <v>2.64</v>
      </c>
    </row>
    <row r="15" spans="1:6" x14ac:dyDescent="0.2">
      <c r="B15" s="21">
        <v>354</v>
      </c>
      <c r="C15" s="21" t="s">
        <v>62</v>
      </c>
      <c r="D15" s="31">
        <f t="shared" si="0"/>
        <v>347550090.0900901</v>
      </c>
      <c r="E15" s="32">
        <v>3857806</v>
      </c>
      <c r="F15" s="30">
        <v>1.1100000000000001</v>
      </c>
    </row>
    <row r="16" spans="1:6" x14ac:dyDescent="0.2">
      <c r="B16" s="21">
        <v>355</v>
      </c>
      <c r="C16" s="21" t="s">
        <v>63</v>
      </c>
      <c r="D16" s="31">
        <f t="shared" si="0"/>
        <v>1240481206.8965518</v>
      </c>
      <c r="E16" s="32">
        <v>28779164</v>
      </c>
      <c r="F16" s="30">
        <v>2.3199999999999998</v>
      </c>
    </row>
    <row r="17" spans="2:8" x14ac:dyDescent="0.2">
      <c r="B17" s="21">
        <v>356</v>
      </c>
      <c r="C17" s="21" t="s">
        <v>64</v>
      </c>
      <c r="D17" s="31">
        <f t="shared" si="0"/>
        <v>854257731.09243703</v>
      </c>
      <c r="E17" s="32">
        <v>20331334</v>
      </c>
      <c r="F17" s="30">
        <v>2.38</v>
      </c>
    </row>
    <row r="18" spans="2:8" x14ac:dyDescent="0.2">
      <c r="B18" s="21">
        <v>357</v>
      </c>
      <c r="C18" s="21" t="s">
        <v>65</v>
      </c>
      <c r="D18" s="31">
        <f t="shared" si="0"/>
        <v>75625734.26573427</v>
      </c>
      <c r="E18" s="32">
        <v>1081448</v>
      </c>
      <c r="F18" s="30">
        <v>1.43</v>
      </c>
    </row>
    <row r="19" spans="2:8" x14ac:dyDescent="0.2">
      <c r="B19" s="21">
        <v>358</v>
      </c>
      <c r="C19" s="21" t="s">
        <v>66</v>
      </c>
      <c r="D19" s="31">
        <f t="shared" si="0"/>
        <v>104429358.28877005</v>
      </c>
      <c r="E19" s="32">
        <v>1952829</v>
      </c>
      <c r="F19" s="30">
        <v>1.87</v>
      </c>
    </row>
    <row r="20" spans="2:8" x14ac:dyDescent="0.2">
      <c r="B20" s="21">
        <v>359</v>
      </c>
      <c r="C20" s="21" t="s">
        <v>67</v>
      </c>
      <c r="D20" s="33">
        <f t="shared" si="0"/>
        <v>113519473.68421052</v>
      </c>
      <c r="E20" s="34">
        <v>1509809</v>
      </c>
      <c r="F20" s="35">
        <v>1.33</v>
      </c>
    </row>
    <row r="21" spans="2:8" x14ac:dyDescent="0.2">
      <c r="C21" s="21" t="s">
        <v>56</v>
      </c>
      <c r="D21" s="30"/>
      <c r="E21" s="29"/>
      <c r="F21" s="30"/>
    </row>
    <row r="22" spans="2:8" x14ac:dyDescent="0.2">
      <c r="B22" s="26"/>
      <c r="C22" s="26" t="s">
        <v>68</v>
      </c>
      <c r="D22" s="36">
        <f>SUM(D11:D20)</f>
        <v>5273409026.1359758</v>
      </c>
      <c r="E22" s="36">
        <f>SUM(E11:E20)</f>
        <v>108278854</v>
      </c>
      <c r="F22" s="37">
        <f>E22/D22*100</f>
        <v>2.0532989848378964</v>
      </c>
    </row>
    <row r="23" spans="2:8" x14ac:dyDescent="0.2">
      <c r="B23" s="26"/>
      <c r="C23" s="26" t="s">
        <v>56</v>
      </c>
      <c r="D23" s="30"/>
      <c r="E23" s="29"/>
      <c r="F23" s="30"/>
    </row>
    <row r="24" spans="2:8" x14ac:dyDescent="0.2">
      <c r="B24" s="26"/>
      <c r="C24" s="26" t="s">
        <v>69</v>
      </c>
      <c r="D24" s="30"/>
      <c r="E24" s="29"/>
      <c r="F24" s="30"/>
    </row>
    <row r="25" spans="2:8" x14ac:dyDescent="0.2">
      <c r="B25" s="21">
        <v>361</v>
      </c>
      <c r="C25" s="21" t="s">
        <v>59</v>
      </c>
      <c r="D25" s="31">
        <f t="shared" ref="D25:D40" si="1">E25/(F25/100)</f>
        <v>198219542.85714284</v>
      </c>
      <c r="E25" s="32">
        <v>3468842</v>
      </c>
      <c r="F25" s="30">
        <v>1.75</v>
      </c>
      <c r="G25" s="38"/>
    </row>
    <row r="26" spans="2:8" x14ac:dyDescent="0.2">
      <c r="B26" s="21">
        <v>362</v>
      </c>
      <c r="C26" s="21" t="s">
        <v>60</v>
      </c>
      <c r="D26" s="31">
        <f t="shared" si="1"/>
        <v>1743730894.7368422</v>
      </c>
      <c r="E26" s="32">
        <v>33130887</v>
      </c>
      <c r="F26" s="30">
        <v>1.9</v>
      </c>
      <c r="G26" s="38"/>
    </row>
    <row r="27" spans="2:8" x14ac:dyDescent="0.2">
      <c r="B27" s="21">
        <v>364.1</v>
      </c>
      <c r="C27" s="21" t="s">
        <v>70</v>
      </c>
      <c r="D27" s="31">
        <f t="shared" si="1"/>
        <v>1083906955.3072627</v>
      </c>
      <c r="E27" s="32">
        <v>38803869</v>
      </c>
      <c r="F27" s="30">
        <v>3.58</v>
      </c>
      <c r="G27" s="38"/>
    </row>
    <row r="28" spans="2:8" x14ac:dyDescent="0.2">
      <c r="B28" s="21">
        <v>364.2</v>
      </c>
      <c r="C28" s="21" t="s">
        <v>71</v>
      </c>
      <c r="D28" s="39">
        <f t="shared" si="1"/>
        <v>707994105.26315784</v>
      </c>
      <c r="E28" s="32">
        <v>20177832</v>
      </c>
      <c r="F28" s="40">
        <v>2.85</v>
      </c>
      <c r="G28" s="38"/>
    </row>
    <row r="29" spans="2:8" x14ac:dyDescent="0.2">
      <c r="B29" s="21">
        <v>365</v>
      </c>
      <c r="C29" s="21" t="s">
        <v>64</v>
      </c>
      <c r="D29" s="31">
        <f t="shared" si="1"/>
        <v>1990290933.8521402</v>
      </c>
      <c r="E29" s="32">
        <v>51150477</v>
      </c>
      <c r="F29" s="30">
        <v>2.57</v>
      </c>
      <c r="G29" s="38"/>
    </row>
    <row r="30" spans="2:8" x14ac:dyDescent="0.2">
      <c r="B30" s="21">
        <v>366.6</v>
      </c>
      <c r="C30" s="21" t="s">
        <v>72</v>
      </c>
      <c r="D30" s="31">
        <f t="shared" si="1"/>
        <v>1526427042.2535212</v>
      </c>
      <c r="E30" s="32">
        <v>21675264</v>
      </c>
      <c r="F30" s="30">
        <v>1.42</v>
      </c>
      <c r="G30" s="38"/>
      <c r="H30" s="41"/>
    </row>
    <row r="31" spans="2:8" x14ac:dyDescent="0.2">
      <c r="B31" s="21">
        <v>366.7</v>
      </c>
      <c r="C31" s="21" t="s">
        <v>73</v>
      </c>
      <c r="D31" s="31">
        <f t="shared" si="1"/>
        <v>194034250</v>
      </c>
      <c r="E31" s="32">
        <v>3880685</v>
      </c>
      <c r="F31" s="30">
        <v>2</v>
      </c>
      <c r="G31" s="38"/>
      <c r="H31" s="41"/>
    </row>
    <row r="32" spans="2:8" x14ac:dyDescent="0.2">
      <c r="B32" s="21">
        <v>367.6</v>
      </c>
      <c r="C32" s="21" t="s">
        <v>74</v>
      </c>
      <c r="D32" s="31">
        <f t="shared" si="1"/>
        <v>1720649846.9387755</v>
      </c>
      <c r="E32" s="32">
        <v>33724737</v>
      </c>
      <c r="F32" s="30">
        <v>1.96</v>
      </c>
      <c r="G32" s="38"/>
      <c r="H32" s="41"/>
    </row>
    <row r="33" spans="2:8" x14ac:dyDescent="0.2">
      <c r="B33" s="21">
        <v>367.7</v>
      </c>
      <c r="C33" s="21" t="s">
        <v>75</v>
      </c>
      <c r="D33" s="31">
        <f t="shared" si="1"/>
        <v>730464195.40229893</v>
      </c>
      <c r="E33" s="32">
        <v>12710077</v>
      </c>
      <c r="F33" s="30">
        <v>1.74</v>
      </c>
      <c r="G33" s="38"/>
      <c r="H33" s="41"/>
    </row>
    <row r="34" spans="2:8" x14ac:dyDescent="0.2">
      <c r="B34" s="21">
        <v>368</v>
      </c>
      <c r="C34" s="21" t="s">
        <v>76</v>
      </c>
      <c r="D34" s="31">
        <f t="shared" si="1"/>
        <v>2173777080.5369129</v>
      </c>
      <c r="E34" s="32">
        <v>64778557</v>
      </c>
      <c r="F34" s="30">
        <v>2.98</v>
      </c>
      <c r="G34" s="38"/>
    </row>
    <row r="35" spans="2:8" x14ac:dyDescent="0.2">
      <c r="B35" s="21">
        <v>369.1</v>
      </c>
      <c r="C35" s="21" t="s">
        <v>77</v>
      </c>
      <c r="D35" s="31">
        <f t="shared" si="1"/>
        <v>429591104.2944786</v>
      </c>
      <c r="E35" s="32">
        <v>14004670</v>
      </c>
      <c r="F35" s="30">
        <v>3.26</v>
      </c>
      <c r="G35" s="38"/>
      <c r="H35" s="41"/>
    </row>
    <row r="36" spans="2:8" x14ac:dyDescent="0.2">
      <c r="B36" s="21">
        <v>369.6</v>
      </c>
      <c r="C36" s="21" t="s">
        <v>78</v>
      </c>
      <c r="D36" s="31">
        <f t="shared" si="1"/>
        <v>819773208.33333337</v>
      </c>
      <c r="E36" s="32">
        <v>19674557</v>
      </c>
      <c r="F36" s="30">
        <v>2.4</v>
      </c>
      <c r="G36" s="38"/>
      <c r="H36" s="41"/>
    </row>
    <row r="37" spans="2:8" x14ac:dyDescent="0.2">
      <c r="B37" s="21">
        <v>370</v>
      </c>
      <c r="C37" s="21" t="s">
        <v>79</v>
      </c>
      <c r="D37" s="31">
        <f t="shared" si="1"/>
        <v>90450563.380281702</v>
      </c>
      <c r="E37" s="32">
        <v>2568796</v>
      </c>
      <c r="F37" s="30">
        <v>2.84</v>
      </c>
      <c r="G37" s="38"/>
    </row>
    <row r="38" spans="2:8" x14ac:dyDescent="0.2">
      <c r="B38" s="21">
        <v>370.1</v>
      </c>
      <c r="C38" s="21" t="s">
        <v>80</v>
      </c>
      <c r="D38" s="31">
        <f t="shared" si="1"/>
        <v>751938258.70646763</v>
      </c>
      <c r="E38" s="32">
        <v>45341877</v>
      </c>
      <c r="F38" s="30">
        <v>6.03</v>
      </c>
      <c r="G38" s="38"/>
    </row>
    <row r="39" spans="2:8" x14ac:dyDescent="0.2">
      <c r="B39" s="21">
        <v>371</v>
      </c>
      <c r="C39" s="21" t="s">
        <v>81</v>
      </c>
      <c r="D39" s="31">
        <f t="shared" si="1"/>
        <v>77826096.096096084</v>
      </c>
      <c r="E39" s="32">
        <v>2591609</v>
      </c>
      <c r="F39" s="30">
        <v>3.33</v>
      </c>
      <c r="G39" s="38"/>
    </row>
    <row r="40" spans="2:8" x14ac:dyDescent="0.2">
      <c r="B40" s="21">
        <v>373</v>
      </c>
      <c r="C40" s="21" t="s">
        <v>82</v>
      </c>
      <c r="D40" s="33">
        <f t="shared" si="1"/>
        <v>462825951.41700399</v>
      </c>
      <c r="E40" s="34">
        <v>11431801</v>
      </c>
      <c r="F40" s="35">
        <v>2.4700000000000002</v>
      </c>
      <c r="G40" s="38"/>
    </row>
    <row r="41" spans="2:8" x14ac:dyDescent="0.2">
      <c r="D41" s="30"/>
      <c r="E41" s="29"/>
      <c r="F41" s="30"/>
    </row>
    <row r="42" spans="2:8" x14ac:dyDescent="0.2">
      <c r="B42" s="26"/>
      <c r="C42" s="26" t="s">
        <v>83</v>
      </c>
      <c r="D42" s="36">
        <f>SUM(D25:D40)</f>
        <v>14701900029.375717</v>
      </c>
      <c r="E42" s="36">
        <f>SUM(E25:E40)</f>
        <v>379114537</v>
      </c>
      <c r="F42" s="37">
        <f>E42/D42*100</f>
        <v>2.5786771522217884</v>
      </c>
    </row>
    <row r="43" spans="2:8" x14ac:dyDescent="0.2">
      <c r="B43" s="26"/>
      <c r="C43" s="26" t="s">
        <v>56</v>
      </c>
      <c r="D43" s="30"/>
      <c r="E43" s="29"/>
      <c r="F43" s="30"/>
    </row>
    <row r="44" spans="2:8" x14ac:dyDescent="0.2">
      <c r="D44" s="30"/>
      <c r="E44" s="29"/>
      <c r="F44" s="30"/>
    </row>
    <row r="45" spans="2:8" x14ac:dyDescent="0.2">
      <c r="B45" s="42" t="s">
        <v>46</v>
      </c>
      <c r="C45" s="21" t="s">
        <v>84</v>
      </c>
      <c r="D45" s="30"/>
      <c r="E45" s="29"/>
      <c r="F45" s="30"/>
    </row>
    <row r="46" spans="2:8" x14ac:dyDescent="0.2">
      <c r="D46" s="30"/>
      <c r="E46" s="29"/>
      <c r="F46" s="30"/>
    </row>
    <row r="47" spans="2:8" x14ac:dyDescent="0.2">
      <c r="D47" s="30"/>
      <c r="E47" s="29"/>
      <c r="F47" s="30"/>
    </row>
    <row r="48" spans="2:8" x14ac:dyDescent="0.2">
      <c r="D48" s="30"/>
      <c r="E48" s="29"/>
      <c r="F48" s="30"/>
    </row>
    <row r="49" spans="4:6" x14ac:dyDescent="0.2">
      <c r="D49" s="30"/>
      <c r="E49" s="29"/>
      <c r="F49" s="30"/>
    </row>
    <row r="50" spans="4:6" x14ac:dyDescent="0.2">
      <c r="D50" s="30"/>
      <c r="E50" s="29"/>
      <c r="F50" s="30"/>
    </row>
    <row r="51" spans="4:6" x14ac:dyDescent="0.2">
      <c r="D51" s="30"/>
      <c r="E51" s="29"/>
      <c r="F51" s="30"/>
    </row>
    <row r="52" spans="4:6" x14ac:dyDescent="0.2">
      <c r="E52" s="29"/>
    </row>
    <row r="53" spans="4:6" x14ac:dyDescent="0.2">
      <c r="E53" s="29"/>
    </row>
    <row r="54" spans="4:6" x14ac:dyDescent="0.2">
      <c r="E54" s="29"/>
    </row>
    <row r="55" spans="4:6" x14ac:dyDescent="0.2">
      <c r="E55" s="29"/>
    </row>
    <row r="56" spans="4:6" x14ac:dyDescent="0.2">
      <c r="E56" s="29"/>
    </row>
    <row r="57" spans="4:6" x14ac:dyDescent="0.2">
      <c r="E57" s="29"/>
    </row>
    <row r="58" spans="4:6" x14ac:dyDescent="0.2">
      <c r="E58" s="29"/>
    </row>
    <row r="59" spans="4:6" x14ac:dyDescent="0.2">
      <c r="E59" s="29"/>
    </row>
    <row r="60" spans="4:6" x14ac:dyDescent="0.2">
      <c r="E60" s="29"/>
    </row>
    <row r="61" spans="4:6" x14ac:dyDescent="0.2">
      <c r="E61" s="29"/>
    </row>
    <row r="62" spans="4:6" x14ac:dyDescent="0.2">
      <c r="E62" s="29"/>
    </row>
    <row r="63" spans="4:6" x14ac:dyDescent="0.2">
      <c r="E63" s="29"/>
    </row>
    <row r="64" spans="4:6" x14ac:dyDescent="0.2">
      <c r="E64" s="29"/>
    </row>
    <row r="65" spans="5:5" x14ac:dyDescent="0.2">
      <c r="E65" s="29"/>
    </row>
    <row r="66" spans="5:5" x14ac:dyDescent="0.2">
      <c r="E66" s="29"/>
    </row>
    <row r="67" spans="5:5" x14ac:dyDescent="0.2">
      <c r="E67" s="29"/>
    </row>
    <row r="68" spans="5:5" x14ac:dyDescent="0.2">
      <c r="E68" s="29"/>
    </row>
    <row r="69" spans="5:5" x14ac:dyDescent="0.2">
      <c r="E69" s="29"/>
    </row>
    <row r="70" spans="5:5" x14ac:dyDescent="0.2">
      <c r="E70" s="29"/>
    </row>
    <row r="71" spans="5:5" x14ac:dyDescent="0.2">
      <c r="E71" s="29"/>
    </row>
    <row r="72" spans="5:5" x14ac:dyDescent="0.2">
      <c r="E72" s="29"/>
    </row>
    <row r="73" spans="5:5" x14ac:dyDescent="0.2">
      <c r="E73" s="29"/>
    </row>
    <row r="74" spans="5:5" x14ac:dyDescent="0.2">
      <c r="E74" s="29"/>
    </row>
    <row r="75" spans="5:5" x14ac:dyDescent="0.2">
      <c r="E75" s="29"/>
    </row>
    <row r="76" spans="5:5" x14ac:dyDescent="0.2">
      <c r="E76" s="29"/>
    </row>
    <row r="77" spans="5:5" x14ac:dyDescent="0.2">
      <c r="E77" s="29"/>
    </row>
    <row r="78" spans="5:5" x14ac:dyDescent="0.2">
      <c r="E78" s="29"/>
    </row>
    <row r="79" spans="5:5" x14ac:dyDescent="0.2">
      <c r="E79" s="29"/>
    </row>
    <row r="80" spans="5:5" x14ac:dyDescent="0.2">
      <c r="E80" s="29"/>
    </row>
    <row r="81" spans="5:5" x14ac:dyDescent="0.2">
      <c r="E81" s="29"/>
    </row>
    <row r="82" spans="5:5" x14ac:dyDescent="0.2">
      <c r="E82" s="29"/>
    </row>
    <row r="83" spans="5:5" x14ac:dyDescent="0.2">
      <c r="E83" s="29"/>
    </row>
    <row r="84" spans="5:5" x14ac:dyDescent="0.2">
      <c r="E84" s="29"/>
    </row>
    <row r="85" spans="5:5" x14ac:dyDescent="0.2">
      <c r="E85" s="29"/>
    </row>
    <row r="86" spans="5:5" x14ac:dyDescent="0.2">
      <c r="E86" s="29"/>
    </row>
    <row r="87" spans="5:5" x14ac:dyDescent="0.2">
      <c r="E87" s="29"/>
    </row>
    <row r="88" spans="5:5" x14ac:dyDescent="0.2">
      <c r="E88" s="29"/>
    </row>
    <row r="89" spans="5:5" x14ac:dyDescent="0.2">
      <c r="E89" s="29"/>
    </row>
    <row r="90" spans="5:5" x14ac:dyDescent="0.2">
      <c r="E90" s="29"/>
    </row>
    <row r="91" spans="5:5" x14ac:dyDescent="0.2">
      <c r="E91" s="29"/>
    </row>
    <row r="92" spans="5:5" x14ac:dyDescent="0.2">
      <c r="E92" s="29"/>
    </row>
    <row r="93" spans="5:5" x14ac:dyDescent="0.2">
      <c r="E93" s="29"/>
    </row>
    <row r="94" spans="5:5" x14ac:dyDescent="0.2">
      <c r="E94" s="29"/>
    </row>
    <row r="95" spans="5:5" x14ac:dyDescent="0.2">
      <c r="E95" s="29"/>
    </row>
    <row r="96" spans="5:5" x14ac:dyDescent="0.2">
      <c r="E96" s="29"/>
    </row>
    <row r="97" spans="5:5" x14ac:dyDescent="0.2">
      <c r="E97" s="29"/>
    </row>
    <row r="98" spans="5:5" x14ac:dyDescent="0.2">
      <c r="E98" s="29"/>
    </row>
    <row r="99" spans="5:5" x14ac:dyDescent="0.2">
      <c r="E99" s="29"/>
    </row>
    <row r="100" spans="5:5" x14ac:dyDescent="0.2">
      <c r="E100" s="29"/>
    </row>
    <row r="101" spans="5:5" x14ac:dyDescent="0.2">
      <c r="E101" s="29"/>
    </row>
    <row r="102" spans="5:5" x14ac:dyDescent="0.2">
      <c r="E102" s="29"/>
    </row>
    <row r="103" spans="5:5" x14ac:dyDescent="0.2">
      <c r="E103" s="29"/>
    </row>
    <row r="104" spans="5:5" x14ac:dyDescent="0.2">
      <c r="E104" s="29"/>
    </row>
    <row r="105" spans="5:5" x14ac:dyDescent="0.2">
      <c r="E105" s="29"/>
    </row>
    <row r="106" spans="5:5" x14ac:dyDescent="0.2">
      <c r="E106" s="29"/>
    </row>
    <row r="107" spans="5:5" x14ac:dyDescent="0.2">
      <c r="E107" s="29"/>
    </row>
    <row r="108" spans="5:5" x14ac:dyDescent="0.2">
      <c r="E108" s="29"/>
    </row>
    <row r="109" spans="5:5" x14ac:dyDescent="0.2">
      <c r="E109" s="29"/>
    </row>
    <row r="110" spans="5:5" x14ac:dyDescent="0.2">
      <c r="E110" s="29"/>
    </row>
    <row r="111" spans="5:5" x14ac:dyDescent="0.2">
      <c r="E111" s="29"/>
    </row>
    <row r="112" spans="5:5" x14ac:dyDescent="0.2">
      <c r="E112" s="29"/>
    </row>
    <row r="113" spans="5:5" x14ac:dyDescent="0.2">
      <c r="E113" s="29"/>
    </row>
    <row r="114" spans="5:5" x14ac:dyDescent="0.2">
      <c r="E114" s="29"/>
    </row>
    <row r="115" spans="5:5" x14ac:dyDescent="0.2">
      <c r="E115" s="29"/>
    </row>
    <row r="116" spans="5:5" x14ac:dyDescent="0.2">
      <c r="E116" s="29"/>
    </row>
    <row r="117" spans="5:5" x14ac:dyDescent="0.2">
      <c r="E117" s="29"/>
    </row>
    <row r="118" spans="5:5" x14ac:dyDescent="0.2">
      <c r="E118" s="29"/>
    </row>
    <row r="119" spans="5:5" x14ac:dyDescent="0.2">
      <c r="E119" s="29"/>
    </row>
    <row r="120" spans="5:5" x14ac:dyDescent="0.2">
      <c r="E120" s="29"/>
    </row>
    <row r="121" spans="5:5" x14ac:dyDescent="0.2">
      <c r="E121" s="29"/>
    </row>
    <row r="122" spans="5:5" x14ac:dyDescent="0.2">
      <c r="E122" s="29"/>
    </row>
    <row r="123" spans="5:5" x14ac:dyDescent="0.2">
      <c r="E123" s="29"/>
    </row>
    <row r="124" spans="5:5" x14ac:dyDescent="0.2">
      <c r="E124" s="29"/>
    </row>
    <row r="125" spans="5:5" x14ac:dyDescent="0.2">
      <c r="E125" s="29"/>
    </row>
    <row r="126" spans="5:5" x14ac:dyDescent="0.2">
      <c r="E126" s="29"/>
    </row>
    <row r="127" spans="5:5" x14ac:dyDescent="0.2">
      <c r="E127" s="29"/>
    </row>
    <row r="128" spans="5:5" x14ac:dyDescent="0.2">
      <c r="E128" s="29"/>
    </row>
    <row r="129" spans="5:5" x14ac:dyDescent="0.2">
      <c r="E129" s="29"/>
    </row>
    <row r="130" spans="5:5" x14ac:dyDescent="0.2">
      <c r="E130" s="29"/>
    </row>
    <row r="131" spans="5:5" x14ac:dyDescent="0.2">
      <c r="E131" s="29"/>
    </row>
    <row r="132" spans="5:5" x14ac:dyDescent="0.2">
      <c r="E132" s="29"/>
    </row>
    <row r="133" spans="5:5" x14ac:dyDescent="0.2">
      <c r="E133" s="29"/>
    </row>
    <row r="134" spans="5:5" x14ac:dyDescent="0.2">
      <c r="E134" s="29"/>
    </row>
    <row r="135" spans="5:5" x14ac:dyDescent="0.2">
      <c r="E135" s="29"/>
    </row>
    <row r="136" spans="5:5" x14ac:dyDescent="0.2">
      <c r="E136" s="29"/>
    </row>
    <row r="137" spans="5:5" x14ac:dyDescent="0.2">
      <c r="E137" s="29"/>
    </row>
    <row r="138" spans="5:5" x14ac:dyDescent="0.2">
      <c r="E138" s="29"/>
    </row>
    <row r="139" spans="5:5" x14ac:dyDescent="0.2">
      <c r="E139" s="29"/>
    </row>
    <row r="140" spans="5:5" x14ac:dyDescent="0.2">
      <c r="E140" s="29"/>
    </row>
    <row r="141" spans="5:5" x14ac:dyDescent="0.2">
      <c r="E141" s="29"/>
    </row>
    <row r="142" spans="5:5" x14ac:dyDescent="0.2">
      <c r="E142" s="29"/>
    </row>
    <row r="143" spans="5:5" x14ac:dyDescent="0.2">
      <c r="E143" s="29"/>
    </row>
    <row r="144" spans="5:5" x14ac:dyDescent="0.2">
      <c r="E144" s="29"/>
    </row>
    <row r="145" spans="5:5" x14ac:dyDescent="0.2">
      <c r="E145" s="29"/>
    </row>
    <row r="146" spans="5:5" x14ac:dyDescent="0.2">
      <c r="E146" s="29"/>
    </row>
    <row r="147" spans="5:5" x14ac:dyDescent="0.2">
      <c r="E147" s="29"/>
    </row>
    <row r="148" spans="5:5" x14ac:dyDescent="0.2">
      <c r="E148" s="29"/>
    </row>
    <row r="149" spans="5:5" x14ac:dyDescent="0.2">
      <c r="E149" s="29"/>
    </row>
    <row r="150" spans="5:5" x14ac:dyDescent="0.2">
      <c r="E150" s="29"/>
    </row>
    <row r="151" spans="5:5" x14ac:dyDescent="0.2">
      <c r="E151" s="29"/>
    </row>
    <row r="152" spans="5:5" x14ac:dyDescent="0.2">
      <c r="E152" s="29"/>
    </row>
    <row r="153" spans="5:5" x14ac:dyDescent="0.2">
      <c r="E153" s="29"/>
    </row>
    <row r="154" spans="5:5" x14ac:dyDescent="0.2">
      <c r="E154" s="29"/>
    </row>
    <row r="155" spans="5:5" x14ac:dyDescent="0.2">
      <c r="E155" s="29"/>
    </row>
    <row r="156" spans="5:5" x14ac:dyDescent="0.2">
      <c r="E156" s="29"/>
    </row>
    <row r="157" spans="5:5" x14ac:dyDescent="0.2">
      <c r="E157" s="29"/>
    </row>
    <row r="158" spans="5:5" x14ac:dyDescent="0.2">
      <c r="E158" s="29"/>
    </row>
    <row r="159" spans="5:5" x14ac:dyDescent="0.2">
      <c r="E159" s="29"/>
    </row>
    <row r="160" spans="5:5" x14ac:dyDescent="0.2">
      <c r="E160" s="29"/>
    </row>
    <row r="161" spans="5:5" x14ac:dyDescent="0.2">
      <c r="E161" s="29"/>
    </row>
    <row r="162" spans="5:5" x14ac:dyDescent="0.2">
      <c r="E162" s="29"/>
    </row>
    <row r="163" spans="5:5" x14ac:dyDescent="0.2">
      <c r="E163" s="29"/>
    </row>
    <row r="164" spans="5:5" x14ac:dyDescent="0.2">
      <c r="E164" s="29"/>
    </row>
    <row r="165" spans="5:5" x14ac:dyDescent="0.2">
      <c r="E165" s="29"/>
    </row>
    <row r="166" spans="5:5" x14ac:dyDescent="0.2">
      <c r="E166" s="29"/>
    </row>
    <row r="167" spans="5:5" x14ac:dyDescent="0.2">
      <c r="E167" s="29"/>
    </row>
    <row r="168" spans="5:5" x14ac:dyDescent="0.2">
      <c r="E168" s="29"/>
    </row>
    <row r="169" spans="5:5" x14ac:dyDescent="0.2">
      <c r="E169" s="29"/>
    </row>
    <row r="170" spans="5:5" x14ac:dyDescent="0.2">
      <c r="E170" s="29"/>
    </row>
    <row r="171" spans="5:5" x14ac:dyDescent="0.2">
      <c r="E171" s="29"/>
    </row>
    <row r="172" spans="5:5" x14ac:dyDescent="0.2">
      <c r="E172" s="29"/>
    </row>
    <row r="173" spans="5:5" x14ac:dyDescent="0.2">
      <c r="E173" s="29"/>
    </row>
    <row r="174" spans="5:5" x14ac:dyDescent="0.2">
      <c r="E174" s="29"/>
    </row>
    <row r="175" spans="5:5" x14ac:dyDescent="0.2">
      <c r="E175" s="29"/>
    </row>
    <row r="176" spans="5:5" x14ac:dyDescent="0.2">
      <c r="E176" s="29"/>
    </row>
    <row r="177" spans="5:5" x14ac:dyDescent="0.2">
      <c r="E177" s="29"/>
    </row>
    <row r="178" spans="5:5" x14ac:dyDescent="0.2">
      <c r="E178" s="29"/>
    </row>
    <row r="179" spans="5:5" x14ac:dyDescent="0.2">
      <c r="E179" s="29"/>
    </row>
    <row r="180" spans="5:5" x14ac:dyDescent="0.2">
      <c r="E180" s="29"/>
    </row>
    <row r="181" spans="5:5" x14ac:dyDescent="0.2">
      <c r="E181" s="29"/>
    </row>
    <row r="182" spans="5:5" x14ac:dyDescent="0.2">
      <c r="E182" s="29"/>
    </row>
    <row r="183" spans="5:5" x14ac:dyDescent="0.2">
      <c r="E183" s="29"/>
    </row>
    <row r="184" spans="5:5" x14ac:dyDescent="0.2">
      <c r="E184" s="29"/>
    </row>
    <row r="185" spans="5:5" x14ac:dyDescent="0.2">
      <c r="E185" s="29"/>
    </row>
    <row r="186" spans="5:5" x14ac:dyDescent="0.2">
      <c r="E186" s="29"/>
    </row>
    <row r="187" spans="5:5" x14ac:dyDescent="0.2">
      <c r="E187" s="29"/>
    </row>
    <row r="188" spans="5:5" x14ac:dyDescent="0.2">
      <c r="E188" s="29"/>
    </row>
    <row r="189" spans="5:5" x14ac:dyDescent="0.2">
      <c r="E189" s="29"/>
    </row>
    <row r="190" spans="5:5" x14ac:dyDescent="0.2">
      <c r="E190" s="29"/>
    </row>
    <row r="191" spans="5:5" x14ac:dyDescent="0.2">
      <c r="E191" s="29"/>
    </row>
    <row r="192" spans="5:5" x14ac:dyDescent="0.2">
      <c r="E192" s="29"/>
    </row>
    <row r="193" spans="5:5" x14ac:dyDescent="0.2">
      <c r="E193" s="29"/>
    </row>
    <row r="194" spans="5:5" x14ac:dyDescent="0.2">
      <c r="E194" s="29"/>
    </row>
    <row r="195" spans="5:5" x14ac:dyDescent="0.2">
      <c r="E195" s="29"/>
    </row>
    <row r="196" spans="5:5" x14ac:dyDescent="0.2">
      <c r="E196" s="29"/>
    </row>
    <row r="197" spans="5:5" x14ac:dyDescent="0.2">
      <c r="E197" s="29"/>
    </row>
    <row r="198" spans="5:5" x14ac:dyDescent="0.2">
      <c r="E198" s="29"/>
    </row>
    <row r="199" spans="5:5" x14ac:dyDescent="0.2">
      <c r="E199" s="29"/>
    </row>
    <row r="200" spans="5:5" x14ac:dyDescent="0.2">
      <c r="E200" s="29"/>
    </row>
    <row r="201" spans="5:5" x14ac:dyDescent="0.2">
      <c r="E201" s="29"/>
    </row>
    <row r="202" spans="5:5" x14ac:dyDescent="0.2">
      <c r="E202" s="29"/>
    </row>
    <row r="203" spans="5:5" x14ac:dyDescent="0.2">
      <c r="E203" s="29"/>
    </row>
    <row r="204" spans="5:5" x14ac:dyDescent="0.2">
      <c r="E204" s="29"/>
    </row>
    <row r="205" spans="5:5" x14ac:dyDescent="0.2">
      <c r="E205" s="29"/>
    </row>
    <row r="206" spans="5:5" x14ac:dyDescent="0.2">
      <c r="E206" s="29"/>
    </row>
    <row r="207" spans="5:5" x14ac:dyDescent="0.2">
      <c r="E207" s="29"/>
    </row>
    <row r="208" spans="5:5" x14ac:dyDescent="0.2">
      <c r="E208" s="29"/>
    </row>
    <row r="209" spans="5:5" x14ac:dyDescent="0.2">
      <c r="E209" s="29"/>
    </row>
    <row r="210" spans="5:5" x14ac:dyDescent="0.2">
      <c r="E210" s="29"/>
    </row>
    <row r="211" spans="5:5" x14ac:dyDescent="0.2">
      <c r="E211" s="29"/>
    </row>
    <row r="212" spans="5:5" x14ac:dyDescent="0.2">
      <c r="E212" s="29"/>
    </row>
    <row r="213" spans="5:5" x14ac:dyDescent="0.2">
      <c r="E213" s="29"/>
    </row>
    <row r="214" spans="5:5" x14ac:dyDescent="0.2">
      <c r="E214" s="29"/>
    </row>
    <row r="215" spans="5:5" x14ac:dyDescent="0.2">
      <c r="E215" s="29"/>
    </row>
    <row r="216" spans="5:5" x14ac:dyDescent="0.2">
      <c r="E216" s="29"/>
    </row>
    <row r="217" spans="5:5" x14ac:dyDescent="0.2">
      <c r="E217" s="29"/>
    </row>
    <row r="218" spans="5:5" x14ac:dyDescent="0.2">
      <c r="E218" s="29"/>
    </row>
    <row r="219" spans="5:5" x14ac:dyDescent="0.2">
      <c r="E219" s="29"/>
    </row>
    <row r="220" spans="5:5" x14ac:dyDescent="0.2">
      <c r="E220" s="29"/>
    </row>
    <row r="221" spans="5:5" x14ac:dyDescent="0.2">
      <c r="E221" s="29"/>
    </row>
    <row r="222" spans="5:5" x14ac:dyDescent="0.2">
      <c r="E222" s="29"/>
    </row>
    <row r="223" spans="5:5" x14ac:dyDescent="0.2">
      <c r="E223" s="29"/>
    </row>
    <row r="224" spans="5:5" x14ac:dyDescent="0.2">
      <c r="E224" s="29"/>
    </row>
    <row r="225" spans="5:5" x14ac:dyDescent="0.2">
      <c r="E225" s="29"/>
    </row>
    <row r="226" spans="5:5" x14ac:dyDescent="0.2">
      <c r="E226" s="29"/>
    </row>
    <row r="227" spans="5:5" x14ac:dyDescent="0.2">
      <c r="E227" s="29"/>
    </row>
    <row r="228" spans="5:5" x14ac:dyDescent="0.2">
      <c r="E228" s="29"/>
    </row>
    <row r="229" spans="5:5" x14ac:dyDescent="0.2">
      <c r="E229" s="29"/>
    </row>
    <row r="230" spans="5:5" x14ac:dyDescent="0.2">
      <c r="E230" s="29"/>
    </row>
    <row r="231" spans="5:5" x14ac:dyDescent="0.2">
      <c r="E231" s="29"/>
    </row>
    <row r="232" spans="5:5" x14ac:dyDescent="0.2">
      <c r="E232" s="29"/>
    </row>
    <row r="233" spans="5:5" x14ac:dyDescent="0.2">
      <c r="E233" s="29"/>
    </row>
    <row r="234" spans="5:5" x14ac:dyDescent="0.2">
      <c r="E234" s="29"/>
    </row>
    <row r="235" spans="5:5" x14ac:dyDescent="0.2">
      <c r="E235" s="29"/>
    </row>
    <row r="236" spans="5:5" x14ac:dyDescent="0.2">
      <c r="E236" s="29"/>
    </row>
    <row r="237" spans="5:5" x14ac:dyDescent="0.2">
      <c r="E237" s="29"/>
    </row>
    <row r="238" spans="5:5" x14ac:dyDescent="0.2">
      <c r="E238" s="29"/>
    </row>
    <row r="239" spans="5:5" x14ac:dyDescent="0.2">
      <c r="E239" s="29"/>
    </row>
    <row r="240" spans="5:5" x14ac:dyDescent="0.2">
      <c r="E240" s="29"/>
    </row>
    <row r="241" spans="5:5" x14ac:dyDescent="0.2">
      <c r="E241" s="29"/>
    </row>
    <row r="242" spans="5:5" x14ac:dyDescent="0.2">
      <c r="E242" s="29"/>
    </row>
    <row r="243" spans="5:5" x14ac:dyDescent="0.2">
      <c r="E243" s="29"/>
    </row>
    <row r="244" spans="5:5" x14ac:dyDescent="0.2">
      <c r="E244" s="29"/>
    </row>
    <row r="245" spans="5:5" x14ac:dyDescent="0.2">
      <c r="E245" s="29"/>
    </row>
    <row r="246" spans="5:5" x14ac:dyDescent="0.2">
      <c r="E246" s="29"/>
    </row>
    <row r="247" spans="5:5" x14ac:dyDescent="0.2">
      <c r="E247" s="29"/>
    </row>
    <row r="248" spans="5:5" x14ac:dyDescent="0.2">
      <c r="E248" s="29"/>
    </row>
    <row r="249" spans="5:5" x14ac:dyDescent="0.2">
      <c r="E249" s="29"/>
    </row>
    <row r="250" spans="5:5" x14ac:dyDescent="0.2">
      <c r="E250" s="29"/>
    </row>
    <row r="251" spans="5:5" x14ac:dyDescent="0.2">
      <c r="E251" s="29"/>
    </row>
    <row r="252" spans="5:5" x14ac:dyDescent="0.2">
      <c r="E252" s="29"/>
    </row>
    <row r="253" spans="5:5" x14ac:dyDescent="0.2">
      <c r="E253" s="29"/>
    </row>
    <row r="254" spans="5:5" x14ac:dyDescent="0.2">
      <c r="E254" s="29"/>
    </row>
    <row r="255" spans="5:5" x14ac:dyDescent="0.2">
      <c r="E255" s="29"/>
    </row>
    <row r="256" spans="5:5" x14ac:dyDescent="0.2">
      <c r="E256" s="29"/>
    </row>
    <row r="257" spans="5:5" x14ac:dyDescent="0.2">
      <c r="E257" s="29"/>
    </row>
    <row r="258" spans="5:5" x14ac:dyDescent="0.2">
      <c r="E258" s="29"/>
    </row>
    <row r="259" spans="5:5" x14ac:dyDescent="0.2">
      <c r="E259" s="29"/>
    </row>
    <row r="260" spans="5:5" x14ac:dyDescent="0.2">
      <c r="E260" s="29"/>
    </row>
    <row r="261" spans="5:5" x14ac:dyDescent="0.2">
      <c r="E261" s="29"/>
    </row>
    <row r="262" spans="5:5" x14ac:dyDescent="0.2">
      <c r="E262" s="29"/>
    </row>
    <row r="263" spans="5:5" x14ac:dyDescent="0.2">
      <c r="E263" s="29"/>
    </row>
    <row r="264" spans="5:5" x14ac:dyDescent="0.2">
      <c r="E264" s="29"/>
    </row>
    <row r="265" spans="5:5" x14ac:dyDescent="0.2">
      <c r="E265" s="29"/>
    </row>
    <row r="266" spans="5:5" x14ac:dyDescent="0.2">
      <c r="E266" s="29"/>
    </row>
    <row r="267" spans="5:5" x14ac:dyDescent="0.2">
      <c r="E267" s="29"/>
    </row>
    <row r="268" spans="5:5" x14ac:dyDescent="0.2">
      <c r="E268" s="29"/>
    </row>
    <row r="269" spans="5:5" x14ac:dyDescent="0.2">
      <c r="E269" s="29"/>
    </row>
    <row r="270" spans="5:5" x14ac:dyDescent="0.2">
      <c r="E270" s="29"/>
    </row>
    <row r="271" spans="5:5" x14ac:dyDescent="0.2">
      <c r="E271" s="29"/>
    </row>
    <row r="272" spans="5:5" x14ac:dyDescent="0.2">
      <c r="E272" s="29"/>
    </row>
    <row r="273" spans="5:5" x14ac:dyDescent="0.2">
      <c r="E273" s="29"/>
    </row>
    <row r="274" spans="5:5" x14ac:dyDescent="0.2">
      <c r="E274" s="29"/>
    </row>
    <row r="275" spans="5:5" x14ac:dyDescent="0.2">
      <c r="E275" s="29"/>
    </row>
    <row r="276" spans="5:5" x14ac:dyDescent="0.2">
      <c r="E276" s="29"/>
    </row>
    <row r="277" spans="5:5" x14ac:dyDescent="0.2">
      <c r="E277" s="29"/>
    </row>
    <row r="278" spans="5:5" x14ac:dyDescent="0.2">
      <c r="E278" s="29"/>
    </row>
    <row r="279" spans="5:5" x14ac:dyDescent="0.2">
      <c r="E279" s="29"/>
    </row>
    <row r="280" spans="5:5" x14ac:dyDescent="0.2">
      <c r="E280" s="29"/>
    </row>
    <row r="281" spans="5:5" x14ac:dyDescent="0.2">
      <c r="E281" s="29"/>
    </row>
    <row r="282" spans="5:5" x14ac:dyDescent="0.2">
      <c r="E282" s="29"/>
    </row>
    <row r="283" spans="5:5" x14ac:dyDescent="0.2">
      <c r="E283" s="29"/>
    </row>
    <row r="284" spans="5:5" x14ac:dyDescent="0.2">
      <c r="E284" s="29"/>
    </row>
    <row r="285" spans="5:5" x14ac:dyDescent="0.2">
      <c r="E285" s="29"/>
    </row>
    <row r="286" spans="5:5" x14ac:dyDescent="0.2">
      <c r="E286" s="29"/>
    </row>
    <row r="287" spans="5:5" x14ac:dyDescent="0.2">
      <c r="E287" s="29"/>
    </row>
    <row r="288" spans="5:5" x14ac:dyDescent="0.2">
      <c r="E288" s="29"/>
    </row>
    <row r="289" spans="5:5" x14ac:dyDescent="0.2">
      <c r="E289" s="29"/>
    </row>
    <row r="290" spans="5:5" x14ac:dyDescent="0.2">
      <c r="E290" s="29"/>
    </row>
    <row r="291" spans="5:5" x14ac:dyDescent="0.2">
      <c r="E291" s="29"/>
    </row>
    <row r="292" spans="5:5" x14ac:dyDescent="0.2">
      <c r="E292" s="29"/>
    </row>
    <row r="293" spans="5:5" x14ac:dyDescent="0.2">
      <c r="E293" s="29"/>
    </row>
    <row r="294" spans="5:5" x14ac:dyDescent="0.2">
      <c r="E294" s="29"/>
    </row>
    <row r="295" spans="5:5" x14ac:dyDescent="0.2">
      <c r="E295" s="29"/>
    </row>
    <row r="296" spans="5:5" x14ac:dyDescent="0.2">
      <c r="E296" s="29"/>
    </row>
    <row r="297" spans="5:5" x14ac:dyDescent="0.2">
      <c r="E297" s="29"/>
    </row>
    <row r="298" spans="5:5" x14ac:dyDescent="0.2">
      <c r="E298" s="29"/>
    </row>
    <row r="299" spans="5:5" x14ac:dyDescent="0.2">
      <c r="E299" s="29"/>
    </row>
    <row r="300" spans="5:5" x14ac:dyDescent="0.2">
      <c r="E300" s="29"/>
    </row>
    <row r="301" spans="5:5" x14ac:dyDescent="0.2">
      <c r="E301" s="29"/>
    </row>
    <row r="302" spans="5:5" x14ac:dyDescent="0.2">
      <c r="E302" s="29"/>
    </row>
    <row r="303" spans="5:5" x14ac:dyDescent="0.2">
      <c r="E303" s="29"/>
    </row>
    <row r="304" spans="5:5" x14ac:dyDescent="0.2">
      <c r="E304" s="29"/>
    </row>
    <row r="305" spans="5:5" x14ac:dyDescent="0.2">
      <c r="E305" s="29"/>
    </row>
    <row r="306" spans="5:5" x14ac:dyDescent="0.2">
      <c r="E306" s="29"/>
    </row>
    <row r="307" spans="5:5" x14ac:dyDescent="0.2">
      <c r="E307" s="29"/>
    </row>
    <row r="308" spans="5:5" x14ac:dyDescent="0.2">
      <c r="E308" s="29"/>
    </row>
    <row r="309" spans="5:5" x14ac:dyDescent="0.2">
      <c r="E309" s="29"/>
    </row>
    <row r="310" spans="5:5" x14ac:dyDescent="0.2">
      <c r="E310" s="29"/>
    </row>
    <row r="311" spans="5:5" x14ac:dyDescent="0.2">
      <c r="E311" s="29"/>
    </row>
    <row r="312" spans="5:5" x14ac:dyDescent="0.2">
      <c r="E312" s="29"/>
    </row>
    <row r="313" spans="5:5" x14ac:dyDescent="0.2">
      <c r="E313" s="29"/>
    </row>
    <row r="314" spans="5:5" x14ac:dyDescent="0.2">
      <c r="E314" s="29"/>
    </row>
    <row r="315" spans="5:5" x14ac:dyDescent="0.2">
      <c r="E315" s="29"/>
    </row>
    <row r="316" spans="5:5" x14ac:dyDescent="0.2">
      <c r="E316" s="29"/>
    </row>
    <row r="317" spans="5:5" x14ac:dyDescent="0.2">
      <c r="E317" s="29"/>
    </row>
    <row r="318" spans="5:5" x14ac:dyDescent="0.2">
      <c r="E318" s="29"/>
    </row>
    <row r="319" spans="5:5" x14ac:dyDescent="0.2">
      <c r="E319" s="29"/>
    </row>
    <row r="320" spans="5:5" x14ac:dyDescent="0.2">
      <c r="E320" s="29"/>
    </row>
    <row r="321" spans="5:5" x14ac:dyDescent="0.2">
      <c r="E321" s="29"/>
    </row>
    <row r="322" spans="5:5" x14ac:dyDescent="0.2">
      <c r="E322" s="29"/>
    </row>
    <row r="323" spans="5:5" x14ac:dyDescent="0.2">
      <c r="E323" s="29"/>
    </row>
    <row r="324" spans="5:5" x14ac:dyDescent="0.2">
      <c r="E324" s="29"/>
    </row>
    <row r="325" spans="5:5" x14ac:dyDescent="0.2">
      <c r="E325" s="29"/>
    </row>
    <row r="326" spans="5:5" x14ac:dyDescent="0.2">
      <c r="E326" s="29"/>
    </row>
    <row r="327" spans="5:5" x14ac:dyDescent="0.2">
      <c r="E327" s="29"/>
    </row>
    <row r="328" spans="5:5" x14ac:dyDescent="0.2">
      <c r="E328" s="29"/>
    </row>
    <row r="329" spans="5:5" x14ac:dyDescent="0.2">
      <c r="E329" s="29"/>
    </row>
    <row r="330" spans="5:5" x14ac:dyDescent="0.2">
      <c r="E330" s="29"/>
    </row>
    <row r="331" spans="5:5" x14ac:dyDescent="0.2">
      <c r="E331" s="29"/>
    </row>
    <row r="332" spans="5:5" x14ac:dyDescent="0.2">
      <c r="E332" s="29"/>
    </row>
    <row r="333" spans="5:5" x14ac:dyDescent="0.2">
      <c r="E333" s="29"/>
    </row>
    <row r="334" spans="5:5" x14ac:dyDescent="0.2">
      <c r="E334" s="29"/>
    </row>
    <row r="335" spans="5:5" x14ac:dyDescent="0.2">
      <c r="E335" s="29"/>
    </row>
    <row r="336" spans="5:5" x14ac:dyDescent="0.2">
      <c r="E336" s="29"/>
    </row>
    <row r="337" spans="5:5" x14ac:dyDescent="0.2">
      <c r="E337" s="29"/>
    </row>
    <row r="338" spans="5:5" x14ac:dyDescent="0.2">
      <c r="E338" s="29"/>
    </row>
    <row r="339" spans="5:5" x14ac:dyDescent="0.2">
      <c r="E339" s="29"/>
    </row>
  </sheetData>
  <mergeCells count="5">
    <mergeCell ref="B4:C4"/>
    <mergeCell ref="D4:F4"/>
    <mergeCell ref="B8:C8"/>
    <mergeCell ref="A1:C1"/>
    <mergeCell ref="B3:F3"/>
  </mergeCells>
  <printOptions horizontalCentered="1"/>
  <pageMargins left="0.7" right="0.7" top="0.75" bottom="0.75" header="0.3" footer="0.3"/>
  <pageSetup scale="62" orientation="portrait" horizontalDpi="4294967295" verticalDpi="4294967295" r:id="rId1"/>
  <rowBreaks count="1" manualBreakCount="1">
    <brk id="2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C18A1-87B6-447A-8C37-EA3C3C695553}">
  <sheetPr>
    <pageSetUpPr fitToPage="1"/>
  </sheetPr>
  <dimension ref="A1:J42"/>
  <sheetViews>
    <sheetView zoomScaleNormal="100" workbookViewId="0">
      <selection activeCell="C5" sqref="C5:C6"/>
    </sheetView>
  </sheetViews>
  <sheetFormatPr defaultRowHeight="12.75" x14ac:dyDescent="0.2"/>
  <cols>
    <col min="1" max="1" width="12.7109375" customWidth="1"/>
    <col min="2" max="2" width="14.42578125" style="1" customWidth="1"/>
    <col min="3" max="3" width="12.7109375" customWidth="1"/>
    <col min="4" max="5" width="14.85546875" customWidth="1"/>
    <col min="6" max="6" width="13.140625" customWidth="1"/>
    <col min="7" max="7" width="16.7109375" customWidth="1"/>
    <col min="8" max="9" width="15" customWidth="1"/>
    <col min="10" max="10" width="29.140625" customWidth="1"/>
  </cols>
  <sheetData>
    <row r="1" spans="1:10" ht="57" customHeight="1" x14ac:dyDescent="0.2">
      <c r="A1" s="60" t="s">
        <v>87</v>
      </c>
      <c r="B1" s="60"/>
      <c r="C1" s="60"/>
    </row>
    <row r="2" spans="1:10" ht="18.75" customHeight="1" x14ac:dyDescent="0.2">
      <c r="A2" s="43"/>
      <c r="B2" s="43"/>
      <c r="C2" s="43"/>
    </row>
    <row r="3" spans="1:10" ht="21" customHeight="1" x14ac:dyDescent="0.2">
      <c r="B3"/>
      <c r="C3" s="1"/>
    </row>
    <row r="4" spans="1:10" x14ac:dyDescent="0.2">
      <c r="C4" s="8" t="s">
        <v>36</v>
      </c>
      <c r="D4" s="8" t="s">
        <v>37</v>
      </c>
      <c r="E4" s="8" t="s">
        <v>38</v>
      </c>
      <c r="F4" s="8"/>
      <c r="G4" s="8" t="s">
        <v>39</v>
      </c>
    </row>
    <row r="5" spans="1:10" x14ac:dyDescent="0.2">
      <c r="A5" s="64" t="s">
        <v>88</v>
      </c>
      <c r="B5" s="64" t="s">
        <v>0</v>
      </c>
      <c r="C5" s="64" t="s">
        <v>41</v>
      </c>
      <c r="D5" s="54">
        <v>44197</v>
      </c>
      <c r="E5" s="54">
        <v>44228</v>
      </c>
      <c r="F5" s="65" t="s">
        <v>2</v>
      </c>
      <c r="G5" s="65" t="s">
        <v>40</v>
      </c>
      <c r="H5" s="54">
        <v>44256</v>
      </c>
      <c r="I5" s="65" t="s">
        <v>42</v>
      </c>
      <c r="J5" s="44"/>
    </row>
    <row r="6" spans="1:10" ht="29.25" customHeight="1" x14ac:dyDescent="0.2">
      <c r="A6" s="64"/>
      <c r="B6" s="64"/>
      <c r="C6" s="64"/>
      <c r="D6" s="55" t="s">
        <v>1</v>
      </c>
      <c r="E6" s="55" t="s">
        <v>1</v>
      </c>
      <c r="F6" s="65"/>
      <c r="G6" s="65"/>
      <c r="H6" s="55" t="s">
        <v>1</v>
      </c>
      <c r="I6" s="65"/>
      <c r="J6" s="44"/>
    </row>
    <row r="7" spans="1:10" x14ac:dyDescent="0.2">
      <c r="A7" s="47" t="s">
        <v>3</v>
      </c>
      <c r="B7" s="48" t="s">
        <v>4</v>
      </c>
      <c r="C7" s="49">
        <v>3.5799999999999998E-2</v>
      </c>
      <c r="D7" s="50">
        <v>2311195.38</v>
      </c>
      <c r="E7" s="50">
        <v>336391.52</v>
      </c>
      <c r="F7" s="50">
        <v>3949.3199999999997</v>
      </c>
      <c r="G7" s="50">
        <f t="shared" ref="G7:G16" si="0">(C7/12)*((D7+E7)/2)</f>
        <v>3949.3171258333327</v>
      </c>
      <c r="H7" s="50">
        <v>336391.52</v>
      </c>
      <c r="I7" s="50">
        <f>(C7/12)*((E7+H7)/2)</f>
        <v>1003.5680346666667</v>
      </c>
      <c r="J7" s="44"/>
    </row>
    <row r="8" spans="1:10" x14ac:dyDescent="0.2">
      <c r="A8" s="47"/>
      <c r="B8" s="48" t="s">
        <v>5</v>
      </c>
      <c r="C8" s="49">
        <v>2.8500000000000001E-2</v>
      </c>
      <c r="D8" s="50">
        <v>5717.81</v>
      </c>
      <c r="E8" s="50">
        <v>54475.76</v>
      </c>
      <c r="F8" s="50">
        <v>71.48</v>
      </c>
      <c r="G8" s="50">
        <f t="shared" si="0"/>
        <v>71.479864374999991</v>
      </c>
      <c r="H8" s="50">
        <v>54475.76</v>
      </c>
      <c r="I8" s="50">
        <f t="shared" ref="I8:I16" si="1">(C8/12)*((E8+H8)/2)</f>
        <v>129.37993</v>
      </c>
      <c r="J8" s="44"/>
    </row>
    <row r="9" spans="1:10" x14ac:dyDescent="0.2">
      <c r="A9" s="47"/>
      <c r="B9" s="48" t="s">
        <v>6</v>
      </c>
      <c r="C9" s="49">
        <v>2.5700000000000001E-2</v>
      </c>
      <c r="D9" s="50">
        <v>844495.28</v>
      </c>
      <c r="E9" s="50">
        <v>439944.68</v>
      </c>
      <c r="F9" s="50">
        <v>1375.42</v>
      </c>
      <c r="G9" s="50">
        <f t="shared" si="0"/>
        <v>1375.4211238333332</v>
      </c>
      <c r="H9" s="50">
        <v>439944.68</v>
      </c>
      <c r="I9" s="50">
        <f t="shared" si="1"/>
        <v>942.21485633333339</v>
      </c>
      <c r="J9" s="44"/>
    </row>
    <row r="10" spans="1:10" x14ac:dyDescent="0.2">
      <c r="A10" s="47"/>
      <c r="B10" s="48" t="s">
        <v>7</v>
      </c>
      <c r="C10" s="49">
        <v>1.4200000000000001E-2</v>
      </c>
      <c r="D10" s="50">
        <v>51586.78</v>
      </c>
      <c r="E10" s="50">
        <v>30273.35</v>
      </c>
      <c r="F10" s="50">
        <v>48.43</v>
      </c>
      <c r="G10" s="50">
        <f t="shared" si="0"/>
        <v>48.433910250000004</v>
      </c>
      <c r="H10" s="50">
        <v>30273.35</v>
      </c>
      <c r="I10" s="50">
        <f t="shared" si="1"/>
        <v>35.823464166666668</v>
      </c>
      <c r="J10" s="44"/>
    </row>
    <row r="11" spans="1:10" x14ac:dyDescent="0.2">
      <c r="A11" s="47"/>
      <c r="B11" s="48" t="s">
        <v>8</v>
      </c>
      <c r="C11" s="49">
        <v>1.9599999999999999E-2</v>
      </c>
      <c r="D11" s="50">
        <v>127799.45</v>
      </c>
      <c r="E11" s="50">
        <v>110788.72</v>
      </c>
      <c r="F11" s="50">
        <v>194.85</v>
      </c>
      <c r="G11" s="50">
        <f t="shared" si="0"/>
        <v>194.84700549999997</v>
      </c>
      <c r="H11" s="50">
        <v>110788.72</v>
      </c>
      <c r="I11" s="50">
        <f t="shared" si="1"/>
        <v>180.95490933333332</v>
      </c>
      <c r="J11" s="44"/>
    </row>
    <row r="12" spans="1:10" x14ac:dyDescent="0.2">
      <c r="A12" s="47"/>
      <c r="B12" s="48" t="s">
        <v>9</v>
      </c>
      <c r="C12" s="49">
        <v>2.98E-2</v>
      </c>
      <c r="D12" s="50">
        <v>723634.01</v>
      </c>
      <c r="E12" s="50">
        <v>327122.84000000003</v>
      </c>
      <c r="F12" s="50">
        <v>1304.69</v>
      </c>
      <c r="G12" s="50">
        <f t="shared" si="0"/>
        <v>1304.6897554166669</v>
      </c>
      <c r="H12" s="50">
        <v>327122.84000000003</v>
      </c>
      <c r="I12" s="50">
        <f t="shared" si="1"/>
        <v>812.35505266666678</v>
      </c>
      <c r="J12" s="44"/>
    </row>
    <row r="13" spans="1:10" x14ac:dyDescent="0.2">
      <c r="A13" s="47"/>
      <c r="B13" s="48" t="s">
        <v>10</v>
      </c>
      <c r="C13" s="49">
        <v>3.2599999999999997E-2</v>
      </c>
      <c r="D13" s="50">
        <v>8105.99</v>
      </c>
      <c r="E13" s="50">
        <v>13668.86</v>
      </c>
      <c r="F13" s="50">
        <v>29.58</v>
      </c>
      <c r="G13" s="50">
        <f t="shared" si="0"/>
        <v>29.577504583333326</v>
      </c>
      <c r="H13" s="50">
        <v>13668.86</v>
      </c>
      <c r="I13" s="50">
        <f t="shared" si="1"/>
        <v>37.133736333333331</v>
      </c>
      <c r="J13" s="44"/>
    </row>
    <row r="14" spans="1:10" x14ac:dyDescent="0.2">
      <c r="A14" s="47"/>
      <c r="B14" s="48" t="s">
        <v>11</v>
      </c>
      <c r="C14" s="49">
        <v>2.4E-2</v>
      </c>
      <c r="D14" s="50">
        <v>541.51</v>
      </c>
      <c r="E14" s="50">
        <v>665.87</v>
      </c>
      <c r="F14" s="50">
        <v>1.21</v>
      </c>
      <c r="G14" s="50">
        <f t="shared" si="0"/>
        <v>1.2073800000000001</v>
      </c>
      <c r="H14" s="50">
        <v>665.87</v>
      </c>
      <c r="I14" s="50">
        <f t="shared" si="1"/>
        <v>1.3317400000000001</v>
      </c>
      <c r="J14" s="44"/>
    </row>
    <row r="15" spans="1:10" x14ac:dyDescent="0.2">
      <c r="A15" s="47"/>
      <c r="B15" s="48" t="s">
        <v>12</v>
      </c>
      <c r="C15" s="49">
        <v>3.3300000000000003E-2</v>
      </c>
      <c r="D15" s="50">
        <v>81.849999999999994</v>
      </c>
      <c r="E15" s="50">
        <v>81.849999999999994</v>
      </c>
      <c r="F15" s="50">
        <v>0.23</v>
      </c>
      <c r="G15" s="50">
        <f t="shared" si="0"/>
        <v>0.22713375</v>
      </c>
      <c r="H15" s="50">
        <v>81.849999999999994</v>
      </c>
      <c r="I15" s="50">
        <f t="shared" si="1"/>
        <v>0.22713375</v>
      </c>
      <c r="J15" s="44"/>
    </row>
    <row r="16" spans="1:10" x14ac:dyDescent="0.2">
      <c r="A16" s="47"/>
      <c r="B16" s="48" t="s">
        <v>13</v>
      </c>
      <c r="C16" s="49">
        <v>2.47E-2</v>
      </c>
      <c r="D16" s="50">
        <v>807.09</v>
      </c>
      <c r="E16" s="50">
        <v>1022.33</v>
      </c>
      <c r="F16" s="50">
        <v>1.8900000000000001</v>
      </c>
      <c r="G16" s="50">
        <f t="shared" si="0"/>
        <v>1.8827780833333336</v>
      </c>
      <c r="H16" s="50">
        <v>1022.33</v>
      </c>
      <c r="I16" s="50">
        <f t="shared" si="1"/>
        <v>2.104295916666667</v>
      </c>
      <c r="J16" s="44"/>
    </row>
    <row r="17" spans="1:10" x14ac:dyDescent="0.2">
      <c r="A17" s="47"/>
      <c r="B17" s="48" t="s">
        <v>43</v>
      </c>
      <c r="C17" s="49">
        <v>2.58E-2</v>
      </c>
      <c r="D17" s="50"/>
      <c r="E17" s="50"/>
      <c r="F17" s="50"/>
      <c r="G17" s="50"/>
      <c r="H17" s="50">
        <v>1968204</v>
      </c>
      <c r="I17" s="56">
        <f>(C17/12)*((E17+H17)/2)</f>
        <v>2115.8193000000001</v>
      </c>
      <c r="J17" s="57" t="s">
        <v>86</v>
      </c>
    </row>
    <row r="18" spans="1:10" x14ac:dyDescent="0.2">
      <c r="A18" s="47" t="s">
        <v>14</v>
      </c>
      <c r="B18" s="48"/>
      <c r="C18" s="48"/>
      <c r="D18" s="51">
        <f>SUM(D7:D16)</f>
        <v>4073965.15</v>
      </c>
      <c r="E18" s="51">
        <f t="shared" ref="E18:F18" si="2">SUM(E7:E16)</f>
        <v>1314435.7800000003</v>
      </c>
      <c r="F18" s="51">
        <f t="shared" si="2"/>
        <v>6977.1</v>
      </c>
      <c r="G18" s="58">
        <f>SUM(G7:G16)</f>
        <v>6977.0835816249992</v>
      </c>
      <c r="H18" s="51">
        <f>SUM(H7:H17)</f>
        <v>3282639.7800000003</v>
      </c>
      <c r="I18" s="52">
        <f>SUM(I7:I17)</f>
        <v>5260.9124531666675</v>
      </c>
      <c r="J18" s="44"/>
    </row>
    <row r="19" spans="1:10" ht="25.5" x14ac:dyDescent="0.2">
      <c r="A19" s="44"/>
      <c r="B19" s="53"/>
      <c r="C19" s="53"/>
      <c r="D19" s="44"/>
      <c r="E19" s="44"/>
      <c r="F19" s="44"/>
      <c r="G19" s="57" t="s">
        <v>85</v>
      </c>
      <c r="H19" s="44"/>
      <c r="I19" s="44"/>
      <c r="J19" s="44"/>
    </row>
    <row r="20" spans="1:10" x14ac:dyDescent="0.2">
      <c r="A20" s="44"/>
      <c r="B20" s="53"/>
      <c r="C20" s="53"/>
      <c r="D20" s="44"/>
      <c r="E20" s="44"/>
      <c r="F20" s="44"/>
      <c r="G20" s="44"/>
      <c r="H20" s="44"/>
      <c r="I20" s="44"/>
      <c r="J20" s="44"/>
    </row>
    <row r="21" spans="1:10" x14ac:dyDescent="0.2">
      <c r="A21" s="44"/>
      <c r="B21" s="44"/>
      <c r="C21" s="44"/>
      <c r="D21" s="44"/>
      <c r="E21" s="44"/>
      <c r="F21" s="44"/>
      <c r="G21" s="44"/>
      <c r="H21" s="44"/>
      <c r="I21" s="44"/>
      <c r="J21" s="44"/>
    </row>
    <row r="22" spans="1:10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x14ac:dyDescent="0.2">
      <c r="A23" s="44"/>
      <c r="B23" s="44"/>
      <c r="C23" s="44"/>
      <c r="D23" s="44"/>
      <c r="E23" s="44"/>
      <c r="F23" s="44"/>
      <c r="G23" s="44"/>
      <c r="H23" s="44"/>
      <c r="I23" s="44"/>
      <c r="J23" s="44"/>
    </row>
    <row r="24" spans="1:10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</row>
    <row r="25" spans="1:10" x14ac:dyDescent="0.2">
      <c r="A25" s="44"/>
      <c r="B25" s="44"/>
      <c r="C25" s="44"/>
      <c r="D25" s="44"/>
      <c r="E25" s="44"/>
      <c r="F25" s="44"/>
      <c r="G25" s="44"/>
      <c r="H25" s="44"/>
      <c r="I25" s="44"/>
      <c r="J25" s="44"/>
    </row>
    <row r="26" spans="1:10" x14ac:dyDescent="0.2">
      <c r="B26"/>
    </row>
    <row r="27" spans="1:10" x14ac:dyDescent="0.2">
      <c r="B27"/>
    </row>
    <row r="28" spans="1:10" x14ac:dyDescent="0.2">
      <c r="B28"/>
    </row>
    <row r="29" spans="1:10" x14ac:dyDescent="0.2">
      <c r="B29"/>
    </row>
    <row r="30" spans="1:10" x14ac:dyDescent="0.2">
      <c r="B30"/>
    </row>
    <row r="31" spans="1:10" x14ac:dyDescent="0.2">
      <c r="B31"/>
    </row>
    <row r="32" spans="1:10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</sheetData>
  <mergeCells count="7">
    <mergeCell ref="A1:C1"/>
    <mergeCell ref="A5:A6"/>
    <mergeCell ref="F5:F6"/>
    <mergeCell ref="G5:G6"/>
    <mergeCell ref="I5:I6"/>
    <mergeCell ref="C5:C6"/>
    <mergeCell ref="B5:B6"/>
  </mergeCells>
  <pageMargins left="0.7" right="0.7" top="0.75" bottom="0.75" header="0.3" footer="0.3"/>
  <pageSetup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quence_x0020_Number xmlns="9BAC8EEA-551E-4B3A-90EC-CF7A3781A37F" xsi:nil="true"/>
    <Pgs xmlns="9BAC8EEA-551E-4B3A-90EC-CF7A3781A37F" xsi:nil="true"/>
    <CaseSubjects xmlns="8b86ae58-4ff9-4300-8876-bb89783e485c" xsi:nil="true"/>
    <Document_x0020_Status xmlns="c85253b9-0a55-49a1-98ad-b5b6252d7079">Draft</Document_x0020_Status>
    <MB xmlns="9BAC8EEA-551E-4B3A-90EC-CF7A3781A37F" xsi:nil="true"/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RCH_DRSetNumber xmlns="8b86ae58-4ff9-4300-8876-bb89783e485c" xsi:nil="true"/>
    <SRCH_DocketId xmlns="8b86ae58-4ff9-4300-8876-bb89783e485c">189</SRCH_DocketId>
    <CaseType xmlns="8b86ae58-4ff9-4300-8876-bb89783e485c" xsi:nil="true"/>
    <Document_x0020_Type xmlns="c85253b9-0a55-49a1-98ad-b5b6252d7079">Question</Document_x0020_Type>
    <CasePracticeArea xmlns="8b86ae58-4ff9-4300-8876-bb89783e485c" xsi:nil="true"/>
    <SRCH_DrSiteId xmlns="8b86ae58-4ff9-4300-8876-bb89783e485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3279BA6C297147B7AED15BC9F6B0E4" ma:contentTypeVersion="" ma:contentTypeDescription="Create a new document." ma:contentTypeScope="" ma:versionID="4a8021f764db9890849e8ac994399e52">
  <xsd:schema xmlns:xsd="http://www.w3.org/2001/XMLSchema" xmlns:xs="http://www.w3.org/2001/XMLSchema" xmlns:p="http://schemas.microsoft.com/office/2006/metadata/properties" xmlns:ns2="c85253b9-0a55-49a1-98ad-b5b6252d7079" xmlns:ns3="9BAC8EEA-551E-4B3A-90EC-CF7A3781A37F" xmlns:ns4="8b86ae58-4ff9-4300-8876-bb89783e485c" xmlns:ns5="3a6ed07f-74d3-4d6b-b2d6-faf8761c8676" targetNamespace="http://schemas.microsoft.com/office/2006/metadata/properties" ma:root="true" ma:fieldsID="76184a5b88d60ab6f92e583fd1aac310" ns2:_="" ns3:_="" ns4:_="" ns5:_="">
    <xsd:import namespace="c85253b9-0a55-49a1-98ad-b5b6252d7079"/>
    <xsd:import namespace="9BAC8EEA-551E-4B3A-90EC-CF7A3781A37F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AC8EEA-551E-4B3A-90EC-CF7A3781A37F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A6E1B1-F1C0-45C0-86A2-C7D406BA78A3}">
  <ds:schemaRefs>
    <ds:schemaRef ds:uri="9BAC8EEA-551E-4B3A-90EC-CF7A3781A37F"/>
    <ds:schemaRef ds:uri="8b86ae58-4ff9-4300-8876-bb89783e485c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3a6ed07f-74d3-4d6b-b2d6-faf8761c8676"/>
    <ds:schemaRef ds:uri="http://purl.org/dc/elements/1.1/"/>
    <ds:schemaRef ds:uri="c85253b9-0a55-49a1-98ad-b5b6252d707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E15BA5E-BAB4-4B01-AE53-56B7B4DF8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9BAC8EEA-551E-4B3A-90EC-CF7A3781A37F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363047-48A6-454D-8283-1E6AC13B40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Q1. a. Actual Period Dep Rates</vt:lpstr>
      <vt:lpstr>Q1. a. Proj Period Rates 2021</vt:lpstr>
      <vt:lpstr>Q1. b. Act and Proj Calc</vt:lpstr>
      <vt:lpstr>'Q1. a. Actual Period Dep Rates'!Print_Area</vt:lpstr>
      <vt:lpstr>'Q1. a. Proj Period Rates 2021'!Print_Area</vt:lpstr>
      <vt:lpstr>'Q1. b. Act and Proj Calc'!Print_Area</vt:lpstr>
      <vt:lpstr>'Q1. a. Proj Period Rates 2021'!Print_Titles</vt:lpstr>
    </vt:vector>
  </TitlesOfParts>
  <Company>NexteraEnergy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Angulo, Carlos</dc:creator>
  <cp:lastModifiedBy>Walters, Danielle</cp:lastModifiedBy>
  <cp:lastPrinted>2021-06-24T18:48:01Z</cp:lastPrinted>
  <dcterms:created xsi:type="dcterms:W3CDTF">2021-06-04T17:30:43Z</dcterms:created>
  <dcterms:modified xsi:type="dcterms:W3CDTF">2021-06-24T18:49:04Z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0x010100FB3279BA6C297147B7AED15BC9F6B0E4</vt:lpwstr>
  </property>
</Properties>
</file>