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REGULATORY MATTERS 2009 FORWARD\FUEL\20210001 - FUEL\Discovery\OPC POD 2 (5-8)\Attachments\"/>
    </mc:Choice>
  </mc:AlternateContent>
  <xr:revisionPtr revIDLastSave="0" documentId="13_ncr:1_{B79AEDA8-058C-49AB-A2EB-CD8ED4216EB6}" xr6:coauthVersionLast="44" xr6:coauthVersionMax="44" xr10:uidLastSave="{00000000-0000-0000-0000-000000000000}"/>
  <bookViews>
    <workbookView xWindow="-110" yWindow="-110" windowWidth="19420" windowHeight="10420" tabRatio="670" xr2:uid="{00000000-000D-0000-FFFF-FFFF00000000}"/>
  </bookViews>
  <sheets>
    <sheet name="Bartow" sheetId="1" r:id="rId1"/>
  </sheets>
  <definedNames>
    <definedName name="_xlnm.Print_Area" localSheetId="0">Bartow!$A$1:$D$38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38" i="1" l="1"/>
  <c r="D5" i="1"/>
  <c r="D6" i="1"/>
  <c r="D7" i="1"/>
  <c r="D8" i="1"/>
  <c r="D9" i="1"/>
  <c r="D10" i="1"/>
  <c r="D11" i="1"/>
  <c r="D12" i="1"/>
  <c r="D33" i="1" s="1"/>
  <c r="B38" i="1" s="1"/>
  <c r="D38" i="1" s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C33" i="1"/>
  <c r="B33" i="1"/>
  <c r="A6" i="1"/>
  <c r="A7" i="1"/>
  <c r="A8" i="1"/>
  <c r="A9" i="1"/>
  <c r="A10" i="1"/>
  <c r="A11" i="1"/>
  <c r="A12" i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</calcChain>
</file>

<file path=xl/sharedStrings.xml><?xml version="1.0" encoding="utf-8"?>
<sst xmlns="http://schemas.openxmlformats.org/spreadsheetml/2006/main" count="11" uniqueCount="11">
  <si>
    <t>DUKE ENERGY FLORIDA</t>
  </si>
  <si>
    <t>Bartow Replacement Power Cost (02/01/21 - 02/28/21)</t>
  </si>
  <si>
    <t>Date</t>
  </si>
  <si>
    <t>Fuel</t>
  </si>
  <si>
    <t>Purchased Power</t>
  </si>
  <si>
    <t>Total Cost</t>
  </si>
  <si>
    <t>Total</t>
  </si>
  <si>
    <t>Month</t>
  </si>
  <si>
    <t>System Replacement Power</t>
  </si>
  <si>
    <t>Monthly Jurisdictional Factor</t>
  </si>
  <si>
    <t>Retail Replacement Power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</si>
</sst>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&quot;$&quot;#,##0"/>
    <numFmt numFmtId="165" formatCode="_(&quot;$&quot;* #,##0_);_(&quot;$&quot;* \(#,##0\);_(&quot;$&quot;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3" fillId="0" borderId="0"/>
    <xf numFmtId="9" fontId="1" fillId="0" borderId="0" applyFont="0" applyFill="0" applyBorder="0" applyAlignment="0" applyProtection="0"/>
  </cellStyleXfs>
  <cellXfs count="27">
    <xf numFmtId="0" fontId="0" fillId="0" borderId="0" xfId="0"/>
    <xf numFmtId="0" fontId="5" fillId="0" borderId="0" xfId="0" applyFont="1"/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165" fontId="5" fillId="0" borderId="0" xfId="1" applyNumberFormat="1" applyFont="1"/>
    <xf numFmtId="0" fontId="5" fillId="0" borderId="0" xfId="0" applyFont="1" applyAlignment="1">
      <alignment horizontal="center" wrapText="1"/>
    </xf>
    <xf numFmtId="15" fontId="6" fillId="0" borderId="2" xfId="0" applyNumberFormat="1" applyFont="1" applyBorder="1" applyAlignment="1">
      <alignment horizontal="center"/>
    </xf>
    <xf numFmtId="165" fontId="5" fillId="0" borderId="3" xfId="1" applyNumberFormat="1" applyFont="1" applyBorder="1"/>
    <xf numFmtId="15" fontId="6" fillId="0" borderId="5" xfId="0" applyNumberFormat="1" applyFont="1" applyBorder="1" applyAlignment="1">
      <alignment horizontal="center"/>
    </xf>
    <xf numFmtId="15" fontId="4" fillId="0" borderId="5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4" fillId="0" borderId="7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44" fontId="2" fillId="0" borderId="1" xfId="1" applyFont="1" applyBorder="1" applyAlignment="1">
      <alignment horizontal="center" wrapText="1"/>
    </xf>
    <xf numFmtId="0" fontId="4" fillId="0" borderId="0" xfId="0" applyFont="1" applyAlignment="1">
      <alignment horizontal="centerContinuous"/>
    </xf>
    <xf numFmtId="0" fontId="5" fillId="0" borderId="0" xfId="0" applyFont="1" applyAlignment="1">
      <alignment horizontal="centerContinuous"/>
    </xf>
    <xf numFmtId="17" fontId="5" fillId="0" borderId="7" xfId="0" applyNumberFormat="1" applyFont="1" applyBorder="1" applyAlignment="1">
      <alignment horizontal="center"/>
    </xf>
    <xf numFmtId="164" fontId="5" fillId="0" borderId="9" xfId="0" applyNumberFormat="1" applyFont="1" applyBorder="1" applyAlignment="1">
      <alignment horizontal="center"/>
    </xf>
    <xf numFmtId="164" fontId="7" fillId="0" borderId="1" xfId="0" applyNumberFormat="1" applyFont="1" applyBorder="1" applyAlignment="1">
      <alignment horizontal="center"/>
    </xf>
    <xf numFmtId="10" fontId="5" fillId="0" borderId="1" xfId="3" applyNumberFormat="1" applyFont="1" applyBorder="1" applyAlignment="1">
      <alignment horizontal="center"/>
    </xf>
    <xf numFmtId="165" fontId="5" fillId="0" borderId="3" xfId="1" applyNumberFormat="1" applyFont="1" applyBorder="1" applyAlignment="1">
      <alignment horizontal="center"/>
    </xf>
    <xf numFmtId="165" fontId="5" fillId="0" borderId="4" xfId="1" applyNumberFormat="1" applyFont="1" applyBorder="1"/>
    <xf numFmtId="165" fontId="5" fillId="0" borderId="0" xfId="1" applyNumberFormat="1" applyFont="1" applyAlignment="1">
      <alignment horizontal="center"/>
    </xf>
    <xf numFmtId="165" fontId="5" fillId="0" borderId="6" xfId="1" applyNumberFormat="1" applyFont="1" applyBorder="1"/>
    <xf numFmtId="165" fontId="6" fillId="0" borderId="8" xfId="1" applyNumberFormat="1" applyFont="1" applyBorder="1" applyAlignment="1">
      <alignment horizontal="center"/>
    </xf>
    <xf numFmtId="165" fontId="4" fillId="0" borderId="9" xfId="1" applyNumberFormat="1" applyFont="1" applyBorder="1"/>
  </cellXfs>
  <cellStyles count="4">
    <cellStyle name="Currency" xfId="1" builtinId="4"/>
    <cellStyle name="Normal" xfId="0" builtinId="0"/>
    <cellStyle name="Normal 2" xfId="2" xr:uid="{00000000-0005-0000-0000-000002000000}"/>
    <cellStyle name="Percent" xfId="3" builtinId="5"/>
  </cellStyles>
  <dxfs count="0"/>
  <tableStyles count="0" defaultTableStyle="TableStyleMedium9" defaultPivotStyle="PivotStyleLight16"/>
  <colors>
    <mruColors>
      <color rgb="FFFFFF99"/>
      <color rgb="FFFFCC00"/>
      <color rgb="FFFF3300"/>
      <color rgb="FF18822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theme="3" tint="0.39997558519241921"/>
    <pageSetUpPr fitToPage="1"/>
  </sheetPr>
  <dimension ref="A1:D38"/>
  <sheetViews>
    <sheetView tabSelected="1" topLeftCell="A15" zoomScaleNormal="100" workbookViewId="0">
      <selection activeCell="D38" sqref="D38"/>
    </sheetView>
  </sheetViews>
  <sheetFormatPr defaultColWidth="9.1796875" defaultRowHeight="13" x14ac:dyDescent="0.3"/>
  <cols>
    <col min="1" max="1" width="9.7265625" style="2" bestFit="1" customWidth="1"/>
    <col min="2" max="2" width="12.7265625" style="3" bestFit="1" customWidth="1"/>
    <col min="3" max="3" width="14.7265625" style="1" bestFit="1" customWidth="1"/>
    <col min="4" max="4" width="12.7265625" style="1" bestFit="1" customWidth="1"/>
    <col min="5" max="16384" width="9.1796875" style="1"/>
  </cols>
  <sheetData>
    <row r="1" spans="1:4" x14ac:dyDescent="0.3">
      <c r="A1" s="15" t="s">
        <v>0</v>
      </c>
      <c r="B1" s="15"/>
      <c r="C1" s="16"/>
      <c r="D1" s="16"/>
    </row>
    <row r="2" spans="1:4" x14ac:dyDescent="0.3">
      <c r="A2" s="15" t="s">
        <v>1</v>
      </c>
      <c r="B2" s="15"/>
      <c r="C2" s="16"/>
      <c r="D2" s="16"/>
    </row>
    <row r="3" spans="1:4" x14ac:dyDescent="0.3">
      <c r="B3" s="2"/>
    </row>
    <row r="4" spans="1:4" s="5" customFormat="1" ht="36" customHeight="1" x14ac:dyDescent="0.3">
      <c r="A4" s="10" t="s">
        <v>2</v>
      </c>
      <c r="B4" s="11" t="s">
        <v>3</v>
      </c>
      <c r="C4" s="10" t="s">
        <v>4</v>
      </c>
      <c r="D4" s="11" t="s">
        <v>5</v>
      </c>
    </row>
    <row r="5" spans="1:4" x14ac:dyDescent="0.3">
      <c r="A5" s="6">
        <v>44228</v>
      </c>
      <c r="B5" s="21">
        <v>-2660.0200000000041</v>
      </c>
      <c r="C5" s="7">
        <v>-18.760000000000019</v>
      </c>
      <c r="D5" s="22">
        <f>B5+C5</f>
        <v>-2678.7800000000043</v>
      </c>
    </row>
    <row r="6" spans="1:4" x14ac:dyDescent="0.3">
      <c r="A6" s="8">
        <f>A5+1</f>
        <v>44229</v>
      </c>
      <c r="B6" s="23">
        <v>1129.0799999999872</v>
      </c>
      <c r="C6" s="4">
        <v>2.0500000000029104</v>
      </c>
      <c r="D6" s="24">
        <f t="shared" ref="D6:D32" si="0">B6+C6</f>
        <v>1131.1299999999901</v>
      </c>
    </row>
    <row r="7" spans="1:4" x14ac:dyDescent="0.3">
      <c r="A7" s="9">
        <f t="shared" ref="A7:A32" si="1">A6+1</f>
        <v>44230</v>
      </c>
      <c r="B7" s="23">
        <v>-14595.700000000012</v>
      </c>
      <c r="C7" s="4">
        <v>39889.040000000001</v>
      </c>
      <c r="D7" s="24">
        <f t="shared" si="0"/>
        <v>25293.339999999989</v>
      </c>
    </row>
    <row r="8" spans="1:4" x14ac:dyDescent="0.3">
      <c r="A8" s="9">
        <f t="shared" si="1"/>
        <v>44231</v>
      </c>
      <c r="B8" s="23">
        <v>10498.460000000021</v>
      </c>
      <c r="C8" s="4">
        <v>29490.190000000002</v>
      </c>
      <c r="D8" s="24">
        <f t="shared" si="0"/>
        <v>39988.650000000023</v>
      </c>
    </row>
    <row r="9" spans="1:4" x14ac:dyDescent="0.3">
      <c r="A9" s="8">
        <f t="shared" si="1"/>
        <v>44232</v>
      </c>
      <c r="B9" s="23">
        <v>154.44000000000233</v>
      </c>
      <c r="C9" s="4">
        <v>0</v>
      </c>
      <c r="D9" s="24">
        <f t="shared" si="0"/>
        <v>154.44000000000233</v>
      </c>
    </row>
    <row r="10" spans="1:4" x14ac:dyDescent="0.3">
      <c r="A10" s="8">
        <f t="shared" si="1"/>
        <v>44233</v>
      </c>
      <c r="B10" s="23">
        <v>-1355.9700000000012</v>
      </c>
      <c r="C10" s="4">
        <v>0</v>
      </c>
      <c r="D10" s="24">
        <f t="shared" si="0"/>
        <v>-1355.9700000000012</v>
      </c>
    </row>
    <row r="11" spans="1:4" x14ac:dyDescent="0.3">
      <c r="A11" s="8">
        <f t="shared" si="1"/>
        <v>44234</v>
      </c>
      <c r="B11" s="23">
        <v>-1221.4099999999889</v>
      </c>
      <c r="C11" s="4">
        <v>0</v>
      </c>
      <c r="D11" s="24">
        <f t="shared" si="0"/>
        <v>-1221.4099999999889</v>
      </c>
    </row>
    <row r="12" spans="1:4" x14ac:dyDescent="0.3">
      <c r="A12" s="8">
        <f t="shared" si="1"/>
        <v>44235</v>
      </c>
      <c r="B12" s="23">
        <v>1077.5600000000268</v>
      </c>
      <c r="C12" s="4">
        <v>0</v>
      </c>
      <c r="D12" s="24">
        <f t="shared" si="0"/>
        <v>1077.5600000000268</v>
      </c>
    </row>
    <row r="13" spans="1:4" x14ac:dyDescent="0.3">
      <c r="A13" s="9">
        <f t="shared" si="1"/>
        <v>44236</v>
      </c>
      <c r="B13" s="23">
        <v>46915.650000000023</v>
      </c>
      <c r="C13" s="4">
        <v>0</v>
      </c>
      <c r="D13" s="24">
        <f t="shared" si="0"/>
        <v>46915.650000000023</v>
      </c>
    </row>
    <row r="14" spans="1:4" x14ac:dyDescent="0.3">
      <c r="A14" s="9">
        <f t="shared" si="1"/>
        <v>44237</v>
      </c>
      <c r="B14" s="23">
        <v>51254.41</v>
      </c>
      <c r="C14" s="4">
        <v>0</v>
      </c>
      <c r="D14" s="24">
        <f t="shared" si="0"/>
        <v>51254.41</v>
      </c>
    </row>
    <row r="15" spans="1:4" x14ac:dyDescent="0.3">
      <c r="A15" s="8">
        <f t="shared" si="1"/>
        <v>44238</v>
      </c>
      <c r="B15" s="23">
        <v>45960.209999999992</v>
      </c>
      <c r="C15" s="4">
        <v>0</v>
      </c>
      <c r="D15" s="24">
        <f t="shared" si="0"/>
        <v>45960.209999999992</v>
      </c>
    </row>
    <row r="16" spans="1:4" x14ac:dyDescent="0.3">
      <c r="A16" s="8">
        <f t="shared" si="1"/>
        <v>44239</v>
      </c>
      <c r="B16" s="23">
        <v>23214.929999999993</v>
      </c>
      <c r="C16" s="4">
        <v>0</v>
      </c>
      <c r="D16" s="24">
        <f t="shared" si="0"/>
        <v>23214.929999999993</v>
      </c>
    </row>
    <row r="17" spans="1:4" x14ac:dyDescent="0.3">
      <c r="A17" s="8">
        <f t="shared" si="1"/>
        <v>44240</v>
      </c>
      <c r="B17" s="23">
        <v>17550.51999999996</v>
      </c>
      <c r="C17" s="4">
        <v>0</v>
      </c>
      <c r="D17" s="24">
        <f t="shared" si="0"/>
        <v>17550.51999999996</v>
      </c>
    </row>
    <row r="18" spans="1:4" x14ac:dyDescent="0.3">
      <c r="A18" s="9">
        <f t="shared" si="1"/>
        <v>44241</v>
      </c>
      <c r="B18" s="23">
        <v>63529.800000000047</v>
      </c>
      <c r="C18" s="4">
        <v>13840.720000000001</v>
      </c>
      <c r="D18" s="24">
        <f t="shared" si="0"/>
        <v>77370.520000000048</v>
      </c>
    </row>
    <row r="19" spans="1:4" x14ac:dyDescent="0.3">
      <c r="A19" s="9">
        <f t="shared" si="1"/>
        <v>44242</v>
      </c>
      <c r="B19" s="23">
        <v>74022.490000000049</v>
      </c>
      <c r="C19" s="4">
        <v>199.77000000000044</v>
      </c>
      <c r="D19" s="24">
        <f t="shared" si="0"/>
        <v>74222.260000000053</v>
      </c>
    </row>
    <row r="20" spans="1:4" x14ac:dyDescent="0.3">
      <c r="A20" s="9">
        <f t="shared" si="1"/>
        <v>44243</v>
      </c>
      <c r="B20" s="23">
        <v>48118.130000000005</v>
      </c>
      <c r="C20" s="4">
        <v>0</v>
      </c>
      <c r="D20" s="24">
        <f t="shared" si="0"/>
        <v>48118.130000000005</v>
      </c>
    </row>
    <row r="21" spans="1:4" x14ac:dyDescent="0.3">
      <c r="A21" s="9">
        <f t="shared" si="1"/>
        <v>44244</v>
      </c>
      <c r="B21" s="23">
        <v>76175.379999999888</v>
      </c>
      <c r="C21" s="4">
        <v>-14164.99</v>
      </c>
      <c r="D21" s="24">
        <f t="shared" si="0"/>
        <v>62010.38999999989</v>
      </c>
    </row>
    <row r="22" spans="1:4" x14ac:dyDescent="0.3">
      <c r="A22" s="9">
        <f t="shared" si="1"/>
        <v>44245</v>
      </c>
      <c r="B22" s="23">
        <v>153108.08999999985</v>
      </c>
      <c r="C22" s="4">
        <v>-13538.280000000002</v>
      </c>
      <c r="D22" s="24">
        <f t="shared" si="0"/>
        <v>139569.80999999985</v>
      </c>
    </row>
    <row r="23" spans="1:4" x14ac:dyDescent="0.3">
      <c r="A23" s="9">
        <f t="shared" si="1"/>
        <v>44246</v>
      </c>
      <c r="B23" s="23">
        <v>62265.989999999991</v>
      </c>
      <c r="C23" s="4">
        <v>0</v>
      </c>
      <c r="D23" s="24">
        <f t="shared" si="0"/>
        <v>62265.989999999991</v>
      </c>
    </row>
    <row r="24" spans="1:4" x14ac:dyDescent="0.3">
      <c r="A24" s="9">
        <f t="shared" si="1"/>
        <v>44247</v>
      </c>
      <c r="B24" s="23">
        <v>54148.359999999986</v>
      </c>
      <c r="C24" s="4">
        <v>0</v>
      </c>
      <c r="D24" s="24">
        <f t="shared" si="0"/>
        <v>54148.359999999986</v>
      </c>
    </row>
    <row r="25" spans="1:4" x14ac:dyDescent="0.3">
      <c r="A25" s="9">
        <f t="shared" si="1"/>
        <v>44248</v>
      </c>
      <c r="B25" s="23">
        <v>118.94000000000233</v>
      </c>
      <c r="C25" s="4">
        <v>0</v>
      </c>
      <c r="D25" s="24">
        <f t="shared" si="0"/>
        <v>118.94000000000233</v>
      </c>
    </row>
    <row r="26" spans="1:4" x14ac:dyDescent="0.3">
      <c r="A26" s="9">
        <f t="shared" si="1"/>
        <v>44249</v>
      </c>
      <c r="B26" s="23">
        <v>131625.77000000002</v>
      </c>
      <c r="C26" s="4">
        <v>0</v>
      </c>
      <c r="D26" s="24">
        <f t="shared" si="0"/>
        <v>131625.77000000002</v>
      </c>
    </row>
    <row r="27" spans="1:4" x14ac:dyDescent="0.3">
      <c r="A27" s="9">
        <f t="shared" si="1"/>
        <v>44250</v>
      </c>
      <c r="B27" s="23">
        <v>111988.77000000002</v>
      </c>
      <c r="C27" s="4">
        <v>0</v>
      </c>
      <c r="D27" s="24">
        <f t="shared" si="0"/>
        <v>111988.77000000002</v>
      </c>
    </row>
    <row r="28" spans="1:4" x14ac:dyDescent="0.3">
      <c r="A28" s="8">
        <f t="shared" si="1"/>
        <v>44251</v>
      </c>
      <c r="B28" s="23">
        <v>87603.639999999985</v>
      </c>
      <c r="C28" s="4">
        <v>0</v>
      </c>
      <c r="D28" s="24">
        <f t="shared" si="0"/>
        <v>87603.639999999985</v>
      </c>
    </row>
    <row r="29" spans="1:4" x14ac:dyDescent="0.3">
      <c r="A29" s="9">
        <f t="shared" si="1"/>
        <v>44252</v>
      </c>
      <c r="B29" s="23">
        <v>95101.75</v>
      </c>
      <c r="C29" s="4">
        <v>0</v>
      </c>
      <c r="D29" s="24">
        <f t="shared" si="0"/>
        <v>95101.75</v>
      </c>
    </row>
    <row r="30" spans="1:4" x14ac:dyDescent="0.3">
      <c r="A30" s="9">
        <f t="shared" si="1"/>
        <v>44253</v>
      </c>
      <c r="B30" s="23">
        <v>101160.68</v>
      </c>
      <c r="C30" s="4">
        <v>0</v>
      </c>
      <c r="D30" s="24">
        <f t="shared" si="0"/>
        <v>101160.68</v>
      </c>
    </row>
    <row r="31" spans="1:4" x14ac:dyDescent="0.3">
      <c r="A31" s="9">
        <f t="shared" si="1"/>
        <v>44254</v>
      </c>
      <c r="B31" s="23">
        <v>112320.44999999998</v>
      </c>
      <c r="C31" s="4">
        <v>175.10000000000218</v>
      </c>
      <c r="D31" s="24">
        <f t="shared" si="0"/>
        <v>112495.54999999999</v>
      </c>
    </row>
    <row r="32" spans="1:4" x14ac:dyDescent="0.3">
      <c r="A32" s="9">
        <f t="shared" si="1"/>
        <v>44255</v>
      </c>
      <c r="B32" s="23">
        <v>41653.460000000006</v>
      </c>
      <c r="C32" s="4">
        <v>-28564.97</v>
      </c>
      <c r="D32" s="24">
        <f t="shared" si="0"/>
        <v>13088.490000000005</v>
      </c>
    </row>
    <row r="33" spans="1:4" x14ac:dyDescent="0.3">
      <c r="A33" s="12" t="s">
        <v>6</v>
      </c>
      <c r="B33" s="25">
        <f>SUM(B5:B32)</f>
        <v>1390863.8599999999</v>
      </c>
      <c r="C33" s="25">
        <f>SUM(C5:C32)</f>
        <v>27309.87000000001</v>
      </c>
      <c r="D33" s="26">
        <f>SUM(D5:D32)</f>
        <v>1418173.7299999997</v>
      </c>
    </row>
    <row r="37" spans="1:4" ht="43.5" x14ac:dyDescent="0.35">
      <c r="A37" s="13" t="s">
        <v>7</v>
      </c>
      <c r="B37" s="14" t="s">
        <v>8</v>
      </c>
      <c r="C37" s="13" t="s">
        <v>9</v>
      </c>
      <c r="D37" s="13" t="s">
        <v>10</v>
      </c>
    </row>
    <row r="38" spans="1:4" x14ac:dyDescent="0.3">
      <c r="A38" s="17">
        <f>A5</f>
        <v>44228</v>
      </c>
      <c r="B38" s="19">
        <f>D33</f>
        <v>1418173.7299999997</v>
      </c>
      <c r="C38" s="20">
        <v>0.99460000000000004</v>
      </c>
      <c r="D38" s="18">
        <f>B38*C38</f>
        <v>1410515.5918579998</v>
      </c>
    </row>
  </sheetData>
  <pageMargins left="1" right="1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B913DEB-6C2D-400C-B3FA-5E1E2CA5E658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D5FE602C-C31E-4F00-9BFB-86AE0FED54F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7CD1221-6668-4C1A-9A62-338CF02E4BA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Bartow</vt:lpstr>
      <vt:lpstr>Bartow!Print_Area</vt:lpstr>
    </vt:vector>
  </TitlesOfParts>
  <Manager/>
  <Company>Progress Energy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i19531</dc:creator>
  <cp:keywords/>
  <dc:description/>
  <cp:lastModifiedBy>West, Monique</cp:lastModifiedBy>
  <cp:revision/>
  <cp:lastPrinted>2021-05-25T16:57:53Z</cp:lastPrinted>
  <dcterms:created xsi:type="dcterms:W3CDTF">2010-01-22T14:07:53Z</dcterms:created>
  <dcterms:modified xsi:type="dcterms:W3CDTF">2021-05-25T16:58:04Z</dcterms:modified>
  <cp:category/>
  <cp:contentStatus/>
</cp:coreProperties>
</file>