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codeName="ThisWorkbook" defaultThemeVersion="124226"/>
  <xr:revisionPtr revIDLastSave="0" documentId="13_ncr:1_{BB52ACC0-EBA2-4FBD-B799-1BA694CA7C80}" xr6:coauthVersionLast="46" xr6:coauthVersionMax="46" xr10:uidLastSave="{00000000-0000-0000-0000-000000000000}"/>
  <bookViews>
    <workbookView xWindow="30885" yWindow="1650" windowWidth="22125" windowHeight="13875" activeTab="3" xr2:uid="{00000000-000D-0000-FFFF-FFFF00000000}"/>
  </bookViews>
  <sheets>
    <sheet name="Monthly_Actual" sheetId="6" r:id="rId1"/>
    <sheet name="Division_Pop" sheetId="3" r:id="rId2"/>
    <sheet name="Monthly" sheetId="4" r:id="rId3"/>
    <sheet name="Annual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5" l="1"/>
  <c r="H39" i="5"/>
  <c r="H38" i="5"/>
  <c r="H37" i="5"/>
  <c r="H36" i="5"/>
  <c r="H35" i="5"/>
  <c r="H34" i="5"/>
  <c r="H33" i="5"/>
  <c r="H32" i="5"/>
  <c r="H31" i="5"/>
  <c r="G258" i="4"/>
  <c r="G376" i="4"/>
  <c r="G375" i="4"/>
  <c r="G374" i="4"/>
  <c r="G373" i="4"/>
  <c r="G372" i="4"/>
  <c r="G371" i="4"/>
  <c r="G370" i="4"/>
  <c r="G369" i="4"/>
  <c r="G368" i="4"/>
  <c r="G367" i="4"/>
  <c r="G366" i="4"/>
  <c r="G365" i="4"/>
  <c r="G364" i="4"/>
  <c r="G363" i="4"/>
  <c r="G362" i="4"/>
  <c r="G361" i="4"/>
  <c r="G360" i="4"/>
  <c r="G359" i="4"/>
  <c r="G358" i="4"/>
  <c r="G357" i="4"/>
  <c r="G356" i="4"/>
  <c r="G355" i="4"/>
  <c r="G354" i="4"/>
  <c r="G353" i="4"/>
  <c r="G352" i="4"/>
  <c r="G351" i="4"/>
  <c r="G350" i="4"/>
  <c r="G349" i="4"/>
  <c r="G348" i="4"/>
  <c r="G347" i="4"/>
  <c r="G346" i="4"/>
  <c r="G345" i="4"/>
  <c r="G344" i="4"/>
  <c r="G343" i="4"/>
  <c r="G342" i="4"/>
  <c r="G341" i="4"/>
  <c r="G340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D376" i="4"/>
  <c r="D375" i="4"/>
  <c r="D374" i="4"/>
  <c r="D373" i="4"/>
  <c r="D372" i="4"/>
  <c r="D371" i="4"/>
  <c r="D370" i="4"/>
  <c r="D369" i="4"/>
  <c r="D368" i="4"/>
  <c r="D367" i="4"/>
  <c r="D366" i="4"/>
  <c r="D365" i="4"/>
  <c r="D364" i="4"/>
  <c r="D363" i="4"/>
  <c r="D362" i="4"/>
  <c r="D361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G4" i="3" l="1"/>
  <c r="F4" i="3"/>
  <c r="E4" i="3"/>
  <c r="D4" i="3"/>
  <c r="C4" i="3"/>
  <c r="G16" i="3"/>
  <c r="F16" i="3"/>
  <c r="E16" i="3"/>
  <c r="D16" i="3"/>
  <c r="C16" i="3"/>
  <c r="G28" i="3"/>
  <c r="F28" i="3"/>
  <c r="E28" i="3"/>
  <c r="D28" i="3"/>
  <c r="C28" i="3"/>
  <c r="G40" i="3"/>
  <c r="F40" i="3"/>
  <c r="E40" i="3"/>
  <c r="D40" i="3"/>
  <c r="C40" i="3"/>
  <c r="G52" i="3"/>
  <c r="F52" i="3"/>
  <c r="E52" i="3"/>
  <c r="D52" i="3"/>
  <c r="C52" i="3"/>
  <c r="G64" i="3"/>
  <c r="F64" i="3"/>
  <c r="E64" i="3"/>
  <c r="D64" i="3"/>
  <c r="C64" i="3"/>
  <c r="G76" i="3"/>
  <c r="F76" i="3"/>
  <c r="E76" i="3"/>
  <c r="D76" i="3"/>
  <c r="C76" i="3"/>
  <c r="G88" i="3"/>
  <c r="F88" i="3"/>
  <c r="E88" i="3"/>
  <c r="D88" i="3"/>
  <c r="C88" i="3"/>
  <c r="G100" i="3"/>
  <c r="F100" i="3"/>
  <c r="E100" i="3"/>
  <c r="D100" i="3"/>
  <c r="C100" i="3"/>
  <c r="G112" i="3"/>
  <c r="F112" i="3"/>
  <c r="E112" i="3"/>
  <c r="D112" i="3"/>
  <c r="C112" i="3"/>
  <c r="G124" i="3"/>
  <c r="F124" i="3"/>
  <c r="E124" i="3"/>
  <c r="D124" i="3"/>
  <c r="C124" i="3"/>
  <c r="G136" i="3"/>
  <c r="F136" i="3"/>
  <c r="E136" i="3"/>
  <c r="D136" i="3"/>
  <c r="C136" i="3"/>
  <c r="G148" i="3"/>
  <c r="F148" i="3"/>
  <c r="E148" i="3"/>
  <c r="D148" i="3"/>
  <c r="C148" i="3"/>
  <c r="G160" i="3"/>
  <c r="F160" i="3"/>
  <c r="E160" i="3"/>
  <c r="D160" i="3"/>
  <c r="C160" i="3"/>
  <c r="G172" i="3"/>
  <c r="F172" i="3"/>
  <c r="E172" i="3"/>
  <c r="D172" i="3"/>
  <c r="C172" i="3"/>
  <c r="G184" i="3"/>
  <c r="F184" i="3"/>
  <c r="E184" i="3"/>
  <c r="D184" i="3"/>
  <c r="C184" i="3"/>
  <c r="G196" i="3"/>
  <c r="F196" i="3"/>
  <c r="E196" i="3"/>
  <c r="D196" i="3"/>
  <c r="C196" i="3"/>
  <c r="G208" i="3"/>
  <c r="F208" i="3"/>
  <c r="E208" i="3"/>
  <c r="D208" i="3"/>
  <c r="C208" i="3"/>
  <c r="G220" i="3"/>
  <c r="F220" i="3"/>
  <c r="E220" i="3"/>
  <c r="D220" i="3"/>
  <c r="C220" i="3"/>
  <c r="G232" i="3"/>
  <c r="F232" i="3"/>
  <c r="E232" i="3"/>
  <c r="D232" i="3"/>
  <c r="C232" i="3"/>
  <c r="G376" i="3" l="1"/>
  <c r="F376" i="3"/>
  <c r="E376" i="3"/>
  <c r="D376" i="3"/>
  <c r="C376" i="3"/>
  <c r="G364" i="3"/>
  <c r="F364" i="3"/>
  <c r="E364" i="3"/>
  <c r="D364" i="3"/>
  <c r="C364" i="3"/>
  <c r="G352" i="3"/>
  <c r="F352" i="3"/>
  <c r="E352" i="3"/>
  <c r="D352" i="3"/>
  <c r="C352" i="3"/>
  <c r="G340" i="3"/>
  <c r="F340" i="3"/>
  <c r="E340" i="3"/>
  <c r="D340" i="3"/>
  <c r="C340" i="3"/>
  <c r="G328" i="3"/>
  <c r="F328" i="3"/>
  <c r="E328" i="3"/>
  <c r="D328" i="3"/>
  <c r="C328" i="3"/>
  <c r="G316" i="3"/>
  <c r="F316" i="3"/>
  <c r="E316" i="3"/>
  <c r="D316" i="3"/>
  <c r="C316" i="3"/>
  <c r="G304" i="3"/>
  <c r="F304" i="3"/>
  <c r="E304" i="3"/>
  <c r="D304" i="3"/>
  <c r="C304" i="3"/>
  <c r="G292" i="3"/>
  <c r="F292" i="3"/>
  <c r="E292" i="3"/>
  <c r="D292" i="3"/>
  <c r="C292" i="3"/>
  <c r="G280" i="3"/>
  <c r="F280" i="3"/>
  <c r="E280" i="3"/>
  <c r="D280" i="3"/>
  <c r="C280" i="3"/>
  <c r="G268" i="3"/>
  <c r="F268" i="3"/>
  <c r="E268" i="3"/>
  <c r="D268" i="3"/>
  <c r="C268" i="3"/>
  <c r="G256" i="3"/>
  <c r="F256" i="3"/>
  <c r="E256" i="3"/>
  <c r="D256" i="3"/>
  <c r="C256" i="3"/>
  <c r="G244" i="3"/>
  <c r="F244" i="3"/>
  <c r="E244" i="3"/>
  <c r="D244" i="3"/>
  <c r="C244" i="3"/>
  <c r="C256" i="6" l="1"/>
  <c r="D256" i="6"/>
  <c r="E256" i="6"/>
  <c r="F256" i="6"/>
  <c r="G256" i="6"/>
  <c r="C244" i="6"/>
  <c r="D244" i="6"/>
  <c r="E244" i="6"/>
  <c r="F244" i="6"/>
  <c r="G244" i="6"/>
  <c r="C245" i="6"/>
  <c r="D245" i="6"/>
  <c r="E245" i="6"/>
  <c r="F245" i="6"/>
  <c r="G245" i="6"/>
  <c r="C246" i="6"/>
  <c r="D246" i="6"/>
  <c r="E246" i="6"/>
  <c r="F246" i="6"/>
  <c r="G246" i="6"/>
  <c r="C247" i="6"/>
  <c r="D247" i="6"/>
  <c r="E247" i="6"/>
  <c r="F247" i="6"/>
  <c r="G247" i="6"/>
  <c r="C248" i="6"/>
  <c r="D248" i="6"/>
  <c r="E248" i="6"/>
  <c r="F248" i="6"/>
  <c r="G248" i="6"/>
  <c r="C249" i="6"/>
  <c r="D249" i="6"/>
  <c r="E249" i="6"/>
  <c r="F249" i="6"/>
  <c r="G249" i="6"/>
  <c r="C250" i="6"/>
  <c r="D250" i="6"/>
  <c r="E250" i="6"/>
  <c r="F250" i="6"/>
  <c r="G250" i="6"/>
  <c r="C251" i="6"/>
  <c r="D251" i="6"/>
  <c r="E251" i="6"/>
  <c r="F251" i="6"/>
  <c r="G251" i="6"/>
  <c r="C252" i="6"/>
  <c r="D252" i="6"/>
  <c r="E252" i="6"/>
  <c r="F252" i="6"/>
  <c r="G252" i="6"/>
  <c r="C253" i="6"/>
  <c r="D253" i="6"/>
  <c r="E253" i="6"/>
  <c r="F253" i="6"/>
  <c r="G253" i="6"/>
  <c r="C254" i="6"/>
  <c r="D254" i="6"/>
  <c r="E254" i="6"/>
  <c r="F254" i="6"/>
  <c r="G254" i="6"/>
  <c r="C255" i="6"/>
  <c r="D255" i="6"/>
  <c r="E255" i="6"/>
  <c r="F255" i="6"/>
  <c r="G255" i="6"/>
  <c r="B30" i="5" l="1"/>
  <c r="C30" i="5"/>
  <c r="D30" i="5"/>
  <c r="E30" i="5"/>
  <c r="F30" i="5"/>
  <c r="H30" i="5"/>
  <c r="C257" i="4"/>
  <c r="I257" i="4" s="1"/>
  <c r="D257" i="4"/>
  <c r="J257" i="4" s="1"/>
  <c r="E257" i="4"/>
  <c r="K257" i="4" s="1"/>
  <c r="F257" i="4"/>
  <c r="L257" i="4" s="1"/>
  <c r="G257" i="4"/>
  <c r="M257" i="4" s="1"/>
  <c r="C245" i="4"/>
  <c r="I245" i="4" s="1"/>
  <c r="D245" i="4"/>
  <c r="J245" i="4" s="1"/>
  <c r="E245" i="4"/>
  <c r="K245" i="4" s="1"/>
  <c r="F245" i="4"/>
  <c r="L245" i="4" s="1"/>
  <c r="G245" i="4"/>
  <c r="M245" i="4" s="1"/>
  <c r="C246" i="4"/>
  <c r="I246" i="4" s="1"/>
  <c r="D246" i="4"/>
  <c r="J246" i="4" s="1"/>
  <c r="E246" i="4"/>
  <c r="K246" i="4" s="1"/>
  <c r="F246" i="4"/>
  <c r="L246" i="4" s="1"/>
  <c r="G246" i="4"/>
  <c r="M246" i="4" s="1"/>
  <c r="C247" i="4"/>
  <c r="I247" i="4" s="1"/>
  <c r="D247" i="4"/>
  <c r="J247" i="4" s="1"/>
  <c r="E247" i="4"/>
  <c r="K247" i="4" s="1"/>
  <c r="F247" i="4"/>
  <c r="L247" i="4" s="1"/>
  <c r="G247" i="4"/>
  <c r="M247" i="4" s="1"/>
  <c r="C248" i="4"/>
  <c r="I248" i="4" s="1"/>
  <c r="D248" i="4"/>
  <c r="J248" i="4" s="1"/>
  <c r="E248" i="4"/>
  <c r="K248" i="4" s="1"/>
  <c r="F248" i="4"/>
  <c r="L248" i="4" s="1"/>
  <c r="G248" i="4"/>
  <c r="M248" i="4" s="1"/>
  <c r="C249" i="4"/>
  <c r="I249" i="4" s="1"/>
  <c r="D249" i="4"/>
  <c r="J249" i="4" s="1"/>
  <c r="E249" i="4"/>
  <c r="K249" i="4" s="1"/>
  <c r="F249" i="4"/>
  <c r="L249" i="4" s="1"/>
  <c r="G249" i="4"/>
  <c r="M249" i="4" s="1"/>
  <c r="C250" i="4"/>
  <c r="I250" i="4" s="1"/>
  <c r="D250" i="4"/>
  <c r="J250" i="4" s="1"/>
  <c r="E250" i="4"/>
  <c r="K250" i="4" s="1"/>
  <c r="F250" i="4"/>
  <c r="L250" i="4" s="1"/>
  <c r="G250" i="4"/>
  <c r="M250" i="4" s="1"/>
  <c r="C251" i="4"/>
  <c r="I251" i="4" s="1"/>
  <c r="D251" i="4"/>
  <c r="J251" i="4" s="1"/>
  <c r="E251" i="4"/>
  <c r="K251" i="4" s="1"/>
  <c r="F251" i="4"/>
  <c r="L251" i="4" s="1"/>
  <c r="G251" i="4"/>
  <c r="M251" i="4" s="1"/>
  <c r="C252" i="4"/>
  <c r="I252" i="4" s="1"/>
  <c r="D252" i="4"/>
  <c r="J252" i="4" s="1"/>
  <c r="E252" i="4"/>
  <c r="K252" i="4" s="1"/>
  <c r="F252" i="4"/>
  <c r="L252" i="4" s="1"/>
  <c r="G252" i="4"/>
  <c r="M252" i="4" s="1"/>
  <c r="C253" i="4"/>
  <c r="I253" i="4" s="1"/>
  <c r="D253" i="4"/>
  <c r="J253" i="4" s="1"/>
  <c r="E253" i="4"/>
  <c r="K253" i="4" s="1"/>
  <c r="F253" i="4"/>
  <c r="L253" i="4" s="1"/>
  <c r="G253" i="4"/>
  <c r="M253" i="4" s="1"/>
  <c r="C254" i="4"/>
  <c r="I254" i="4" s="1"/>
  <c r="D254" i="4"/>
  <c r="J254" i="4" s="1"/>
  <c r="E254" i="4"/>
  <c r="K254" i="4" s="1"/>
  <c r="F254" i="4"/>
  <c r="L254" i="4" s="1"/>
  <c r="G254" i="4"/>
  <c r="M254" i="4" s="1"/>
  <c r="C255" i="4"/>
  <c r="I255" i="4" s="1"/>
  <c r="D255" i="4"/>
  <c r="J255" i="4" s="1"/>
  <c r="E255" i="4"/>
  <c r="K255" i="4" s="1"/>
  <c r="F255" i="4"/>
  <c r="L255" i="4" s="1"/>
  <c r="G255" i="4"/>
  <c r="M255" i="4" s="1"/>
  <c r="C256" i="4"/>
  <c r="I256" i="4" s="1"/>
  <c r="D256" i="4"/>
  <c r="J256" i="4" s="1"/>
  <c r="E256" i="4"/>
  <c r="K256" i="4" s="1"/>
  <c r="F256" i="4"/>
  <c r="L256" i="4" s="1"/>
  <c r="G256" i="4"/>
  <c r="M256" i="4" s="1"/>
  <c r="G30" i="5" l="1"/>
  <c r="B37" i="5"/>
  <c r="F37" i="5"/>
  <c r="E38" i="5"/>
  <c r="E39" i="5"/>
  <c r="E40" i="5"/>
  <c r="C40" i="5"/>
  <c r="F31" i="5"/>
  <c r="B31" i="5"/>
  <c r="C31" i="5"/>
  <c r="E31" i="5"/>
  <c r="D39" i="5" l="1"/>
  <c r="D31" i="5"/>
  <c r="F38" i="5"/>
  <c r="F39" i="5"/>
  <c r="B39" i="5"/>
  <c r="C39" i="5"/>
  <c r="C38" i="5"/>
  <c r="F35" i="5"/>
  <c r="B35" i="5"/>
  <c r="C35" i="5"/>
  <c r="C34" i="5"/>
  <c r="B38" i="5"/>
  <c r="F40" i="5"/>
  <c r="B40" i="5"/>
  <c r="F36" i="5"/>
  <c r="B36" i="5"/>
  <c r="F32" i="5"/>
  <c r="B32" i="5"/>
  <c r="E37" i="5"/>
  <c r="C36" i="5"/>
  <c r="E36" i="5"/>
  <c r="D35" i="5"/>
  <c r="E35" i="5"/>
  <c r="E34" i="5"/>
  <c r="F33" i="5"/>
  <c r="B33" i="5"/>
  <c r="E33" i="5"/>
  <c r="C32" i="5"/>
  <c r="E32" i="5"/>
  <c r="D40" i="5"/>
  <c r="D38" i="5"/>
  <c r="C37" i="5"/>
  <c r="D37" i="5"/>
  <c r="D36" i="5"/>
  <c r="F34" i="5"/>
  <c r="B34" i="5"/>
  <c r="D34" i="5"/>
  <c r="C33" i="5"/>
  <c r="D33" i="5"/>
  <c r="D32" i="5"/>
  <c r="C232" i="6"/>
  <c r="D232" i="6"/>
  <c r="E232" i="6"/>
  <c r="F232" i="6"/>
  <c r="G232" i="6"/>
  <c r="C233" i="6"/>
  <c r="D233" i="6"/>
  <c r="E233" i="6"/>
  <c r="F233" i="6"/>
  <c r="G233" i="6"/>
  <c r="C234" i="6"/>
  <c r="D234" i="6"/>
  <c r="E234" i="6"/>
  <c r="F234" i="6"/>
  <c r="G234" i="6"/>
  <c r="C235" i="6"/>
  <c r="D235" i="6"/>
  <c r="E235" i="6"/>
  <c r="F235" i="6"/>
  <c r="G235" i="6"/>
  <c r="C236" i="6"/>
  <c r="D236" i="6"/>
  <c r="E236" i="6"/>
  <c r="F236" i="6"/>
  <c r="G236" i="6"/>
  <c r="C237" i="6"/>
  <c r="D237" i="6"/>
  <c r="E237" i="6"/>
  <c r="F237" i="6"/>
  <c r="G237" i="6"/>
  <c r="C238" i="6"/>
  <c r="D238" i="6"/>
  <c r="E238" i="6"/>
  <c r="F238" i="6"/>
  <c r="G238" i="6"/>
  <c r="C239" i="6"/>
  <c r="D239" i="6"/>
  <c r="E239" i="6"/>
  <c r="F239" i="6"/>
  <c r="G239" i="6"/>
  <c r="C240" i="6"/>
  <c r="D240" i="6"/>
  <c r="E240" i="6"/>
  <c r="F240" i="6"/>
  <c r="G240" i="6"/>
  <c r="C241" i="6"/>
  <c r="D241" i="6"/>
  <c r="E241" i="6"/>
  <c r="F241" i="6"/>
  <c r="G241" i="6"/>
  <c r="C242" i="6"/>
  <c r="D242" i="6"/>
  <c r="E242" i="6"/>
  <c r="F242" i="6"/>
  <c r="G242" i="6"/>
  <c r="C243" i="6"/>
  <c r="D243" i="6"/>
  <c r="E243" i="6"/>
  <c r="F243" i="6"/>
  <c r="G243" i="6"/>
  <c r="C233" i="4"/>
  <c r="D233" i="4"/>
  <c r="E233" i="4"/>
  <c r="F233" i="4"/>
  <c r="G233" i="4"/>
  <c r="C234" i="4"/>
  <c r="D234" i="4"/>
  <c r="E234" i="4"/>
  <c r="F234" i="4"/>
  <c r="G234" i="4"/>
  <c r="C235" i="4"/>
  <c r="D235" i="4"/>
  <c r="E235" i="4"/>
  <c r="F235" i="4"/>
  <c r="G235" i="4"/>
  <c r="C236" i="4"/>
  <c r="D236" i="4"/>
  <c r="E236" i="4"/>
  <c r="F236" i="4"/>
  <c r="G236" i="4"/>
  <c r="C237" i="4"/>
  <c r="I237" i="4" s="1"/>
  <c r="D237" i="4"/>
  <c r="E237" i="4"/>
  <c r="F237" i="4"/>
  <c r="G237" i="4"/>
  <c r="C238" i="4"/>
  <c r="D238" i="4"/>
  <c r="E238" i="4"/>
  <c r="F238" i="4"/>
  <c r="G238" i="4"/>
  <c r="C239" i="4"/>
  <c r="D239" i="4"/>
  <c r="E239" i="4"/>
  <c r="F239" i="4"/>
  <c r="G239" i="4"/>
  <c r="C240" i="4"/>
  <c r="D240" i="4"/>
  <c r="E240" i="4"/>
  <c r="F240" i="4"/>
  <c r="G240" i="4"/>
  <c r="C241" i="4"/>
  <c r="D241" i="4"/>
  <c r="E241" i="4"/>
  <c r="F241" i="4"/>
  <c r="G241" i="4"/>
  <c r="C242" i="4"/>
  <c r="D242" i="4"/>
  <c r="E242" i="4"/>
  <c r="F242" i="4"/>
  <c r="G242" i="4"/>
  <c r="C243" i="4"/>
  <c r="D243" i="4"/>
  <c r="E243" i="4"/>
  <c r="F243" i="4"/>
  <c r="G243" i="4"/>
  <c r="C244" i="4"/>
  <c r="D244" i="4"/>
  <c r="E244" i="4"/>
  <c r="F244" i="4"/>
  <c r="G244" i="4"/>
  <c r="B29" i="5"/>
  <c r="C29" i="5"/>
  <c r="D29" i="5"/>
  <c r="E29" i="5"/>
  <c r="F29" i="5"/>
  <c r="X244" i="4" l="1"/>
  <c r="Y243" i="4"/>
  <c r="U243" i="4"/>
  <c r="V242" i="4"/>
  <c r="W241" i="4"/>
  <c r="X240" i="4"/>
  <c r="Y239" i="4"/>
  <c r="U239" i="4"/>
  <c r="W237" i="4"/>
  <c r="X236" i="4"/>
  <c r="Y235" i="4"/>
  <c r="U235" i="4"/>
  <c r="V234" i="4"/>
  <c r="Y244" i="4"/>
  <c r="U244" i="4"/>
  <c r="V243" i="4"/>
  <c r="W242" i="4"/>
  <c r="X241" i="4"/>
  <c r="Y240" i="4"/>
  <c r="U240" i="4"/>
  <c r="X237" i="4"/>
  <c r="U236" i="4"/>
  <c r="V235" i="4"/>
  <c r="W234" i="4"/>
  <c r="G29" i="5"/>
  <c r="V244" i="4"/>
  <c r="W243" i="4"/>
  <c r="X242" i="4"/>
  <c r="Y241" i="4"/>
  <c r="U241" i="4"/>
  <c r="V240" i="4"/>
  <c r="W239" i="4"/>
  <c r="Y237" i="4"/>
  <c r="V236" i="4"/>
  <c r="W235" i="4"/>
  <c r="X234" i="4"/>
  <c r="Y236" i="4"/>
  <c r="V239" i="4"/>
  <c r="X238" i="4"/>
  <c r="W238" i="4"/>
  <c r="V238" i="4"/>
  <c r="W244" i="4"/>
  <c r="X243" i="4"/>
  <c r="Y242" i="4"/>
  <c r="U242" i="4"/>
  <c r="V241" i="4"/>
  <c r="W240" i="4"/>
  <c r="X239" i="4"/>
  <c r="Y238" i="4"/>
  <c r="U238" i="4"/>
  <c r="V237" i="4"/>
  <c r="W236" i="4"/>
  <c r="X235" i="4"/>
  <c r="Y234" i="4"/>
  <c r="U234" i="4"/>
  <c r="K244" i="4"/>
  <c r="L243" i="4"/>
  <c r="M242" i="4"/>
  <c r="I242" i="4"/>
  <c r="J241" i="4"/>
  <c r="K240" i="4"/>
  <c r="L239" i="4"/>
  <c r="M238" i="4"/>
  <c r="I238" i="4"/>
  <c r="J237" i="4"/>
  <c r="K236" i="4"/>
  <c r="L235" i="4"/>
  <c r="M234" i="4"/>
  <c r="I234" i="4"/>
  <c r="J233" i="4"/>
  <c r="K243" i="4"/>
  <c r="M241" i="4"/>
  <c r="J240" i="4"/>
  <c r="L238" i="4"/>
  <c r="M237" i="4"/>
  <c r="J236" i="4"/>
  <c r="L234" i="4"/>
  <c r="I233" i="4"/>
  <c r="U237" i="4"/>
  <c r="M244" i="4"/>
  <c r="I244" i="4"/>
  <c r="J243" i="4"/>
  <c r="K242" i="4"/>
  <c r="L241" i="4"/>
  <c r="M240" i="4"/>
  <c r="I240" i="4"/>
  <c r="J239" i="4"/>
  <c r="K238" i="4"/>
  <c r="L237" i="4"/>
  <c r="M236" i="4"/>
  <c r="I236" i="4"/>
  <c r="J235" i="4"/>
  <c r="K234" i="4"/>
  <c r="L233" i="4"/>
  <c r="J244" i="4"/>
  <c r="L242" i="4"/>
  <c r="I241" i="4"/>
  <c r="K239" i="4"/>
  <c r="K235" i="4"/>
  <c r="M233" i="4"/>
  <c r="L244" i="4"/>
  <c r="M243" i="4"/>
  <c r="I243" i="4"/>
  <c r="J242" i="4"/>
  <c r="K241" i="4"/>
  <c r="L240" i="4"/>
  <c r="M239" i="4"/>
  <c r="I239" i="4"/>
  <c r="J238" i="4"/>
  <c r="K237" i="4"/>
  <c r="L236" i="4"/>
  <c r="M235" i="4"/>
  <c r="I235" i="4"/>
  <c r="J234" i="4"/>
  <c r="K233" i="4"/>
  <c r="F28" i="5"/>
  <c r="E28" i="5"/>
  <c r="D28" i="5"/>
  <c r="C28" i="5"/>
  <c r="B28" i="5"/>
  <c r="C222" i="4"/>
  <c r="D222" i="4"/>
  <c r="E222" i="4"/>
  <c r="F222" i="4"/>
  <c r="L222" i="4" s="1"/>
  <c r="G222" i="4"/>
  <c r="C223" i="4"/>
  <c r="D223" i="4"/>
  <c r="E223" i="4"/>
  <c r="K223" i="4" s="1"/>
  <c r="F223" i="4"/>
  <c r="G223" i="4"/>
  <c r="C224" i="4"/>
  <c r="D224" i="4"/>
  <c r="J224" i="4" s="1"/>
  <c r="E224" i="4"/>
  <c r="F224" i="4"/>
  <c r="G224" i="4"/>
  <c r="C225" i="4"/>
  <c r="I225" i="4" s="1"/>
  <c r="D225" i="4"/>
  <c r="E225" i="4"/>
  <c r="F225" i="4"/>
  <c r="G225" i="4"/>
  <c r="M225" i="4" s="1"/>
  <c r="C226" i="4"/>
  <c r="D226" i="4"/>
  <c r="E226" i="4"/>
  <c r="F226" i="4"/>
  <c r="L226" i="4" s="1"/>
  <c r="G226" i="4"/>
  <c r="C227" i="4"/>
  <c r="D227" i="4"/>
  <c r="E227" i="4"/>
  <c r="K227" i="4" s="1"/>
  <c r="F227" i="4"/>
  <c r="G227" i="4"/>
  <c r="C228" i="4"/>
  <c r="D228" i="4"/>
  <c r="E228" i="4"/>
  <c r="F228" i="4"/>
  <c r="G228" i="4"/>
  <c r="C229" i="4"/>
  <c r="I229" i="4" s="1"/>
  <c r="D229" i="4"/>
  <c r="E229" i="4"/>
  <c r="F229" i="4"/>
  <c r="G229" i="4"/>
  <c r="M229" i="4" s="1"/>
  <c r="C230" i="4"/>
  <c r="I230" i="4" s="1"/>
  <c r="D230" i="4"/>
  <c r="E230" i="4"/>
  <c r="F230" i="4"/>
  <c r="L230" i="4" s="1"/>
  <c r="G230" i="4"/>
  <c r="C231" i="4"/>
  <c r="D231" i="4"/>
  <c r="E231" i="4"/>
  <c r="K231" i="4" s="1"/>
  <c r="F231" i="4"/>
  <c r="G231" i="4"/>
  <c r="C232" i="4"/>
  <c r="I232" i="4" s="1"/>
  <c r="D232" i="4"/>
  <c r="J232" i="4" s="1"/>
  <c r="E232" i="4"/>
  <c r="W233" i="4" s="1"/>
  <c r="F232" i="4"/>
  <c r="X233" i="4" s="1"/>
  <c r="G232" i="4"/>
  <c r="Y233" i="4" s="1"/>
  <c r="W229" i="4" l="1"/>
  <c r="Y227" i="4"/>
  <c r="V226" i="4"/>
  <c r="X224" i="4"/>
  <c r="U223" i="4"/>
  <c r="J228" i="4"/>
  <c r="Y230" i="4"/>
  <c r="V229" i="4"/>
  <c r="X227" i="4"/>
  <c r="U226" i="4"/>
  <c r="W224" i="4"/>
  <c r="U231" i="4"/>
  <c r="I231" i="4"/>
  <c r="V233" i="4"/>
  <c r="U233" i="4"/>
  <c r="U232" i="4"/>
  <c r="L232" i="4"/>
  <c r="K232" i="4"/>
  <c r="Y232" i="4"/>
  <c r="V231" i="4"/>
  <c r="X229" i="4"/>
  <c r="U228" i="4"/>
  <c r="W226" i="4"/>
  <c r="Y224" i="4"/>
  <c r="V223" i="4"/>
  <c r="C5" i="3"/>
  <c r="Y231" i="4"/>
  <c r="V230" i="4"/>
  <c r="X228" i="4"/>
  <c r="U227" i="4"/>
  <c r="W225" i="4"/>
  <c r="Y223" i="4"/>
  <c r="W230" i="4"/>
  <c r="Y228" i="4"/>
  <c r="V227" i="4"/>
  <c r="X225" i="4"/>
  <c r="U224" i="4"/>
  <c r="X231" i="4"/>
  <c r="U230" i="4"/>
  <c r="W228" i="4"/>
  <c r="Y226" i="4"/>
  <c r="V225" i="4"/>
  <c r="X223" i="4"/>
  <c r="G28" i="5"/>
  <c r="M232" i="4"/>
  <c r="J231" i="4"/>
  <c r="K230" i="4"/>
  <c r="L229" i="4"/>
  <c r="M228" i="4"/>
  <c r="I228" i="4"/>
  <c r="J227" i="4"/>
  <c r="K226" i="4"/>
  <c r="L225" i="4"/>
  <c r="M224" i="4"/>
  <c r="I224" i="4"/>
  <c r="J223" i="4"/>
  <c r="K222" i="4"/>
  <c r="X232" i="4"/>
  <c r="W231" i="4"/>
  <c r="X230" i="4"/>
  <c r="Y229" i="4"/>
  <c r="U229" i="4"/>
  <c r="V228" i="4"/>
  <c r="W227" i="4"/>
  <c r="X226" i="4"/>
  <c r="Y225" i="4"/>
  <c r="U225" i="4"/>
  <c r="V224" i="4"/>
  <c r="W223" i="4"/>
  <c r="M231" i="4"/>
  <c r="J230" i="4"/>
  <c r="K229" i="4"/>
  <c r="L228" i="4"/>
  <c r="M227" i="4"/>
  <c r="I227" i="4"/>
  <c r="J226" i="4"/>
  <c r="K225" i="4"/>
  <c r="L224" i="4"/>
  <c r="M223" i="4"/>
  <c r="I223" i="4"/>
  <c r="J222" i="4"/>
  <c r="W232" i="4"/>
  <c r="V232" i="4"/>
  <c r="L231" i="4"/>
  <c r="M230" i="4"/>
  <c r="J229" i="4"/>
  <c r="K228" i="4"/>
  <c r="L227" i="4"/>
  <c r="M226" i="4"/>
  <c r="I226" i="4"/>
  <c r="J225" i="4"/>
  <c r="K224" i="4"/>
  <c r="L223" i="4"/>
  <c r="M222" i="4"/>
  <c r="I222" i="4"/>
  <c r="G5" i="3"/>
  <c r="C221" i="6"/>
  <c r="D221" i="6"/>
  <c r="E221" i="6"/>
  <c r="F221" i="6"/>
  <c r="G221" i="6"/>
  <c r="C222" i="6"/>
  <c r="D222" i="6"/>
  <c r="E222" i="6"/>
  <c r="F222" i="6"/>
  <c r="G222" i="6"/>
  <c r="C223" i="6"/>
  <c r="D223" i="6"/>
  <c r="E223" i="6"/>
  <c r="F223" i="6"/>
  <c r="G223" i="6"/>
  <c r="C224" i="6"/>
  <c r="D224" i="6"/>
  <c r="E224" i="6"/>
  <c r="F224" i="6"/>
  <c r="G224" i="6"/>
  <c r="C225" i="6"/>
  <c r="D225" i="6"/>
  <c r="E225" i="6"/>
  <c r="F225" i="6"/>
  <c r="G225" i="6"/>
  <c r="C226" i="6"/>
  <c r="D226" i="6"/>
  <c r="E226" i="6"/>
  <c r="F226" i="6"/>
  <c r="G226" i="6"/>
  <c r="C227" i="6"/>
  <c r="D227" i="6"/>
  <c r="E227" i="6"/>
  <c r="F227" i="6"/>
  <c r="G227" i="6"/>
  <c r="C228" i="6"/>
  <c r="D228" i="6"/>
  <c r="E228" i="6"/>
  <c r="F228" i="6"/>
  <c r="G228" i="6"/>
  <c r="C229" i="6"/>
  <c r="D229" i="6"/>
  <c r="E229" i="6"/>
  <c r="F229" i="6"/>
  <c r="G229" i="6"/>
  <c r="C230" i="6"/>
  <c r="D230" i="6"/>
  <c r="E230" i="6"/>
  <c r="F230" i="6"/>
  <c r="G230" i="6"/>
  <c r="C231" i="6"/>
  <c r="D231" i="6"/>
  <c r="E231" i="6"/>
  <c r="F231" i="6"/>
  <c r="G231" i="6"/>
  <c r="O376" i="4" l="1"/>
  <c r="O375" i="4"/>
  <c r="O374" i="4"/>
  <c r="O373" i="4"/>
  <c r="O372" i="4"/>
  <c r="O371" i="4"/>
  <c r="O370" i="4"/>
  <c r="O369" i="4"/>
  <c r="O368" i="4"/>
  <c r="O367" i="4"/>
  <c r="O366" i="4"/>
  <c r="O365" i="4"/>
  <c r="O364" i="4"/>
  <c r="O363" i="4"/>
  <c r="O362" i="4"/>
  <c r="O361" i="4"/>
  <c r="O360" i="4"/>
  <c r="O359" i="4"/>
  <c r="O358" i="4"/>
  <c r="O356" i="4"/>
  <c r="O355" i="4"/>
  <c r="O354" i="4"/>
  <c r="O352" i="4"/>
  <c r="O348" i="4"/>
  <c r="O344" i="4"/>
  <c r="O340" i="4"/>
  <c r="O235" i="4" l="1"/>
  <c r="O239" i="4"/>
  <c r="O243" i="4"/>
  <c r="O247" i="4"/>
  <c r="O251" i="4"/>
  <c r="O255" i="4"/>
  <c r="O259" i="4"/>
  <c r="O263" i="4"/>
  <c r="O267" i="4"/>
  <c r="O271" i="4"/>
  <c r="O275" i="4"/>
  <c r="O279" i="4"/>
  <c r="O283" i="4"/>
  <c r="O287" i="4"/>
  <c r="O291" i="4"/>
  <c r="O295" i="4"/>
  <c r="O299" i="4"/>
  <c r="O303" i="4"/>
  <c r="O307" i="4"/>
  <c r="O311" i="4"/>
  <c r="O315" i="4"/>
  <c r="O319" i="4"/>
  <c r="O323" i="4"/>
  <c r="O327" i="4"/>
  <c r="O331" i="4"/>
  <c r="O335" i="4"/>
  <c r="O339" i="4"/>
  <c r="O343" i="4"/>
  <c r="O347" i="4"/>
  <c r="O351" i="4"/>
  <c r="O236" i="4"/>
  <c r="O240" i="4"/>
  <c r="O244" i="4"/>
  <c r="O248" i="4"/>
  <c r="O252" i="4"/>
  <c r="O256" i="4"/>
  <c r="O260" i="4"/>
  <c r="O264" i="4"/>
  <c r="O268" i="4"/>
  <c r="O272" i="4"/>
  <c r="O276" i="4"/>
  <c r="O280" i="4"/>
  <c r="O284" i="4"/>
  <c r="O288" i="4"/>
  <c r="O292" i="4"/>
  <c r="O296" i="4"/>
  <c r="O300" i="4"/>
  <c r="O304" i="4"/>
  <c r="O308" i="4"/>
  <c r="O312" i="4"/>
  <c r="O316" i="4"/>
  <c r="O320" i="4"/>
  <c r="O324" i="4"/>
  <c r="O328" i="4"/>
  <c r="O332" i="4"/>
  <c r="O336" i="4"/>
  <c r="O237" i="4"/>
  <c r="O241" i="4"/>
  <c r="O245" i="4"/>
  <c r="O249" i="4"/>
  <c r="O253" i="4"/>
  <c r="O257" i="4"/>
  <c r="O261" i="4"/>
  <c r="O265" i="4"/>
  <c r="O269" i="4"/>
  <c r="O273" i="4"/>
  <c r="O277" i="4"/>
  <c r="O281" i="4"/>
  <c r="O285" i="4"/>
  <c r="O289" i="4"/>
  <c r="O293" i="4"/>
  <c r="O297" i="4"/>
  <c r="O301" i="4"/>
  <c r="O305" i="4"/>
  <c r="O309" i="4"/>
  <c r="O313" i="4"/>
  <c r="O317" i="4"/>
  <c r="O321" i="4"/>
  <c r="O325" i="4"/>
  <c r="O329" i="4"/>
  <c r="O333" i="4"/>
  <c r="O337" i="4"/>
  <c r="O341" i="4"/>
  <c r="O345" i="4"/>
  <c r="O349" i="4"/>
  <c r="O353" i="4"/>
  <c r="O357" i="4"/>
  <c r="O234" i="4"/>
  <c r="O238" i="4"/>
  <c r="O242" i="4"/>
  <c r="O246" i="4"/>
  <c r="O250" i="4"/>
  <c r="O254" i="4"/>
  <c r="O258" i="4"/>
  <c r="O262" i="4"/>
  <c r="O266" i="4"/>
  <c r="O270" i="4"/>
  <c r="O274" i="4"/>
  <c r="O278" i="4"/>
  <c r="O282" i="4"/>
  <c r="O286" i="4"/>
  <c r="O290" i="4"/>
  <c r="O294" i="4"/>
  <c r="O298" i="4"/>
  <c r="O302" i="4"/>
  <c r="O306" i="4"/>
  <c r="O310" i="4"/>
  <c r="O314" i="4"/>
  <c r="O318" i="4"/>
  <c r="O322" i="4"/>
  <c r="O326" i="4"/>
  <c r="O330" i="4"/>
  <c r="O334" i="4"/>
  <c r="O338" i="4"/>
  <c r="O342" i="4"/>
  <c r="O346" i="4"/>
  <c r="O350" i="4"/>
  <c r="S235" i="4"/>
  <c r="S236" i="4"/>
  <c r="S237" i="4"/>
  <c r="S238" i="4"/>
  <c r="S239" i="4"/>
  <c r="S240" i="4"/>
  <c r="S241" i="4"/>
  <c r="S242" i="4"/>
  <c r="S243" i="4"/>
  <c r="S244" i="4"/>
  <c r="S245" i="4"/>
  <c r="S246" i="4"/>
  <c r="S247" i="4"/>
  <c r="S248" i="4"/>
  <c r="S249" i="4"/>
  <c r="S250" i="4"/>
  <c r="S251" i="4"/>
  <c r="S252" i="4"/>
  <c r="S253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S266" i="4"/>
  <c r="S267" i="4"/>
  <c r="S268" i="4"/>
  <c r="S269" i="4"/>
  <c r="S270" i="4"/>
  <c r="S271" i="4"/>
  <c r="S272" i="4"/>
  <c r="S273" i="4"/>
  <c r="S274" i="4"/>
  <c r="S275" i="4"/>
  <c r="S276" i="4"/>
  <c r="S277" i="4"/>
  <c r="S278" i="4"/>
  <c r="S279" i="4"/>
  <c r="S280" i="4"/>
  <c r="S281" i="4"/>
  <c r="S282" i="4"/>
  <c r="S283" i="4"/>
  <c r="S284" i="4"/>
  <c r="S285" i="4"/>
  <c r="S286" i="4"/>
  <c r="S287" i="4"/>
  <c r="S288" i="4"/>
  <c r="S289" i="4"/>
  <c r="S290" i="4"/>
  <c r="S291" i="4"/>
  <c r="S292" i="4"/>
  <c r="S293" i="4"/>
  <c r="S294" i="4"/>
  <c r="S295" i="4"/>
  <c r="S296" i="4"/>
  <c r="S297" i="4"/>
  <c r="S298" i="4"/>
  <c r="S299" i="4"/>
  <c r="S300" i="4"/>
  <c r="S301" i="4"/>
  <c r="S302" i="4"/>
  <c r="S303" i="4"/>
  <c r="S304" i="4"/>
  <c r="S305" i="4"/>
  <c r="S306" i="4"/>
  <c r="S307" i="4"/>
  <c r="S308" i="4"/>
  <c r="S309" i="4"/>
  <c r="S310" i="4"/>
  <c r="S311" i="4"/>
  <c r="S312" i="4"/>
  <c r="S313" i="4"/>
  <c r="S314" i="4"/>
  <c r="S315" i="4"/>
  <c r="S316" i="4"/>
  <c r="S317" i="4"/>
  <c r="S318" i="4"/>
  <c r="S319" i="4"/>
  <c r="S320" i="4"/>
  <c r="S321" i="4"/>
  <c r="S322" i="4"/>
  <c r="S323" i="4"/>
  <c r="S324" i="4"/>
  <c r="S325" i="4"/>
  <c r="S326" i="4"/>
  <c r="S327" i="4"/>
  <c r="S328" i="4"/>
  <c r="S329" i="4"/>
  <c r="S330" i="4"/>
  <c r="S331" i="4"/>
  <c r="S332" i="4"/>
  <c r="S333" i="4"/>
  <c r="S334" i="4"/>
  <c r="S335" i="4"/>
  <c r="S336" i="4"/>
  <c r="S337" i="4"/>
  <c r="S338" i="4"/>
  <c r="S339" i="4"/>
  <c r="S340" i="4"/>
  <c r="S341" i="4"/>
  <c r="S342" i="4"/>
  <c r="S343" i="4"/>
  <c r="S344" i="4"/>
  <c r="S345" i="4"/>
  <c r="S346" i="4"/>
  <c r="S347" i="4"/>
  <c r="S348" i="4"/>
  <c r="S349" i="4"/>
  <c r="S350" i="4"/>
  <c r="S351" i="4"/>
  <c r="S352" i="4"/>
  <c r="S353" i="4"/>
  <c r="S354" i="4"/>
  <c r="S355" i="4"/>
  <c r="S356" i="4"/>
  <c r="S357" i="4"/>
  <c r="S358" i="4"/>
  <c r="S359" i="4"/>
  <c r="S360" i="4"/>
  <c r="S361" i="4"/>
  <c r="S362" i="4"/>
  <c r="S363" i="4"/>
  <c r="S364" i="4"/>
  <c r="S365" i="4"/>
  <c r="S366" i="4"/>
  <c r="S367" i="4"/>
  <c r="S368" i="4"/>
  <c r="S369" i="4"/>
  <c r="S370" i="4"/>
  <c r="S371" i="4"/>
  <c r="S372" i="4"/>
  <c r="S373" i="4"/>
  <c r="S374" i="4"/>
  <c r="S375" i="4"/>
  <c r="S376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2" i="4"/>
  <c r="R253" i="4"/>
  <c r="R254" i="4"/>
  <c r="R255" i="4"/>
  <c r="R256" i="4"/>
  <c r="R257" i="4"/>
  <c r="R258" i="4"/>
  <c r="R259" i="4"/>
  <c r="R260" i="4"/>
  <c r="R261" i="4"/>
  <c r="R262" i="4"/>
  <c r="R263" i="4"/>
  <c r="R264" i="4"/>
  <c r="R265" i="4"/>
  <c r="R266" i="4"/>
  <c r="R267" i="4"/>
  <c r="R268" i="4"/>
  <c r="R269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285" i="4"/>
  <c r="R286" i="4"/>
  <c r="R287" i="4"/>
  <c r="R288" i="4"/>
  <c r="R289" i="4"/>
  <c r="R290" i="4"/>
  <c r="R291" i="4"/>
  <c r="R292" i="4"/>
  <c r="R293" i="4"/>
  <c r="R294" i="4"/>
  <c r="R295" i="4"/>
  <c r="R296" i="4"/>
  <c r="R297" i="4"/>
  <c r="R298" i="4"/>
  <c r="R299" i="4"/>
  <c r="R300" i="4"/>
  <c r="R301" i="4"/>
  <c r="R302" i="4"/>
  <c r="R303" i="4"/>
  <c r="R304" i="4"/>
  <c r="R305" i="4"/>
  <c r="R306" i="4"/>
  <c r="R307" i="4"/>
  <c r="R308" i="4"/>
  <c r="R309" i="4"/>
  <c r="R310" i="4"/>
  <c r="R311" i="4"/>
  <c r="R312" i="4"/>
  <c r="R313" i="4"/>
  <c r="R314" i="4"/>
  <c r="R315" i="4"/>
  <c r="R316" i="4"/>
  <c r="R317" i="4"/>
  <c r="R318" i="4"/>
  <c r="R319" i="4"/>
  <c r="R320" i="4"/>
  <c r="R321" i="4"/>
  <c r="R322" i="4"/>
  <c r="R323" i="4"/>
  <c r="R324" i="4"/>
  <c r="R325" i="4"/>
  <c r="R326" i="4"/>
  <c r="R327" i="4"/>
  <c r="R328" i="4"/>
  <c r="R329" i="4"/>
  <c r="R330" i="4"/>
  <c r="R331" i="4"/>
  <c r="R332" i="4"/>
  <c r="R333" i="4"/>
  <c r="R334" i="4"/>
  <c r="R335" i="4"/>
  <c r="R336" i="4"/>
  <c r="R337" i="4"/>
  <c r="R338" i="4"/>
  <c r="R339" i="4"/>
  <c r="R340" i="4"/>
  <c r="R341" i="4"/>
  <c r="R342" i="4"/>
  <c r="R343" i="4"/>
  <c r="R344" i="4"/>
  <c r="R345" i="4"/>
  <c r="R346" i="4"/>
  <c r="R347" i="4"/>
  <c r="R348" i="4"/>
  <c r="R349" i="4"/>
  <c r="R350" i="4"/>
  <c r="R351" i="4"/>
  <c r="R352" i="4"/>
  <c r="R353" i="4"/>
  <c r="R354" i="4"/>
  <c r="R355" i="4"/>
  <c r="R356" i="4"/>
  <c r="R357" i="4"/>
  <c r="R358" i="4"/>
  <c r="R359" i="4"/>
  <c r="R360" i="4"/>
  <c r="R361" i="4"/>
  <c r="R362" i="4"/>
  <c r="R363" i="4"/>
  <c r="R364" i="4"/>
  <c r="R365" i="4"/>
  <c r="R366" i="4"/>
  <c r="R367" i="4"/>
  <c r="R368" i="4"/>
  <c r="R369" i="4"/>
  <c r="R370" i="4"/>
  <c r="R371" i="4"/>
  <c r="R372" i="4"/>
  <c r="R373" i="4"/>
  <c r="R374" i="4"/>
  <c r="R375" i="4"/>
  <c r="R376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301" i="4"/>
  <c r="Q302" i="4"/>
  <c r="Q303" i="4"/>
  <c r="Q304" i="4"/>
  <c r="Q305" i="4"/>
  <c r="Q306" i="4"/>
  <c r="Q307" i="4"/>
  <c r="Q308" i="4"/>
  <c r="Q309" i="4"/>
  <c r="Q310" i="4"/>
  <c r="Q311" i="4"/>
  <c r="Q312" i="4"/>
  <c r="Q313" i="4"/>
  <c r="Q314" i="4"/>
  <c r="Q315" i="4"/>
  <c r="Q316" i="4"/>
  <c r="Q317" i="4"/>
  <c r="Q318" i="4"/>
  <c r="Q319" i="4"/>
  <c r="Q320" i="4"/>
  <c r="Q321" i="4"/>
  <c r="Q322" i="4"/>
  <c r="Q323" i="4"/>
  <c r="Q324" i="4"/>
  <c r="Q325" i="4"/>
  <c r="Q326" i="4"/>
  <c r="Q327" i="4"/>
  <c r="Q328" i="4"/>
  <c r="Q329" i="4"/>
  <c r="Q330" i="4"/>
  <c r="Q331" i="4"/>
  <c r="Q332" i="4"/>
  <c r="Q333" i="4"/>
  <c r="Q334" i="4"/>
  <c r="Q335" i="4"/>
  <c r="Q336" i="4"/>
  <c r="Q337" i="4"/>
  <c r="Q338" i="4"/>
  <c r="Q339" i="4"/>
  <c r="Q340" i="4"/>
  <c r="Q341" i="4"/>
  <c r="Q342" i="4"/>
  <c r="Q343" i="4"/>
  <c r="Q344" i="4"/>
  <c r="Q345" i="4"/>
  <c r="Q346" i="4"/>
  <c r="Q347" i="4"/>
  <c r="Q348" i="4"/>
  <c r="Q349" i="4"/>
  <c r="Q350" i="4"/>
  <c r="Q351" i="4"/>
  <c r="Q352" i="4"/>
  <c r="Q353" i="4"/>
  <c r="Q354" i="4"/>
  <c r="Q355" i="4"/>
  <c r="Q356" i="4"/>
  <c r="Q357" i="4"/>
  <c r="Q358" i="4"/>
  <c r="Q359" i="4"/>
  <c r="Q360" i="4"/>
  <c r="Q361" i="4"/>
  <c r="Q362" i="4"/>
  <c r="Q363" i="4"/>
  <c r="Q364" i="4"/>
  <c r="Q365" i="4"/>
  <c r="Q366" i="4"/>
  <c r="Q367" i="4"/>
  <c r="Q368" i="4"/>
  <c r="Q369" i="4"/>
  <c r="Q370" i="4"/>
  <c r="Q371" i="4"/>
  <c r="Q372" i="4"/>
  <c r="Q373" i="4"/>
  <c r="Q374" i="4"/>
  <c r="Q375" i="4"/>
  <c r="Q376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0" i="4"/>
  <c r="P311" i="4"/>
  <c r="P312" i="4"/>
  <c r="P313" i="4"/>
  <c r="P314" i="4"/>
  <c r="P315" i="4"/>
  <c r="P316" i="4"/>
  <c r="P317" i="4"/>
  <c r="P318" i="4"/>
  <c r="P319" i="4"/>
  <c r="P320" i="4"/>
  <c r="P321" i="4"/>
  <c r="P322" i="4"/>
  <c r="P323" i="4"/>
  <c r="P324" i="4"/>
  <c r="P325" i="4"/>
  <c r="P326" i="4"/>
  <c r="P327" i="4"/>
  <c r="P328" i="4"/>
  <c r="P329" i="4"/>
  <c r="P330" i="4"/>
  <c r="P331" i="4"/>
  <c r="P332" i="4"/>
  <c r="P333" i="4"/>
  <c r="P334" i="4"/>
  <c r="P335" i="4"/>
  <c r="P336" i="4"/>
  <c r="P337" i="4"/>
  <c r="P338" i="4"/>
  <c r="P339" i="4"/>
  <c r="P340" i="4"/>
  <c r="P341" i="4"/>
  <c r="P342" i="4"/>
  <c r="P343" i="4"/>
  <c r="P344" i="4"/>
  <c r="P345" i="4"/>
  <c r="P346" i="4"/>
  <c r="P347" i="4"/>
  <c r="P348" i="4"/>
  <c r="P349" i="4"/>
  <c r="P350" i="4"/>
  <c r="P351" i="4"/>
  <c r="P352" i="4"/>
  <c r="P353" i="4"/>
  <c r="P354" i="4"/>
  <c r="P355" i="4"/>
  <c r="P356" i="4"/>
  <c r="P357" i="4"/>
  <c r="P358" i="4"/>
  <c r="P359" i="4"/>
  <c r="P360" i="4"/>
  <c r="P361" i="4"/>
  <c r="P362" i="4"/>
  <c r="P363" i="4"/>
  <c r="P364" i="4"/>
  <c r="P365" i="4"/>
  <c r="P366" i="4"/>
  <c r="P367" i="4"/>
  <c r="P368" i="4"/>
  <c r="P369" i="4"/>
  <c r="P370" i="4"/>
  <c r="P371" i="4"/>
  <c r="P372" i="4"/>
  <c r="P373" i="4"/>
  <c r="P374" i="4"/>
  <c r="P375" i="4"/>
  <c r="P376" i="4"/>
  <c r="R234" i="4" l="1"/>
  <c r="Q234" i="4"/>
  <c r="P234" i="4"/>
  <c r="S234" i="4"/>
  <c r="G220" i="6"/>
  <c r="F220" i="6"/>
  <c r="E220" i="6"/>
  <c r="D220" i="6"/>
  <c r="C220" i="6"/>
  <c r="G219" i="6"/>
  <c r="F219" i="6"/>
  <c r="E219" i="6"/>
  <c r="D219" i="6"/>
  <c r="C219" i="6"/>
  <c r="G218" i="6"/>
  <c r="F218" i="6"/>
  <c r="E218" i="6"/>
  <c r="D218" i="6"/>
  <c r="C218" i="6"/>
  <c r="G217" i="6"/>
  <c r="F217" i="6"/>
  <c r="E217" i="6"/>
  <c r="D217" i="6"/>
  <c r="C217" i="6"/>
  <c r="G216" i="6"/>
  <c r="F216" i="6"/>
  <c r="E216" i="6"/>
  <c r="D216" i="6"/>
  <c r="C216" i="6"/>
  <c r="G215" i="6"/>
  <c r="F215" i="6"/>
  <c r="E215" i="6"/>
  <c r="D215" i="6"/>
  <c r="C215" i="6"/>
  <c r="G214" i="6"/>
  <c r="F214" i="6"/>
  <c r="E214" i="6"/>
  <c r="D214" i="6"/>
  <c r="C214" i="6"/>
  <c r="G213" i="6"/>
  <c r="F213" i="6"/>
  <c r="E213" i="6"/>
  <c r="D213" i="6"/>
  <c r="C213" i="6"/>
  <c r="G212" i="6"/>
  <c r="F212" i="6"/>
  <c r="E212" i="6"/>
  <c r="D212" i="6"/>
  <c r="C212" i="6"/>
  <c r="G211" i="6"/>
  <c r="F211" i="6"/>
  <c r="E211" i="6"/>
  <c r="D211" i="6"/>
  <c r="C211" i="6"/>
  <c r="G210" i="6"/>
  <c r="F210" i="6"/>
  <c r="E210" i="6"/>
  <c r="D210" i="6"/>
  <c r="C210" i="6"/>
  <c r="G209" i="6"/>
  <c r="F209" i="6"/>
  <c r="E209" i="6"/>
  <c r="D209" i="6"/>
  <c r="C209" i="6"/>
  <c r="G208" i="6"/>
  <c r="F208" i="6"/>
  <c r="E208" i="6"/>
  <c r="D208" i="6"/>
  <c r="C208" i="6"/>
  <c r="G207" i="6"/>
  <c r="F207" i="6"/>
  <c r="E207" i="6"/>
  <c r="D207" i="6"/>
  <c r="C207" i="6"/>
  <c r="G206" i="6"/>
  <c r="F206" i="6"/>
  <c r="E206" i="6"/>
  <c r="D206" i="6"/>
  <c r="C206" i="6"/>
  <c r="G205" i="6"/>
  <c r="F205" i="6"/>
  <c r="E205" i="6"/>
  <c r="D205" i="6"/>
  <c r="C205" i="6"/>
  <c r="G204" i="6"/>
  <c r="F204" i="6"/>
  <c r="E204" i="6"/>
  <c r="D204" i="6"/>
  <c r="C204" i="6"/>
  <c r="G203" i="6"/>
  <c r="F203" i="6"/>
  <c r="E203" i="6"/>
  <c r="D203" i="6"/>
  <c r="C203" i="6"/>
  <c r="G202" i="6"/>
  <c r="F202" i="6"/>
  <c r="E202" i="6"/>
  <c r="D202" i="6"/>
  <c r="C202" i="6"/>
  <c r="G201" i="6"/>
  <c r="F201" i="6"/>
  <c r="E201" i="6"/>
  <c r="D201" i="6"/>
  <c r="C201" i="6"/>
  <c r="G200" i="6"/>
  <c r="F200" i="6"/>
  <c r="E200" i="6"/>
  <c r="D200" i="6"/>
  <c r="C200" i="6"/>
  <c r="G199" i="6"/>
  <c r="F199" i="6"/>
  <c r="E199" i="6"/>
  <c r="D199" i="6"/>
  <c r="C199" i="6"/>
  <c r="G198" i="6"/>
  <c r="F198" i="6"/>
  <c r="E198" i="6"/>
  <c r="D198" i="6"/>
  <c r="C198" i="6"/>
  <c r="G197" i="6"/>
  <c r="F197" i="6"/>
  <c r="E197" i="6"/>
  <c r="D197" i="6"/>
  <c r="C197" i="6"/>
  <c r="G196" i="6"/>
  <c r="F196" i="6"/>
  <c r="E196" i="6"/>
  <c r="D196" i="6"/>
  <c r="C196" i="6"/>
  <c r="G195" i="6"/>
  <c r="F195" i="6"/>
  <c r="E195" i="6"/>
  <c r="D195" i="6"/>
  <c r="C195" i="6"/>
  <c r="G194" i="6"/>
  <c r="F194" i="6"/>
  <c r="E194" i="6"/>
  <c r="D194" i="6"/>
  <c r="C194" i="6"/>
  <c r="G193" i="6"/>
  <c r="F193" i="6"/>
  <c r="E193" i="6"/>
  <c r="D193" i="6"/>
  <c r="C193" i="6"/>
  <c r="G192" i="6"/>
  <c r="F192" i="6"/>
  <c r="E192" i="6"/>
  <c r="D192" i="6"/>
  <c r="C192" i="6"/>
  <c r="G191" i="6"/>
  <c r="F191" i="6"/>
  <c r="E191" i="6"/>
  <c r="D191" i="6"/>
  <c r="C191" i="6"/>
  <c r="G190" i="6"/>
  <c r="F190" i="6"/>
  <c r="E190" i="6"/>
  <c r="D190" i="6"/>
  <c r="C190" i="6"/>
  <c r="G189" i="6"/>
  <c r="F189" i="6"/>
  <c r="E189" i="6"/>
  <c r="D189" i="6"/>
  <c r="C189" i="6"/>
  <c r="G188" i="6"/>
  <c r="F188" i="6"/>
  <c r="E188" i="6"/>
  <c r="D188" i="6"/>
  <c r="C188" i="6"/>
  <c r="G187" i="6"/>
  <c r="F187" i="6"/>
  <c r="E187" i="6"/>
  <c r="D187" i="6"/>
  <c r="C187" i="6"/>
  <c r="G186" i="6"/>
  <c r="F186" i="6"/>
  <c r="E186" i="6"/>
  <c r="D186" i="6"/>
  <c r="C186" i="6"/>
  <c r="G185" i="6"/>
  <c r="F185" i="6"/>
  <c r="E185" i="6"/>
  <c r="D185" i="6"/>
  <c r="C185" i="6"/>
  <c r="G184" i="6"/>
  <c r="F184" i="6"/>
  <c r="E184" i="6"/>
  <c r="D184" i="6"/>
  <c r="C184" i="6"/>
  <c r="G183" i="6"/>
  <c r="F183" i="6"/>
  <c r="E183" i="6"/>
  <c r="D183" i="6"/>
  <c r="C183" i="6"/>
  <c r="G182" i="6"/>
  <c r="F182" i="6"/>
  <c r="E182" i="6"/>
  <c r="D182" i="6"/>
  <c r="C182" i="6"/>
  <c r="G181" i="6"/>
  <c r="F181" i="6"/>
  <c r="E181" i="6"/>
  <c r="D181" i="6"/>
  <c r="C181" i="6"/>
  <c r="G180" i="6"/>
  <c r="F180" i="6"/>
  <c r="E180" i="6"/>
  <c r="D180" i="6"/>
  <c r="C180" i="6"/>
  <c r="G179" i="6"/>
  <c r="F179" i="6"/>
  <c r="E179" i="6"/>
  <c r="D179" i="6"/>
  <c r="C179" i="6"/>
  <c r="G178" i="6"/>
  <c r="F178" i="6"/>
  <c r="E178" i="6"/>
  <c r="D178" i="6"/>
  <c r="C178" i="6"/>
  <c r="G177" i="6"/>
  <c r="F177" i="6"/>
  <c r="E177" i="6"/>
  <c r="D177" i="6"/>
  <c r="C177" i="6"/>
  <c r="G176" i="6"/>
  <c r="F176" i="6"/>
  <c r="E176" i="6"/>
  <c r="D176" i="6"/>
  <c r="C176" i="6"/>
  <c r="G175" i="6"/>
  <c r="F175" i="6"/>
  <c r="E175" i="6"/>
  <c r="D175" i="6"/>
  <c r="C175" i="6"/>
  <c r="G174" i="6"/>
  <c r="F174" i="6"/>
  <c r="E174" i="6"/>
  <c r="D174" i="6"/>
  <c r="C174" i="6"/>
  <c r="G173" i="6"/>
  <c r="F173" i="6"/>
  <c r="E173" i="6"/>
  <c r="D173" i="6"/>
  <c r="C173" i="6"/>
  <c r="G172" i="6"/>
  <c r="F172" i="6"/>
  <c r="E172" i="6"/>
  <c r="D172" i="6"/>
  <c r="C172" i="6"/>
  <c r="G171" i="6"/>
  <c r="F171" i="6"/>
  <c r="E171" i="6"/>
  <c r="D171" i="6"/>
  <c r="C171" i="6"/>
  <c r="G170" i="6"/>
  <c r="F170" i="6"/>
  <c r="E170" i="6"/>
  <c r="D170" i="6"/>
  <c r="C170" i="6"/>
  <c r="G169" i="6"/>
  <c r="F169" i="6"/>
  <c r="E169" i="6"/>
  <c r="D169" i="6"/>
  <c r="C169" i="6"/>
  <c r="G168" i="6"/>
  <c r="F168" i="6"/>
  <c r="E168" i="6"/>
  <c r="D168" i="6"/>
  <c r="C168" i="6"/>
  <c r="G167" i="6"/>
  <c r="F167" i="6"/>
  <c r="E167" i="6"/>
  <c r="D167" i="6"/>
  <c r="C167" i="6"/>
  <c r="G166" i="6"/>
  <c r="F166" i="6"/>
  <c r="E166" i="6"/>
  <c r="D166" i="6"/>
  <c r="C166" i="6"/>
  <c r="G165" i="6"/>
  <c r="F165" i="6"/>
  <c r="E165" i="6"/>
  <c r="D165" i="6"/>
  <c r="C165" i="6"/>
  <c r="G164" i="6"/>
  <c r="F164" i="6"/>
  <c r="E164" i="6"/>
  <c r="D164" i="6"/>
  <c r="C164" i="6"/>
  <c r="G163" i="6"/>
  <c r="F163" i="6"/>
  <c r="E163" i="6"/>
  <c r="D163" i="6"/>
  <c r="C163" i="6"/>
  <c r="G162" i="6"/>
  <c r="F162" i="6"/>
  <c r="E162" i="6"/>
  <c r="D162" i="6"/>
  <c r="C162" i="6"/>
  <c r="G161" i="6"/>
  <c r="F161" i="6"/>
  <c r="E161" i="6"/>
  <c r="D161" i="6"/>
  <c r="C161" i="6"/>
  <c r="G160" i="6"/>
  <c r="F160" i="6"/>
  <c r="E160" i="6"/>
  <c r="D160" i="6"/>
  <c r="C160" i="6"/>
  <c r="G159" i="6"/>
  <c r="F159" i="6"/>
  <c r="E159" i="6"/>
  <c r="D159" i="6"/>
  <c r="C159" i="6"/>
  <c r="G158" i="6"/>
  <c r="F158" i="6"/>
  <c r="E158" i="6"/>
  <c r="D158" i="6"/>
  <c r="C158" i="6"/>
  <c r="G157" i="6"/>
  <c r="F157" i="6"/>
  <c r="E157" i="6"/>
  <c r="D157" i="6"/>
  <c r="C157" i="6"/>
  <c r="G156" i="6"/>
  <c r="F156" i="6"/>
  <c r="E156" i="6"/>
  <c r="D156" i="6"/>
  <c r="C156" i="6"/>
  <c r="G155" i="6"/>
  <c r="F155" i="6"/>
  <c r="E155" i="6"/>
  <c r="D155" i="6"/>
  <c r="C155" i="6"/>
  <c r="G154" i="6"/>
  <c r="F154" i="6"/>
  <c r="E154" i="6"/>
  <c r="D154" i="6"/>
  <c r="C154" i="6"/>
  <c r="G153" i="6"/>
  <c r="F153" i="6"/>
  <c r="E153" i="6"/>
  <c r="D153" i="6"/>
  <c r="C153" i="6"/>
  <c r="G152" i="6"/>
  <c r="F152" i="6"/>
  <c r="E152" i="6"/>
  <c r="D152" i="6"/>
  <c r="C152" i="6"/>
  <c r="G151" i="6"/>
  <c r="F151" i="6"/>
  <c r="E151" i="6"/>
  <c r="D151" i="6"/>
  <c r="C151" i="6"/>
  <c r="G150" i="6"/>
  <c r="F150" i="6"/>
  <c r="E150" i="6"/>
  <c r="D150" i="6"/>
  <c r="C150" i="6"/>
  <c r="G149" i="6"/>
  <c r="F149" i="6"/>
  <c r="E149" i="6"/>
  <c r="D149" i="6"/>
  <c r="C149" i="6"/>
  <c r="G148" i="6"/>
  <c r="F148" i="6"/>
  <c r="E148" i="6"/>
  <c r="D148" i="6"/>
  <c r="C148" i="6"/>
  <c r="G147" i="6"/>
  <c r="F147" i="6"/>
  <c r="E147" i="6"/>
  <c r="D147" i="6"/>
  <c r="C147" i="6"/>
  <c r="G146" i="6"/>
  <c r="F146" i="6"/>
  <c r="E146" i="6"/>
  <c r="D146" i="6"/>
  <c r="C146" i="6"/>
  <c r="G145" i="6"/>
  <c r="F145" i="6"/>
  <c r="E145" i="6"/>
  <c r="D145" i="6"/>
  <c r="C145" i="6"/>
  <c r="G144" i="6"/>
  <c r="F144" i="6"/>
  <c r="E144" i="6"/>
  <c r="D144" i="6"/>
  <c r="C144" i="6"/>
  <c r="G143" i="6"/>
  <c r="F143" i="6"/>
  <c r="E143" i="6"/>
  <c r="D143" i="6"/>
  <c r="C143" i="6"/>
  <c r="G142" i="6"/>
  <c r="F142" i="6"/>
  <c r="E142" i="6"/>
  <c r="D142" i="6"/>
  <c r="C142" i="6"/>
  <c r="G141" i="6"/>
  <c r="F141" i="6"/>
  <c r="E141" i="6"/>
  <c r="D141" i="6"/>
  <c r="C141" i="6"/>
  <c r="G140" i="6"/>
  <c r="F140" i="6"/>
  <c r="E140" i="6"/>
  <c r="D140" i="6"/>
  <c r="C140" i="6"/>
  <c r="G139" i="6"/>
  <c r="F139" i="6"/>
  <c r="E139" i="6"/>
  <c r="D139" i="6"/>
  <c r="C139" i="6"/>
  <c r="G138" i="6"/>
  <c r="F138" i="6"/>
  <c r="E138" i="6"/>
  <c r="D138" i="6"/>
  <c r="C138" i="6"/>
  <c r="G137" i="6"/>
  <c r="F137" i="6"/>
  <c r="E137" i="6"/>
  <c r="D137" i="6"/>
  <c r="C137" i="6"/>
  <c r="G136" i="6"/>
  <c r="F136" i="6"/>
  <c r="E136" i="6"/>
  <c r="D136" i="6"/>
  <c r="C136" i="6"/>
  <c r="G135" i="6"/>
  <c r="F135" i="6"/>
  <c r="E135" i="6"/>
  <c r="D135" i="6"/>
  <c r="C135" i="6"/>
  <c r="G134" i="6"/>
  <c r="F134" i="6"/>
  <c r="E134" i="6"/>
  <c r="D134" i="6"/>
  <c r="C134" i="6"/>
  <c r="G133" i="6"/>
  <c r="F133" i="6"/>
  <c r="E133" i="6"/>
  <c r="D133" i="6"/>
  <c r="C133" i="6"/>
  <c r="G132" i="6"/>
  <c r="F132" i="6"/>
  <c r="E132" i="6"/>
  <c r="D132" i="6"/>
  <c r="C132" i="6"/>
  <c r="G131" i="6"/>
  <c r="F131" i="6"/>
  <c r="E131" i="6"/>
  <c r="D131" i="6"/>
  <c r="C131" i="6"/>
  <c r="G130" i="6"/>
  <c r="F130" i="6"/>
  <c r="E130" i="6"/>
  <c r="D130" i="6"/>
  <c r="C130" i="6"/>
  <c r="G129" i="6"/>
  <c r="F129" i="6"/>
  <c r="E129" i="6"/>
  <c r="D129" i="6"/>
  <c r="C129" i="6"/>
  <c r="G128" i="6"/>
  <c r="F128" i="6"/>
  <c r="E128" i="6"/>
  <c r="D128" i="6"/>
  <c r="C128" i="6"/>
  <c r="G127" i="6"/>
  <c r="F127" i="6"/>
  <c r="E127" i="6"/>
  <c r="D127" i="6"/>
  <c r="C127" i="6"/>
  <c r="G126" i="6"/>
  <c r="F126" i="6"/>
  <c r="E126" i="6"/>
  <c r="D126" i="6"/>
  <c r="C126" i="6"/>
  <c r="G125" i="6"/>
  <c r="F125" i="6"/>
  <c r="E125" i="6"/>
  <c r="D125" i="6"/>
  <c r="C125" i="6"/>
  <c r="G124" i="6"/>
  <c r="F124" i="6"/>
  <c r="E124" i="6"/>
  <c r="D124" i="6"/>
  <c r="C124" i="6"/>
  <c r="G123" i="6"/>
  <c r="F123" i="6"/>
  <c r="E123" i="6"/>
  <c r="D123" i="6"/>
  <c r="C123" i="6"/>
  <c r="G122" i="6"/>
  <c r="F122" i="6"/>
  <c r="E122" i="6"/>
  <c r="D122" i="6"/>
  <c r="C122" i="6"/>
  <c r="G121" i="6"/>
  <c r="F121" i="6"/>
  <c r="E121" i="6"/>
  <c r="D121" i="6"/>
  <c r="C121" i="6"/>
  <c r="G120" i="6"/>
  <c r="F120" i="6"/>
  <c r="E120" i="6"/>
  <c r="D120" i="6"/>
  <c r="C120" i="6"/>
  <c r="G119" i="6"/>
  <c r="F119" i="6"/>
  <c r="E119" i="6"/>
  <c r="D119" i="6"/>
  <c r="C119" i="6"/>
  <c r="G118" i="6"/>
  <c r="F118" i="6"/>
  <c r="E118" i="6"/>
  <c r="D118" i="6"/>
  <c r="C118" i="6"/>
  <c r="G117" i="6"/>
  <c r="F117" i="6"/>
  <c r="E117" i="6"/>
  <c r="D117" i="6"/>
  <c r="C117" i="6"/>
  <c r="G116" i="6"/>
  <c r="F116" i="6"/>
  <c r="E116" i="6"/>
  <c r="D116" i="6"/>
  <c r="C116" i="6"/>
  <c r="G115" i="6"/>
  <c r="F115" i="6"/>
  <c r="E115" i="6"/>
  <c r="D115" i="6"/>
  <c r="C115" i="6"/>
  <c r="G114" i="6"/>
  <c r="F114" i="6"/>
  <c r="E114" i="6"/>
  <c r="D114" i="6"/>
  <c r="C114" i="6"/>
  <c r="G113" i="6"/>
  <c r="F113" i="6"/>
  <c r="E113" i="6"/>
  <c r="D113" i="6"/>
  <c r="C113" i="6"/>
  <c r="G112" i="6"/>
  <c r="F112" i="6"/>
  <c r="E112" i="6"/>
  <c r="D112" i="6"/>
  <c r="C112" i="6"/>
  <c r="G111" i="6"/>
  <c r="F111" i="6"/>
  <c r="E111" i="6"/>
  <c r="D111" i="6"/>
  <c r="C111" i="6"/>
  <c r="G110" i="6"/>
  <c r="F110" i="6"/>
  <c r="E110" i="6"/>
  <c r="D110" i="6"/>
  <c r="C110" i="6"/>
  <c r="G109" i="6"/>
  <c r="F109" i="6"/>
  <c r="E109" i="6"/>
  <c r="D109" i="6"/>
  <c r="C109" i="6"/>
  <c r="G108" i="6"/>
  <c r="F108" i="6"/>
  <c r="E108" i="6"/>
  <c r="D108" i="6"/>
  <c r="C108" i="6"/>
  <c r="G107" i="6"/>
  <c r="F107" i="6"/>
  <c r="E107" i="6"/>
  <c r="D107" i="6"/>
  <c r="C107" i="6"/>
  <c r="G106" i="6"/>
  <c r="F106" i="6"/>
  <c r="E106" i="6"/>
  <c r="D106" i="6"/>
  <c r="C106" i="6"/>
  <c r="G105" i="6"/>
  <c r="F105" i="6"/>
  <c r="E105" i="6"/>
  <c r="D105" i="6"/>
  <c r="C105" i="6"/>
  <c r="G104" i="6"/>
  <c r="F104" i="6"/>
  <c r="E104" i="6"/>
  <c r="D104" i="6"/>
  <c r="C104" i="6"/>
  <c r="G103" i="6"/>
  <c r="F103" i="6"/>
  <c r="E103" i="6"/>
  <c r="D103" i="6"/>
  <c r="C103" i="6"/>
  <c r="G102" i="6"/>
  <c r="F102" i="6"/>
  <c r="E102" i="6"/>
  <c r="D102" i="6"/>
  <c r="C102" i="6"/>
  <c r="G101" i="6"/>
  <c r="F101" i="6"/>
  <c r="E101" i="6"/>
  <c r="D101" i="6"/>
  <c r="C101" i="6"/>
  <c r="G100" i="6"/>
  <c r="F100" i="6"/>
  <c r="E100" i="6"/>
  <c r="D100" i="6"/>
  <c r="C100" i="6"/>
  <c r="G99" i="6"/>
  <c r="F99" i="6"/>
  <c r="E99" i="6"/>
  <c r="D99" i="6"/>
  <c r="C99" i="6"/>
  <c r="G98" i="6"/>
  <c r="F98" i="6"/>
  <c r="E98" i="6"/>
  <c r="D98" i="6"/>
  <c r="C98" i="6"/>
  <c r="G97" i="6"/>
  <c r="F97" i="6"/>
  <c r="E97" i="6"/>
  <c r="D97" i="6"/>
  <c r="C97" i="6"/>
  <c r="G96" i="6"/>
  <c r="F96" i="6"/>
  <c r="E96" i="6"/>
  <c r="D96" i="6"/>
  <c r="C96" i="6"/>
  <c r="G95" i="6"/>
  <c r="F95" i="6"/>
  <c r="E95" i="6"/>
  <c r="D95" i="6"/>
  <c r="C95" i="6"/>
  <c r="G94" i="6"/>
  <c r="F94" i="6"/>
  <c r="E94" i="6"/>
  <c r="D94" i="6"/>
  <c r="C94" i="6"/>
  <c r="G93" i="6"/>
  <c r="F93" i="6"/>
  <c r="E93" i="6"/>
  <c r="D93" i="6"/>
  <c r="C93" i="6"/>
  <c r="G92" i="6"/>
  <c r="F92" i="6"/>
  <c r="E92" i="6"/>
  <c r="D92" i="6"/>
  <c r="C92" i="6"/>
  <c r="G91" i="6"/>
  <c r="F91" i="6"/>
  <c r="E91" i="6"/>
  <c r="D91" i="6"/>
  <c r="C91" i="6"/>
  <c r="G90" i="6"/>
  <c r="F90" i="6"/>
  <c r="E90" i="6"/>
  <c r="D90" i="6"/>
  <c r="C90" i="6"/>
  <c r="G89" i="6"/>
  <c r="F89" i="6"/>
  <c r="E89" i="6"/>
  <c r="D89" i="6"/>
  <c r="C89" i="6"/>
  <c r="G88" i="6"/>
  <c r="F88" i="6"/>
  <c r="E88" i="6"/>
  <c r="D88" i="6"/>
  <c r="C88" i="6"/>
  <c r="G87" i="6"/>
  <c r="F87" i="6"/>
  <c r="E87" i="6"/>
  <c r="D87" i="6"/>
  <c r="C87" i="6"/>
  <c r="G86" i="6"/>
  <c r="F86" i="6"/>
  <c r="E86" i="6"/>
  <c r="D86" i="6"/>
  <c r="C86" i="6"/>
  <c r="G85" i="6"/>
  <c r="F85" i="6"/>
  <c r="E85" i="6"/>
  <c r="D85" i="6"/>
  <c r="C85" i="6"/>
  <c r="G84" i="6"/>
  <c r="F84" i="6"/>
  <c r="E84" i="6"/>
  <c r="D84" i="6"/>
  <c r="C84" i="6"/>
  <c r="G83" i="6"/>
  <c r="F83" i="6"/>
  <c r="E83" i="6"/>
  <c r="D83" i="6"/>
  <c r="C83" i="6"/>
  <c r="G82" i="6"/>
  <c r="F82" i="6"/>
  <c r="E82" i="6"/>
  <c r="D82" i="6"/>
  <c r="C82" i="6"/>
  <c r="G81" i="6"/>
  <c r="F81" i="6"/>
  <c r="E81" i="6"/>
  <c r="D81" i="6"/>
  <c r="C81" i="6"/>
  <c r="G80" i="6"/>
  <c r="F80" i="6"/>
  <c r="E80" i="6"/>
  <c r="D80" i="6"/>
  <c r="C80" i="6"/>
  <c r="G79" i="6"/>
  <c r="F79" i="6"/>
  <c r="E79" i="6"/>
  <c r="D79" i="6"/>
  <c r="C79" i="6"/>
  <c r="G78" i="6"/>
  <c r="F78" i="6"/>
  <c r="E78" i="6"/>
  <c r="D78" i="6"/>
  <c r="C78" i="6"/>
  <c r="G77" i="6"/>
  <c r="F77" i="6"/>
  <c r="E77" i="6"/>
  <c r="D77" i="6"/>
  <c r="C77" i="6"/>
  <c r="G76" i="6"/>
  <c r="F76" i="6"/>
  <c r="E76" i="6"/>
  <c r="D76" i="6"/>
  <c r="C76" i="6"/>
  <c r="G75" i="6"/>
  <c r="F75" i="6"/>
  <c r="E75" i="6"/>
  <c r="D75" i="6"/>
  <c r="C75" i="6"/>
  <c r="G74" i="6"/>
  <c r="F74" i="6"/>
  <c r="E74" i="6"/>
  <c r="D74" i="6"/>
  <c r="C74" i="6"/>
  <c r="G73" i="6"/>
  <c r="F73" i="6"/>
  <c r="E73" i="6"/>
  <c r="D73" i="6"/>
  <c r="C73" i="6"/>
  <c r="G72" i="6"/>
  <c r="F72" i="6"/>
  <c r="E72" i="6"/>
  <c r="D72" i="6"/>
  <c r="C72" i="6"/>
  <c r="G71" i="6"/>
  <c r="F71" i="6"/>
  <c r="E71" i="6"/>
  <c r="D71" i="6"/>
  <c r="C71" i="6"/>
  <c r="G70" i="6"/>
  <c r="F70" i="6"/>
  <c r="E70" i="6"/>
  <c r="D70" i="6"/>
  <c r="C70" i="6"/>
  <c r="G69" i="6"/>
  <c r="F69" i="6"/>
  <c r="E69" i="6"/>
  <c r="D69" i="6"/>
  <c r="C69" i="6"/>
  <c r="G68" i="6"/>
  <c r="F68" i="6"/>
  <c r="E68" i="6"/>
  <c r="D68" i="6"/>
  <c r="C68" i="6"/>
  <c r="G67" i="6"/>
  <c r="F67" i="6"/>
  <c r="E67" i="6"/>
  <c r="D67" i="6"/>
  <c r="C67" i="6"/>
  <c r="G66" i="6"/>
  <c r="F66" i="6"/>
  <c r="E66" i="6"/>
  <c r="D66" i="6"/>
  <c r="C66" i="6"/>
  <c r="G65" i="6"/>
  <c r="F65" i="6"/>
  <c r="E65" i="6"/>
  <c r="D65" i="6"/>
  <c r="C65" i="6"/>
  <c r="G64" i="6"/>
  <c r="F64" i="6"/>
  <c r="E64" i="6"/>
  <c r="D64" i="6"/>
  <c r="C64" i="6"/>
  <c r="G63" i="6"/>
  <c r="F63" i="6"/>
  <c r="E63" i="6"/>
  <c r="D63" i="6"/>
  <c r="C63" i="6"/>
  <c r="G62" i="6"/>
  <c r="F62" i="6"/>
  <c r="E62" i="6"/>
  <c r="D62" i="6"/>
  <c r="C62" i="6"/>
  <c r="G61" i="6"/>
  <c r="F61" i="6"/>
  <c r="E61" i="6"/>
  <c r="D61" i="6"/>
  <c r="C61" i="6"/>
  <c r="G60" i="6"/>
  <c r="F60" i="6"/>
  <c r="E60" i="6"/>
  <c r="D60" i="6"/>
  <c r="C60" i="6"/>
  <c r="G59" i="6"/>
  <c r="F59" i="6"/>
  <c r="E59" i="6"/>
  <c r="D59" i="6"/>
  <c r="C59" i="6"/>
  <c r="G58" i="6"/>
  <c r="F58" i="6"/>
  <c r="E58" i="6"/>
  <c r="D58" i="6"/>
  <c r="C58" i="6"/>
  <c r="G57" i="6"/>
  <c r="F57" i="6"/>
  <c r="E57" i="6"/>
  <c r="D57" i="6"/>
  <c r="C57" i="6"/>
  <c r="G56" i="6"/>
  <c r="F56" i="6"/>
  <c r="E56" i="6"/>
  <c r="D56" i="6"/>
  <c r="C56" i="6"/>
  <c r="G55" i="6"/>
  <c r="F55" i="6"/>
  <c r="E55" i="6"/>
  <c r="D55" i="6"/>
  <c r="C55" i="6"/>
  <c r="G54" i="6"/>
  <c r="F54" i="6"/>
  <c r="E54" i="6"/>
  <c r="D54" i="6"/>
  <c r="C54" i="6"/>
  <c r="G53" i="6"/>
  <c r="F53" i="6"/>
  <c r="E53" i="6"/>
  <c r="D53" i="6"/>
  <c r="C53" i="6"/>
  <c r="G52" i="6"/>
  <c r="F52" i="6"/>
  <c r="E52" i="6"/>
  <c r="D52" i="6"/>
  <c r="C52" i="6"/>
  <c r="G51" i="6"/>
  <c r="F51" i="6"/>
  <c r="E51" i="6"/>
  <c r="D51" i="6"/>
  <c r="C51" i="6"/>
  <c r="G50" i="6"/>
  <c r="F50" i="6"/>
  <c r="E50" i="6"/>
  <c r="D50" i="6"/>
  <c r="C50" i="6"/>
  <c r="G49" i="6"/>
  <c r="F49" i="6"/>
  <c r="E49" i="6"/>
  <c r="D49" i="6"/>
  <c r="C49" i="6"/>
  <c r="G48" i="6"/>
  <c r="F48" i="6"/>
  <c r="E48" i="6"/>
  <c r="D48" i="6"/>
  <c r="C48" i="6"/>
  <c r="G47" i="6"/>
  <c r="F47" i="6"/>
  <c r="E47" i="6"/>
  <c r="D47" i="6"/>
  <c r="C47" i="6"/>
  <c r="G46" i="6"/>
  <c r="F46" i="6"/>
  <c r="E46" i="6"/>
  <c r="D46" i="6"/>
  <c r="C46" i="6"/>
  <c r="G45" i="6"/>
  <c r="F45" i="6"/>
  <c r="E45" i="6"/>
  <c r="D45" i="6"/>
  <c r="C45" i="6"/>
  <c r="G44" i="6"/>
  <c r="F44" i="6"/>
  <c r="E44" i="6"/>
  <c r="D44" i="6"/>
  <c r="C44" i="6"/>
  <c r="G43" i="6"/>
  <c r="F43" i="6"/>
  <c r="E43" i="6"/>
  <c r="D43" i="6"/>
  <c r="C43" i="6"/>
  <c r="G42" i="6"/>
  <c r="F42" i="6"/>
  <c r="E42" i="6"/>
  <c r="D42" i="6"/>
  <c r="C42" i="6"/>
  <c r="G41" i="6"/>
  <c r="F41" i="6"/>
  <c r="E41" i="6"/>
  <c r="D41" i="6"/>
  <c r="C41" i="6"/>
  <c r="G40" i="6"/>
  <c r="F40" i="6"/>
  <c r="E40" i="6"/>
  <c r="D40" i="6"/>
  <c r="C40" i="6"/>
  <c r="G39" i="6"/>
  <c r="F39" i="6"/>
  <c r="E39" i="6"/>
  <c r="D39" i="6"/>
  <c r="C39" i="6"/>
  <c r="G38" i="6"/>
  <c r="F38" i="6"/>
  <c r="E38" i="6"/>
  <c r="D38" i="6"/>
  <c r="C38" i="6"/>
  <c r="G37" i="6"/>
  <c r="F37" i="6"/>
  <c r="E37" i="6"/>
  <c r="D37" i="6"/>
  <c r="C37" i="6"/>
  <c r="G36" i="6"/>
  <c r="F36" i="6"/>
  <c r="E36" i="6"/>
  <c r="D36" i="6"/>
  <c r="C36" i="6"/>
  <c r="G35" i="6"/>
  <c r="F35" i="6"/>
  <c r="E35" i="6"/>
  <c r="D35" i="6"/>
  <c r="C35" i="6"/>
  <c r="G34" i="6"/>
  <c r="F34" i="6"/>
  <c r="E34" i="6"/>
  <c r="D34" i="6"/>
  <c r="C34" i="6"/>
  <c r="G33" i="6"/>
  <c r="F33" i="6"/>
  <c r="E33" i="6"/>
  <c r="D33" i="6"/>
  <c r="C33" i="6"/>
  <c r="G32" i="6"/>
  <c r="F32" i="6"/>
  <c r="E32" i="6"/>
  <c r="D32" i="6"/>
  <c r="C32" i="6"/>
  <c r="G31" i="6"/>
  <c r="F31" i="6"/>
  <c r="E31" i="6"/>
  <c r="D31" i="6"/>
  <c r="C31" i="6"/>
  <c r="G30" i="6"/>
  <c r="F30" i="6"/>
  <c r="E30" i="6"/>
  <c r="D30" i="6"/>
  <c r="C30" i="6"/>
  <c r="G29" i="6"/>
  <c r="F29" i="6"/>
  <c r="E29" i="6"/>
  <c r="D29" i="6"/>
  <c r="C29" i="6"/>
  <c r="G28" i="6"/>
  <c r="F28" i="6"/>
  <c r="E28" i="6"/>
  <c r="D28" i="6"/>
  <c r="C28" i="6"/>
  <c r="G27" i="6"/>
  <c r="F27" i="6"/>
  <c r="E27" i="6"/>
  <c r="D27" i="6"/>
  <c r="C27" i="6"/>
  <c r="G26" i="6"/>
  <c r="F26" i="6"/>
  <c r="E26" i="6"/>
  <c r="D26" i="6"/>
  <c r="C26" i="6"/>
  <c r="G25" i="6"/>
  <c r="F25" i="6"/>
  <c r="E25" i="6"/>
  <c r="D25" i="6"/>
  <c r="C25" i="6"/>
  <c r="G24" i="6"/>
  <c r="F24" i="6"/>
  <c r="E24" i="6"/>
  <c r="D24" i="6"/>
  <c r="C24" i="6"/>
  <c r="G23" i="6"/>
  <c r="F23" i="6"/>
  <c r="E23" i="6"/>
  <c r="D23" i="6"/>
  <c r="C23" i="6"/>
  <c r="G22" i="6"/>
  <c r="F22" i="6"/>
  <c r="E22" i="6"/>
  <c r="D22" i="6"/>
  <c r="C22" i="6"/>
  <c r="G21" i="6"/>
  <c r="F21" i="6"/>
  <c r="E21" i="6"/>
  <c r="D21" i="6"/>
  <c r="C21" i="6"/>
  <c r="G20" i="6"/>
  <c r="F20" i="6"/>
  <c r="E20" i="6"/>
  <c r="D20" i="6"/>
  <c r="C20" i="6"/>
  <c r="G19" i="6"/>
  <c r="F19" i="6"/>
  <c r="E19" i="6"/>
  <c r="D19" i="6"/>
  <c r="C19" i="6"/>
  <c r="G18" i="6"/>
  <c r="F18" i="6"/>
  <c r="E18" i="6"/>
  <c r="D18" i="6"/>
  <c r="C18" i="6"/>
  <c r="G17" i="6"/>
  <c r="F17" i="6"/>
  <c r="E17" i="6"/>
  <c r="D17" i="6"/>
  <c r="C17" i="6"/>
  <c r="G16" i="6"/>
  <c r="F16" i="6"/>
  <c r="E16" i="6"/>
  <c r="D16" i="6"/>
  <c r="C16" i="6"/>
  <c r="G15" i="6"/>
  <c r="F15" i="6"/>
  <c r="E15" i="6"/>
  <c r="D15" i="6"/>
  <c r="C15" i="6"/>
  <c r="G14" i="6"/>
  <c r="F14" i="6"/>
  <c r="E14" i="6"/>
  <c r="D14" i="6"/>
  <c r="C14" i="6"/>
  <c r="G13" i="6"/>
  <c r="F13" i="6"/>
  <c r="E13" i="6"/>
  <c r="D13" i="6"/>
  <c r="C13" i="6"/>
  <c r="G12" i="6"/>
  <c r="F12" i="6"/>
  <c r="E12" i="6"/>
  <c r="D12" i="6"/>
  <c r="C12" i="6"/>
  <c r="G11" i="6"/>
  <c r="F11" i="6"/>
  <c r="E11" i="6"/>
  <c r="D11" i="6"/>
  <c r="C11" i="6"/>
  <c r="G10" i="6"/>
  <c r="F10" i="6"/>
  <c r="E10" i="6"/>
  <c r="D10" i="6"/>
  <c r="C10" i="6"/>
  <c r="G9" i="6"/>
  <c r="F9" i="6"/>
  <c r="E9" i="6"/>
  <c r="D9" i="6"/>
  <c r="C9" i="6"/>
  <c r="G8" i="6"/>
  <c r="F8" i="6"/>
  <c r="E8" i="6"/>
  <c r="D8" i="6"/>
  <c r="C8" i="6"/>
  <c r="G7" i="6"/>
  <c r="F7" i="6"/>
  <c r="E7" i="6"/>
  <c r="D7" i="6"/>
  <c r="C7" i="6"/>
  <c r="G6" i="6"/>
  <c r="F6" i="6"/>
  <c r="E6" i="6"/>
  <c r="D6" i="6"/>
  <c r="C6" i="6"/>
  <c r="G5" i="6"/>
  <c r="F5" i="6"/>
  <c r="E5" i="6"/>
  <c r="D5" i="6"/>
  <c r="C5" i="6"/>
  <c r="G4" i="6"/>
  <c r="F4" i="6"/>
  <c r="E4" i="6"/>
  <c r="D4" i="6"/>
  <c r="C4" i="6"/>
  <c r="A383" i="3" l="1"/>
  <c r="A384" i="3"/>
  <c r="A396" i="3" s="1"/>
  <c r="A408" i="3" s="1"/>
  <c r="A420" i="3" s="1"/>
  <c r="A432" i="3" s="1"/>
  <c r="A444" i="3" s="1"/>
  <c r="A456" i="3" s="1"/>
  <c r="A468" i="3" s="1"/>
  <c r="A480" i="3" s="1"/>
  <c r="A492" i="3" s="1"/>
  <c r="A504" i="3" s="1"/>
  <c r="A385" i="3"/>
  <c r="A397" i="3" s="1"/>
  <c r="A409" i="3" s="1"/>
  <c r="A421" i="3" s="1"/>
  <c r="A433" i="3" s="1"/>
  <c r="A445" i="3" s="1"/>
  <c r="A457" i="3" s="1"/>
  <c r="A469" i="3" s="1"/>
  <c r="A481" i="3" s="1"/>
  <c r="A493" i="3" s="1"/>
  <c r="A505" i="3" s="1"/>
  <c r="A386" i="3"/>
  <c r="A398" i="3" s="1"/>
  <c r="A410" i="3" s="1"/>
  <c r="A422" i="3" s="1"/>
  <c r="A434" i="3" s="1"/>
  <c r="A446" i="3" s="1"/>
  <c r="A458" i="3" s="1"/>
  <c r="A470" i="3" s="1"/>
  <c r="A482" i="3" s="1"/>
  <c r="A494" i="3" s="1"/>
  <c r="A506" i="3" s="1"/>
  <c r="A387" i="3"/>
  <c r="A388" i="3"/>
  <c r="A389" i="3"/>
  <c r="A401" i="3" s="1"/>
  <c r="A413" i="3" s="1"/>
  <c r="A425" i="3" s="1"/>
  <c r="A437" i="3" s="1"/>
  <c r="A449" i="3" s="1"/>
  <c r="A461" i="3" s="1"/>
  <c r="A473" i="3" s="1"/>
  <c r="A485" i="3" s="1"/>
  <c r="A497" i="3" s="1"/>
  <c r="A390" i="3"/>
  <c r="A402" i="3" s="1"/>
  <c r="A414" i="3" s="1"/>
  <c r="A426" i="3" s="1"/>
  <c r="A438" i="3" s="1"/>
  <c r="A450" i="3" s="1"/>
  <c r="A462" i="3" s="1"/>
  <c r="A474" i="3" s="1"/>
  <c r="A486" i="3" s="1"/>
  <c r="A498" i="3" s="1"/>
  <c r="A391" i="3"/>
  <c r="A392" i="3"/>
  <c r="A404" i="3" s="1"/>
  <c r="A416" i="3" s="1"/>
  <c r="A428" i="3" s="1"/>
  <c r="A440" i="3" s="1"/>
  <c r="A452" i="3" s="1"/>
  <c r="A464" i="3" s="1"/>
  <c r="A476" i="3" s="1"/>
  <c r="A488" i="3" s="1"/>
  <c r="A500" i="3" s="1"/>
  <c r="A393" i="3"/>
  <c r="A405" i="3" s="1"/>
  <c r="A417" i="3" s="1"/>
  <c r="A429" i="3" s="1"/>
  <c r="A441" i="3" s="1"/>
  <c r="A453" i="3" s="1"/>
  <c r="A465" i="3" s="1"/>
  <c r="A477" i="3" s="1"/>
  <c r="A489" i="3" s="1"/>
  <c r="A501" i="3" s="1"/>
  <c r="A395" i="3"/>
  <c r="A407" i="3" s="1"/>
  <c r="A419" i="3" s="1"/>
  <c r="A431" i="3" s="1"/>
  <c r="A443" i="3" s="1"/>
  <c r="A455" i="3" s="1"/>
  <c r="A467" i="3" s="1"/>
  <c r="A479" i="3" s="1"/>
  <c r="A491" i="3" s="1"/>
  <c r="A503" i="3" s="1"/>
  <c r="A399" i="3"/>
  <c r="A411" i="3" s="1"/>
  <c r="A423" i="3" s="1"/>
  <c r="A435" i="3" s="1"/>
  <c r="A447" i="3" s="1"/>
  <c r="A459" i="3" s="1"/>
  <c r="A471" i="3" s="1"/>
  <c r="A483" i="3" s="1"/>
  <c r="A495" i="3" s="1"/>
  <c r="A507" i="3" s="1"/>
  <c r="A403" i="3"/>
  <c r="A415" i="3" s="1"/>
  <c r="A427" i="3" s="1"/>
  <c r="A439" i="3" s="1"/>
  <c r="A451" i="3" s="1"/>
  <c r="A463" i="3" s="1"/>
  <c r="A475" i="3" s="1"/>
  <c r="A487" i="3" s="1"/>
  <c r="A499" i="3" s="1"/>
  <c r="A382" i="3"/>
  <c r="A394" i="3" s="1"/>
  <c r="A406" i="3" s="1"/>
  <c r="A418" i="3" s="1"/>
  <c r="A430" i="3" s="1"/>
  <c r="A442" i="3" s="1"/>
  <c r="A454" i="3" s="1"/>
  <c r="A466" i="3" s="1"/>
  <c r="A478" i="3" s="1"/>
  <c r="A490" i="3" s="1"/>
  <c r="A502" i="3" s="1"/>
  <c r="A400" i="3" l="1"/>
  <c r="E388" i="3"/>
  <c r="D388" i="3"/>
  <c r="G388" i="3"/>
  <c r="C388" i="3"/>
  <c r="F388" i="3"/>
  <c r="E5" i="3"/>
  <c r="A412" i="3" l="1"/>
  <c r="D400" i="3"/>
  <c r="G400" i="3"/>
  <c r="C400" i="3"/>
  <c r="E400" i="3"/>
  <c r="F400" i="3"/>
  <c r="F29" i="3"/>
  <c r="F30" i="3" s="1"/>
  <c r="F5" i="3"/>
  <c r="F6" i="3" s="1"/>
  <c r="E6" i="3"/>
  <c r="L5" i="3"/>
  <c r="E17" i="3"/>
  <c r="F17" i="3"/>
  <c r="A424" i="3" l="1"/>
  <c r="G412" i="3"/>
  <c r="C412" i="3"/>
  <c r="F412" i="3"/>
  <c r="D412" i="3"/>
  <c r="E412" i="3"/>
  <c r="E29" i="3"/>
  <c r="E30" i="3" s="1"/>
  <c r="L30" i="3" s="1"/>
  <c r="D41" i="3"/>
  <c r="D42" i="3" s="1"/>
  <c r="G41" i="3"/>
  <c r="M29" i="3"/>
  <c r="M5" i="3"/>
  <c r="G29" i="3"/>
  <c r="G30" i="3" s="1"/>
  <c r="G31" i="3" s="1"/>
  <c r="C29" i="3"/>
  <c r="C30" i="3" s="1"/>
  <c r="D5" i="3"/>
  <c r="D6" i="3" s="1"/>
  <c r="N5" i="3"/>
  <c r="G6" i="3"/>
  <c r="G17" i="3"/>
  <c r="C17" i="3"/>
  <c r="J5" i="3"/>
  <c r="C41" i="3"/>
  <c r="F18" i="3"/>
  <c r="M17" i="3"/>
  <c r="F7" i="3"/>
  <c r="M6" i="3"/>
  <c r="E7" i="3"/>
  <c r="L6" i="3"/>
  <c r="L17" i="3"/>
  <c r="E18" i="3"/>
  <c r="M30" i="3"/>
  <c r="F31" i="3"/>
  <c r="E31" i="3" l="1"/>
  <c r="L29" i="3"/>
  <c r="A436" i="3"/>
  <c r="F424" i="3"/>
  <c r="E424" i="3"/>
  <c r="D424" i="3"/>
  <c r="G424" i="3"/>
  <c r="C424" i="3"/>
  <c r="E41" i="3"/>
  <c r="F41" i="3"/>
  <c r="D53" i="3"/>
  <c r="F53" i="3"/>
  <c r="N29" i="3"/>
  <c r="K41" i="3"/>
  <c r="K5" i="3"/>
  <c r="N30" i="3"/>
  <c r="J29" i="3"/>
  <c r="C31" i="3"/>
  <c r="C32" i="3" s="1"/>
  <c r="J30" i="3"/>
  <c r="D29" i="3"/>
  <c r="D17" i="3"/>
  <c r="F8" i="3"/>
  <c r="M7" i="3"/>
  <c r="G42" i="3"/>
  <c r="N41" i="3"/>
  <c r="D7" i="3"/>
  <c r="K6" i="3"/>
  <c r="C6" i="3"/>
  <c r="C18" i="3"/>
  <c r="J17" i="3"/>
  <c r="G18" i="3"/>
  <c r="N17" i="3"/>
  <c r="E19" i="3"/>
  <c r="L18" i="3"/>
  <c r="E8" i="3"/>
  <c r="L7" i="3"/>
  <c r="F19" i="3"/>
  <c r="M18" i="3"/>
  <c r="C42" i="3"/>
  <c r="J41" i="3"/>
  <c r="G7" i="3"/>
  <c r="N6" i="3"/>
  <c r="D43" i="3"/>
  <c r="K42" i="3"/>
  <c r="E32" i="3"/>
  <c r="L31" i="3"/>
  <c r="F32" i="3"/>
  <c r="M31" i="3"/>
  <c r="G32" i="3"/>
  <c r="N31" i="3"/>
  <c r="C10" i="5"/>
  <c r="D10" i="5"/>
  <c r="E10" i="5"/>
  <c r="F10" i="5"/>
  <c r="C11" i="5"/>
  <c r="D11" i="5"/>
  <c r="E11" i="5"/>
  <c r="F11" i="5"/>
  <c r="C12" i="5"/>
  <c r="D12" i="5"/>
  <c r="E12" i="5"/>
  <c r="F12" i="5"/>
  <c r="C13" i="5"/>
  <c r="D13" i="5"/>
  <c r="E13" i="5"/>
  <c r="F13" i="5"/>
  <c r="C14" i="5"/>
  <c r="D14" i="5"/>
  <c r="E14" i="5"/>
  <c r="F14" i="5"/>
  <c r="C15" i="5"/>
  <c r="D15" i="5"/>
  <c r="E15" i="5"/>
  <c r="F15" i="5"/>
  <c r="C16" i="5"/>
  <c r="D16" i="5"/>
  <c r="E16" i="5"/>
  <c r="F16" i="5"/>
  <c r="C17" i="5"/>
  <c r="D17" i="5"/>
  <c r="E17" i="5"/>
  <c r="F17" i="5"/>
  <c r="C18" i="5"/>
  <c r="D18" i="5"/>
  <c r="E18" i="5"/>
  <c r="F18" i="5"/>
  <c r="C19" i="5"/>
  <c r="D19" i="5"/>
  <c r="E19" i="5"/>
  <c r="F19" i="5"/>
  <c r="C20" i="5"/>
  <c r="D20" i="5"/>
  <c r="E20" i="5"/>
  <c r="F20" i="5"/>
  <c r="C21" i="5"/>
  <c r="D21" i="5"/>
  <c r="E21" i="5"/>
  <c r="F21" i="5"/>
  <c r="C22" i="5"/>
  <c r="D22" i="5"/>
  <c r="E22" i="5"/>
  <c r="F22" i="5"/>
  <c r="C23" i="5"/>
  <c r="D23" i="5"/>
  <c r="E23" i="5"/>
  <c r="F23" i="5"/>
  <c r="C24" i="5"/>
  <c r="D24" i="5"/>
  <c r="E24" i="5"/>
  <c r="F24" i="5"/>
  <c r="C25" i="5"/>
  <c r="D25" i="5"/>
  <c r="E25" i="5"/>
  <c r="F25" i="5"/>
  <c r="C26" i="5"/>
  <c r="D26" i="5"/>
  <c r="E26" i="5"/>
  <c r="F26" i="5"/>
  <c r="C27" i="5"/>
  <c r="D27" i="5"/>
  <c r="E27" i="5"/>
  <c r="F27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P4" i="4"/>
  <c r="Q4" i="4"/>
  <c r="R4" i="4"/>
  <c r="S4" i="4"/>
  <c r="O4" i="4"/>
  <c r="A448" i="3" l="1"/>
  <c r="E436" i="3"/>
  <c r="D436" i="3"/>
  <c r="F436" i="3"/>
  <c r="G436" i="3"/>
  <c r="C436" i="3"/>
  <c r="G53" i="3"/>
  <c r="F54" i="3"/>
  <c r="M53" i="3"/>
  <c r="K53" i="3"/>
  <c r="D54" i="3"/>
  <c r="R27" i="5"/>
  <c r="X27" i="5" s="1"/>
  <c r="M41" i="3"/>
  <c r="F42" i="3"/>
  <c r="L41" i="3"/>
  <c r="E42" i="3"/>
  <c r="C53" i="3"/>
  <c r="D65" i="3"/>
  <c r="E65" i="3"/>
  <c r="E53" i="3"/>
  <c r="J31" i="3"/>
  <c r="C7" i="3"/>
  <c r="J6" i="3"/>
  <c r="G19" i="3"/>
  <c r="N18" i="3"/>
  <c r="D8" i="3"/>
  <c r="K7" i="3"/>
  <c r="N42" i="3"/>
  <c r="G43" i="3"/>
  <c r="F9" i="3"/>
  <c r="M8" i="3"/>
  <c r="D18" i="3"/>
  <c r="K17" i="3"/>
  <c r="D44" i="3"/>
  <c r="K43" i="3"/>
  <c r="G8" i="3"/>
  <c r="N7" i="3"/>
  <c r="J42" i="3"/>
  <c r="C43" i="3"/>
  <c r="F20" i="3"/>
  <c r="M19" i="3"/>
  <c r="E9" i="3"/>
  <c r="L8" i="3"/>
  <c r="E20" i="3"/>
  <c r="L19" i="3"/>
  <c r="C19" i="3"/>
  <c r="J18" i="3"/>
  <c r="D30" i="3"/>
  <c r="K29" i="3"/>
  <c r="C33" i="3"/>
  <c r="J32" i="3"/>
  <c r="N32" i="3"/>
  <c r="G33" i="3"/>
  <c r="M32" i="3"/>
  <c r="F33" i="3"/>
  <c r="E33" i="3"/>
  <c r="L32" i="3"/>
  <c r="C221" i="4"/>
  <c r="D221" i="4"/>
  <c r="E221" i="4"/>
  <c r="F221" i="4"/>
  <c r="G221" i="4"/>
  <c r="C215" i="4"/>
  <c r="D215" i="4"/>
  <c r="E215" i="4"/>
  <c r="F215" i="4"/>
  <c r="G215" i="4"/>
  <c r="C216" i="4"/>
  <c r="D216" i="4"/>
  <c r="E216" i="4"/>
  <c r="F216" i="4"/>
  <c r="G216" i="4"/>
  <c r="C217" i="4"/>
  <c r="O229" i="4" s="1"/>
  <c r="D217" i="4"/>
  <c r="P229" i="4" s="1"/>
  <c r="E217" i="4"/>
  <c r="Q229" i="4" s="1"/>
  <c r="F217" i="4"/>
  <c r="R229" i="4" s="1"/>
  <c r="G217" i="4"/>
  <c r="S229" i="4" s="1"/>
  <c r="C218" i="4"/>
  <c r="O230" i="4" s="1"/>
  <c r="D218" i="4"/>
  <c r="P230" i="4" s="1"/>
  <c r="E218" i="4"/>
  <c r="Q230" i="4" s="1"/>
  <c r="F218" i="4"/>
  <c r="R230" i="4" s="1"/>
  <c r="G218" i="4"/>
  <c r="S230" i="4" s="1"/>
  <c r="C219" i="4"/>
  <c r="O231" i="4" s="1"/>
  <c r="D219" i="4"/>
  <c r="P231" i="4" s="1"/>
  <c r="E219" i="4"/>
  <c r="Q231" i="4" s="1"/>
  <c r="F219" i="4"/>
  <c r="R231" i="4" s="1"/>
  <c r="G219" i="4"/>
  <c r="S231" i="4" s="1"/>
  <c r="C220" i="4"/>
  <c r="O232" i="4" s="1"/>
  <c r="D220" i="4"/>
  <c r="P232" i="4" s="1"/>
  <c r="E220" i="4"/>
  <c r="Q232" i="4" s="1"/>
  <c r="F220" i="4"/>
  <c r="R232" i="4" s="1"/>
  <c r="G220" i="4"/>
  <c r="S232" i="4" s="1"/>
  <c r="A460" i="3" l="1"/>
  <c r="D448" i="3"/>
  <c r="E448" i="3"/>
  <c r="G448" i="3"/>
  <c r="C448" i="3"/>
  <c r="F448" i="3"/>
  <c r="E66" i="3"/>
  <c r="L65" i="3"/>
  <c r="D66" i="3"/>
  <c r="K65" i="3"/>
  <c r="F65" i="3"/>
  <c r="J53" i="3"/>
  <c r="C54" i="3"/>
  <c r="E54" i="3"/>
  <c r="L53" i="3"/>
  <c r="C65" i="3"/>
  <c r="F55" i="3"/>
  <c r="M54" i="3"/>
  <c r="L42" i="3"/>
  <c r="E43" i="3"/>
  <c r="F43" i="3"/>
  <c r="M42" i="3"/>
  <c r="K54" i="3"/>
  <c r="D55" i="3"/>
  <c r="N53" i="3"/>
  <c r="G54" i="3"/>
  <c r="E77" i="3"/>
  <c r="G65" i="3"/>
  <c r="O228" i="4"/>
  <c r="P233" i="4"/>
  <c r="V222" i="4"/>
  <c r="O233" i="4"/>
  <c r="U222" i="4"/>
  <c r="S233" i="4"/>
  <c r="Y222" i="4"/>
  <c r="R233" i="4"/>
  <c r="X222" i="4"/>
  <c r="Q233" i="4"/>
  <c r="W222" i="4"/>
  <c r="K216" i="4"/>
  <c r="Q228" i="4"/>
  <c r="J216" i="4"/>
  <c r="P228" i="4"/>
  <c r="K215" i="4"/>
  <c r="Q227" i="4"/>
  <c r="M216" i="4"/>
  <c r="S228" i="4"/>
  <c r="J215" i="4"/>
  <c r="P227" i="4"/>
  <c r="L215" i="4"/>
  <c r="R227" i="4"/>
  <c r="L216" i="4"/>
  <c r="R228" i="4"/>
  <c r="M215" i="4"/>
  <c r="S227" i="4"/>
  <c r="I215" i="4"/>
  <c r="O227" i="4"/>
  <c r="L220" i="4"/>
  <c r="X220" i="4"/>
  <c r="M219" i="4"/>
  <c r="Y219" i="4"/>
  <c r="I219" i="4"/>
  <c r="U219" i="4"/>
  <c r="J218" i="4"/>
  <c r="V218" i="4"/>
  <c r="K217" i="4"/>
  <c r="W217" i="4"/>
  <c r="J221" i="4"/>
  <c r="V221" i="4"/>
  <c r="L219" i="4"/>
  <c r="X219" i="4"/>
  <c r="M218" i="4"/>
  <c r="Y218" i="4"/>
  <c r="I218" i="4"/>
  <c r="U218" i="4"/>
  <c r="J217" i="4"/>
  <c r="V217" i="4"/>
  <c r="M221" i="4"/>
  <c r="Y221" i="4"/>
  <c r="U221" i="4"/>
  <c r="K220" i="4"/>
  <c r="W220" i="4"/>
  <c r="J220" i="4"/>
  <c r="V220" i="4"/>
  <c r="K219" i="4"/>
  <c r="W219" i="4"/>
  <c r="L218" i="4"/>
  <c r="X218" i="4"/>
  <c r="M217" i="4"/>
  <c r="Y217" i="4"/>
  <c r="I217" i="4"/>
  <c r="U217" i="4"/>
  <c r="L221" i="4"/>
  <c r="X221" i="4"/>
  <c r="M220" i="4"/>
  <c r="Y220" i="4"/>
  <c r="I220" i="4"/>
  <c r="U220" i="4"/>
  <c r="J219" i="4"/>
  <c r="V219" i="4"/>
  <c r="K218" i="4"/>
  <c r="W218" i="4"/>
  <c r="L217" i="4"/>
  <c r="X217" i="4"/>
  <c r="I216" i="4"/>
  <c r="U216" i="4"/>
  <c r="K221" i="4"/>
  <c r="W221" i="4"/>
  <c r="C8" i="3"/>
  <c r="J7" i="3"/>
  <c r="C20" i="3"/>
  <c r="J19" i="3"/>
  <c r="L20" i="3"/>
  <c r="E21" i="3"/>
  <c r="F21" i="3"/>
  <c r="M20" i="3"/>
  <c r="G9" i="3"/>
  <c r="N8" i="3"/>
  <c r="K44" i="3"/>
  <c r="D45" i="3"/>
  <c r="F10" i="3"/>
  <c r="M9" i="3"/>
  <c r="G20" i="3"/>
  <c r="N19" i="3"/>
  <c r="N43" i="3"/>
  <c r="G44" i="3"/>
  <c r="D31" i="3"/>
  <c r="K30" i="3"/>
  <c r="E10" i="3"/>
  <c r="L9" i="3"/>
  <c r="D19" i="3"/>
  <c r="K18" i="3"/>
  <c r="D9" i="3"/>
  <c r="K8" i="3"/>
  <c r="J43" i="3"/>
  <c r="C44" i="3"/>
  <c r="L33" i="3"/>
  <c r="E34" i="3"/>
  <c r="G34" i="3"/>
  <c r="N33" i="3"/>
  <c r="J33" i="3"/>
  <c r="C34" i="3"/>
  <c r="F34" i="3"/>
  <c r="M33" i="3"/>
  <c r="I221" i="4"/>
  <c r="G214" i="4"/>
  <c r="S226" i="4" s="1"/>
  <c r="F214" i="4"/>
  <c r="R226" i="4" s="1"/>
  <c r="E214" i="4"/>
  <c r="Q226" i="4" s="1"/>
  <c r="D214" i="4"/>
  <c r="P226" i="4" s="1"/>
  <c r="C214" i="4"/>
  <c r="O226" i="4" s="1"/>
  <c r="G213" i="4"/>
  <c r="F213" i="4"/>
  <c r="E213" i="4"/>
  <c r="D213" i="4"/>
  <c r="P225" i="4" s="1"/>
  <c r="C213" i="4"/>
  <c r="O225" i="4" s="1"/>
  <c r="G212" i="4"/>
  <c r="F212" i="4"/>
  <c r="E212" i="4"/>
  <c r="D212" i="4"/>
  <c r="P224" i="4" s="1"/>
  <c r="C212" i="4"/>
  <c r="G211" i="4"/>
  <c r="F211" i="4"/>
  <c r="E211" i="4"/>
  <c r="D211" i="4"/>
  <c r="P223" i="4" s="1"/>
  <c r="C211" i="4"/>
  <c r="G210" i="4"/>
  <c r="F210" i="4"/>
  <c r="E210" i="4"/>
  <c r="D210" i="4"/>
  <c r="P222" i="4" s="1"/>
  <c r="C210" i="4"/>
  <c r="O222" i="4" s="1"/>
  <c r="G209" i="4"/>
  <c r="F209" i="4"/>
  <c r="E209" i="4"/>
  <c r="D209" i="4"/>
  <c r="C209" i="4"/>
  <c r="G208" i="4"/>
  <c r="F208" i="4"/>
  <c r="E208" i="4"/>
  <c r="D208" i="4"/>
  <c r="C208" i="4"/>
  <c r="O220" i="4" s="1"/>
  <c r="G207" i="4"/>
  <c r="F207" i="4"/>
  <c r="E207" i="4"/>
  <c r="D207" i="4"/>
  <c r="C207" i="4"/>
  <c r="O219" i="4" s="1"/>
  <c r="G206" i="4"/>
  <c r="F206" i="4"/>
  <c r="E206" i="4"/>
  <c r="D206" i="4"/>
  <c r="C206" i="4"/>
  <c r="O218" i="4" s="1"/>
  <c r="G205" i="4"/>
  <c r="F205" i="4"/>
  <c r="E205" i="4"/>
  <c r="D205" i="4"/>
  <c r="C205" i="4"/>
  <c r="G204" i="4"/>
  <c r="F204" i="4"/>
  <c r="E204" i="4"/>
  <c r="D204" i="4"/>
  <c r="C204" i="4"/>
  <c r="G203" i="4"/>
  <c r="F203" i="4"/>
  <c r="E203" i="4"/>
  <c r="D203" i="4"/>
  <c r="C203" i="4"/>
  <c r="G202" i="4"/>
  <c r="F202" i="4"/>
  <c r="E202" i="4"/>
  <c r="D202" i="4"/>
  <c r="C202" i="4"/>
  <c r="G201" i="4"/>
  <c r="F201" i="4"/>
  <c r="E201" i="4"/>
  <c r="D201" i="4"/>
  <c r="C201" i="4"/>
  <c r="G200" i="4"/>
  <c r="F200" i="4"/>
  <c r="E200" i="4"/>
  <c r="D200" i="4"/>
  <c r="C200" i="4"/>
  <c r="G199" i="4"/>
  <c r="F199" i="4"/>
  <c r="E199" i="4"/>
  <c r="D199" i="4"/>
  <c r="C199" i="4"/>
  <c r="G198" i="4"/>
  <c r="F198" i="4"/>
  <c r="E198" i="4"/>
  <c r="D198" i="4"/>
  <c r="C198" i="4"/>
  <c r="G197" i="4"/>
  <c r="F197" i="4"/>
  <c r="E197" i="4"/>
  <c r="D197" i="4"/>
  <c r="C197" i="4"/>
  <c r="G196" i="4"/>
  <c r="F196" i="4"/>
  <c r="E196" i="4"/>
  <c r="D196" i="4"/>
  <c r="C196" i="4"/>
  <c r="G195" i="4"/>
  <c r="F195" i="4"/>
  <c r="E195" i="4"/>
  <c r="D195" i="4"/>
  <c r="C195" i="4"/>
  <c r="G194" i="4"/>
  <c r="F194" i="4"/>
  <c r="E194" i="4"/>
  <c r="D194" i="4"/>
  <c r="C194" i="4"/>
  <c r="G193" i="4"/>
  <c r="F193" i="4"/>
  <c r="E193" i="4"/>
  <c r="D193" i="4"/>
  <c r="C193" i="4"/>
  <c r="G192" i="4"/>
  <c r="F192" i="4"/>
  <c r="E192" i="4"/>
  <c r="D192" i="4"/>
  <c r="C192" i="4"/>
  <c r="G191" i="4"/>
  <c r="F191" i="4"/>
  <c r="E191" i="4"/>
  <c r="D191" i="4"/>
  <c r="C191" i="4"/>
  <c r="G190" i="4"/>
  <c r="F190" i="4"/>
  <c r="E190" i="4"/>
  <c r="D190" i="4"/>
  <c r="C190" i="4"/>
  <c r="G189" i="4"/>
  <c r="F189" i="4"/>
  <c r="E189" i="4"/>
  <c r="D189" i="4"/>
  <c r="C189" i="4"/>
  <c r="G188" i="4"/>
  <c r="F188" i="4"/>
  <c r="E188" i="4"/>
  <c r="D188" i="4"/>
  <c r="C188" i="4"/>
  <c r="G187" i="4"/>
  <c r="F187" i="4"/>
  <c r="E187" i="4"/>
  <c r="D187" i="4"/>
  <c r="C187" i="4"/>
  <c r="G186" i="4"/>
  <c r="F186" i="4"/>
  <c r="E186" i="4"/>
  <c r="D186" i="4"/>
  <c r="C186" i="4"/>
  <c r="G185" i="4"/>
  <c r="F185" i="4"/>
  <c r="E185" i="4"/>
  <c r="D185" i="4"/>
  <c r="C185" i="4"/>
  <c r="G184" i="4"/>
  <c r="F184" i="4"/>
  <c r="E184" i="4"/>
  <c r="D184" i="4"/>
  <c r="C184" i="4"/>
  <c r="G183" i="4"/>
  <c r="F183" i="4"/>
  <c r="E183" i="4"/>
  <c r="D183" i="4"/>
  <c r="C183" i="4"/>
  <c r="G182" i="4"/>
  <c r="F182" i="4"/>
  <c r="E182" i="4"/>
  <c r="D182" i="4"/>
  <c r="C182" i="4"/>
  <c r="G181" i="4"/>
  <c r="F181" i="4"/>
  <c r="E181" i="4"/>
  <c r="D181" i="4"/>
  <c r="C181" i="4"/>
  <c r="G180" i="4"/>
  <c r="F180" i="4"/>
  <c r="E180" i="4"/>
  <c r="D180" i="4"/>
  <c r="C180" i="4"/>
  <c r="G179" i="4"/>
  <c r="F179" i="4"/>
  <c r="E179" i="4"/>
  <c r="D179" i="4"/>
  <c r="C179" i="4"/>
  <c r="G178" i="4"/>
  <c r="F178" i="4"/>
  <c r="E178" i="4"/>
  <c r="D178" i="4"/>
  <c r="C178" i="4"/>
  <c r="G177" i="4"/>
  <c r="F177" i="4"/>
  <c r="E177" i="4"/>
  <c r="D177" i="4"/>
  <c r="C177" i="4"/>
  <c r="G176" i="4"/>
  <c r="F176" i="4"/>
  <c r="E176" i="4"/>
  <c r="D176" i="4"/>
  <c r="C176" i="4"/>
  <c r="G175" i="4"/>
  <c r="F175" i="4"/>
  <c r="E175" i="4"/>
  <c r="D175" i="4"/>
  <c r="C175" i="4"/>
  <c r="G174" i="4"/>
  <c r="F174" i="4"/>
  <c r="E174" i="4"/>
  <c r="D174" i="4"/>
  <c r="C174" i="4"/>
  <c r="G173" i="4"/>
  <c r="F173" i="4"/>
  <c r="E173" i="4"/>
  <c r="D173" i="4"/>
  <c r="C173" i="4"/>
  <c r="G172" i="4"/>
  <c r="F172" i="4"/>
  <c r="E172" i="4"/>
  <c r="D172" i="4"/>
  <c r="C172" i="4"/>
  <c r="G171" i="4"/>
  <c r="F171" i="4"/>
  <c r="E171" i="4"/>
  <c r="D171" i="4"/>
  <c r="C171" i="4"/>
  <c r="G170" i="4"/>
  <c r="F170" i="4"/>
  <c r="E170" i="4"/>
  <c r="D170" i="4"/>
  <c r="C170" i="4"/>
  <c r="G169" i="4"/>
  <c r="F169" i="4"/>
  <c r="E169" i="4"/>
  <c r="D169" i="4"/>
  <c r="C169" i="4"/>
  <c r="G168" i="4"/>
  <c r="F168" i="4"/>
  <c r="E168" i="4"/>
  <c r="D168" i="4"/>
  <c r="C168" i="4"/>
  <c r="G167" i="4"/>
  <c r="F167" i="4"/>
  <c r="E167" i="4"/>
  <c r="D167" i="4"/>
  <c r="C167" i="4"/>
  <c r="G166" i="4"/>
  <c r="F166" i="4"/>
  <c r="E166" i="4"/>
  <c r="D166" i="4"/>
  <c r="C166" i="4"/>
  <c r="G165" i="4"/>
  <c r="F165" i="4"/>
  <c r="E165" i="4"/>
  <c r="D165" i="4"/>
  <c r="C165" i="4"/>
  <c r="G164" i="4"/>
  <c r="F164" i="4"/>
  <c r="E164" i="4"/>
  <c r="D164" i="4"/>
  <c r="C164" i="4"/>
  <c r="G163" i="4"/>
  <c r="F163" i="4"/>
  <c r="E163" i="4"/>
  <c r="D163" i="4"/>
  <c r="C163" i="4"/>
  <c r="G162" i="4"/>
  <c r="F162" i="4"/>
  <c r="E162" i="4"/>
  <c r="D162" i="4"/>
  <c r="C162" i="4"/>
  <c r="G161" i="4"/>
  <c r="F161" i="4"/>
  <c r="E161" i="4"/>
  <c r="D161" i="4"/>
  <c r="C161" i="4"/>
  <c r="G160" i="4"/>
  <c r="F160" i="4"/>
  <c r="E160" i="4"/>
  <c r="D160" i="4"/>
  <c r="C160" i="4"/>
  <c r="G159" i="4"/>
  <c r="F159" i="4"/>
  <c r="E159" i="4"/>
  <c r="D159" i="4"/>
  <c r="C159" i="4"/>
  <c r="G158" i="4"/>
  <c r="F158" i="4"/>
  <c r="E158" i="4"/>
  <c r="D158" i="4"/>
  <c r="C158" i="4"/>
  <c r="G157" i="4"/>
  <c r="F157" i="4"/>
  <c r="E157" i="4"/>
  <c r="D157" i="4"/>
  <c r="C157" i="4"/>
  <c r="G156" i="4"/>
  <c r="F156" i="4"/>
  <c r="E156" i="4"/>
  <c r="D156" i="4"/>
  <c r="C156" i="4"/>
  <c r="G155" i="4"/>
  <c r="F155" i="4"/>
  <c r="E155" i="4"/>
  <c r="D155" i="4"/>
  <c r="C155" i="4"/>
  <c r="G154" i="4"/>
  <c r="F154" i="4"/>
  <c r="E154" i="4"/>
  <c r="D154" i="4"/>
  <c r="C154" i="4"/>
  <c r="G153" i="4"/>
  <c r="F153" i="4"/>
  <c r="E153" i="4"/>
  <c r="D153" i="4"/>
  <c r="C153" i="4"/>
  <c r="G152" i="4"/>
  <c r="F152" i="4"/>
  <c r="E152" i="4"/>
  <c r="D152" i="4"/>
  <c r="C152" i="4"/>
  <c r="G151" i="4"/>
  <c r="F151" i="4"/>
  <c r="E151" i="4"/>
  <c r="D151" i="4"/>
  <c r="C151" i="4"/>
  <c r="G150" i="4"/>
  <c r="F150" i="4"/>
  <c r="E150" i="4"/>
  <c r="D150" i="4"/>
  <c r="C150" i="4"/>
  <c r="G149" i="4"/>
  <c r="F149" i="4"/>
  <c r="E149" i="4"/>
  <c r="D149" i="4"/>
  <c r="C149" i="4"/>
  <c r="G148" i="4"/>
  <c r="F148" i="4"/>
  <c r="E148" i="4"/>
  <c r="D148" i="4"/>
  <c r="C148" i="4"/>
  <c r="G147" i="4"/>
  <c r="F147" i="4"/>
  <c r="E147" i="4"/>
  <c r="D147" i="4"/>
  <c r="C147" i="4"/>
  <c r="G146" i="4"/>
  <c r="F146" i="4"/>
  <c r="E146" i="4"/>
  <c r="D146" i="4"/>
  <c r="C146" i="4"/>
  <c r="G145" i="4"/>
  <c r="F145" i="4"/>
  <c r="E145" i="4"/>
  <c r="D145" i="4"/>
  <c r="C145" i="4"/>
  <c r="G144" i="4"/>
  <c r="F144" i="4"/>
  <c r="E144" i="4"/>
  <c r="D144" i="4"/>
  <c r="C144" i="4"/>
  <c r="G143" i="4"/>
  <c r="F143" i="4"/>
  <c r="E143" i="4"/>
  <c r="D143" i="4"/>
  <c r="C143" i="4"/>
  <c r="G142" i="4"/>
  <c r="F142" i="4"/>
  <c r="E142" i="4"/>
  <c r="D142" i="4"/>
  <c r="C142" i="4"/>
  <c r="G141" i="4"/>
  <c r="F141" i="4"/>
  <c r="E141" i="4"/>
  <c r="D141" i="4"/>
  <c r="C141" i="4"/>
  <c r="G140" i="4"/>
  <c r="F140" i="4"/>
  <c r="E140" i="4"/>
  <c r="D140" i="4"/>
  <c r="C140" i="4"/>
  <c r="G139" i="4"/>
  <c r="F139" i="4"/>
  <c r="E139" i="4"/>
  <c r="D139" i="4"/>
  <c r="C139" i="4"/>
  <c r="G138" i="4"/>
  <c r="F138" i="4"/>
  <c r="E138" i="4"/>
  <c r="D138" i="4"/>
  <c r="C138" i="4"/>
  <c r="G137" i="4"/>
  <c r="F137" i="4"/>
  <c r="E137" i="4"/>
  <c r="D137" i="4"/>
  <c r="C137" i="4"/>
  <c r="G136" i="4"/>
  <c r="F136" i="4"/>
  <c r="E136" i="4"/>
  <c r="D136" i="4"/>
  <c r="C136" i="4"/>
  <c r="G135" i="4"/>
  <c r="F135" i="4"/>
  <c r="E135" i="4"/>
  <c r="D135" i="4"/>
  <c r="C135" i="4"/>
  <c r="G134" i="4"/>
  <c r="F134" i="4"/>
  <c r="E134" i="4"/>
  <c r="D134" i="4"/>
  <c r="C134" i="4"/>
  <c r="G133" i="4"/>
  <c r="F133" i="4"/>
  <c r="E133" i="4"/>
  <c r="D133" i="4"/>
  <c r="C133" i="4"/>
  <c r="G132" i="4"/>
  <c r="F132" i="4"/>
  <c r="E132" i="4"/>
  <c r="D132" i="4"/>
  <c r="C132" i="4"/>
  <c r="G131" i="4"/>
  <c r="F131" i="4"/>
  <c r="E131" i="4"/>
  <c r="D131" i="4"/>
  <c r="C131" i="4"/>
  <c r="G130" i="4"/>
  <c r="F130" i="4"/>
  <c r="E130" i="4"/>
  <c r="D130" i="4"/>
  <c r="C130" i="4"/>
  <c r="G129" i="4"/>
  <c r="F129" i="4"/>
  <c r="E129" i="4"/>
  <c r="D129" i="4"/>
  <c r="C129" i="4"/>
  <c r="G128" i="4"/>
  <c r="F128" i="4"/>
  <c r="E128" i="4"/>
  <c r="D128" i="4"/>
  <c r="C128" i="4"/>
  <c r="G127" i="4"/>
  <c r="F127" i="4"/>
  <c r="E127" i="4"/>
  <c r="D127" i="4"/>
  <c r="C127" i="4"/>
  <c r="G126" i="4"/>
  <c r="F126" i="4"/>
  <c r="E126" i="4"/>
  <c r="D126" i="4"/>
  <c r="C126" i="4"/>
  <c r="G125" i="4"/>
  <c r="F125" i="4"/>
  <c r="E125" i="4"/>
  <c r="D125" i="4"/>
  <c r="C125" i="4"/>
  <c r="G124" i="4"/>
  <c r="F124" i="4"/>
  <c r="E124" i="4"/>
  <c r="D124" i="4"/>
  <c r="C124" i="4"/>
  <c r="G123" i="4"/>
  <c r="F123" i="4"/>
  <c r="E123" i="4"/>
  <c r="D123" i="4"/>
  <c r="C123" i="4"/>
  <c r="G122" i="4"/>
  <c r="F122" i="4"/>
  <c r="E122" i="4"/>
  <c r="D122" i="4"/>
  <c r="C122" i="4"/>
  <c r="G121" i="4"/>
  <c r="F121" i="4"/>
  <c r="E121" i="4"/>
  <c r="D121" i="4"/>
  <c r="C121" i="4"/>
  <c r="G120" i="4"/>
  <c r="F120" i="4"/>
  <c r="E120" i="4"/>
  <c r="D120" i="4"/>
  <c r="C120" i="4"/>
  <c r="G119" i="4"/>
  <c r="F119" i="4"/>
  <c r="E119" i="4"/>
  <c r="D119" i="4"/>
  <c r="C119" i="4"/>
  <c r="G118" i="4"/>
  <c r="F118" i="4"/>
  <c r="E118" i="4"/>
  <c r="D118" i="4"/>
  <c r="C118" i="4"/>
  <c r="G117" i="4"/>
  <c r="F117" i="4"/>
  <c r="E117" i="4"/>
  <c r="D117" i="4"/>
  <c r="C117" i="4"/>
  <c r="G116" i="4"/>
  <c r="F116" i="4"/>
  <c r="E116" i="4"/>
  <c r="D116" i="4"/>
  <c r="C116" i="4"/>
  <c r="G115" i="4"/>
  <c r="F115" i="4"/>
  <c r="E115" i="4"/>
  <c r="D115" i="4"/>
  <c r="C115" i="4"/>
  <c r="G114" i="4"/>
  <c r="F114" i="4"/>
  <c r="E114" i="4"/>
  <c r="D114" i="4"/>
  <c r="C114" i="4"/>
  <c r="G113" i="4"/>
  <c r="F113" i="4"/>
  <c r="E113" i="4"/>
  <c r="D113" i="4"/>
  <c r="C113" i="4"/>
  <c r="G112" i="4"/>
  <c r="F112" i="4"/>
  <c r="E112" i="4"/>
  <c r="D112" i="4"/>
  <c r="C112" i="4"/>
  <c r="G111" i="4"/>
  <c r="F111" i="4"/>
  <c r="E111" i="4"/>
  <c r="D111" i="4"/>
  <c r="C111" i="4"/>
  <c r="G110" i="4"/>
  <c r="F110" i="4"/>
  <c r="E110" i="4"/>
  <c r="D110" i="4"/>
  <c r="C110" i="4"/>
  <c r="G109" i="4"/>
  <c r="F109" i="4"/>
  <c r="E109" i="4"/>
  <c r="D109" i="4"/>
  <c r="C109" i="4"/>
  <c r="G108" i="4"/>
  <c r="F108" i="4"/>
  <c r="E108" i="4"/>
  <c r="D108" i="4"/>
  <c r="C108" i="4"/>
  <c r="G107" i="4"/>
  <c r="F107" i="4"/>
  <c r="E107" i="4"/>
  <c r="D107" i="4"/>
  <c r="C107" i="4"/>
  <c r="G106" i="4"/>
  <c r="F106" i="4"/>
  <c r="E106" i="4"/>
  <c r="D106" i="4"/>
  <c r="C106" i="4"/>
  <c r="G105" i="4"/>
  <c r="F105" i="4"/>
  <c r="E105" i="4"/>
  <c r="D105" i="4"/>
  <c r="C105" i="4"/>
  <c r="G104" i="4"/>
  <c r="F104" i="4"/>
  <c r="E104" i="4"/>
  <c r="D104" i="4"/>
  <c r="C104" i="4"/>
  <c r="G103" i="4"/>
  <c r="F103" i="4"/>
  <c r="E103" i="4"/>
  <c r="D103" i="4"/>
  <c r="C103" i="4"/>
  <c r="G102" i="4"/>
  <c r="F102" i="4"/>
  <c r="E102" i="4"/>
  <c r="D102" i="4"/>
  <c r="C102" i="4"/>
  <c r="G101" i="4"/>
  <c r="F101" i="4"/>
  <c r="E101" i="4"/>
  <c r="D101" i="4"/>
  <c r="C101" i="4"/>
  <c r="G100" i="4"/>
  <c r="F100" i="4"/>
  <c r="E100" i="4"/>
  <c r="D100" i="4"/>
  <c r="C100" i="4"/>
  <c r="G99" i="4"/>
  <c r="F99" i="4"/>
  <c r="E99" i="4"/>
  <c r="D99" i="4"/>
  <c r="C99" i="4"/>
  <c r="G98" i="4"/>
  <c r="F98" i="4"/>
  <c r="E98" i="4"/>
  <c r="D98" i="4"/>
  <c r="C98" i="4"/>
  <c r="G97" i="4"/>
  <c r="F97" i="4"/>
  <c r="E97" i="4"/>
  <c r="D97" i="4"/>
  <c r="C97" i="4"/>
  <c r="G96" i="4"/>
  <c r="F96" i="4"/>
  <c r="E96" i="4"/>
  <c r="D96" i="4"/>
  <c r="C96" i="4"/>
  <c r="G95" i="4"/>
  <c r="F95" i="4"/>
  <c r="E95" i="4"/>
  <c r="D95" i="4"/>
  <c r="C95" i="4"/>
  <c r="G94" i="4"/>
  <c r="F94" i="4"/>
  <c r="E94" i="4"/>
  <c r="D94" i="4"/>
  <c r="C94" i="4"/>
  <c r="G93" i="4"/>
  <c r="F93" i="4"/>
  <c r="E93" i="4"/>
  <c r="D93" i="4"/>
  <c r="C93" i="4"/>
  <c r="G92" i="4"/>
  <c r="F92" i="4"/>
  <c r="E92" i="4"/>
  <c r="D92" i="4"/>
  <c r="C92" i="4"/>
  <c r="G91" i="4"/>
  <c r="F91" i="4"/>
  <c r="E91" i="4"/>
  <c r="D91" i="4"/>
  <c r="C91" i="4"/>
  <c r="G90" i="4"/>
  <c r="F90" i="4"/>
  <c r="E90" i="4"/>
  <c r="D90" i="4"/>
  <c r="C90" i="4"/>
  <c r="G89" i="4"/>
  <c r="F89" i="4"/>
  <c r="E89" i="4"/>
  <c r="D89" i="4"/>
  <c r="C89" i="4"/>
  <c r="G88" i="4"/>
  <c r="F88" i="4"/>
  <c r="E88" i="4"/>
  <c r="D88" i="4"/>
  <c r="C88" i="4"/>
  <c r="G87" i="4"/>
  <c r="F87" i="4"/>
  <c r="E87" i="4"/>
  <c r="D87" i="4"/>
  <c r="C87" i="4"/>
  <c r="G86" i="4"/>
  <c r="F86" i="4"/>
  <c r="E86" i="4"/>
  <c r="D86" i="4"/>
  <c r="C86" i="4"/>
  <c r="G85" i="4"/>
  <c r="F85" i="4"/>
  <c r="E85" i="4"/>
  <c r="D85" i="4"/>
  <c r="C85" i="4"/>
  <c r="G84" i="4"/>
  <c r="F84" i="4"/>
  <c r="E84" i="4"/>
  <c r="D84" i="4"/>
  <c r="C84" i="4"/>
  <c r="G83" i="4"/>
  <c r="F83" i="4"/>
  <c r="E83" i="4"/>
  <c r="D83" i="4"/>
  <c r="C83" i="4"/>
  <c r="G82" i="4"/>
  <c r="F82" i="4"/>
  <c r="E82" i="4"/>
  <c r="D82" i="4"/>
  <c r="C82" i="4"/>
  <c r="G81" i="4"/>
  <c r="F81" i="4"/>
  <c r="E81" i="4"/>
  <c r="D81" i="4"/>
  <c r="C81" i="4"/>
  <c r="G80" i="4"/>
  <c r="F80" i="4"/>
  <c r="E80" i="4"/>
  <c r="D80" i="4"/>
  <c r="C80" i="4"/>
  <c r="G79" i="4"/>
  <c r="F79" i="4"/>
  <c r="E79" i="4"/>
  <c r="D79" i="4"/>
  <c r="C79" i="4"/>
  <c r="G78" i="4"/>
  <c r="F78" i="4"/>
  <c r="E78" i="4"/>
  <c r="D78" i="4"/>
  <c r="C78" i="4"/>
  <c r="G77" i="4"/>
  <c r="F77" i="4"/>
  <c r="E77" i="4"/>
  <c r="D77" i="4"/>
  <c r="C77" i="4"/>
  <c r="G76" i="4"/>
  <c r="F76" i="4"/>
  <c r="E76" i="4"/>
  <c r="D76" i="4"/>
  <c r="C76" i="4"/>
  <c r="G75" i="4"/>
  <c r="F75" i="4"/>
  <c r="E75" i="4"/>
  <c r="D75" i="4"/>
  <c r="C75" i="4"/>
  <c r="G74" i="4"/>
  <c r="F74" i="4"/>
  <c r="E74" i="4"/>
  <c r="D74" i="4"/>
  <c r="C74" i="4"/>
  <c r="G73" i="4"/>
  <c r="F73" i="4"/>
  <c r="E73" i="4"/>
  <c r="D73" i="4"/>
  <c r="C73" i="4"/>
  <c r="G72" i="4"/>
  <c r="F72" i="4"/>
  <c r="E72" i="4"/>
  <c r="D72" i="4"/>
  <c r="C72" i="4"/>
  <c r="G71" i="4"/>
  <c r="F71" i="4"/>
  <c r="E71" i="4"/>
  <c r="D71" i="4"/>
  <c r="C71" i="4"/>
  <c r="G70" i="4"/>
  <c r="F70" i="4"/>
  <c r="E70" i="4"/>
  <c r="D70" i="4"/>
  <c r="C70" i="4"/>
  <c r="G69" i="4"/>
  <c r="F69" i="4"/>
  <c r="E69" i="4"/>
  <c r="D69" i="4"/>
  <c r="C69" i="4"/>
  <c r="G68" i="4"/>
  <c r="F68" i="4"/>
  <c r="E68" i="4"/>
  <c r="D68" i="4"/>
  <c r="C68" i="4"/>
  <c r="G67" i="4"/>
  <c r="F67" i="4"/>
  <c r="E67" i="4"/>
  <c r="D67" i="4"/>
  <c r="C67" i="4"/>
  <c r="G66" i="4"/>
  <c r="F66" i="4"/>
  <c r="E66" i="4"/>
  <c r="D66" i="4"/>
  <c r="C66" i="4"/>
  <c r="G65" i="4"/>
  <c r="F65" i="4"/>
  <c r="E65" i="4"/>
  <c r="D65" i="4"/>
  <c r="C65" i="4"/>
  <c r="G64" i="4"/>
  <c r="F64" i="4"/>
  <c r="E64" i="4"/>
  <c r="D64" i="4"/>
  <c r="C64" i="4"/>
  <c r="G63" i="4"/>
  <c r="F63" i="4"/>
  <c r="E63" i="4"/>
  <c r="D63" i="4"/>
  <c r="C63" i="4"/>
  <c r="G62" i="4"/>
  <c r="F62" i="4"/>
  <c r="E62" i="4"/>
  <c r="D62" i="4"/>
  <c r="C62" i="4"/>
  <c r="G61" i="4"/>
  <c r="F61" i="4"/>
  <c r="E61" i="4"/>
  <c r="D61" i="4"/>
  <c r="C61" i="4"/>
  <c r="G60" i="4"/>
  <c r="F60" i="4"/>
  <c r="E60" i="4"/>
  <c r="D60" i="4"/>
  <c r="C60" i="4"/>
  <c r="G59" i="4"/>
  <c r="F59" i="4"/>
  <c r="E59" i="4"/>
  <c r="D59" i="4"/>
  <c r="C59" i="4"/>
  <c r="G58" i="4"/>
  <c r="F58" i="4"/>
  <c r="E58" i="4"/>
  <c r="D58" i="4"/>
  <c r="C58" i="4"/>
  <c r="G57" i="4"/>
  <c r="F57" i="4"/>
  <c r="E57" i="4"/>
  <c r="D57" i="4"/>
  <c r="C57" i="4"/>
  <c r="G56" i="4"/>
  <c r="F56" i="4"/>
  <c r="E56" i="4"/>
  <c r="D56" i="4"/>
  <c r="C56" i="4"/>
  <c r="G55" i="4"/>
  <c r="F55" i="4"/>
  <c r="E55" i="4"/>
  <c r="D55" i="4"/>
  <c r="C55" i="4"/>
  <c r="G54" i="4"/>
  <c r="F54" i="4"/>
  <c r="E54" i="4"/>
  <c r="D54" i="4"/>
  <c r="C54" i="4"/>
  <c r="G53" i="4"/>
  <c r="F53" i="4"/>
  <c r="E53" i="4"/>
  <c r="D53" i="4"/>
  <c r="C53" i="4"/>
  <c r="G52" i="4"/>
  <c r="F52" i="4"/>
  <c r="E52" i="4"/>
  <c r="D52" i="4"/>
  <c r="C52" i="4"/>
  <c r="G51" i="4"/>
  <c r="F51" i="4"/>
  <c r="E51" i="4"/>
  <c r="D51" i="4"/>
  <c r="C51" i="4"/>
  <c r="G50" i="4"/>
  <c r="F50" i="4"/>
  <c r="E50" i="4"/>
  <c r="D50" i="4"/>
  <c r="C50" i="4"/>
  <c r="G49" i="4"/>
  <c r="F49" i="4"/>
  <c r="E49" i="4"/>
  <c r="D49" i="4"/>
  <c r="C49" i="4"/>
  <c r="G48" i="4"/>
  <c r="F48" i="4"/>
  <c r="E48" i="4"/>
  <c r="D48" i="4"/>
  <c r="C48" i="4"/>
  <c r="G47" i="4"/>
  <c r="F47" i="4"/>
  <c r="E47" i="4"/>
  <c r="D47" i="4"/>
  <c r="C47" i="4"/>
  <c r="G46" i="4"/>
  <c r="F46" i="4"/>
  <c r="E46" i="4"/>
  <c r="D46" i="4"/>
  <c r="C46" i="4"/>
  <c r="G45" i="4"/>
  <c r="F45" i="4"/>
  <c r="E45" i="4"/>
  <c r="D45" i="4"/>
  <c r="C45" i="4"/>
  <c r="G44" i="4"/>
  <c r="F44" i="4"/>
  <c r="E44" i="4"/>
  <c r="D44" i="4"/>
  <c r="C44" i="4"/>
  <c r="G43" i="4"/>
  <c r="F43" i="4"/>
  <c r="E43" i="4"/>
  <c r="D43" i="4"/>
  <c r="C43" i="4"/>
  <c r="G42" i="4"/>
  <c r="F42" i="4"/>
  <c r="E42" i="4"/>
  <c r="D42" i="4"/>
  <c r="C42" i="4"/>
  <c r="G41" i="4"/>
  <c r="F41" i="4"/>
  <c r="E41" i="4"/>
  <c r="D41" i="4"/>
  <c r="C41" i="4"/>
  <c r="G40" i="4"/>
  <c r="F40" i="4"/>
  <c r="E40" i="4"/>
  <c r="D40" i="4"/>
  <c r="C40" i="4"/>
  <c r="G39" i="4"/>
  <c r="F39" i="4"/>
  <c r="E39" i="4"/>
  <c r="D39" i="4"/>
  <c r="C39" i="4"/>
  <c r="G38" i="4"/>
  <c r="F38" i="4"/>
  <c r="E38" i="4"/>
  <c r="D38" i="4"/>
  <c r="C38" i="4"/>
  <c r="G37" i="4"/>
  <c r="F37" i="4"/>
  <c r="E37" i="4"/>
  <c r="D37" i="4"/>
  <c r="C37" i="4"/>
  <c r="G36" i="4"/>
  <c r="F36" i="4"/>
  <c r="E36" i="4"/>
  <c r="D36" i="4"/>
  <c r="C36" i="4"/>
  <c r="G35" i="4"/>
  <c r="F35" i="4"/>
  <c r="E35" i="4"/>
  <c r="D35" i="4"/>
  <c r="C35" i="4"/>
  <c r="G34" i="4"/>
  <c r="F34" i="4"/>
  <c r="E34" i="4"/>
  <c r="D34" i="4"/>
  <c r="C34" i="4"/>
  <c r="G33" i="4"/>
  <c r="F33" i="4"/>
  <c r="E33" i="4"/>
  <c r="D33" i="4"/>
  <c r="C33" i="4"/>
  <c r="G32" i="4"/>
  <c r="F32" i="4"/>
  <c r="E32" i="4"/>
  <c r="D32" i="4"/>
  <c r="C32" i="4"/>
  <c r="G31" i="4"/>
  <c r="F31" i="4"/>
  <c r="E31" i="4"/>
  <c r="D31" i="4"/>
  <c r="C31" i="4"/>
  <c r="G30" i="4"/>
  <c r="F30" i="4"/>
  <c r="E30" i="4"/>
  <c r="D30" i="4"/>
  <c r="C30" i="4"/>
  <c r="G29" i="4"/>
  <c r="F29" i="4"/>
  <c r="E29" i="4"/>
  <c r="D29" i="4"/>
  <c r="C29" i="4"/>
  <c r="G28" i="4"/>
  <c r="F28" i="4"/>
  <c r="E28" i="4"/>
  <c r="D28" i="4"/>
  <c r="C28" i="4"/>
  <c r="G27" i="4"/>
  <c r="F27" i="4"/>
  <c r="E27" i="4"/>
  <c r="D27" i="4"/>
  <c r="C27" i="4"/>
  <c r="G26" i="4"/>
  <c r="F26" i="4"/>
  <c r="E26" i="4"/>
  <c r="D26" i="4"/>
  <c r="C26" i="4"/>
  <c r="G25" i="4"/>
  <c r="F25" i="4"/>
  <c r="E25" i="4"/>
  <c r="D25" i="4"/>
  <c r="C25" i="4"/>
  <c r="G24" i="4"/>
  <c r="F24" i="4"/>
  <c r="E24" i="4"/>
  <c r="D24" i="4"/>
  <c r="C24" i="4"/>
  <c r="G23" i="4"/>
  <c r="F23" i="4"/>
  <c r="E23" i="4"/>
  <c r="D23" i="4"/>
  <c r="C23" i="4"/>
  <c r="G22" i="4"/>
  <c r="F22" i="4"/>
  <c r="E22" i="4"/>
  <c r="D22" i="4"/>
  <c r="C22" i="4"/>
  <c r="G21" i="4"/>
  <c r="F21" i="4"/>
  <c r="E21" i="4"/>
  <c r="D21" i="4"/>
  <c r="C21" i="4"/>
  <c r="G20" i="4"/>
  <c r="F20" i="4"/>
  <c r="E20" i="4"/>
  <c r="D20" i="4"/>
  <c r="C20" i="4"/>
  <c r="G19" i="4"/>
  <c r="F19" i="4"/>
  <c r="E19" i="4"/>
  <c r="D19" i="4"/>
  <c r="C19" i="4"/>
  <c r="G18" i="4"/>
  <c r="F18" i="4"/>
  <c r="E18" i="4"/>
  <c r="D18" i="4"/>
  <c r="C18" i="4"/>
  <c r="G17" i="4"/>
  <c r="F17" i="4"/>
  <c r="E17" i="4"/>
  <c r="D17" i="4"/>
  <c r="C17" i="4"/>
  <c r="G16" i="4"/>
  <c r="F16" i="4"/>
  <c r="E16" i="4"/>
  <c r="D16" i="4"/>
  <c r="C16" i="4"/>
  <c r="G15" i="4"/>
  <c r="F15" i="4"/>
  <c r="E15" i="4"/>
  <c r="D15" i="4"/>
  <c r="C15" i="4"/>
  <c r="G14" i="4"/>
  <c r="F14" i="4"/>
  <c r="E14" i="4"/>
  <c r="D14" i="4"/>
  <c r="C14" i="4"/>
  <c r="G13" i="4"/>
  <c r="F13" i="4"/>
  <c r="E13" i="4"/>
  <c r="D13" i="4"/>
  <c r="C13" i="4"/>
  <c r="G12" i="4"/>
  <c r="F12" i="4"/>
  <c r="E12" i="4"/>
  <c r="D12" i="4"/>
  <c r="C12" i="4"/>
  <c r="G11" i="4"/>
  <c r="F11" i="4"/>
  <c r="E11" i="4"/>
  <c r="D11" i="4"/>
  <c r="C11" i="4"/>
  <c r="G10" i="4"/>
  <c r="F10" i="4"/>
  <c r="E10" i="4"/>
  <c r="D10" i="4"/>
  <c r="C10" i="4"/>
  <c r="G9" i="4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G6" i="4"/>
  <c r="F6" i="4"/>
  <c r="E6" i="4"/>
  <c r="D6" i="4"/>
  <c r="C6" i="4"/>
  <c r="G5" i="4"/>
  <c r="F5" i="4"/>
  <c r="E5" i="4"/>
  <c r="D5" i="4"/>
  <c r="C5" i="4"/>
  <c r="A472" i="3" l="1"/>
  <c r="G460" i="3"/>
  <c r="C460" i="3"/>
  <c r="F460" i="3"/>
  <c r="E460" i="3"/>
  <c r="D460" i="3"/>
  <c r="N54" i="3"/>
  <c r="G55" i="3"/>
  <c r="G77" i="3"/>
  <c r="J65" i="3"/>
  <c r="C66" i="3"/>
  <c r="M43" i="3"/>
  <c r="F44" i="3"/>
  <c r="L77" i="3"/>
  <c r="E78" i="3"/>
  <c r="C77" i="3"/>
  <c r="K66" i="3"/>
  <c r="D67" i="3"/>
  <c r="G66" i="3"/>
  <c r="N65" i="3"/>
  <c r="D89" i="3"/>
  <c r="F89" i="3"/>
  <c r="D56" i="3"/>
  <c r="K55" i="3"/>
  <c r="E44" i="3"/>
  <c r="L43" i="3"/>
  <c r="F66" i="3"/>
  <c r="M65" i="3"/>
  <c r="C55" i="3"/>
  <c r="J54" i="3"/>
  <c r="D77" i="3"/>
  <c r="F56" i="3"/>
  <c r="M55" i="3"/>
  <c r="L54" i="3"/>
  <c r="E55" i="3"/>
  <c r="F77" i="3"/>
  <c r="L66" i="3"/>
  <c r="E67" i="3"/>
  <c r="O221" i="4"/>
  <c r="U199" i="4"/>
  <c r="U200" i="4"/>
  <c r="D10" i="3"/>
  <c r="K9" i="3"/>
  <c r="G10" i="3"/>
  <c r="N9" i="3"/>
  <c r="K45" i="3"/>
  <c r="D46" i="3"/>
  <c r="E22" i="3"/>
  <c r="L21" i="3"/>
  <c r="E11" i="3"/>
  <c r="L10" i="3"/>
  <c r="F11" i="3"/>
  <c r="M10" i="3"/>
  <c r="J44" i="3"/>
  <c r="C45" i="3"/>
  <c r="G45" i="3"/>
  <c r="N44" i="3"/>
  <c r="K31" i="3"/>
  <c r="D32" i="3"/>
  <c r="C9" i="3"/>
  <c r="J8" i="3"/>
  <c r="D20" i="3"/>
  <c r="K19" i="3"/>
  <c r="G21" i="3"/>
  <c r="N20" i="3"/>
  <c r="F22" i="3"/>
  <c r="M21" i="3"/>
  <c r="C21" i="3"/>
  <c r="J20" i="3"/>
  <c r="M34" i="3"/>
  <c r="F35" i="3"/>
  <c r="G35" i="3"/>
  <c r="N34" i="3"/>
  <c r="E35" i="3"/>
  <c r="L34" i="3"/>
  <c r="C35" i="3"/>
  <c r="J34" i="3"/>
  <c r="O203" i="4"/>
  <c r="O204" i="4"/>
  <c r="O201" i="4"/>
  <c r="O205" i="4"/>
  <c r="O202" i="4"/>
  <c r="O206" i="4"/>
  <c r="I204" i="4"/>
  <c r="J204" i="4"/>
  <c r="K204" i="4"/>
  <c r="L204" i="4"/>
  <c r="M204" i="4"/>
  <c r="I205" i="4"/>
  <c r="J205" i="4"/>
  <c r="K205" i="4"/>
  <c r="L205" i="4"/>
  <c r="M205" i="4"/>
  <c r="I206" i="4"/>
  <c r="J206" i="4"/>
  <c r="K206" i="4"/>
  <c r="L206" i="4"/>
  <c r="M206" i="4"/>
  <c r="I207" i="4"/>
  <c r="J207" i="4"/>
  <c r="K207" i="4"/>
  <c r="L207" i="4"/>
  <c r="M207" i="4"/>
  <c r="I208" i="4"/>
  <c r="J208" i="4"/>
  <c r="K208" i="4"/>
  <c r="L208" i="4"/>
  <c r="M208" i="4"/>
  <c r="I209" i="4"/>
  <c r="J209" i="4"/>
  <c r="K209" i="4"/>
  <c r="L209" i="4"/>
  <c r="M209" i="4"/>
  <c r="I210" i="4"/>
  <c r="J210" i="4"/>
  <c r="K210" i="4"/>
  <c r="L210" i="4"/>
  <c r="M210" i="4"/>
  <c r="I211" i="4"/>
  <c r="J211" i="4"/>
  <c r="K211" i="4"/>
  <c r="L211" i="4"/>
  <c r="M211" i="4"/>
  <c r="I212" i="4"/>
  <c r="J212" i="4"/>
  <c r="K212" i="4"/>
  <c r="L212" i="4"/>
  <c r="M212" i="4"/>
  <c r="I213" i="4"/>
  <c r="J213" i="4"/>
  <c r="K213" i="4"/>
  <c r="L213" i="4"/>
  <c r="M213" i="4"/>
  <c r="I214" i="4"/>
  <c r="J214" i="4"/>
  <c r="K214" i="4"/>
  <c r="L214" i="4"/>
  <c r="M214" i="4"/>
  <c r="A484" i="3" l="1"/>
  <c r="F472" i="3"/>
  <c r="E472" i="3"/>
  <c r="C472" i="3"/>
  <c r="D472" i="3"/>
  <c r="G472" i="3"/>
  <c r="D90" i="3"/>
  <c r="K89" i="3"/>
  <c r="N66" i="3"/>
  <c r="G67" i="3"/>
  <c r="E79" i="3"/>
  <c r="L78" i="3"/>
  <c r="M89" i="3"/>
  <c r="F90" i="3"/>
  <c r="G101" i="3"/>
  <c r="C101" i="3"/>
  <c r="E101" i="3"/>
  <c r="N55" i="3"/>
  <c r="G56" i="3"/>
  <c r="L55" i="3"/>
  <c r="E56" i="3"/>
  <c r="D78" i="3"/>
  <c r="K77" i="3"/>
  <c r="M44" i="3"/>
  <c r="F45" i="3"/>
  <c r="C67" i="3"/>
  <c r="J66" i="3"/>
  <c r="N77" i="3"/>
  <c r="G78" i="3"/>
  <c r="F78" i="3"/>
  <c r="M77" i="3"/>
  <c r="M56" i="3"/>
  <c r="F57" i="3"/>
  <c r="C56" i="3"/>
  <c r="J55" i="3"/>
  <c r="L44" i="3"/>
  <c r="E45" i="3"/>
  <c r="K67" i="3"/>
  <c r="D68" i="3"/>
  <c r="C89" i="3"/>
  <c r="L67" i="3"/>
  <c r="E68" i="3"/>
  <c r="E89" i="3"/>
  <c r="F67" i="3"/>
  <c r="M66" i="3"/>
  <c r="D57" i="3"/>
  <c r="K56" i="3"/>
  <c r="J77" i="3"/>
  <c r="C78" i="3"/>
  <c r="G89" i="3"/>
  <c r="D33" i="3"/>
  <c r="K32" i="3"/>
  <c r="G46" i="3"/>
  <c r="N45" i="3"/>
  <c r="F12" i="3"/>
  <c r="M11" i="3"/>
  <c r="C46" i="3"/>
  <c r="J45" i="3"/>
  <c r="K46" i="3"/>
  <c r="D47" i="3"/>
  <c r="D11" i="3"/>
  <c r="K10" i="3"/>
  <c r="C22" i="3"/>
  <c r="J21" i="3"/>
  <c r="F23" i="3"/>
  <c r="M22" i="3"/>
  <c r="G22" i="3"/>
  <c r="N21" i="3"/>
  <c r="D21" i="3"/>
  <c r="K20" i="3"/>
  <c r="C10" i="3"/>
  <c r="J9" i="3"/>
  <c r="E12" i="3"/>
  <c r="L11" i="3"/>
  <c r="E23" i="3"/>
  <c r="L22" i="3"/>
  <c r="G11" i="3"/>
  <c r="N10" i="3"/>
  <c r="E36" i="3"/>
  <c r="L35" i="3"/>
  <c r="F36" i="3"/>
  <c r="M35" i="3"/>
  <c r="J35" i="3"/>
  <c r="C36" i="3"/>
  <c r="G36" i="3"/>
  <c r="N35" i="3"/>
  <c r="E5" i="5"/>
  <c r="E6" i="5"/>
  <c r="E7" i="5"/>
  <c r="E8" i="5"/>
  <c r="E9" i="5"/>
  <c r="F5" i="5"/>
  <c r="F6" i="5"/>
  <c r="F7" i="5"/>
  <c r="F8" i="5"/>
  <c r="F9" i="5"/>
  <c r="D5" i="5"/>
  <c r="D6" i="5"/>
  <c r="D7" i="5"/>
  <c r="D8" i="5"/>
  <c r="D9" i="5"/>
  <c r="C5" i="5"/>
  <c r="C6" i="5"/>
  <c r="C7" i="5"/>
  <c r="C8" i="5"/>
  <c r="C9" i="5"/>
  <c r="B5" i="5"/>
  <c r="B6" i="5"/>
  <c r="B7" i="5"/>
  <c r="B8" i="5"/>
  <c r="B10" i="5"/>
  <c r="B9" i="5"/>
  <c r="A496" i="3" l="1"/>
  <c r="E484" i="3"/>
  <c r="D484" i="3"/>
  <c r="F484" i="3"/>
  <c r="G484" i="3"/>
  <c r="C484" i="3"/>
  <c r="G102" i="3"/>
  <c r="N101" i="3"/>
  <c r="E102" i="3"/>
  <c r="L101" i="3"/>
  <c r="N89" i="3"/>
  <c r="G90" i="3"/>
  <c r="L89" i="3"/>
  <c r="E90" i="3"/>
  <c r="K68" i="3"/>
  <c r="D69" i="3"/>
  <c r="L56" i="3"/>
  <c r="E57" i="3"/>
  <c r="C113" i="3"/>
  <c r="E46" i="3"/>
  <c r="L45" i="3"/>
  <c r="F58" i="3"/>
  <c r="M57" i="3"/>
  <c r="N78" i="3"/>
  <c r="G79" i="3"/>
  <c r="J67" i="3"/>
  <c r="C68" i="3"/>
  <c r="N56" i="3"/>
  <c r="G57" i="3"/>
  <c r="L79" i="3"/>
  <c r="E80" i="3"/>
  <c r="C79" i="3"/>
  <c r="J78" i="3"/>
  <c r="K57" i="3"/>
  <c r="D58" i="3"/>
  <c r="E69" i="3"/>
  <c r="L68" i="3"/>
  <c r="J56" i="3"/>
  <c r="C57" i="3"/>
  <c r="M78" i="3"/>
  <c r="F79" i="3"/>
  <c r="F101" i="3"/>
  <c r="C102" i="3"/>
  <c r="J101" i="3"/>
  <c r="D101" i="3"/>
  <c r="M67" i="3"/>
  <c r="F68" i="3"/>
  <c r="J89" i="3"/>
  <c r="C90" i="3"/>
  <c r="F46" i="3"/>
  <c r="M45" i="3"/>
  <c r="K78" i="3"/>
  <c r="D79" i="3"/>
  <c r="F91" i="3"/>
  <c r="M90" i="3"/>
  <c r="G68" i="3"/>
  <c r="N67" i="3"/>
  <c r="K90" i="3"/>
  <c r="D91" i="3"/>
  <c r="D48" i="3"/>
  <c r="K47" i="3"/>
  <c r="G23" i="3"/>
  <c r="N22" i="3"/>
  <c r="F24" i="3"/>
  <c r="M23" i="3"/>
  <c r="D12" i="3"/>
  <c r="K11" i="3"/>
  <c r="C47" i="3"/>
  <c r="J46" i="3"/>
  <c r="F13" i="3"/>
  <c r="M12" i="3"/>
  <c r="G47" i="3"/>
  <c r="N46" i="3"/>
  <c r="D34" i="3"/>
  <c r="K33" i="3"/>
  <c r="G12" i="3"/>
  <c r="N11" i="3"/>
  <c r="E24" i="3"/>
  <c r="L23" i="3"/>
  <c r="E13" i="3"/>
  <c r="L12" i="3"/>
  <c r="C11" i="3"/>
  <c r="J10" i="3"/>
  <c r="D22" i="3"/>
  <c r="K21" i="3"/>
  <c r="C23" i="3"/>
  <c r="J22" i="3"/>
  <c r="C37" i="3"/>
  <c r="J36" i="3"/>
  <c r="N36" i="3"/>
  <c r="G37" i="3"/>
  <c r="M36" i="3"/>
  <c r="F37" i="3"/>
  <c r="E37" i="3"/>
  <c r="L36" i="3"/>
  <c r="R9" i="5"/>
  <c r="V8" i="5"/>
  <c r="U9" i="5"/>
  <c r="R10" i="5"/>
  <c r="X10" i="5" s="1"/>
  <c r="G7" i="5"/>
  <c r="S8" i="5"/>
  <c r="T9" i="5"/>
  <c r="V6" i="5"/>
  <c r="U7" i="5"/>
  <c r="T8" i="5"/>
  <c r="G6" i="5"/>
  <c r="S7" i="5"/>
  <c r="V9" i="5"/>
  <c r="U6" i="5"/>
  <c r="R7" i="5"/>
  <c r="R8" i="5"/>
  <c r="S9" i="5"/>
  <c r="S6" i="5"/>
  <c r="T6" i="5"/>
  <c r="V7" i="5"/>
  <c r="U8" i="5"/>
  <c r="R6" i="5"/>
  <c r="G9" i="5"/>
  <c r="G5" i="5"/>
  <c r="G8" i="5"/>
  <c r="T7" i="5"/>
  <c r="A508" i="3" l="1"/>
  <c r="D496" i="3"/>
  <c r="G496" i="3"/>
  <c r="C496" i="3"/>
  <c r="E496" i="3"/>
  <c r="F496" i="3"/>
  <c r="N68" i="3"/>
  <c r="G69" i="3"/>
  <c r="C91" i="3"/>
  <c r="J90" i="3"/>
  <c r="F80" i="3"/>
  <c r="M79" i="3"/>
  <c r="C69" i="3"/>
  <c r="J68" i="3"/>
  <c r="E91" i="3"/>
  <c r="L90" i="3"/>
  <c r="D92" i="3"/>
  <c r="K91" i="3"/>
  <c r="C125" i="3"/>
  <c r="D125" i="3"/>
  <c r="M91" i="3"/>
  <c r="F92" i="3"/>
  <c r="M68" i="3"/>
  <c r="F69" i="3"/>
  <c r="C103" i="3"/>
  <c r="J102" i="3"/>
  <c r="J57" i="3"/>
  <c r="C58" i="3"/>
  <c r="D59" i="3"/>
  <c r="K58" i="3"/>
  <c r="E113" i="3"/>
  <c r="G58" i="3"/>
  <c r="N57" i="3"/>
  <c r="G80" i="3"/>
  <c r="N79" i="3"/>
  <c r="F113" i="3"/>
  <c r="K69" i="3"/>
  <c r="D70" i="3"/>
  <c r="G91" i="3"/>
  <c r="N90" i="3"/>
  <c r="D80" i="3"/>
  <c r="K79" i="3"/>
  <c r="D102" i="3"/>
  <c r="K101" i="3"/>
  <c r="E58" i="3"/>
  <c r="L57" i="3"/>
  <c r="E70" i="3"/>
  <c r="L69" i="3"/>
  <c r="C80" i="3"/>
  <c r="J79" i="3"/>
  <c r="J113" i="3"/>
  <c r="C114" i="3"/>
  <c r="F59" i="3"/>
  <c r="M58" i="3"/>
  <c r="E103" i="3"/>
  <c r="L102" i="3"/>
  <c r="G113" i="3"/>
  <c r="M46" i="3"/>
  <c r="F47" i="3"/>
  <c r="F102" i="3"/>
  <c r="M101" i="3"/>
  <c r="L80" i="3"/>
  <c r="E81" i="3"/>
  <c r="E47" i="3"/>
  <c r="L46" i="3"/>
  <c r="D113" i="3"/>
  <c r="G103" i="3"/>
  <c r="N102" i="3"/>
  <c r="C12" i="3"/>
  <c r="J11" i="3"/>
  <c r="E14" i="3"/>
  <c r="L13" i="3"/>
  <c r="C48" i="3"/>
  <c r="J47" i="3"/>
  <c r="D49" i="3"/>
  <c r="K48" i="3"/>
  <c r="C24" i="3"/>
  <c r="J23" i="3"/>
  <c r="K34" i="3"/>
  <c r="D35" i="3"/>
  <c r="G24" i="3"/>
  <c r="N23" i="3"/>
  <c r="D23" i="3"/>
  <c r="K22" i="3"/>
  <c r="E25" i="3"/>
  <c r="L24" i="3"/>
  <c r="G13" i="3"/>
  <c r="N12" i="3"/>
  <c r="G48" i="3"/>
  <c r="N47" i="3"/>
  <c r="F14" i="3"/>
  <c r="M13" i="3"/>
  <c r="D13" i="3"/>
  <c r="K12" i="3"/>
  <c r="F25" i="3"/>
  <c r="M24" i="3"/>
  <c r="M37" i="3"/>
  <c r="F38" i="3"/>
  <c r="N37" i="3"/>
  <c r="G38" i="3"/>
  <c r="L37" i="3"/>
  <c r="E38" i="3"/>
  <c r="J37" i="3"/>
  <c r="C38" i="3"/>
  <c r="Y207" i="4"/>
  <c r="G508" i="3" l="1"/>
  <c r="C508" i="3"/>
  <c r="F508" i="3"/>
  <c r="E508" i="3"/>
  <c r="D508" i="3"/>
  <c r="C126" i="3"/>
  <c r="J125" i="3"/>
  <c r="K102" i="3"/>
  <c r="D103" i="3"/>
  <c r="G92" i="3"/>
  <c r="N91" i="3"/>
  <c r="K125" i="3"/>
  <c r="D126" i="3"/>
  <c r="G59" i="3"/>
  <c r="N58" i="3"/>
  <c r="J58" i="3"/>
  <c r="C59" i="3"/>
  <c r="M69" i="3"/>
  <c r="F70" i="3"/>
  <c r="D93" i="3"/>
  <c r="K92" i="3"/>
  <c r="J91" i="3"/>
  <c r="C92" i="3"/>
  <c r="G104" i="3"/>
  <c r="N103" i="3"/>
  <c r="L47" i="3"/>
  <c r="E48" i="3"/>
  <c r="F103" i="3"/>
  <c r="M102" i="3"/>
  <c r="J114" i="3"/>
  <c r="C115" i="3"/>
  <c r="G125" i="3"/>
  <c r="K80" i="3"/>
  <c r="D81" i="3"/>
  <c r="N80" i="3"/>
  <c r="G81" i="3"/>
  <c r="F93" i="3"/>
  <c r="M92" i="3"/>
  <c r="F125" i="3"/>
  <c r="L91" i="3"/>
  <c r="E92" i="3"/>
  <c r="G70" i="3"/>
  <c r="N69" i="3"/>
  <c r="G114" i="3"/>
  <c r="N113" i="3"/>
  <c r="F60" i="3"/>
  <c r="M59" i="3"/>
  <c r="J80" i="3"/>
  <c r="C81" i="3"/>
  <c r="E59" i="3"/>
  <c r="L58" i="3"/>
  <c r="K70" i="3"/>
  <c r="D71" i="3"/>
  <c r="L113" i="3"/>
  <c r="E114" i="3"/>
  <c r="J69" i="3"/>
  <c r="C70" i="3"/>
  <c r="D114" i="3"/>
  <c r="K113" i="3"/>
  <c r="E82" i="3"/>
  <c r="L81" i="3"/>
  <c r="F48" i="3"/>
  <c r="M47" i="3"/>
  <c r="E104" i="3"/>
  <c r="L103" i="3"/>
  <c r="E71" i="3"/>
  <c r="L70" i="3"/>
  <c r="F114" i="3"/>
  <c r="M113" i="3"/>
  <c r="K59" i="3"/>
  <c r="D60" i="3"/>
  <c r="C104" i="3"/>
  <c r="J103" i="3"/>
  <c r="E125" i="3"/>
  <c r="M80" i="3"/>
  <c r="F81" i="3"/>
  <c r="G14" i="3"/>
  <c r="N13" i="3"/>
  <c r="F26" i="3"/>
  <c r="M25" i="3"/>
  <c r="D36" i="3"/>
  <c r="K35" i="3"/>
  <c r="F15" i="3"/>
  <c r="M14" i="3"/>
  <c r="D24" i="3"/>
  <c r="K23" i="3"/>
  <c r="C13" i="3"/>
  <c r="J12" i="3"/>
  <c r="D14" i="3"/>
  <c r="K13" i="3"/>
  <c r="G49" i="3"/>
  <c r="N48" i="3"/>
  <c r="E26" i="3"/>
  <c r="L25" i="3"/>
  <c r="G25" i="3"/>
  <c r="N24" i="3"/>
  <c r="C25" i="3"/>
  <c r="J24" i="3"/>
  <c r="D50" i="3"/>
  <c r="K49" i="3"/>
  <c r="C49" i="3"/>
  <c r="J48" i="3"/>
  <c r="E15" i="3"/>
  <c r="L14" i="3"/>
  <c r="E39" i="3"/>
  <c r="L38" i="3"/>
  <c r="G39" i="3"/>
  <c r="N38" i="3"/>
  <c r="C39" i="3"/>
  <c r="J38" i="3"/>
  <c r="M38" i="3"/>
  <c r="F39" i="3"/>
  <c r="S218" i="4"/>
  <c r="S219" i="4"/>
  <c r="S220" i="4"/>
  <c r="S221" i="4"/>
  <c r="S222" i="4"/>
  <c r="S223" i="4"/>
  <c r="S224" i="4"/>
  <c r="S225" i="4"/>
  <c r="R218" i="4"/>
  <c r="R219" i="4"/>
  <c r="R220" i="4"/>
  <c r="R221" i="4"/>
  <c r="R222" i="4"/>
  <c r="R223" i="4"/>
  <c r="R224" i="4"/>
  <c r="R225" i="4"/>
  <c r="Q219" i="4"/>
  <c r="Q220" i="4"/>
  <c r="Q221" i="4"/>
  <c r="Q222" i="4"/>
  <c r="Q223" i="4"/>
  <c r="Q224" i="4"/>
  <c r="Q225" i="4"/>
  <c r="P220" i="4"/>
  <c r="P221" i="4"/>
  <c r="O223" i="4"/>
  <c r="O224" i="4"/>
  <c r="J70" i="3" l="1"/>
  <c r="C71" i="3"/>
  <c r="D72" i="3"/>
  <c r="K71" i="3"/>
  <c r="J81" i="3"/>
  <c r="C82" i="3"/>
  <c r="L92" i="3"/>
  <c r="E93" i="3"/>
  <c r="F94" i="3"/>
  <c r="M93" i="3"/>
  <c r="C137" i="3"/>
  <c r="E137" i="3"/>
  <c r="M70" i="3"/>
  <c r="F71" i="3"/>
  <c r="K81" i="3"/>
  <c r="D82" i="3"/>
  <c r="F137" i="3"/>
  <c r="K93" i="3"/>
  <c r="D94" i="3"/>
  <c r="F82" i="3"/>
  <c r="M81" i="3"/>
  <c r="J104" i="3"/>
  <c r="C105" i="3"/>
  <c r="F115" i="3"/>
  <c r="M114" i="3"/>
  <c r="E105" i="3"/>
  <c r="L104" i="3"/>
  <c r="E83" i="3"/>
  <c r="L82" i="3"/>
  <c r="G115" i="3"/>
  <c r="N114" i="3"/>
  <c r="N59" i="3"/>
  <c r="G60" i="3"/>
  <c r="N92" i="3"/>
  <c r="G93" i="3"/>
  <c r="J126" i="3"/>
  <c r="C127" i="3"/>
  <c r="L125" i="3"/>
  <c r="E126" i="3"/>
  <c r="K60" i="3"/>
  <c r="D61" i="3"/>
  <c r="E115" i="3"/>
  <c r="L114" i="3"/>
  <c r="M125" i="3"/>
  <c r="F126" i="3"/>
  <c r="N81" i="3"/>
  <c r="G82" i="3"/>
  <c r="N125" i="3"/>
  <c r="G126" i="3"/>
  <c r="F104" i="3"/>
  <c r="M103" i="3"/>
  <c r="N104" i="3"/>
  <c r="G105" i="3"/>
  <c r="D149" i="3"/>
  <c r="G149" i="3"/>
  <c r="J59" i="3"/>
  <c r="C60" i="3"/>
  <c r="D127" i="3"/>
  <c r="K126" i="3"/>
  <c r="K103" i="3"/>
  <c r="D104" i="3"/>
  <c r="L71" i="3"/>
  <c r="E72" i="3"/>
  <c r="M48" i="3"/>
  <c r="F49" i="3"/>
  <c r="K114" i="3"/>
  <c r="D115" i="3"/>
  <c r="L59" i="3"/>
  <c r="E60" i="3"/>
  <c r="M60" i="3"/>
  <c r="F61" i="3"/>
  <c r="N70" i="3"/>
  <c r="G71" i="3"/>
  <c r="J115" i="3"/>
  <c r="C116" i="3"/>
  <c r="L48" i="3"/>
  <c r="E49" i="3"/>
  <c r="J92" i="3"/>
  <c r="C93" i="3"/>
  <c r="D137" i="3"/>
  <c r="G137" i="3"/>
  <c r="C26" i="3"/>
  <c r="J25" i="3"/>
  <c r="E27" i="3"/>
  <c r="L26" i="3"/>
  <c r="C14" i="3"/>
  <c r="J13" i="3"/>
  <c r="D15" i="3"/>
  <c r="K14" i="3"/>
  <c r="G15" i="3"/>
  <c r="N14" i="3"/>
  <c r="L15" i="3"/>
  <c r="L16" i="3"/>
  <c r="C50" i="3"/>
  <c r="J49" i="3"/>
  <c r="K50" i="3"/>
  <c r="D51" i="3"/>
  <c r="G26" i="3"/>
  <c r="N25" i="3"/>
  <c r="G50" i="3"/>
  <c r="N49" i="3"/>
  <c r="D25" i="3"/>
  <c r="K24" i="3"/>
  <c r="M15" i="3"/>
  <c r="M16" i="3"/>
  <c r="K36" i="3"/>
  <c r="D37" i="3"/>
  <c r="F27" i="3"/>
  <c r="M26" i="3"/>
  <c r="J39" i="3"/>
  <c r="J40" i="3"/>
  <c r="N39" i="3"/>
  <c r="N40" i="3"/>
  <c r="L40" i="3"/>
  <c r="L39" i="3"/>
  <c r="M39" i="3"/>
  <c r="M40" i="3"/>
  <c r="P219" i="4"/>
  <c r="Q218" i="4"/>
  <c r="U214" i="4"/>
  <c r="V210" i="4"/>
  <c r="V213" i="4"/>
  <c r="W216" i="4"/>
  <c r="W208" i="4"/>
  <c r="X215" i="4"/>
  <c r="X207" i="4"/>
  <c r="Y213" i="4"/>
  <c r="Y209" i="4"/>
  <c r="U213" i="4"/>
  <c r="V209" i="4"/>
  <c r="V216" i="4"/>
  <c r="W207" i="4"/>
  <c r="U212" i="4"/>
  <c r="U208" i="4"/>
  <c r="V208" i="4"/>
  <c r="V215" i="4"/>
  <c r="V211" i="4"/>
  <c r="W214" i="4"/>
  <c r="W210" i="4"/>
  <c r="X213" i="4"/>
  <c r="X209" i="4"/>
  <c r="Y215" i="4"/>
  <c r="Y211" i="4"/>
  <c r="U215" i="4"/>
  <c r="U211" i="4"/>
  <c r="U207" i="4"/>
  <c r="V207" i="4"/>
  <c r="P218" i="4"/>
  <c r="V214" i="4"/>
  <c r="W213" i="4"/>
  <c r="W209" i="4"/>
  <c r="X216" i="4"/>
  <c r="X212" i="4"/>
  <c r="X208" i="4"/>
  <c r="Y214" i="4"/>
  <c r="Y210" i="4"/>
  <c r="V212" i="4"/>
  <c r="W211" i="4"/>
  <c r="X214" i="4"/>
  <c r="X210" i="4"/>
  <c r="Y216" i="4"/>
  <c r="Y212" i="4"/>
  <c r="Y208" i="4"/>
  <c r="V38" i="5"/>
  <c r="V37" i="5"/>
  <c r="U210" i="4"/>
  <c r="W212" i="4"/>
  <c r="X211" i="4"/>
  <c r="U209" i="4"/>
  <c r="W215" i="4"/>
  <c r="V40" i="5"/>
  <c r="N137" i="3" l="1"/>
  <c r="G138" i="3"/>
  <c r="K127" i="3"/>
  <c r="D128" i="3"/>
  <c r="F161" i="3"/>
  <c r="G83" i="3"/>
  <c r="N82" i="3"/>
  <c r="E127" i="3"/>
  <c r="L126" i="3"/>
  <c r="G94" i="3"/>
  <c r="N93" i="3"/>
  <c r="C106" i="3"/>
  <c r="J105" i="3"/>
  <c r="K94" i="3"/>
  <c r="D95" i="3"/>
  <c r="K82" i="3"/>
  <c r="D83" i="3"/>
  <c r="L137" i="3"/>
  <c r="E138" i="3"/>
  <c r="C83" i="3"/>
  <c r="J82" i="3"/>
  <c r="C72" i="3"/>
  <c r="J71" i="3"/>
  <c r="D138" i="3"/>
  <c r="K137" i="3"/>
  <c r="L49" i="3"/>
  <c r="E50" i="3"/>
  <c r="N71" i="3"/>
  <c r="G72" i="3"/>
  <c r="L60" i="3"/>
  <c r="E61" i="3"/>
  <c r="F50" i="3"/>
  <c r="M49" i="3"/>
  <c r="D105" i="3"/>
  <c r="K104" i="3"/>
  <c r="C61" i="3"/>
  <c r="J60" i="3"/>
  <c r="C161" i="3"/>
  <c r="G150" i="3"/>
  <c r="N149" i="3"/>
  <c r="F105" i="3"/>
  <c r="M104" i="3"/>
  <c r="E116" i="3"/>
  <c r="L115" i="3"/>
  <c r="G116" i="3"/>
  <c r="N115" i="3"/>
  <c r="E106" i="3"/>
  <c r="L105" i="3"/>
  <c r="E149" i="3"/>
  <c r="F95" i="3"/>
  <c r="M94" i="3"/>
  <c r="K149" i="3"/>
  <c r="D150" i="3"/>
  <c r="G161" i="3"/>
  <c r="N105" i="3"/>
  <c r="G106" i="3"/>
  <c r="N126" i="3"/>
  <c r="G127" i="3"/>
  <c r="M126" i="3"/>
  <c r="F127" i="3"/>
  <c r="D62" i="3"/>
  <c r="K61" i="3"/>
  <c r="J127" i="3"/>
  <c r="C128" i="3"/>
  <c r="N60" i="3"/>
  <c r="G61" i="3"/>
  <c r="M137" i="3"/>
  <c r="F138" i="3"/>
  <c r="M71" i="3"/>
  <c r="F72" i="3"/>
  <c r="C138" i="3"/>
  <c r="J137" i="3"/>
  <c r="L93" i="3"/>
  <c r="E94" i="3"/>
  <c r="J93" i="3"/>
  <c r="C94" i="3"/>
  <c r="C117" i="3"/>
  <c r="J116" i="3"/>
  <c r="F62" i="3"/>
  <c r="M61" i="3"/>
  <c r="D116" i="3"/>
  <c r="K115" i="3"/>
  <c r="L72" i="3"/>
  <c r="E73" i="3"/>
  <c r="D161" i="3"/>
  <c r="L83" i="3"/>
  <c r="E84" i="3"/>
  <c r="F116" i="3"/>
  <c r="M115" i="3"/>
  <c r="M82" i="3"/>
  <c r="F83" i="3"/>
  <c r="F149" i="3"/>
  <c r="C149" i="3"/>
  <c r="D73" i="3"/>
  <c r="K72" i="3"/>
  <c r="U37" i="5"/>
  <c r="R40" i="5"/>
  <c r="U38" i="5"/>
  <c r="R38" i="5"/>
  <c r="K37" i="3"/>
  <c r="D38" i="3"/>
  <c r="K51" i="3"/>
  <c r="K52" i="3"/>
  <c r="D26" i="3"/>
  <c r="K25" i="3"/>
  <c r="G27" i="3"/>
  <c r="N26" i="3"/>
  <c r="C15" i="3"/>
  <c r="J14" i="3"/>
  <c r="C27" i="3"/>
  <c r="J26" i="3"/>
  <c r="M28" i="3"/>
  <c r="M27" i="3"/>
  <c r="G51" i="3"/>
  <c r="N50" i="3"/>
  <c r="J50" i="3"/>
  <c r="C51" i="3"/>
  <c r="N15" i="3"/>
  <c r="N16" i="3"/>
  <c r="K15" i="3"/>
  <c r="K16" i="3"/>
  <c r="L27" i="3"/>
  <c r="L28" i="3"/>
  <c r="S40" i="5"/>
  <c r="R37" i="5"/>
  <c r="U39" i="5"/>
  <c r="S39" i="5"/>
  <c r="T37" i="5"/>
  <c r="S37" i="5"/>
  <c r="T39" i="5"/>
  <c r="G37" i="5"/>
  <c r="I37" i="5" s="1"/>
  <c r="M331" i="4" s="1"/>
  <c r="T38" i="5"/>
  <c r="S38" i="5"/>
  <c r="T40" i="5"/>
  <c r="V39" i="5"/>
  <c r="G36" i="5"/>
  <c r="I36" i="5" s="1"/>
  <c r="L319" i="4" s="1"/>
  <c r="R39" i="5"/>
  <c r="U40" i="5"/>
  <c r="G39" i="5"/>
  <c r="I39" i="5" s="1"/>
  <c r="L355" i="4" s="1"/>
  <c r="G38" i="5"/>
  <c r="I38" i="5" s="1"/>
  <c r="L343" i="4" s="1"/>
  <c r="G40" i="5"/>
  <c r="U28" i="5"/>
  <c r="AA28" i="5" s="1"/>
  <c r="R36" i="5"/>
  <c r="S36" i="5"/>
  <c r="T36" i="5"/>
  <c r="V36" i="5"/>
  <c r="S208" i="4"/>
  <c r="R208" i="4"/>
  <c r="Q208" i="4"/>
  <c r="P208" i="4"/>
  <c r="O208" i="4"/>
  <c r="S207" i="4"/>
  <c r="R207" i="4"/>
  <c r="Q207" i="4"/>
  <c r="P207" i="4"/>
  <c r="O207" i="4"/>
  <c r="S206" i="4"/>
  <c r="R206" i="4"/>
  <c r="Q206" i="4"/>
  <c r="P206" i="4"/>
  <c r="F84" i="3" l="1"/>
  <c r="M83" i="3"/>
  <c r="E85" i="3"/>
  <c r="L84" i="3"/>
  <c r="F162" i="3"/>
  <c r="M161" i="3"/>
  <c r="D117" i="3"/>
  <c r="K116" i="3"/>
  <c r="C118" i="3"/>
  <c r="J117" i="3"/>
  <c r="L94" i="3"/>
  <c r="E95" i="3"/>
  <c r="M72" i="3"/>
  <c r="F73" i="3"/>
  <c r="N61" i="3"/>
  <c r="G62" i="3"/>
  <c r="N127" i="3"/>
  <c r="G128" i="3"/>
  <c r="N161" i="3"/>
  <c r="G162" i="3"/>
  <c r="M95" i="3"/>
  <c r="F96" i="3"/>
  <c r="C162" i="3"/>
  <c r="J161" i="3"/>
  <c r="K105" i="3"/>
  <c r="D106" i="3"/>
  <c r="C73" i="3"/>
  <c r="J72" i="3"/>
  <c r="G95" i="3"/>
  <c r="N94" i="3"/>
  <c r="N83" i="3"/>
  <c r="G84" i="3"/>
  <c r="D129" i="3"/>
  <c r="K128" i="3"/>
  <c r="D74" i="3"/>
  <c r="K73" i="3"/>
  <c r="E74" i="3"/>
  <c r="L73" i="3"/>
  <c r="J94" i="3"/>
  <c r="C95" i="3"/>
  <c r="K62" i="3"/>
  <c r="D63" i="3"/>
  <c r="K150" i="3"/>
  <c r="D151" i="3"/>
  <c r="E150" i="3"/>
  <c r="L149" i="3"/>
  <c r="G117" i="3"/>
  <c r="N116" i="3"/>
  <c r="F106" i="3"/>
  <c r="M105" i="3"/>
  <c r="G73" i="3"/>
  <c r="N72" i="3"/>
  <c r="D84" i="3"/>
  <c r="K83" i="3"/>
  <c r="C150" i="3"/>
  <c r="J149" i="3"/>
  <c r="K161" i="3"/>
  <c r="D162" i="3"/>
  <c r="M62" i="3"/>
  <c r="F63" i="3"/>
  <c r="F139" i="3"/>
  <c r="M138" i="3"/>
  <c r="J128" i="3"/>
  <c r="C129" i="3"/>
  <c r="M127" i="3"/>
  <c r="F128" i="3"/>
  <c r="G107" i="3"/>
  <c r="N106" i="3"/>
  <c r="J61" i="3"/>
  <c r="C62" i="3"/>
  <c r="M50" i="3"/>
  <c r="F51" i="3"/>
  <c r="D139" i="3"/>
  <c r="K138" i="3"/>
  <c r="J83" i="3"/>
  <c r="C84" i="3"/>
  <c r="C107" i="3"/>
  <c r="J106" i="3"/>
  <c r="L127" i="3"/>
  <c r="E128" i="3"/>
  <c r="D173" i="3"/>
  <c r="N138" i="3"/>
  <c r="G139" i="3"/>
  <c r="F150" i="3"/>
  <c r="M149" i="3"/>
  <c r="M116" i="3"/>
  <c r="F117" i="3"/>
  <c r="J138" i="3"/>
  <c r="C139" i="3"/>
  <c r="L106" i="3"/>
  <c r="E107" i="3"/>
  <c r="E117" i="3"/>
  <c r="L116" i="3"/>
  <c r="N150" i="3"/>
  <c r="G151" i="3"/>
  <c r="L61" i="3"/>
  <c r="E62" i="3"/>
  <c r="E51" i="3"/>
  <c r="L50" i="3"/>
  <c r="E139" i="3"/>
  <c r="L138" i="3"/>
  <c r="K95" i="3"/>
  <c r="D96" i="3"/>
  <c r="E161" i="3"/>
  <c r="I40" i="5"/>
  <c r="L367" i="4" s="1"/>
  <c r="X367" i="4" s="1"/>
  <c r="X355" i="4"/>
  <c r="R32" i="5"/>
  <c r="R31" i="5"/>
  <c r="J52" i="3"/>
  <c r="J51" i="3"/>
  <c r="D39" i="3"/>
  <c r="K38" i="3"/>
  <c r="J28" i="3"/>
  <c r="J27" i="3"/>
  <c r="N28" i="3"/>
  <c r="N27" i="3"/>
  <c r="N51" i="3"/>
  <c r="N52" i="3"/>
  <c r="J15" i="3"/>
  <c r="J16" i="3"/>
  <c r="D27" i="3"/>
  <c r="K26" i="3"/>
  <c r="K337" i="4"/>
  <c r="I335" i="4"/>
  <c r="L337" i="4"/>
  <c r="I330" i="4"/>
  <c r="I340" i="4"/>
  <c r="K335" i="4"/>
  <c r="L338" i="4"/>
  <c r="L334" i="4"/>
  <c r="K340" i="4"/>
  <c r="L330" i="4"/>
  <c r="J329" i="4"/>
  <c r="L332" i="4"/>
  <c r="M334" i="4"/>
  <c r="J330" i="4"/>
  <c r="L329" i="4"/>
  <c r="J334" i="4"/>
  <c r="M338" i="4"/>
  <c r="I337" i="4"/>
  <c r="K329" i="4"/>
  <c r="I332" i="4"/>
  <c r="K336" i="4"/>
  <c r="M340" i="4"/>
  <c r="J339" i="4"/>
  <c r="K331" i="4"/>
  <c r="M335" i="4"/>
  <c r="M339" i="4"/>
  <c r="J338" i="4"/>
  <c r="J337" i="4"/>
  <c r="M333" i="4"/>
  <c r="K338" i="4"/>
  <c r="M330" i="4"/>
  <c r="I329" i="4"/>
  <c r="M337" i="4"/>
  <c r="J340" i="4"/>
  <c r="K332" i="4"/>
  <c r="M332" i="4"/>
  <c r="J335" i="4"/>
  <c r="L339" i="4"/>
  <c r="I334" i="4"/>
  <c r="K334" i="4"/>
  <c r="K333" i="4"/>
  <c r="I338" i="4"/>
  <c r="K330" i="4"/>
  <c r="I333" i="4"/>
  <c r="J333" i="4"/>
  <c r="M329" i="4"/>
  <c r="J336" i="4"/>
  <c r="L336" i="4"/>
  <c r="I339" i="4"/>
  <c r="J331" i="4"/>
  <c r="L331" i="4"/>
  <c r="X331" i="4" s="1"/>
  <c r="L333" i="4"/>
  <c r="I336" i="4"/>
  <c r="J332" i="4"/>
  <c r="L340" i="4"/>
  <c r="M336" i="4"/>
  <c r="I331" i="4"/>
  <c r="K339" i="4"/>
  <c r="L335" i="4"/>
  <c r="I349" i="4"/>
  <c r="L321" i="4"/>
  <c r="M318" i="4"/>
  <c r="L349" i="4"/>
  <c r="J320" i="4"/>
  <c r="J341" i="4"/>
  <c r="M325" i="4"/>
  <c r="L346" i="4"/>
  <c r="L322" i="4"/>
  <c r="I328" i="4"/>
  <c r="J342" i="4"/>
  <c r="J347" i="4"/>
  <c r="J322" i="4"/>
  <c r="J317" i="4"/>
  <c r="I319" i="4"/>
  <c r="I344" i="4"/>
  <c r="L348" i="4"/>
  <c r="I326" i="4"/>
  <c r="L326" i="4"/>
  <c r="I323" i="4"/>
  <c r="K342" i="4"/>
  <c r="I352" i="4"/>
  <c r="I351" i="4"/>
  <c r="K344" i="4"/>
  <c r="M351" i="4"/>
  <c r="I317" i="4"/>
  <c r="J321" i="4"/>
  <c r="K322" i="4"/>
  <c r="L325" i="4"/>
  <c r="K320" i="4"/>
  <c r="M319" i="4"/>
  <c r="Y331" i="4" s="1"/>
  <c r="I346" i="4"/>
  <c r="K349" i="4"/>
  <c r="M346" i="4"/>
  <c r="K352" i="4"/>
  <c r="K351" i="4"/>
  <c r="I318" i="4"/>
  <c r="I325" i="4"/>
  <c r="I322" i="4"/>
  <c r="K317" i="4"/>
  <c r="K324" i="4"/>
  <c r="K319" i="4"/>
  <c r="J345" i="4"/>
  <c r="M345" i="4"/>
  <c r="M344" i="4"/>
  <c r="K325" i="4"/>
  <c r="J318" i="4"/>
  <c r="I321" i="4"/>
  <c r="I324" i="4"/>
  <c r="M324" i="4"/>
  <c r="M327" i="4"/>
  <c r="M343" i="4"/>
  <c r="Y343" i="4" s="1"/>
  <c r="M322" i="4"/>
  <c r="K321" i="4"/>
  <c r="J328" i="4"/>
  <c r="L320" i="4"/>
  <c r="K327" i="4"/>
  <c r="M328" i="4"/>
  <c r="J323" i="4"/>
  <c r="M323" i="4"/>
  <c r="L327" i="4"/>
  <c r="L347" i="4"/>
  <c r="M321" i="4"/>
  <c r="J324" i="4"/>
  <c r="L328" i="4"/>
  <c r="I327" i="4"/>
  <c r="J319" i="4"/>
  <c r="L323" i="4"/>
  <c r="I350" i="4"/>
  <c r="M349" i="4"/>
  <c r="L350" i="4"/>
  <c r="I343" i="4"/>
  <c r="J348" i="4"/>
  <c r="M352" i="4"/>
  <c r="K343" i="4"/>
  <c r="K326" i="4"/>
  <c r="M326" i="4"/>
  <c r="K318" i="4"/>
  <c r="L317" i="4"/>
  <c r="J326" i="4"/>
  <c r="L318" i="4"/>
  <c r="J325" i="4"/>
  <c r="M317" i="4"/>
  <c r="I320" i="4"/>
  <c r="K328" i="4"/>
  <c r="L324" i="4"/>
  <c r="M320" i="4"/>
  <c r="J327" i="4"/>
  <c r="K323" i="4"/>
  <c r="J346" i="4"/>
  <c r="K350" i="4"/>
  <c r="I341" i="4"/>
  <c r="M341" i="4"/>
  <c r="J350" i="4"/>
  <c r="L342" i="4"/>
  <c r="K341" i="4"/>
  <c r="J349" i="4"/>
  <c r="L341" i="4"/>
  <c r="J344" i="4"/>
  <c r="L352" i="4"/>
  <c r="M348" i="4"/>
  <c r="J343" i="4"/>
  <c r="L351" i="4"/>
  <c r="M347" i="4"/>
  <c r="M350" i="4"/>
  <c r="I342" i="4"/>
  <c r="M342" i="4"/>
  <c r="L345" i="4"/>
  <c r="I348" i="4"/>
  <c r="K346" i="4"/>
  <c r="I345" i="4"/>
  <c r="I347" i="4"/>
  <c r="K345" i="4"/>
  <c r="J352" i="4"/>
  <c r="K348" i="4"/>
  <c r="L344" i="4"/>
  <c r="J351" i="4"/>
  <c r="K347" i="4"/>
  <c r="R197" i="4"/>
  <c r="R209" i="4"/>
  <c r="J199" i="4"/>
  <c r="V199" i="4"/>
  <c r="P199" i="4"/>
  <c r="P211" i="4"/>
  <c r="I200" i="4"/>
  <c r="O200" i="4"/>
  <c r="O212" i="4"/>
  <c r="L201" i="4"/>
  <c r="X201" i="4"/>
  <c r="R201" i="4"/>
  <c r="R213" i="4"/>
  <c r="U204" i="4"/>
  <c r="O216" i="4"/>
  <c r="X205" i="4"/>
  <c r="R205" i="4"/>
  <c r="R217" i="4"/>
  <c r="X206" i="4"/>
  <c r="L353" i="4"/>
  <c r="L358" i="4"/>
  <c r="J356" i="4"/>
  <c r="L363" i="4"/>
  <c r="K197" i="4"/>
  <c r="Q197" i="4"/>
  <c r="Q209" i="4"/>
  <c r="J198" i="4"/>
  <c r="P198" i="4"/>
  <c r="P210" i="4"/>
  <c r="I199" i="4"/>
  <c r="O199" i="4"/>
  <c r="O211" i="4"/>
  <c r="M199" i="4"/>
  <c r="Y199" i="4"/>
  <c r="S199" i="4"/>
  <c r="S211" i="4"/>
  <c r="L200" i="4"/>
  <c r="X200" i="4"/>
  <c r="R200" i="4"/>
  <c r="R212" i="4"/>
  <c r="K201" i="4"/>
  <c r="W201" i="4"/>
  <c r="Q201" i="4"/>
  <c r="Q213" i="4"/>
  <c r="J202" i="4"/>
  <c r="P202" i="4"/>
  <c r="V202" i="4"/>
  <c r="P214" i="4"/>
  <c r="I203" i="4"/>
  <c r="U203" i="4"/>
  <c r="O215" i="4"/>
  <c r="M203" i="4"/>
  <c r="Y203" i="4"/>
  <c r="S203" i="4"/>
  <c r="S215" i="4"/>
  <c r="X204" i="4"/>
  <c r="R204" i="4"/>
  <c r="R216" i="4"/>
  <c r="W205" i="4"/>
  <c r="Q205" i="4"/>
  <c r="Q217" i="4"/>
  <c r="W206" i="4"/>
  <c r="S29" i="5"/>
  <c r="Y29" i="5" s="1"/>
  <c r="J362" i="4"/>
  <c r="V362" i="4" s="1"/>
  <c r="I357" i="4"/>
  <c r="U357" i="4" s="1"/>
  <c r="I361" i="4"/>
  <c r="L361" i="4"/>
  <c r="I360" i="4"/>
  <c r="K354" i="4"/>
  <c r="I353" i="4"/>
  <c r="I355" i="4"/>
  <c r="L357" i="4"/>
  <c r="J360" i="4"/>
  <c r="K356" i="4"/>
  <c r="M364" i="4"/>
  <c r="J359" i="4"/>
  <c r="K355" i="4"/>
  <c r="W355" i="4" s="1"/>
  <c r="M363" i="4"/>
  <c r="K198" i="4"/>
  <c r="Q198" i="4"/>
  <c r="Q210" i="4"/>
  <c r="M200" i="4"/>
  <c r="Y200" i="4"/>
  <c r="S200" i="4"/>
  <c r="S212" i="4"/>
  <c r="K202" i="4"/>
  <c r="Q202" i="4"/>
  <c r="W202" i="4"/>
  <c r="Q214" i="4"/>
  <c r="J203" i="4"/>
  <c r="P203" i="4"/>
  <c r="V203" i="4"/>
  <c r="P215" i="4"/>
  <c r="Y204" i="4"/>
  <c r="S204" i="4"/>
  <c r="S216" i="4"/>
  <c r="L362" i="4"/>
  <c r="X362" i="4" s="1"/>
  <c r="J361" i="4"/>
  <c r="L364" i="4"/>
  <c r="M359" i="4"/>
  <c r="L354" i="4"/>
  <c r="M358" i="4"/>
  <c r="J353" i="4"/>
  <c r="M357" i="4"/>
  <c r="J358" i="4"/>
  <c r="M362" i="4"/>
  <c r="I363" i="4"/>
  <c r="K361" i="4"/>
  <c r="M353" i="4"/>
  <c r="K364" i="4"/>
  <c r="L360" i="4"/>
  <c r="M356" i="4"/>
  <c r="K363" i="4"/>
  <c r="L359" i="4"/>
  <c r="M355" i="4"/>
  <c r="K358" i="4"/>
  <c r="J354" i="4"/>
  <c r="I356" i="4"/>
  <c r="J357" i="4"/>
  <c r="M361" i="4"/>
  <c r="Y361" i="4" s="1"/>
  <c r="M360" i="4"/>
  <c r="J355" i="4"/>
  <c r="I197" i="4"/>
  <c r="O197" i="4"/>
  <c r="O209" i="4"/>
  <c r="M197" i="4"/>
  <c r="S197" i="4"/>
  <c r="S209" i="4"/>
  <c r="L198" i="4"/>
  <c r="R198" i="4"/>
  <c r="R210" i="4"/>
  <c r="K199" i="4"/>
  <c r="Q199" i="4"/>
  <c r="W199" i="4"/>
  <c r="Q211" i="4"/>
  <c r="J200" i="4"/>
  <c r="P200" i="4"/>
  <c r="V200" i="4"/>
  <c r="P212" i="4"/>
  <c r="I201" i="4"/>
  <c r="U201" i="4"/>
  <c r="O213" i="4"/>
  <c r="M201" i="4"/>
  <c r="Y201" i="4"/>
  <c r="S201" i="4"/>
  <c r="S213" i="4"/>
  <c r="L202" i="4"/>
  <c r="X202" i="4"/>
  <c r="R202" i="4"/>
  <c r="R214" i="4"/>
  <c r="K203" i="4"/>
  <c r="Q203" i="4"/>
  <c r="W203" i="4"/>
  <c r="Q215" i="4"/>
  <c r="P204" i="4"/>
  <c r="V204" i="4"/>
  <c r="P216" i="4"/>
  <c r="U205" i="4"/>
  <c r="U206" i="4"/>
  <c r="O217" i="4"/>
  <c r="S205" i="4"/>
  <c r="Y205" i="4"/>
  <c r="Y206" i="4"/>
  <c r="S217" i="4"/>
  <c r="J197" i="4"/>
  <c r="P197" i="4"/>
  <c r="P209" i="4"/>
  <c r="I198" i="4"/>
  <c r="O198" i="4"/>
  <c r="O210" i="4"/>
  <c r="M198" i="4"/>
  <c r="S198" i="4"/>
  <c r="S210" i="4"/>
  <c r="L199" i="4"/>
  <c r="X199" i="4"/>
  <c r="R199" i="4"/>
  <c r="R211" i="4"/>
  <c r="K200" i="4"/>
  <c r="W200" i="4"/>
  <c r="Q200" i="4"/>
  <c r="Q212" i="4"/>
  <c r="J201" i="4"/>
  <c r="V201" i="4"/>
  <c r="P201" i="4"/>
  <c r="P213" i="4"/>
  <c r="I202" i="4"/>
  <c r="U202" i="4"/>
  <c r="O214" i="4"/>
  <c r="M202" i="4"/>
  <c r="Y202" i="4"/>
  <c r="S202" i="4"/>
  <c r="S214" i="4"/>
  <c r="L203" i="4"/>
  <c r="X203" i="4"/>
  <c r="R203" i="4"/>
  <c r="R215" i="4"/>
  <c r="W204" i="4"/>
  <c r="Q204" i="4"/>
  <c r="Q216" i="4"/>
  <c r="P205" i="4"/>
  <c r="V205" i="4"/>
  <c r="V206" i="4"/>
  <c r="P217" i="4"/>
  <c r="I362" i="4"/>
  <c r="I358" i="4"/>
  <c r="I354" i="4"/>
  <c r="K357" i="4"/>
  <c r="I364" i="4"/>
  <c r="K362" i="4"/>
  <c r="M354" i="4"/>
  <c r="I359" i="4"/>
  <c r="K353" i="4"/>
  <c r="J364" i="4"/>
  <c r="K360" i="4"/>
  <c r="L356" i="4"/>
  <c r="J363" i="4"/>
  <c r="K359" i="4"/>
  <c r="S33" i="5"/>
  <c r="U31" i="5"/>
  <c r="T28" i="5"/>
  <c r="Z28" i="5" s="1"/>
  <c r="S32" i="5"/>
  <c r="U30" i="5"/>
  <c r="AA30" i="5" s="1"/>
  <c r="S28" i="5"/>
  <c r="Y28" i="5" s="1"/>
  <c r="T10" i="5"/>
  <c r="Z10" i="5" s="1"/>
  <c r="U10" i="5"/>
  <c r="AA10" i="5" s="1"/>
  <c r="V10" i="5"/>
  <c r="AB10" i="5" s="1"/>
  <c r="T32" i="5"/>
  <c r="U35" i="5"/>
  <c r="U36" i="5"/>
  <c r="V33" i="5"/>
  <c r="V34" i="5"/>
  <c r="V30" i="5"/>
  <c r="AB30" i="5" s="1"/>
  <c r="T31" i="5"/>
  <c r="V35" i="5"/>
  <c r="S35" i="5"/>
  <c r="T33" i="5"/>
  <c r="U33" i="5"/>
  <c r="V32" i="5"/>
  <c r="S31" i="5"/>
  <c r="T30" i="5"/>
  <c r="Z30" i="5" s="1"/>
  <c r="U29" i="5"/>
  <c r="AA29" i="5" s="1"/>
  <c r="R34" i="5"/>
  <c r="R30" i="5"/>
  <c r="X30" i="5" s="1"/>
  <c r="R35" i="5"/>
  <c r="L197" i="4"/>
  <c r="V27" i="5"/>
  <c r="AB27" i="5" s="1"/>
  <c r="S27" i="5"/>
  <c r="Y27" i="5" s="1"/>
  <c r="S26" i="5"/>
  <c r="Y26" i="5" s="1"/>
  <c r="V28" i="5"/>
  <c r="AB28" i="5" s="1"/>
  <c r="R28" i="5"/>
  <c r="X28" i="5" s="1"/>
  <c r="T35" i="5"/>
  <c r="U34" i="5"/>
  <c r="V29" i="5"/>
  <c r="AB29" i="5" s="1"/>
  <c r="S30" i="5"/>
  <c r="Y30" i="5" s="1"/>
  <c r="T29" i="5"/>
  <c r="Z29" i="5" s="1"/>
  <c r="U32" i="5"/>
  <c r="T34" i="5"/>
  <c r="S34" i="5"/>
  <c r="V31" i="5"/>
  <c r="R29" i="5"/>
  <c r="X29" i="5" s="1"/>
  <c r="R33" i="5"/>
  <c r="G27" i="5"/>
  <c r="I30" i="5"/>
  <c r="G31" i="5"/>
  <c r="I31" i="5" s="1"/>
  <c r="I258" i="4" s="1"/>
  <c r="G32" i="5"/>
  <c r="I32" i="5" s="1"/>
  <c r="G33" i="5"/>
  <c r="I33" i="5" s="1"/>
  <c r="G34" i="5"/>
  <c r="I34" i="5" s="1"/>
  <c r="G35" i="5"/>
  <c r="I35" i="5" s="1"/>
  <c r="D97" i="3" l="1"/>
  <c r="K96" i="3"/>
  <c r="E108" i="3"/>
  <c r="L107" i="3"/>
  <c r="F118" i="3"/>
  <c r="M117" i="3"/>
  <c r="C108" i="3"/>
  <c r="J107" i="3"/>
  <c r="F140" i="3"/>
  <c r="M139" i="3"/>
  <c r="G74" i="3"/>
  <c r="N73" i="3"/>
  <c r="K74" i="3"/>
  <c r="D75" i="3"/>
  <c r="E162" i="3"/>
  <c r="L161" i="3"/>
  <c r="L52" i="3"/>
  <c r="L51" i="3"/>
  <c r="L128" i="3"/>
  <c r="E129" i="3"/>
  <c r="C85" i="3"/>
  <c r="J84" i="3"/>
  <c r="M51" i="3"/>
  <c r="M52" i="3"/>
  <c r="C130" i="3"/>
  <c r="J129" i="3"/>
  <c r="M63" i="3"/>
  <c r="M64" i="3"/>
  <c r="K64" i="3"/>
  <c r="K63" i="3"/>
  <c r="C74" i="3"/>
  <c r="J73" i="3"/>
  <c r="C163" i="3"/>
  <c r="J162" i="3"/>
  <c r="D118" i="3"/>
  <c r="K117" i="3"/>
  <c r="L85" i="3"/>
  <c r="E86" i="3"/>
  <c r="E173" i="3"/>
  <c r="D174" i="3"/>
  <c r="K173" i="3"/>
  <c r="G85" i="3"/>
  <c r="N84" i="3"/>
  <c r="N162" i="3"/>
  <c r="G163" i="3"/>
  <c r="N62" i="3"/>
  <c r="G63" i="3"/>
  <c r="L95" i="3"/>
  <c r="E96" i="3"/>
  <c r="L62" i="3"/>
  <c r="E63" i="3"/>
  <c r="J139" i="3"/>
  <c r="C140" i="3"/>
  <c r="N107" i="3"/>
  <c r="G108" i="3"/>
  <c r="C151" i="3"/>
  <c r="J150" i="3"/>
  <c r="D85" i="3"/>
  <c r="K84" i="3"/>
  <c r="M106" i="3"/>
  <c r="F107" i="3"/>
  <c r="E151" i="3"/>
  <c r="L150" i="3"/>
  <c r="L74" i="3"/>
  <c r="E75" i="3"/>
  <c r="D130" i="3"/>
  <c r="K129" i="3"/>
  <c r="D107" i="3"/>
  <c r="K106" i="3"/>
  <c r="M96" i="3"/>
  <c r="F97" i="3"/>
  <c r="G129" i="3"/>
  <c r="N128" i="3"/>
  <c r="M73" i="3"/>
  <c r="F74" i="3"/>
  <c r="G152" i="3"/>
  <c r="N151" i="3"/>
  <c r="G140" i="3"/>
  <c r="N139" i="3"/>
  <c r="D140" i="3"/>
  <c r="K139" i="3"/>
  <c r="G118" i="3"/>
  <c r="N117" i="3"/>
  <c r="F173" i="3"/>
  <c r="L139" i="3"/>
  <c r="E140" i="3"/>
  <c r="E118" i="3"/>
  <c r="L117" i="3"/>
  <c r="F151" i="3"/>
  <c r="M150" i="3"/>
  <c r="G185" i="3"/>
  <c r="F185" i="3"/>
  <c r="C63" i="3"/>
  <c r="J62" i="3"/>
  <c r="F129" i="3"/>
  <c r="M128" i="3"/>
  <c r="D163" i="3"/>
  <c r="K162" i="3"/>
  <c r="G173" i="3"/>
  <c r="D152" i="3"/>
  <c r="K151" i="3"/>
  <c r="C96" i="3"/>
  <c r="J95" i="3"/>
  <c r="C173" i="3"/>
  <c r="G96" i="3"/>
  <c r="N95" i="3"/>
  <c r="J118" i="3"/>
  <c r="C119" i="3"/>
  <c r="M162" i="3"/>
  <c r="F163" i="3"/>
  <c r="F85" i="3"/>
  <c r="M84" i="3"/>
  <c r="M39" i="5"/>
  <c r="M38" i="5"/>
  <c r="U353" i="4"/>
  <c r="K39" i="5"/>
  <c r="O39" i="5"/>
  <c r="O36" i="5"/>
  <c r="N36" i="5"/>
  <c r="O37" i="5"/>
  <c r="N39" i="5"/>
  <c r="N38" i="5"/>
  <c r="K36" i="5"/>
  <c r="L36" i="5"/>
  <c r="L38" i="5"/>
  <c r="L39" i="5"/>
  <c r="O38" i="5"/>
  <c r="K37" i="5"/>
  <c r="K38" i="5"/>
  <c r="M36" i="5"/>
  <c r="M37" i="5"/>
  <c r="N37" i="5"/>
  <c r="L37" i="5"/>
  <c r="V351" i="4"/>
  <c r="W346" i="4"/>
  <c r="V346" i="4"/>
  <c r="M367" i="4"/>
  <c r="Y367" i="4" s="1"/>
  <c r="K369" i="4"/>
  <c r="W369" i="4" s="1"/>
  <c r="U342" i="4"/>
  <c r="K371" i="4"/>
  <c r="W371" i="4" s="1"/>
  <c r="I373" i="4"/>
  <c r="U373" i="4" s="1"/>
  <c r="W358" i="4"/>
  <c r="X361" i="4"/>
  <c r="J374" i="4"/>
  <c r="V374" i="4" s="1"/>
  <c r="M368" i="4"/>
  <c r="Y368" i="4" s="1"/>
  <c r="J365" i="4"/>
  <c r="I366" i="4"/>
  <c r="U366" i="4" s="1"/>
  <c r="M371" i="4"/>
  <c r="Y371" i="4" s="1"/>
  <c r="X353" i="4"/>
  <c r="U347" i="4"/>
  <c r="X348" i="4"/>
  <c r="X346" i="4"/>
  <c r="Y363" i="4"/>
  <c r="W348" i="4"/>
  <c r="I365" i="4"/>
  <c r="I374" i="4"/>
  <c r="U374" i="4" s="1"/>
  <c r="L370" i="4"/>
  <c r="X370" i="4" s="1"/>
  <c r="W352" i="4"/>
  <c r="W362" i="4"/>
  <c r="J372" i="4"/>
  <c r="V372" i="4" s="1"/>
  <c r="K373" i="4"/>
  <c r="W373" i="4" s="1"/>
  <c r="W357" i="4"/>
  <c r="L373" i="4"/>
  <c r="X373" i="4" s="1"/>
  <c r="X349" i="4"/>
  <c r="V348" i="4"/>
  <c r="Y357" i="4"/>
  <c r="J375" i="4"/>
  <c r="V375" i="4" s="1"/>
  <c r="M365" i="4"/>
  <c r="K367" i="4"/>
  <c r="W367" i="4" s="1"/>
  <c r="J366" i="4"/>
  <c r="V366" i="4" s="1"/>
  <c r="J368" i="4"/>
  <c r="M369" i="4"/>
  <c r="Y369" i="4" s="1"/>
  <c r="I369" i="4"/>
  <c r="U369" i="4" s="1"/>
  <c r="J367" i="4"/>
  <c r="V367" i="4" s="1"/>
  <c r="Y351" i="4"/>
  <c r="V357" i="4"/>
  <c r="J376" i="4"/>
  <c r="V376" i="4" s="1"/>
  <c r="M366" i="4"/>
  <c r="Y366" i="4" s="1"/>
  <c r="J371" i="4"/>
  <c r="V371" i="4" s="1"/>
  <c r="I376" i="4"/>
  <c r="U376" i="4" s="1"/>
  <c r="J373" i="4"/>
  <c r="V373" i="4" s="1"/>
  <c r="I375" i="4"/>
  <c r="U375" i="4" s="1"/>
  <c r="W351" i="4"/>
  <c r="L365" i="4"/>
  <c r="L374" i="4"/>
  <c r="X374" i="4" s="1"/>
  <c r="V347" i="4"/>
  <c r="U354" i="4"/>
  <c r="V355" i="4"/>
  <c r="X359" i="4"/>
  <c r="Y358" i="4"/>
  <c r="U361" i="4"/>
  <c r="X344" i="4"/>
  <c r="X345" i="4"/>
  <c r="U341" i="4"/>
  <c r="K372" i="4"/>
  <c r="W372" i="4" s="1"/>
  <c r="L366" i="4"/>
  <c r="X366" i="4" s="1"/>
  <c r="K366" i="4"/>
  <c r="W366" i="4" s="1"/>
  <c r="M375" i="4"/>
  <c r="Y375" i="4" s="1"/>
  <c r="K368" i="4"/>
  <c r="W368" i="4" s="1"/>
  <c r="M370" i="4"/>
  <c r="Y370" i="4" s="1"/>
  <c r="I370" i="4"/>
  <c r="U370" i="4" s="1"/>
  <c r="M372" i="4"/>
  <c r="L369" i="4"/>
  <c r="L372" i="4"/>
  <c r="X372" i="4" s="1"/>
  <c r="M374" i="4"/>
  <c r="Y374" i="4" s="1"/>
  <c r="L376" i="4"/>
  <c r="X376" i="4" s="1"/>
  <c r="K374" i="4"/>
  <c r="W374" i="4" s="1"/>
  <c r="K376" i="4"/>
  <c r="W376" i="4" s="1"/>
  <c r="X360" i="4"/>
  <c r="U363" i="4"/>
  <c r="Y364" i="4"/>
  <c r="Y348" i="4"/>
  <c r="V349" i="4"/>
  <c r="L368" i="4"/>
  <c r="X368" i="4" s="1"/>
  <c r="I371" i="4"/>
  <c r="U371" i="4" s="1"/>
  <c r="J369" i="4"/>
  <c r="V369" i="4" s="1"/>
  <c r="M376" i="4"/>
  <c r="Y376" i="4" s="1"/>
  <c r="I367" i="4"/>
  <c r="K365" i="4"/>
  <c r="L375" i="4"/>
  <c r="X375" i="4" s="1"/>
  <c r="K370" i="4"/>
  <c r="W370" i="4" s="1"/>
  <c r="K375" i="4"/>
  <c r="W375" i="4" s="1"/>
  <c r="I368" i="4"/>
  <c r="U368" i="4" s="1"/>
  <c r="M373" i="4"/>
  <c r="Y373" i="4" s="1"/>
  <c r="I372" i="4"/>
  <c r="U372" i="4" s="1"/>
  <c r="L371" i="4"/>
  <c r="X371" i="4" s="1"/>
  <c r="J370" i="4"/>
  <c r="V370" i="4" s="1"/>
  <c r="W359" i="4"/>
  <c r="V364" i="4"/>
  <c r="V354" i="4"/>
  <c r="V358" i="4"/>
  <c r="X358" i="4"/>
  <c r="U345" i="4"/>
  <c r="W343" i="4"/>
  <c r="Y344" i="4"/>
  <c r="X354" i="4"/>
  <c r="U344" i="4"/>
  <c r="U356" i="4"/>
  <c r="Y362" i="4"/>
  <c r="V361" i="4"/>
  <c r="X352" i="4"/>
  <c r="W341" i="4"/>
  <c r="U346" i="4"/>
  <c r="W342" i="4"/>
  <c r="Y360" i="4"/>
  <c r="Y353" i="4"/>
  <c r="V360" i="4"/>
  <c r="Y342" i="4"/>
  <c r="X350" i="4"/>
  <c r="W344" i="4"/>
  <c r="V341" i="4"/>
  <c r="V363" i="4"/>
  <c r="U364" i="4"/>
  <c r="U362" i="4"/>
  <c r="W361" i="4"/>
  <c r="U360" i="4"/>
  <c r="X341" i="4"/>
  <c r="V350" i="4"/>
  <c r="X347" i="4"/>
  <c r="V332" i="4"/>
  <c r="Y356" i="4"/>
  <c r="V359" i="4"/>
  <c r="Y349" i="4"/>
  <c r="Y345" i="4"/>
  <c r="Y346" i="4"/>
  <c r="U351" i="4"/>
  <c r="V353" i="4"/>
  <c r="X363" i="4"/>
  <c r="W345" i="4"/>
  <c r="U348" i="4"/>
  <c r="Y350" i="4"/>
  <c r="V345" i="4"/>
  <c r="W349" i="4"/>
  <c r="U352" i="4"/>
  <c r="W360" i="4"/>
  <c r="Y354" i="4"/>
  <c r="W364" i="4"/>
  <c r="W356" i="4"/>
  <c r="V356" i="4"/>
  <c r="Y347" i="4"/>
  <c r="U343" i="4"/>
  <c r="Y372" i="4"/>
  <c r="X369" i="4"/>
  <c r="W339" i="4"/>
  <c r="V331" i="4"/>
  <c r="Y329" i="4"/>
  <c r="U338" i="4"/>
  <c r="X339" i="4"/>
  <c r="V340" i="4"/>
  <c r="Y339" i="4"/>
  <c r="Y340" i="4"/>
  <c r="U337" i="4"/>
  <c r="V330" i="4"/>
  <c r="X330" i="4"/>
  <c r="W335" i="4"/>
  <c r="U335" i="4"/>
  <c r="W338" i="4"/>
  <c r="W363" i="4"/>
  <c r="W354" i="4"/>
  <c r="X351" i="4"/>
  <c r="V344" i="4"/>
  <c r="X342" i="4"/>
  <c r="W350" i="4"/>
  <c r="U331" i="4"/>
  <c r="U336" i="4"/>
  <c r="U339" i="4"/>
  <c r="V333" i="4"/>
  <c r="W333" i="4"/>
  <c r="V335" i="4"/>
  <c r="Y337" i="4"/>
  <c r="Y333" i="4"/>
  <c r="Y335" i="4"/>
  <c r="W336" i="4"/>
  <c r="Y338" i="4"/>
  <c r="Y334" i="4"/>
  <c r="W340" i="4"/>
  <c r="U340" i="4"/>
  <c r="W337" i="4"/>
  <c r="W353" i="4"/>
  <c r="Y359" i="4"/>
  <c r="X357" i="4"/>
  <c r="W347" i="4"/>
  <c r="V352" i="4"/>
  <c r="V343" i="4"/>
  <c r="Y352" i="4"/>
  <c r="V342" i="4"/>
  <c r="U349" i="4"/>
  <c r="Y336" i="4"/>
  <c r="X333" i="4"/>
  <c r="X336" i="4"/>
  <c r="U333" i="4"/>
  <c r="W334" i="4"/>
  <c r="Y332" i="4"/>
  <c r="U329" i="4"/>
  <c r="V337" i="4"/>
  <c r="W331" i="4"/>
  <c r="U332" i="4"/>
  <c r="V334" i="4"/>
  <c r="X332" i="4"/>
  <c r="X334" i="4"/>
  <c r="U330" i="4"/>
  <c r="U358" i="4"/>
  <c r="X356" i="4"/>
  <c r="U359" i="4"/>
  <c r="Y355" i="4"/>
  <c r="X364" i="4"/>
  <c r="U355" i="4"/>
  <c r="Y341" i="4"/>
  <c r="U350" i="4"/>
  <c r="X335" i="4"/>
  <c r="X340" i="4"/>
  <c r="V336" i="4"/>
  <c r="W330" i="4"/>
  <c r="U334" i="4"/>
  <c r="W332" i="4"/>
  <c r="Y330" i="4"/>
  <c r="V338" i="4"/>
  <c r="V339" i="4"/>
  <c r="W329" i="4"/>
  <c r="X329" i="4"/>
  <c r="V329" i="4"/>
  <c r="X338" i="4"/>
  <c r="X337" i="4"/>
  <c r="X343" i="4"/>
  <c r="K28" i="3"/>
  <c r="K27" i="3"/>
  <c r="K40" i="3"/>
  <c r="K39" i="3"/>
  <c r="R20" i="5"/>
  <c r="X20" i="5" s="1"/>
  <c r="G21" i="5"/>
  <c r="S23" i="5"/>
  <c r="Y23" i="5" s="1"/>
  <c r="G13" i="5"/>
  <c r="G11" i="5"/>
  <c r="G25" i="5"/>
  <c r="G17" i="5"/>
  <c r="R12" i="5"/>
  <c r="X12" i="5" s="1"/>
  <c r="G12" i="5"/>
  <c r="G24" i="5"/>
  <c r="G22" i="5"/>
  <c r="G18" i="5"/>
  <c r="G14" i="5"/>
  <c r="G23" i="5"/>
  <c r="G20" i="5"/>
  <c r="G19" i="5"/>
  <c r="R16" i="5"/>
  <c r="X16" i="5" s="1"/>
  <c r="G15" i="5"/>
  <c r="G10" i="5"/>
  <c r="S10" i="5"/>
  <c r="Y10" i="5" s="1"/>
  <c r="G16" i="5"/>
  <c r="U13" i="5"/>
  <c r="AA13" i="5" s="1"/>
  <c r="T17" i="5"/>
  <c r="Z17" i="5" s="1"/>
  <c r="T11" i="5"/>
  <c r="Z11" i="5" s="1"/>
  <c r="S16" i="5"/>
  <c r="Y16" i="5" s="1"/>
  <c r="U14" i="5"/>
  <c r="AA14" i="5" s="1"/>
  <c r="T27" i="5"/>
  <c r="Z27" i="5" s="1"/>
  <c r="T25" i="5"/>
  <c r="Z25" i="5" s="1"/>
  <c r="T19" i="5"/>
  <c r="Z19" i="5" s="1"/>
  <c r="U23" i="5"/>
  <c r="AA23" i="5" s="1"/>
  <c r="U18" i="5"/>
  <c r="AA18" i="5" s="1"/>
  <c r="U11" i="5"/>
  <c r="AA11" i="5" s="1"/>
  <c r="R21" i="5"/>
  <c r="X21" i="5" s="1"/>
  <c r="R17" i="5"/>
  <c r="X17" i="5" s="1"/>
  <c r="T22" i="5"/>
  <c r="Z22" i="5" s="1"/>
  <c r="U17" i="5"/>
  <c r="AA17" i="5" s="1"/>
  <c r="S15" i="5"/>
  <c r="Y15" i="5" s="1"/>
  <c r="T20" i="5"/>
  <c r="Z20" i="5" s="1"/>
  <c r="U21" i="5"/>
  <c r="AA21" i="5" s="1"/>
  <c r="T21" i="5"/>
  <c r="Z21" i="5" s="1"/>
  <c r="S22" i="5"/>
  <c r="Y22" i="5" s="1"/>
  <c r="T18" i="5"/>
  <c r="Z18" i="5" s="1"/>
  <c r="U15" i="5"/>
  <c r="AA15" i="5" s="1"/>
  <c r="S11" i="5"/>
  <c r="Y11" i="5" s="1"/>
  <c r="S24" i="5"/>
  <c r="Y24" i="5" s="1"/>
  <c r="U22" i="5"/>
  <c r="AA22" i="5" s="1"/>
  <c r="S19" i="5"/>
  <c r="Y19" i="5" s="1"/>
  <c r="R11" i="5"/>
  <c r="X11" i="5" s="1"/>
  <c r="V23" i="5"/>
  <c r="AB23" i="5" s="1"/>
  <c r="V15" i="5"/>
  <c r="AB15" i="5" s="1"/>
  <c r="V24" i="5"/>
  <c r="AB24" i="5" s="1"/>
  <c r="V16" i="5"/>
  <c r="AB16" i="5" s="1"/>
  <c r="V17" i="5"/>
  <c r="AB17" i="5" s="1"/>
  <c r="V12" i="5"/>
  <c r="AB12" i="5" s="1"/>
  <c r="V25" i="5"/>
  <c r="AB25" i="5" s="1"/>
  <c r="V13" i="5"/>
  <c r="AB13" i="5" s="1"/>
  <c r="V20" i="5"/>
  <c r="AB20" i="5" s="1"/>
  <c r="V21" i="5"/>
  <c r="AB21" i="5" s="1"/>
  <c r="U16" i="5"/>
  <c r="AA16" i="5" s="1"/>
  <c r="R13" i="5"/>
  <c r="X13" i="5" s="1"/>
  <c r="U26" i="5"/>
  <c r="AA26" i="5" s="1"/>
  <c r="U24" i="5"/>
  <c r="AA24" i="5" s="1"/>
  <c r="R24" i="5"/>
  <c r="X24" i="5" s="1"/>
  <c r="T23" i="5"/>
  <c r="Z23" i="5" s="1"/>
  <c r="T16" i="5"/>
  <c r="Z16" i="5" s="1"/>
  <c r="R25" i="5"/>
  <c r="X25" i="5" s="1"/>
  <c r="V11" i="5"/>
  <c r="AB11" i="5" s="1"/>
  <c r="V19" i="5"/>
  <c r="AB19" i="5" s="1"/>
  <c r="T24" i="5"/>
  <c r="Z24" i="5" s="1"/>
  <c r="T26" i="5"/>
  <c r="Z26" i="5" s="1"/>
  <c r="S20" i="5"/>
  <c r="Y20" i="5" s="1"/>
  <c r="S12" i="5"/>
  <c r="Y12" i="5" s="1"/>
  <c r="T15" i="5"/>
  <c r="Z15" i="5" s="1"/>
  <c r="U25" i="5"/>
  <c r="AA25" i="5" s="1"/>
  <c r="U19" i="5"/>
  <c r="AA19" i="5" s="1"/>
  <c r="U12" i="5"/>
  <c r="AA12" i="5" s="1"/>
  <c r="T12" i="5"/>
  <c r="Z12" i="5" s="1"/>
  <c r="T14" i="5"/>
  <c r="Z14" i="5" s="1"/>
  <c r="T13" i="5"/>
  <c r="Z13" i="5" s="1"/>
  <c r="U20" i="5"/>
  <c r="AA20" i="5" s="1"/>
  <c r="S17" i="5"/>
  <c r="Y17" i="5" s="1"/>
  <c r="S25" i="5"/>
  <c r="Y25" i="5" s="1"/>
  <c r="U27" i="5"/>
  <c r="AA27" i="5" s="1"/>
  <c r="S21" i="5"/>
  <c r="Y21" i="5" s="1"/>
  <c r="S13" i="5"/>
  <c r="Y13" i="5" s="1"/>
  <c r="R14" i="5"/>
  <c r="X14" i="5" s="1"/>
  <c r="R22" i="5"/>
  <c r="X22" i="5" s="1"/>
  <c r="R18" i="5"/>
  <c r="X18" i="5" s="1"/>
  <c r="R19" i="5"/>
  <c r="X19" i="5" s="1"/>
  <c r="L305" i="4"/>
  <c r="L306" i="4"/>
  <c r="L307" i="4"/>
  <c r="L308" i="4"/>
  <c r="X320" i="4" s="1"/>
  <c r="L309" i="4"/>
  <c r="L310" i="4"/>
  <c r="L311" i="4"/>
  <c r="X323" i="4" s="1"/>
  <c r="L312" i="4"/>
  <c r="L313" i="4"/>
  <c r="L314" i="4"/>
  <c r="L315" i="4"/>
  <c r="X327" i="4" s="1"/>
  <c r="L316" i="4"/>
  <c r="J305" i="4"/>
  <c r="J306" i="4"/>
  <c r="J307" i="4"/>
  <c r="V319" i="4" s="1"/>
  <c r="J308" i="4"/>
  <c r="J309" i="4"/>
  <c r="J310" i="4"/>
  <c r="J311" i="4"/>
  <c r="J312" i="4"/>
  <c r="V324" i="4" s="1"/>
  <c r="J313" i="4"/>
  <c r="J314" i="4"/>
  <c r="J315" i="4"/>
  <c r="V327" i="4" s="1"/>
  <c r="J316" i="4"/>
  <c r="I306" i="4"/>
  <c r="I310" i="4"/>
  <c r="I314" i="4"/>
  <c r="U326" i="4" s="1"/>
  <c r="M306" i="4"/>
  <c r="Y318" i="4" s="1"/>
  <c r="M308" i="4"/>
  <c r="Y320" i="4" s="1"/>
  <c r="M310" i="4"/>
  <c r="M312" i="4"/>
  <c r="M314" i="4"/>
  <c r="Y326" i="4" s="1"/>
  <c r="M316" i="4"/>
  <c r="I308" i="4"/>
  <c r="I313" i="4"/>
  <c r="U325" i="4" s="1"/>
  <c r="K305" i="4"/>
  <c r="K307" i="4"/>
  <c r="K309" i="4"/>
  <c r="K311" i="4"/>
  <c r="K313" i="4"/>
  <c r="W325" i="4" s="1"/>
  <c r="K315" i="4"/>
  <c r="W327" i="4" s="1"/>
  <c r="I309" i="4"/>
  <c r="I315" i="4"/>
  <c r="U327" i="4" s="1"/>
  <c r="M305" i="4"/>
  <c r="M309" i="4"/>
  <c r="Y321" i="4" s="1"/>
  <c r="M313" i="4"/>
  <c r="Y325" i="4" s="1"/>
  <c r="I311" i="4"/>
  <c r="U323" i="4" s="1"/>
  <c r="K308" i="4"/>
  <c r="K316" i="4"/>
  <c r="I307" i="4"/>
  <c r="K306" i="4"/>
  <c r="W318" i="4" s="1"/>
  <c r="K310" i="4"/>
  <c r="W322" i="4" s="1"/>
  <c r="K314" i="4"/>
  <c r="I312" i="4"/>
  <c r="M307" i="4"/>
  <c r="Y319" i="4" s="1"/>
  <c r="M311" i="4"/>
  <c r="Y323" i="4" s="1"/>
  <c r="M315" i="4"/>
  <c r="I305" i="4"/>
  <c r="I316" i="4"/>
  <c r="K312" i="4"/>
  <c r="J281" i="4"/>
  <c r="J282" i="4"/>
  <c r="J283" i="4"/>
  <c r="J284" i="4"/>
  <c r="J285" i="4"/>
  <c r="J286" i="4"/>
  <c r="J287" i="4"/>
  <c r="J288" i="4"/>
  <c r="J289" i="4"/>
  <c r="J290" i="4"/>
  <c r="L281" i="4"/>
  <c r="L282" i="4"/>
  <c r="L283" i="4"/>
  <c r="L284" i="4"/>
  <c r="L285" i="4"/>
  <c r="L286" i="4"/>
  <c r="L287" i="4"/>
  <c r="L288" i="4"/>
  <c r="L289" i="4"/>
  <c r="L290" i="4"/>
  <c r="K282" i="4"/>
  <c r="K284" i="4"/>
  <c r="K286" i="4"/>
  <c r="K288" i="4"/>
  <c r="K290" i="4"/>
  <c r="L291" i="4"/>
  <c r="L292" i="4"/>
  <c r="K281" i="4"/>
  <c r="K283" i="4"/>
  <c r="K285" i="4"/>
  <c r="K287" i="4"/>
  <c r="K289" i="4"/>
  <c r="J291" i="4"/>
  <c r="J292" i="4"/>
  <c r="I282" i="4"/>
  <c r="I286" i="4"/>
  <c r="I290" i="4"/>
  <c r="M282" i="4"/>
  <c r="M286" i="4"/>
  <c r="M290" i="4"/>
  <c r="M292" i="4"/>
  <c r="I281" i="4"/>
  <c r="I287" i="4"/>
  <c r="I292" i="4"/>
  <c r="M283" i="4"/>
  <c r="M287" i="4"/>
  <c r="K291" i="4"/>
  <c r="I283" i="4"/>
  <c r="I288" i="4"/>
  <c r="M288" i="4"/>
  <c r="I289" i="4"/>
  <c r="K292" i="4"/>
  <c r="I285" i="4"/>
  <c r="M281" i="4"/>
  <c r="M289" i="4"/>
  <c r="I291" i="4"/>
  <c r="M284" i="4"/>
  <c r="M291" i="4"/>
  <c r="I284" i="4"/>
  <c r="M285" i="4"/>
  <c r="J258" i="4"/>
  <c r="J259" i="4"/>
  <c r="J260" i="4"/>
  <c r="J261" i="4"/>
  <c r="J262" i="4"/>
  <c r="J263" i="4"/>
  <c r="J264" i="4"/>
  <c r="J265" i="4"/>
  <c r="J266" i="4"/>
  <c r="J267" i="4"/>
  <c r="J268" i="4"/>
  <c r="L258" i="4"/>
  <c r="L259" i="4"/>
  <c r="L260" i="4"/>
  <c r="L261" i="4"/>
  <c r="L262" i="4"/>
  <c r="L263" i="4"/>
  <c r="L264" i="4"/>
  <c r="L265" i="4"/>
  <c r="L266" i="4"/>
  <c r="L267" i="4"/>
  <c r="L268" i="4"/>
  <c r="K258" i="4"/>
  <c r="K260" i="4"/>
  <c r="K262" i="4"/>
  <c r="K264" i="4"/>
  <c r="K266" i="4"/>
  <c r="K268" i="4"/>
  <c r="I260" i="4"/>
  <c r="I264" i="4"/>
  <c r="K259" i="4"/>
  <c r="K261" i="4"/>
  <c r="K263" i="4"/>
  <c r="K265" i="4"/>
  <c r="K267" i="4"/>
  <c r="I262" i="4"/>
  <c r="I266" i="4"/>
  <c r="M258" i="4"/>
  <c r="M262" i="4"/>
  <c r="M266" i="4"/>
  <c r="I265" i="4"/>
  <c r="M259" i="4"/>
  <c r="M263" i="4"/>
  <c r="M267" i="4"/>
  <c r="I259" i="4"/>
  <c r="I267" i="4"/>
  <c r="M264" i="4"/>
  <c r="I268" i="4"/>
  <c r="I263" i="4"/>
  <c r="M265" i="4"/>
  <c r="M260" i="4"/>
  <c r="M268" i="4"/>
  <c r="I261" i="4"/>
  <c r="M261" i="4"/>
  <c r="V26" i="5"/>
  <c r="AB26" i="5" s="1"/>
  <c r="V22" i="5"/>
  <c r="AB22" i="5" s="1"/>
  <c r="V18" i="5"/>
  <c r="AB18" i="5" s="1"/>
  <c r="V14" i="5"/>
  <c r="AB14" i="5" s="1"/>
  <c r="G26" i="5"/>
  <c r="R26" i="5"/>
  <c r="X26" i="5" s="1"/>
  <c r="R15" i="5"/>
  <c r="X15" i="5" s="1"/>
  <c r="L293" i="4"/>
  <c r="L294" i="4"/>
  <c r="L295" i="4"/>
  <c r="L296" i="4"/>
  <c r="L297" i="4"/>
  <c r="L298" i="4"/>
  <c r="L299" i="4"/>
  <c r="L300" i="4"/>
  <c r="L301" i="4"/>
  <c r="L302" i="4"/>
  <c r="L303" i="4"/>
  <c r="L304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I294" i="4"/>
  <c r="I298" i="4"/>
  <c r="I302" i="4"/>
  <c r="M294" i="4"/>
  <c r="M296" i="4"/>
  <c r="M298" i="4"/>
  <c r="M300" i="4"/>
  <c r="M302" i="4"/>
  <c r="M304" i="4"/>
  <c r="I297" i="4"/>
  <c r="I303" i="4"/>
  <c r="K293" i="4"/>
  <c r="K295" i="4"/>
  <c r="K297" i="4"/>
  <c r="K299" i="4"/>
  <c r="K301" i="4"/>
  <c r="K303" i="4"/>
  <c r="I293" i="4"/>
  <c r="I299" i="4"/>
  <c r="I304" i="4"/>
  <c r="M293" i="4"/>
  <c r="M297" i="4"/>
  <c r="M301" i="4"/>
  <c r="I300" i="4"/>
  <c r="K300" i="4"/>
  <c r="K294" i="4"/>
  <c r="K298" i="4"/>
  <c r="K302" i="4"/>
  <c r="I301" i="4"/>
  <c r="M295" i="4"/>
  <c r="M299" i="4"/>
  <c r="M303" i="4"/>
  <c r="I295" i="4"/>
  <c r="K296" i="4"/>
  <c r="K304" i="4"/>
  <c r="I296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K270" i="4"/>
  <c r="K272" i="4"/>
  <c r="K274" i="4"/>
  <c r="K276" i="4"/>
  <c r="K278" i="4"/>
  <c r="K280" i="4"/>
  <c r="K269" i="4"/>
  <c r="K271" i="4"/>
  <c r="K273" i="4"/>
  <c r="K275" i="4"/>
  <c r="K277" i="4"/>
  <c r="K279" i="4"/>
  <c r="I270" i="4"/>
  <c r="I274" i="4"/>
  <c r="I278" i="4"/>
  <c r="M270" i="4"/>
  <c r="M274" i="4"/>
  <c r="M278" i="4"/>
  <c r="I271" i="4"/>
  <c r="I276" i="4"/>
  <c r="M271" i="4"/>
  <c r="M275" i="4"/>
  <c r="M279" i="4"/>
  <c r="I272" i="4"/>
  <c r="I277" i="4"/>
  <c r="M272" i="4"/>
  <c r="M280" i="4"/>
  <c r="I279" i="4"/>
  <c r="M269" i="4"/>
  <c r="M273" i="4"/>
  <c r="I269" i="4"/>
  <c r="I280" i="4"/>
  <c r="M276" i="4"/>
  <c r="I273" i="4"/>
  <c r="M277" i="4"/>
  <c r="I275" i="4"/>
  <c r="U245" i="4"/>
  <c r="S18" i="5"/>
  <c r="Y18" i="5" s="1"/>
  <c r="S14" i="5"/>
  <c r="Y14" i="5" s="1"/>
  <c r="R23" i="5"/>
  <c r="X23" i="5" s="1"/>
  <c r="F186" i="3" l="1"/>
  <c r="M185" i="3"/>
  <c r="N185" i="3"/>
  <c r="G186" i="3"/>
  <c r="F108" i="3"/>
  <c r="M107" i="3"/>
  <c r="N163" i="3"/>
  <c r="G164" i="3"/>
  <c r="E185" i="3"/>
  <c r="C75" i="3"/>
  <c r="J74" i="3"/>
  <c r="F86" i="3"/>
  <c r="M85" i="3"/>
  <c r="N173" i="3"/>
  <c r="G174" i="3"/>
  <c r="F130" i="3"/>
  <c r="M129" i="3"/>
  <c r="G197" i="3"/>
  <c r="C197" i="3"/>
  <c r="F197" i="3"/>
  <c r="M173" i="3"/>
  <c r="F174" i="3"/>
  <c r="D141" i="3"/>
  <c r="K140" i="3"/>
  <c r="G153" i="3"/>
  <c r="N152" i="3"/>
  <c r="G130" i="3"/>
  <c r="N129" i="3"/>
  <c r="K107" i="3"/>
  <c r="D108" i="3"/>
  <c r="C152" i="3"/>
  <c r="J151" i="3"/>
  <c r="K174" i="3"/>
  <c r="D175" i="3"/>
  <c r="L86" i="3"/>
  <c r="E87" i="3"/>
  <c r="L162" i="3"/>
  <c r="E163" i="3"/>
  <c r="G75" i="3"/>
  <c r="N74" i="3"/>
  <c r="J108" i="3"/>
  <c r="C109" i="3"/>
  <c r="E109" i="3"/>
  <c r="L108" i="3"/>
  <c r="F152" i="3"/>
  <c r="M151" i="3"/>
  <c r="L75" i="3"/>
  <c r="L76" i="3"/>
  <c r="C141" i="3"/>
  <c r="J140" i="3"/>
  <c r="L96" i="3"/>
  <c r="E97" i="3"/>
  <c r="D119" i="3"/>
  <c r="K118" i="3"/>
  <c r="F164" i="3"/>
  <c r="M163" i="3"/>
  <c r="J96" i="3"/>
  <c r="C97" i="3"/>
  <c r="C185" i="3"/>
  <c r="E119" i="3"/>
  <c r="L118" i="3"/>
  <c r="M74" i="3"/>
  <c r="F75" i="3"/>
  <c r="M97" i="3"/>
  <c r="F98" i="3"/>
  <c r="G109" i="3"/>
  <c r="N108" i="3"/>
  <c r="L64" i="3"/>
  <c r="L63" i="3"/>
  <c r="N63" i="3"/>
  <c r="N64" i="3"/>
  <c r="L173" i="3"/>
  <c r="E174" i="3"/>
  <c r="J163" i="3"/>
  <c r="C164" i="3"/>
  <c r="C131" i="3"/>
  <c r="J130" i="3"/>
  <c r="C86" i="3"/>
  <c r="J85" i="3"/>
  <c r="K76" i="3"/>
  <c r="K75" i="3"/>
  <c r="C120" i="3"/>
  <c r="J119" i="3"/>
  <c r="C174" i="3"/>
  <c r="J173" i="3"/>
  <c r="D153" i="3"/>
  <c r="K152" i="3"/>
  <c r="N96" i="3"/>
  <c r="G97" i="3"/>
  <c r="D164" i="3"/>
  <c r="K163" i="3"/>
  <c r="J63" i="3"/>
  <c r="J64" i="3"/>
  <c r="D197" i="3"/>
  <c r="E141" i="3"/>
  <c r="L140" i="3"/>
  <c r="N118" i="3"/>
  <c r="G119" i="3"/>
  <c r="N140" i="3"/>
  <c r="G141" i="3"/>
  <c r="K130" i="3"/>
  <c r="D131" i="3"/>
  <c r="E152" i="3"/>
  <c r="L151" i="3"/>
  <c r="K85" i="3"/>
  <c r="D86" i="3"/>
  <c r="D185" i="3"/>
  <c r="N85" i="3"/>
  <c r="G86" i="3"/>
  <c r="E130" i="3"/>
  <c r="L129" i="3"/>
  <c r="F141" i="3"/>
  <c r="M140" i="3"/>
  <c r="M118" i="3"/>
  <c r="F119" i="3"/>
  <c r="D98" i="3"/>
  <c r="K97" i="3"/>
  <c r="M30" i="5"/>
  <c r="K34" i="5"/>
  <c r="N30" i="5"/>
  <c r="K30" i="5"/>
  <c r="O32" i="5"/>
  <c r="O34" i="5"/>
  <c r="L34" i="5"/>
  <c r="N34" i="5"/>
  <c r="M33" i="5"/>
  <c r="O35" i="5"/>
  <c r="M35" i="5"/>
  <c r="N32" i="5"/>
  <c r="L32" i="5"/>
  <c r="M34" i="5"/>
  <c r="O31" i="5"/>
  <c r="N33" i="5"/>
  <c r="N40" i="5"/>
  <c r="Y365" i="4"/>
  <c r="O40" i="5"/>
  <c r="L30" i="5"/>
  <c r="O30" i="5"/>
  <c r="K32" i="5"/>
  <c r="M32" i="5"/>
  <c r="O33" i="5"/>
  <c r="K33" i="5"/>
  <c r="K35" i="5"/>
  <c r="W365" i="4"/>
  <c r="M40" i="5"/>
  <c r="U365" i="4"/>
  <c r="K40" i="5"/>
  <c r="K31" i="5"/>
  <c r="M31" i="5"/>
  <c r="N31" i="5"/>
  <c r="L31" i="5"/>
  <c r="L33" i="5"/>
  <c r="L35" i="5"/>
  <c r="N35" i="5"/>
  <c r="V365" i="4"/>
  <c r="L40" i="5"/>
  <c r="W294" i="4"/>
  <c r="U297" i="4"/>
  <c r="Y276" i="4"/>
  <c r="Y300" i="4"/>
  <c r="W284" i="4"/>
  <c r="W300" i="4"/>
  <c r="U269" i="4"/>
  <c r="U251" i="4"/>
  <c r="U295" i="4"/>
  <c r="W277" i="4"/>
  <c r="V303" i="4"/>
  <c r="X299" i="4"/>
  <c r="W268" i="4"/>
  <c r="X266" i="4"/>
  <c r="X258" i="4"/>
  <c r="V262" i="4"/>
  <c r="V290" i="4"/>
  <c r="V282" i="4"/>
  <c r="W309" i="4"/>
  <c r="Y310" i="4"/>
  <c r="Y279" i="4"/>
  <c r="U278" i="4"/>
  <c r="W269" i="4"/>
  <c r="U302" i="4"/>
  <c r="X295" i="4"/>
  <c r="W260" i="4"/>
  <c r="X262" i="4"/>
  <c r="V266" i="4"/>
  <c r="V258" i="4"/>
  <c r="Y287" i="4"/>
  <c r="V286" i="4"/>
  <c r="U305" i="4"/>
  <c r="U309" i="4"/>
  <c r="U279" i="4"/>
  <c r="Y248" i="4"/>
  <c r="X303" i="4"/>
  <c r="U367" i="4"/>
  <c r="U247" i="4"/>
  <c r="Y256" i="4"/>
  <c r="U272" i="4"/>
  <c r="U296" i="4"/>
  <c r="X304" i="4"/>
  <c r="Y280" i="4"/>
  <c r="V368" i="4"/>
  <c r="Y299" i="4"/>
  <c r="U263" i="4"/>
  <c r="Y272" i="4"/>
  <c r="U271" i="4"/>
  <c r="Y295" i="4"/>
  <c r="U310" i="4"/>
  <c r="V314" i="4"/>
  <c r="V310" i="4"/>
  <c r="V306" i="4"/>
  <c r="X314" i="4"/>
  <c r="X310" i="4"/>
  <c r="X306" i="4"/>
  <c r="X365" i="4"/>
  <c r="Y251" i="4"/>
  <c r="U280" i="4"/>
  <c r="W302" i="4"/>
  <c r="U300" i="4"/>
  <c r="Y252" i="4"/>
  <c r="Y254" i="4"/>
  <c r="U250" i="4"/>
  <c r="W251" i="4"/>
  <c r="U256" i="4"/>
  <c r="W254" i="4"/>
  <c r="W246" i="4"/>
  <c r="X253" i="4"/>
  <c r="X249" i="4"/>
  <c r="X245" i="4"/>
  <c r="V253" i="4"/>
  <c r="V249" i="4"/>
  <c r="V245" i="4"/>
  <c r="W278" i="4"/>
  <c r="W270" i="4"/>
  <c r="X277" i="4"/>
  <c r="X273" i="4"/>
  <c r="X269" i="4"/>
  <c r="V277" i="4"/>
  <c r="V273" i="4"/>
  <c r="V269" i="4"/>
  <c r="W295" i="4"/>
  <c r="Y304" i="4"/>
  <c r="Y296" i="4"/>
  <c r="V301" i="4"/>
  <c r="V297" i="4"/>
  <c r="V293" i="4"/>
  <c r="Y250" i="4"/>
  <c r="U252" i="4"/>
  <c r="X248" i="4"/>
  <c r="U255" i="4"/>
  <c r="U246" i="4"/>
  <c r="W252" i="4"/>
  <c r="V256" i="4"/>
  <c r="U276" i="4"/>
  <c r="U303" i="4"/>
  <c r="Y288" i="4"/>
  <c r="W249" i="4"/>
  <c r="X256" i="4"/>
  <c r="X252" i="4"/>
  <c r="V252" i="4"/>
  <c r="Y249" i="4"/>
  <c r="Y247" i="4"/>
  <c r="Y277" i="4"/>
  <c r="W304" i="4"/>
  <c r="U265" i="4"/>
  <c r="Y281" i="4"/>
  <c r="W285" i="4"/>
  <c r="U307" i="4"/>
  <c r="V248" i="4"/>
  <c r="W276" i="4"/>
  <c r="X280" i="4"/>
  <c r="X276" i="4"/>
  <c r="X272" i="4"/>
  <c r="V280" i="4"/>
  <c r="V276" i="4"/>
  <c r="V272" i="4"/>
  <c r="U304" i="4"/>
  <c r="W301" i="4"/>
  <c r="W293" i="4"/>
  <c r="Y302" i="4"/>
  <c r="V300" i="4"/>
  <c r="V296" i="4"/>
  <c r="Y245" i="4"/>
  <c r="W247" i="4"/>
  <c r="X255" i="4"/>
  <c r="V251" i="4"/>
  <c r="X279" i="4"/>
  <c r="V279" i="4"/>
  <c r="Y301" i="4"/>
  <c r="Y268" i="4"/>
  <c r="W255" i="4"/>
  <c r="W250" i="4"/>
  <c r="X247" i="4"/>
  <c r="V247" i="4"/>
  <c r="W274" i="4"/>
  <c r="X271" i="4"/>
  <c r="V271" i="4"/>
  <c r="W298" i="4"/>
  <c r="W299" i="4"/>
  <c r="V295" i="4"/>
  <c r="U259" i="4"/>
  <c r="Y282" i="4"/>
  <c r="V292" i="4"/>
  <c r="X288" i="4"/>
  <c r="X284" i="4"/>
  <c r="U312" i="4"/>
  <c r="U308" i="4"/>
  <c r="Y253" i="4"/>
  <c r="U273" i="4"/>
  <c r="Y273" i="4"/>
  <c r="Y275" i="4"/>
  <c r="Y278" i="4"/>
  <c r="U274" i="4"/>
  <c r="W275" i="4"/>
  <c r="Y298" i="4"/>
  <c r="Y246" i="4"/>
  <c r="U248" i="4"/>
  <c r="X251" i="4"/>
  <c r="V255" i="4"/>
  <c r="X275" i="4"/>
  <c r="V275" i="4"/>
  <c r="U299" i="4"/>
  <c r="V299" i="4"/>
  <c r="U253" i="4"/>
  <c r="Y269" i="4"/>
  <c r="Y271" i="4"/>
  <c r="Y274" i="4"/>
  <c r="U270" i="4"/>
  <c r="W273" i="4"/>
  <c r="U301" i="4"/>
  <c r="W303" i="4"/>
  <c r="U294" i="4"/>
  <c r="X301" i="4"/>
  <c r="X297" i="4"/>
  <c r="X293" i="4"/>
  <c r="W259" i="4"/>
  <c r="Y291" i="4"/>
  <c r="X326" i="4"/>
  <c r="U319" i="4"/>
  <c r="W321" i="4"/>
  <c r="X322" i="4"/>
  <c r="U322" i="4"/>
  <c r="U249" i="4"/>
  <c r="U254" i="4"/>
  <c r="W253" i="4"/>
  <c r="W245" i="4"/>
  <c r="W256" i="4"/>
  <c r="W248" i="4"/>
  <c r="X254" i="4"/>
  <c r="X250" i="4"/>
  <c r="X246" i="4"/>
  <c r="V254" i="4"/>
  <c r="V250" i="4"/>
  <c r="V246" i="4"/>
  <c r="W280" i="4"/>
  <c r="W272" i="4"/>
  <c r="X278" i="4"/>
  <c r="X274" i="4"/>
  <c r="X270" i="4"/>
  <c r="V278" i="4"/>
  <c r="V274" i="4"/>
  <c r="V270" i="4"/>
  <c r="W296" i="4"/>
  <c r="Y297" i="4"/>
  <c r="U293" i="4"/>
  <c r="W297" i="4"/>
  <c r="U298" i="4"/>
  <c r="V302" i="4"/>
  <c r="V298" i="4"/>
  <c r="V294" i="4"/>
  <c r="X302" i="4"/>
  <c r="X298" i="4"/>
  <c r="X294" i="4"/>
  <c r="Y260" i="4"/>
  <c r="U268" i="4"/>
  <c r="Y267" i="4"/>
  <c r="U257" i="4"/>
  <c r="U266" i="4"/>
  <c r="W265" i="4"/>
  <c r="W257" i="4"/>
  <c r="W266" i="4"/>
  <c r="W258" i="4"/>
  <c r="X265" i="4"/>
  <c r="X261" i="4"/>
  <c r="X257" i="4"/>
  <c r="V265" i="4"/>
  <c r="V261" i="4"/>
  <c r="V257" i="4"/>
  <c r="Y284" i="4"/>
  <c r="U285" i="4"/>
  <c r="U288" i="4"/>
  <c r="Y283" i="4"/>
  <c r="Y292" i="4"/>
  <c r="U290" i="4"/>
  <c r="V291" i="4"/>
  <c r="W283" i="4"/>
  <c r="W290" i="4"/>
  <c r="W282" i="4"/>
  <c r="X287" i="4"/>
  <c r="X283" i="4"/>
  <c r="V289" i="4"/>
  <c r="V285" i="4"/>
  <c r="V281" i="4"/>
  <c r="Y315" i="4"/>
  <c r="W314" i="4"/>
  <c r="W316" i="4"/>
  <c r="Y309" i="4"/>
  <c r="W315" i="4"/>
  <c r="W307" i="4"/>
  <c r="Y316" i="4"/>
  <c r="Y308" i="4"/>
  <c r="U306" i="4"/>
  <c r="V313" i="4"/>
  <c r="V309" i="4"/>
  <c r="V305" i="4"/>
  <c r="X313" i="4"/>
  <c r="X309" i="4"/>
  <c r="X305" i="4"/>
  <c r="U318" i="4"/>
  <c r="X318" i="4"/>
  <c r="Y328" i="4"/>
  <c r="V325" i="4"/>
  <c r="U324" i="4"/>
  <c r="W267" i="4"/>
  <c r="Y293" i="4"/>
  <c r="Y261" i="4"/>
  <c r="Y265" i="4"/>
  <c r="Y264" i="4"/>
  <c r="Y263" i="4"/>
  <c r="Y266" i="4"/>
  <c r="U262" i="4"/>
  <c r="W263" i="4"/>
  <c r="U264" i="4"/>
  <c r="W264" i="4"/>
  <c r="X268" i="4"/>
  <c r="X264" i="4"/>
  <c r="X260" i="4"/>
  <c r="V268" i="4"/>
  <c r="V264" i="4"/>
  <c r="V260" i="4"/>
  <c r="Y285" i="4"/>
  <c r="U291" i="4"/>
  <c r="W292" i="4"/>
  <c r="U283" i="4"/>
  <c r="U292" i="4"/>
  <c r="Y290" i="4"/>
  <c r="U286" i="4"/>
  <c r="W289" i="4"/>
  <c r="W281" i="4"/>
  <c r="W288" i="4"/>
  <c r="X290" i="4"/>
  <c r="X286" i="4"/>
  <c r="X282" i="4"/>
  <c r="V288" i="4"/>
  <c r="V284" i="4"/>
  <c r="W312" i="4"/>
  <c r="Y311" i="4"/>
  <c r="W310" i="4"/>
  <c r="W308" i="4"/>
  <c r="Y305" i="4"/>
  <c r="W313" i="4"/>
  <c r="W305" i="4"/>
  <c r="Y314" i="4"/>
  <c r="Y306" i="4"/>
  <c r="V316" i="4"/>
  <c r="V312" i="4"/>
  <c r="V308" i="4"/>
  <c r="X316" i="4"/>
  <c r="X312" i="4"/>
  <c r="X308" i="4"/>
  <c r="U317" i="4"/>
  <c r="W324" i="4"/>
  <c r="V318" i="4"/>
  <c r="X328" i="4"/>
  <c r="W328" i="4"/>
  <c r="V320" i="4"/>
  <c r="X324" i="4"/>
  <c r="V322" i="4"/>
  <c r="W326" i="4"/>
  <c r="V328" i="4"/>
  <c r="X317" i="4"/>
  <c r="W317" i="4"/>
  <c r="Y258" i="4"/>
  <c r="U281" i="4"/>
  <c r="X291" i="4"/>
  <c r="Y313" i="4"/>
  <c r="Y255" i="4"/>
  <c r="U277" i="4"/>
  <c r="U275" i="4"/>
  <c r="Y270" i="4"/>
  <c r="W279" i="4"/>
  <c r="W271" i="4"/>
  <c r="Y303" i="4"/>
  <c r="Y294" i="4"/>
  <c r="V304" i="4"/>
  <c r="X300" i="4"/>
  <c r="X296" i="4"/>
  <c r="U261" i="4"/>
  <c r="Y257" i="4"/>
  <c r="U267" i="4"/>
  <c r="Y259" i="4"/>
  <c r="Y262" i="4"/>
  <c r="U258" i="4"/>
  <c r="W261" i="4"/>
  <c r="U260" i="4"/>
  <c r="W262" i="4"/>
  <c r="X267" i="4"/>
  <c r="X263" i="4"/>
  <c r="X259" i="4"/>
  <c r="V267" i="4"/>
  <c r="V263" i="4"/>
  <c r="V259" i="4"/>
  <c r="U284" i="4"/>
  <c r="Y289" i="4"/>
  <c r="U289" i="4"/>
  <c r="W291" i="4"/>
  <c r="U287" i="4"/>
  <c r="Y286" i="4"/>
  <c r="U282" i="4"/>
  <c r="W287" i="4"/>
  <c r="X292" i="4"/>
  <c r="W286" i="4"/>
  <c r="X289" i="4"/>
  <c r="X285" i="4"/>
  <c r="X281" i="4"/>
  <c r="V287" i="4"/>
  <c r="V283" i="4"/>
  <c r="U316" i="4"/>
  <c r="Y307" i="4"/>
  <c r="W306" i="4"/>
  <c r="U311" i="4"/>
  <c r="U315" i="4"/>
  <c r="W311" i="4"/>
  <c r="U313" i="4"/>
  <c r="Y312" i="4"/>
  <c r="U314" i="4"/>
  <c r="V315" i="4"/>
  <c r="V311" i="4"/>
  <c r="V307" i="4"/>
  <c r="X315" i="4"/>
  <c r="X311" i="4"/>
  <c r="X307" i="4"/>
  <c r="X319" i="4"/>
  <c r="V317" i="4"/>
  <c r="W320" i="4"/>
  <c r="Y327" i="4"/>
  <c r="Y322" i="4"/>
  <c r="W323" i="4"/>
  <c r="U328" i="4"/>
  <c r="Y324" i="4"/>
  <c r="V321" i="4"/>
  <c r="W319" i="4"/>
  <c r="U321" i="4"/>
  <c r="X325" i="4"/>
  <c r="U320" i="4"/>
  <c r="X321" i="4"/>
  <c r="V323" i="4"/>
  <c r="Y317" i="4"/>
  <c r="V326" i="4"/>
  <c r="P37" i="5"/>
  <c r="P39" i="5"/>
  <c r="P38" i="5"/>
  <c r="X37" i="5"/>
  <c r="P36" i="5"/>
  <c r="Y37" i="5"/>
  <c r="AA38" i="5"/>
  <c r="AA37" i="5"/>
  <c r="Y38" i="5"/>
  <c r="AB38" i="5"/>
  <c r="X38" i="5"/>
  <c r="AB37" i="5"/>
  <c r="AE39" i="5"/>
  <c r="Z38" i="5"/>
  <c r="AE38" i="5"/>
  <c r="Z37" i="5"/>
  <c r="AE37" i="5"/>
  <c r="Y39" i="5"/>
  <c r="AB39" i="5"/>
  <c r="AA39" i="5"/>
  <c r="X39" i="5"/>
  <c r="Z39" i="5"/>
  <c r="Y40" i="5" l="1"/>
  <c r="X40" i="5"/>
  <c r="AA40" i="5"/>
  <c r="AB40" i="5"/>
  <c r="Z40" i="5"/>
  <c r="D99" i="3"/>
  <c r="K98" i="3"/>
  <c r="M141" i="3"/>
  <c r="F142" i="3"/>
  <c r="N141" i="3"/>
  <c r="G142" i="3"/>
  <c r="N97" i="3"/>
  <c r="G98" i="3"/>
  <c r="L174" i="3"/>
  <c r="E175" i="3"/>
  <c r="F99" i="3"/>
  <c r="M98" i="3"/>
  <c r="N197" i="3"/>
  <c r="G198" i="3"/>
  <c r="F165" i="3"/>
  <c r="M164" i="3"/>
  <c r="F198" i="3"/>
  <c r="M197" i="3"/>
  <c r="N153" i="3"/>
  <c r="G154" i="3"/>
  <c r="J197" i="3"/>
  <c r="C198" i="3"/>
  <c r="J75" i="3"/>
  <c r="J76" i="3"/>
  <c r="N186" i="3"/>
  <c r="G187" i="3"/>
  <c r="M119" i="3"/>
  <c r="F120" i="3"/>
  <c r="D186" i="3"/>
  <c r="K185" i="3"/>
  <c r="E153" i="3"/>
  <c r="L152" i="3"/>
  <c r="E142" i="3"/>
  <c r="L141" i="3"/>
  <c r="C175" i="3"/>
  <c r="J174" i="3"/>
  <c r="C132" i="3"/>
  <c r="J131" i="3"/>
  <c r="E120" i="3"/>
  <c r="L119" i="3"/>
  <c r="C98" i="3"/>
  <c r="J97" i="3"/>
  <c r="L88" i="3"/>
  <c r="L87" i="3"/>
  <c r="L185" i="3"/>
  <c r="E186" i="3"/>
  <c r="M108" i="3"/>
  <c r="F109" i="3"/>
  <c r="L130" i="3"/>
  <c r="E131" i="3"/>
  <c r="D87" i="3"/>
  <c r="K86" i="3"/>
  <c r="D132" i="3"/>
  <c r="K131" i="3"/>
  <c r="N119" i="3"/>
  <c r="G120" i="3"/>
  <c r="J164" i="3"/>
  <c r="C165" i="3"/>
  <c r="M75" i="3"/>
  <c r="M76" i="3"/>
  <c r="C186" i="3"/>
  <c r="J185" i="3"/>
  <c r="D120" i="3"/>
  <c r="K119" i="3"/>
  <c r="C142" i="3"/>
  <c r="J141" i="3"/>
  <c r="M152" i="3"/>
  <c r="F153" i="3"/>
  <c r="L109" i="3"/>
  <c r="E110" i="3"/>
  <c r="N76" i="3"/>
  <c r="N75" i="3"/>
  <c r="J152" i="3"/>
  <c r="C153" i="3"/>
  <c r="G131" i="3"/>
  <c r="N130" i="3"/>
  <c r="D142" i="3"/>
  <c r="K141" i="3"/>
  <c r="M130" i="3"/>
  <c r="F131" i="3"/>
  <c r="F87" i="3"/>
  <c r="M86" i="3"/>
  <c r="N164" i="3"/>
  <c r="G165" i="3"/>
  <c r="G87" i="3"/>
  <c r="N86" i="3"/>
  <c r="D198" i="3"/>
  <c r="K197" i="3"/>
  <c r="K164" i="3"/>
  <c r="D165" i="3"/>
  <c r="D154" i="3"/>
  <c r="K153" i="3"/>
  <c r="C121" i="3"/>
  <c r="J120" i="3"/>
  <c r="J86" i="3"/>
  <c r="C87" i="3"/>
  <c r="G110" i="3"/>
  <c r="N109" i="3"/>
  <c r="E98" i="3"/>
  <c r="L97" i="3"/>
  <c r="C110" i="3"/>
  <c r="J109" i="3"/>
  <c r="L163" i="3"/>
  <c r="E164" i="3"/>
  <c r="K175" i="3"/>
  <c r="D176" i="3"/>
  <c r="D109" i="3"/>
  <c r="K108" i="3"/>
  <c r="F175" i="3"/>
  <c r="M174" i="3"/>
  <c r="C209" i="3"/>
  <c r="G175" i="3"/>
  <c r="N174" i="3"/>
  <c r="E197" i="3"/>
  <c r="M186" i="3"/>
  <c r="F187" i="3"/>
  <c r="AE40" i="5"/>
  <c r="P40" i="5"/>
  <c r="P34" i="5"/>
  <c r="P30" i="5"/>
  <c r="P31" i="5"/>
  <c r="P33" i="5"/>
  <c r="P32" i="5"/>
  <c r="P35" i="5"/>
  <c r="AE34" i="5"/>
  <c r="AE33" i="5"/>
  <c r="AE32" i="5"/>
  <c r="AE31" i="5"/>
  <c r="AE35" i="5"/>
  <c r="AE36" i="5"/>
  <c r="Z34" i="5"/>
  <c r="AB31" i="5"/>
  <c r="X36" i="5"/>
  <c r="AB32" i="5"/>
  <c r="Y32" i="5"/>
  <c r="Z31" i="5"/>
  <c r="Y36" i="5"/>
  <c r="AA33" i="5"/>
  <c r="AA36" i="5"/>
  <c r="L110" i="3" l="1"/>
  <c r="E111" i="3"/>
  <c r="C166" i="3"/>
  <c r="J165" i="3"/>
  <c r="L186" i="3"/>
  <c r="E187" i="3"/>
  <c r="N187" i="3"/>
  <c r="G188" i="3"/>
  <c r="G99" i="3"/>
  <c r="N98" i="3"/>
  <c r="N175" i="3"/>
  <c r="G176" i="3"/>
  <c r="F176" i="3"/>
  <c r="M175" i="3"/>
  <c r="C111" i="3"/>
  <c r="J110" i="3"/>
  <c r="G111" i="3"/>
  <c r="N110" i="3"/>
  <c r="C122" i="3"/>
  <c r="J121" i="3"/>
  <c r="N87" i="3"/>
  <c r="N88" i="3"/>
  <c r="M87" i="3"/>
  <c r="M88" i="3"/>
  <c r="F221" i="3"/>
  <c r="E221" i="3"/>
  <c r="D221" i="3"/>
  <c r="K142" i="3"/>
  <c r="D143" i="3"/>
  <c r="J142" i="3"/>
  <c r="C143" i="3"/>
  <c r="C187" i="3"/>
  <c r="J186" i="3"/>
  <c r="K132" i="3"/>
  <c r="D133" i="3"/>
  <c r="F209" i="3"/>
  <c r="C99" i="3"/>
  <c r="J98" i="3"/>
  <c r="J132" i="3"/>
  <c r="C133" i="3"/>
  <c r="E143" i="3"/>
  <c r="L142" i="3"/>
  <c r="D187" i="3"/>
  <c r="K186" i="3"/>
  <c r="M165" i="3"/>
  <c r="F166" i="3"/>
  <c r="M100" i="3"/>
  <c r="M99" i="3"/>
  <c r="K176" i="3"/>
  <c r="D177" i="3"/>
  <c r="D166" i="3"/>
  <c r="K165" i="3"/>
  <c r="C154" i="3"/>
  <c r="J153" i="3"/>
  <c r="G155" i="3"/>
  <c r="N154" i="3"/>
  <c r="M142" i="3"/>
  <c r="F143" i="3"/>
  <c r="L164" i="3"/>
  <c r="E165" i="3"/>
  <c r="J87" i="3"/>
  <c r="J88" i="3"/>
  <c r="G166" i="3"/>
  <c r="N165" i="3"/>
  <c r="F132" i="3"/>
  <c r="M131" i="3"/>
  <c r="M153" i="3"/>
  <c r="F154" i="3"/>
  <c r="G121" i="3"/>
  <c r="N120" i="3"/>
  <c r="F110" i="3"/>
  <c r="M109" i="3"/>
  <c r="M120" i="3"/>
  <c r="F121" i="3"/>
  <c r="G199" i="3"/>
  <c r="N198" i="3"/>
  <c r="E176" i="3"/>
  <c r="L175" i="3"/>
  <c r="N142" i="3"/>
  <c r="G143" i="3"/>
  <c r="L131" i="3"/>
  <c r="E132" i="3"/>
  <c r="C199" i="3"/>
  <c r="J198" i="3"/>
  <c r="F188" i="3"/>
  <c r="M187" i="3"/>
  <c r="E198" i="3"/>
  <c r="L197" i="3"/>
  <c r="C210" i="3"/>
  <c r="J209" i="3"/>
  <c r="D110" i="3"/>
  <c r="K109" i="3"/>
  <c r="L98" i="3"/>
  <c r="E99" i="3"/>
  <c r="K154" i="3"/>
  <c r="D155" i="3"/>
  <c r="D199" i="3"/>
  <c r="K198" i="3"/>
  <c r="C221" i="3"/>
  <c r="E209" i="3"/>
  <c r="N131" i="3"/>
  <c r="G132" i="3"/>
  <c r="D121" i="3"/>
  <c r="K120" i="3"/>
  <c r="K87" i="3"/>
  <c r="K88" i="3"/>
  <c r="D209" i="3"/>
  <c r="L120" i="3"/>
  <c r="E121" i="3"/>
  <c r="J175" i="3"/>
  <c r="C176" i="3"/>
  <c r="E154" i="3"/>
  <c r="L153" i="3"/>
  <c r="G209" i="3"/>
  <c r="F199" i="3"/>
  <c r="M198" i="3"/>
  <c r="K99" i="3"/>
  <c r="K100" i="3"/>
  <c r="X31" i="5"/>
  <c r="Y31" i="5"/>
  <c r="AA34" i="5"/>
  <c r="Y33" i="5"/>
  <c r="Z35" i="5"/>
  <c r="Z36" i="5"/>
  <c r="AB35" i="5"/>
  <c r="AB36" i="5"/>
  <c r="Z32" i="5"/>
  <c r="Z33" i="5"/>
  <c r="X35" i="5"/>
  <c r="X32" i="5"/>
  <c r="X33" i="5"/>
  <c r="AA31" i="5"/>
  <c r="Y34" i="5"/>
  <c r="X34" i="5"/>
  <c r="AA35" i="5"/>
  <c r="Y35" i="5"/>
  <c r="AB33" i="5"/>
  <c r="AB34" i="5"/>
  <c r="AA32" i="5"/>
  <c r="M221" i="3" l="1"/>
  <c r="F222" i="3"/>
  <c r="M199" i="3"/>
  <c r="F200" i="3"/>
  <c r="C177" i="3"/>
  <c r="J176" i="3"/>
  <c r="D210" i="3"/>
  <c r="K209" i="3"/>
  <c r="D122" i="3"/>
  <c r="K121" i="3"/>
  <c r="D156" i="3"/>
  <c r="K155" i="3"/>
  <c r="F122" i="3"/>
  <c r="M121" i="3"/>
  <c r="E166" i="3"/>
  <c r="L165" i="3"/>
  <c r="C134" i="3"/>
  <c r="J133" i="3"/>
  <c r="F210" i="3"/>
  <c r="M209" i="3"/>
  <c r="J187" i="3"/>
  <c r="C188" i="3"/>
  <c r="N112" i="3"/>
  <c r="N111" i="3"/>
  <c r="M176" i="3"/>
  <c r="F177" i="3"/>
  <c r="N100" i="3"/>
  <c r="N99" i="3"/>
  <c r="E155" i="3"/>
  <c r="L154" i="3"/>
  <c r="D200" i="3"/>
  <c r="K199" i="3"/>
  <c r="J210" i="3"/>
  <c r="C211" i="3"/>
  <c r="G200" i="3"/>
  <c r="N199" i="3"/>
  <c r="L143" i="3"/>
  <c r="E144" i="3"/>
  <c r="K143" i="3"/>
  <c r="D144" i="3"/>
  <c r="L112" i="3"/>
  <c r="L111" i="3"/>
  <c r="N132" i="3"/>
  <c r="G133" i="3"/>
  <c r="K110" i="3"/>
  <c r="D111" i="3"/>
  <c r="C200" i="3"/>
  <c r="J199" i="3"/>
  <c r="E177" i="3"/>
  <c r="L176" i="3"/>
  <c r="D222" i="3"/>
  <c r="K221" i="3"/>
  <c r="N166" i="3"/>
  <c r="G167" i="3"/>
  <c r="D167" i="3"/>
  <c r="K166" i="3"/>
  <c r="K187" i="3"/>
  <c r="D188" i="3"/>
  <c r="D134" i="3"/>
  <c r="K133" i="3"/>
  <c r="C144" i="3"/>
  <c r="J143" i="3"/>
  <c r="G177" i="3"/>
  <c r="N176" i="3"/>
  <c r="N188" i="3"/>
  <c r="G189" i="3"/>
  <c r="E210" i="3"/>
  <c r="L209" i="3"/>
  <c r="M188" i="3"/>
  <c r="F189" i="3"/>
  <c r="F111" i="3"/>
  <c r="M110" i="3"/>
  <c r="F133" i="3"/>
  <c r="M132" i="3"/>
  <c r="C155" i="3"/>
  <c r="J154" i="3"/>
  <c r="J99" i="3"/>
  <c r="J100" i="3"/>
  <c r="L187" i="3"/>
  <c r="E188" i="3"/>
  <c r="N209" i="3"/>
  <c r="G210" i="3"/>
  <c r="J221" i="3"/>
  <c r="C222" i="3"/>
  <c r="E199" i="3"/>
  <c r="L198" i="3"/>
  <c r="E222" i="3"/>
  <c r="L221" i="3"/>
  <c r="G122" i="3"/>
  <c r="N121" i="3"/>
  <c r="N155" i="3"/>
  <c r="G156" i="3"/>
  <c r="L121" i="3"/>
  <c r="E122" i="3"/>
  <c r="L100" i="3"/>
  <c r="L99" i="3"/>
  <c r="E133" i="3"/>
  <c r="L132" i="3"/>
  <c r="N143" i="3"/>
  <c r="G144" i="3"/>
  <c r="M154" i="3"/>
  <c r="F155" i="3"/>
  <c r="F144" i="3"/>
  <c r="M143" i="3"/>
  <c r="D178" i="3"/>
  <c r="K177" i="3"/>
  <c r="F167" i="3"/>
  <c r="M166" i="3"/>
  <c r="C233" i="3"/>
  <c r="C123" i="3"/>
  <c r="J122" i="3"/>
  <c r="J112" i="3"/>
  <c r="J111" i="3"/>
  <c r="J166" i="3"/>
  <c r="C167" i="3"/>
  <c r="G221" i="3"/>
  <c r="J233" i="3" l="1"/>
  <c r="C234" i="3"/>
  <c r="F145" i="3"/>
  <c r="M144" i="3"/>
  <c r="E223" i="3"/>
  <c r="L222" i="3"/>
  <c r="J155" i="3"/>
  <c r="C156" i="3"/>
  <c r="L210" i="3"/>
  <c r="E211" i="3"/>
  <c r="N177" i="3"/>
  <c r="G178" i="3"/>
  <c r="D135" i="3"/>
  <c r="K134" i="3"/>
  <c r="D168" i="3"/>
  <c r="K167" i="3"/>
  <c r="D223" i="3"/>
  <c r="K222" i="3"/>
  <c r="C201" i="3"/>
  <c r="J200" i="3"/>
  <c r="G201" i="3"/>
  <c r="N200" i="3"/>
  <c r="D201" i="3"/>
  <c r="K200" i="3"/>
  <c r="J134" i="3"/>
  <c r="C135" i="3"/>
  <c r="F123" i="3"/>
  <c r="M122" i="3"/>
  <c r="K122" i="3"/>
  <c r="D123" i="3"/>
  <c r="J177" i="3"/>
  <c r="C178" i="3"/>
  <c r="G233" i="3"/>
  <c r="N156" i="3"/>
  <c r="G157" i="3"/>
  <c r="C223" i="3"/>
  <c r="J222" i="3"/>
  <c r="D145" i="3"/>
  <c r="K144" i="3"/>
  <c r="C189" i="3"/>
  <c r="J188" i="3"/>
  <c r="F156" i="3"/>
  <c r="M155" i="3"/>
  <c r="E123" i="3"/>
  <c r="L122" i="3"/>
  <c r="G211" i="3"/>
  <c r="N210" i="3"/>
  <c r="F190" i="3"/>
  <c r="M189" i="3"/>
  <c r="G190" i="3"/>
  <c r="N189" i="3"/>
  <c r="D189" i="3"/>
  <c r="K188" i="3"/>
  <c r="G168" i="3"/>
  <c r="N167" i="3"/>
  <c r="K112" i="3"/>
  <c r="K111" i="3"/>
  <c r="E145" i="3"/>
  <c r="L144" i="3"/>
  <c r="C212" i="3"/>
  <c r="J211" i="3"/>
  <c r="F178" i="3"/>
  <c r="M177" i="3"/>
  <c r="M200" i="3"/>
  <c r="F201" i="3"/>
  <c r="F223" i="3"/>
  <c r="M222" i="3"/>
  <c r="G145" i="3"/>
  <c r="N144" i="3"/>
  <c r="E189" i="3"/>
  <c r="L188" i="3"/>
  <c r="N133" i="3"/>
  <c r="G134" i="3"/>
  <c r="N221" i="3"/>
  <c r="G222" i="3"/>
  <c r="D245" i="3"/>
  <c r="G245" i="3"/>
  <c r="C245" i="3"/>
  <c r="E245" i="3"/>
  <c r="F168" i="3"/>
  <c r="M167" i="3"/>
  <c r="M111" i="3"/>
  <c r="M112" i="3"/>
  <c r="C168" i="3"/>
  <c r="J167" i="3"/>
  <c r="J123" i="3"/>
  <c r="J124" i="3"/>
  <c r="D233" i="3"/>
  <c r="K178" i="3"/>
  <c r="D179" i="3"/>
  <c r="L133" i="3"/>
  <c r="E134" i="3"/>
  <c r="G123" i="3"/>
  <c r="N122" i="3"/>
  <c r="E200" i="3"/>
  <c r="L199" i="3"/>
  <c r="M133" i="3"/>
  <c r="F134" i="3"/>
  <c r="F233" i="3"/>
  <c r="J144" i="3"/>
  <c r="C145" i="3"/>
  <c r="E178" i="3"/>
  <c r="L177" i="3"/>
  <c r="E156" i="3"/>
  <c r="L155" i="3"/>
  <c r="E233" i="3"/>
  <c r="F211" i="3"/>
  <c r="M210" i="3"/>
  <c r="E167" i="3"/>
  <c r="L166" i="3"/>
  <c r="D157" i="3"/>
  <c r="K156" i="3"/>
  <c r="D211" i="3"/>
  <c r="K210" i="3"/>
  <c r="E246" i="3" l="1"/>
  <c r="L245" i="3"/>
  <c r="G246" i="3"/>
  <c r="N245" i="3"/>
  <c r="D246" i="3"/>
  <c r="K245" i="3"/>
  <c r="E157" i="3"/>
  <c r="L156" i="3"/>
  <c r="D234" i="3"/>
  <c r="K233" i="3"/>
  <c r="F179" i="3"/>
  <c r="M178" i="3"/>
  <c r="G191" i="3"/>
  <c r="N190" i="3"/>
  <c r="C190" i="3"/>
  <c r="J189" i="3"/>
  <c r="K124" i="3"/>
  <c r="K123" i="3"/>
  <c r="L211" i="3"/>
  <c r="E212" i="3"/>
  <c r="M211" i="3"/>
  <c r="F212" i="3"/>
  <c r="M233" i="3"/>
  <c r="F234" i="3"/>
  <c r="E201" i="3"/>
  <c r="L200" i="3"/>
  <c r="N222" i="3"/>
  <c r="G223" i="3"/>
  <c r="F202" i="3"/>
  <c r="M201" i="3"/>
  <c r="G158" i="3"/>
  <c r="N157" i="3"/>
  <c r="N233" i="3"/>
  <c r="G234" i="3"/>
  <c r="G202" i="3"/>
  <c r="N201" i="3"/>
  <c r="K223" i="3"/>
  <c r="D224" i="3"/>
  <c r="K135" i="3"/>
  <c r="K136" i="3"/>
  <c r="L223" i="3"/>
  <c r="E224" i="3"/>
  <c r="N145" i="3"/>
  <c r="G146" i="3"/>
  <c r="L145" i="3"/>
  <c r="E146" i="3"/>
  <c r="G212" i="3"/>
  <c r="N211" i="3"/>
  <c r="C224" i="3"/>
  <c r="J223" i="3"/>
  <c r="J136" i="3"/>
  <c r="J135" i="3"/>
  <c r="D158" i="3"/>
  <c r="K157" i="3"/>
  <c r="E234" i="3"/>
  <c r="L233" i="3"/>
  <c r="E179" i="3"/>
  <c r="L178" i="3"/>
  <c r="F135" i="3"/>
  <c r="M134" i="3"/>
  <c r="K179" i="3"/>
  <c r="D180" i="3"/>
  <c r="F245" i="3"/>
  <c r="C169" i="3"/>
  <c r="J168" i="3"/>
  <c r="M168" i="3"/>
  <c r="F169" i="3"/>
  <c r="L189" i="3"/>
  <c r="E190" i="3"/>
  <c r="J212" i="3"/>
  <c r="C213" i="3"/>
  <c r="K189" i="3"/>
  <c r="D190" i="3"/>
  <c r="M190" i="3"/>
  <c r="F191" i="3"/>
  <c r="L124" i="3"/>
  <c r="L123" i="3"/>
  <c r="D146" i="3"/>
  <c r="K145" i="3"/>
  <c r="J178" i="3"/>
  <c r="C179" i="3"/>
  <c r="G179" i="3"/>
  <c r="N178" i="3"/>
  <c r="C157" i="3"/>
  <c r="J156" i="3"/>
  <c r="C235" i="3"/>
  <c r="J234" i="3"/>
  <c r="L134" i="3"/>
  <c r="E135" i="3"/>
  <c r="G257" i="3"/>
  <c r="C257" i="3"/>
  <c r="D257" i="3"/>
  <c r="E257" i="3"/>
  <c r="F224" i="3"/>
  <c r="M223" i="3"/>
  <c r="N168" i="3"/>
  <c r="G169" i="3"/>
  <c r="M156" i="3"/>
  <c r="F157" i="3"/>
  <c r="J245" i="3"/>
  <c r="C246" i="3"/>
  <c r="D212" i="3"/>
  <c r="K211" i="3"/>
  <c r="L167" i="3"/>
  <c r="E168" i="3"/>
  <c r="C146" i="3"/>
  <c r="J145" i="3"/>
  <c r="N124" i="3"/>
  <c r="N123" i="3"/>
  <c r="G135" i="3"/>
  <c r="N134" i="3"/>
  <c r="M124" i="3"/>
  <c r="M123" i="3"/>
  <c r="D202" i="3"/>
  <c r="K201" i="3"/>
  <c r="J201" i="3"/>
  <c r="C202" i="3"/>
  <c r="K168" i="3"/>
  <c r="D169" i="3"/>
  <c r="F146" i="3"/>
  <c r="M145" i="3"/>
  <c r="D258" i="3" l="1"/>
  <c r="K257" i="3"/>
  <c r="L257" i="3"/>
  <c r="E258" i="3"/>
  <c r="C258" i="3"/>
  <c r="J257" i="3"/>
  <c r="C236" i="3"/>
  <c r="J235" i="3"/>
  <c r="C170" i="3"/>
  <c r="J169" i="3"/>
  <c r="D225" i="3"/>
  <c r="K224" i="3"/>
  <c r="L212" i="3"/>
  <c r="E213" i="3"/>
  <c r="D170" i="3"/>
  <c r="K169" i="3"/>
  <c r="F158" i="3"/>
  <c r="M157" i="3"/>
  <c r="L136" i="3"/>
  <c r="L135" i="3"/>
  <c r="J179" i="3"/>
  <c r="C180" i="3"/>
  <c r="D191" i="3"/>
  <c r="K190" i="3"/>
  <c r="L190" i="3"/>
  <c r="E191" i="3"/>
  <c r="M169" i="3"/>
  <c r="F170" i="3"/>
  <c r="F246" i="3"/>
  <c r="M245" i="3"/>
  <c r="M135" i="3"/>
  <c r="M136" i="3"/>
  <c r="E235" i="3"/>
  <c r="L234" i="3"/>
  <c r="G213" i="3"/>
  <c r="N212" i="3"/>
  <c r="M202" i="3"/>
  <c r="F203" i="3"/>
  <c r="J190" i="3"/>
  <c r="C191" i="3"/>
  <c r="F180" i="3"/>
  <c r="M179" i="3"/>
  <c r="E158" i="3"/>
  <c r="L157" i="3"/>
  <c r="G247" i="3"/>
  <c r="N246" i="3"/>
  <c r="F147" i="3"/>
  <c r="M146" i="3"/>
  <c r="F269" i="3"/>
  <c r="C269" i="3"/>
  <c r="E269" i="3"/>
  <c r="K146" i="3"/>
  <c r="D147" i="3"/>
  <c r="G147" i="3"/>
  <c r="N146" i="3"/>
  <c r="G235" i="3"/>
  <c r="N234" i="3"/>
  <c r="F235" i="3"/>
  <c r="M234" i="3"/>
  <c r="D203" i="3"/>
  <c r="K202" i="3"/>
  <c r="N136" i="3"/>
  <c r="N135" i="3"/>
  <c r="C147" i="3"/>
  <c r="J146" i="3"/>
  <c r="K212" i="3"/>
  <c r="D213" i="3"/>
  <c r="M224" i="3"/>
  <c r="F225" i="3"/>
  <c r="C158" i="3"/>
  <c r="J157" i="3"/>
  <c r="K180" i="3"/>
  <c r="D181" i="3"/>
  <c r="L146" i="3"/>
  <c r="E147" i="3"/>
  <c r="G224" i="3"/>
  <c r="N223" i="3"/>
  <c r="M212" i="3"/>
  <c r="F213" i="3"/>
  <c r="D269" i="3"/>
  <c r="N179" i="3"/>
  <c r="G180" i="3"/>
  <c r="N257" i="3"/>
  <c r="G258" i="3"/>
  <c r="E225" i="3"/>
  <c r="L224" i="3"/>
  <c r="J202" i="3"/>
  <c r="C203" i="3"/>
  <c r="L168" i="3"/>
  <c r="E169" i="3"/>
  <c r="C247" i="3"/>
  <c r="J246" i="3"/>
  <c r="G170" i="3"/>
  <c r="N169" i="3"/>
  <c r="M191" i="3"/>
  <c r="F192" i="3"/>
  <c r="C214" i="3"/>
  <c r="J213" i="3"/>
  <c r="L179" i="3"/>
  <c r="E180" i="3"/>
  <c r="K158" i="3"/>
  <c r="D159" i="3"/>
  <c r="J224" i="3"/>
  <c r="C225" i="3"/>
  <c r="F257" i="3"/>
  <c r="G203" i="3"/>
  <c r="N202" i="3"/>
  <c r="G159" i="3"/>
  <c r="N158" i="3"/>
  <c r="L201" i="3"/>
  <c r="E202" i="3"/>
  <c r="N191" i="3"/>
  <c r="G192" i="3"/>
  <c r="D235" i="3"/>
  <c r="K234" i="3"/>
  <c r="D247" i="3"/>
  <c r="K246" i="3"/>
  <c r="E247" i="3"/>
  <c r="L246" i="3"/>
  <c r="F270" i="3" l="1"/>
  <c r="M269" i="3"/>
  <c r="K247" i="3"/>
  <c r="D248" i="3"/>
  <c r="N159" i="3"/>
  <c r="N160" i="3"/>
  <c r="C226" i="3"/>
  <c r="J225" i="3"/>
  <c r="E181" i="3"/>
  <c r="L180" i="3"/>
  <c r="M192" i="3"/>
  <c r="F193" i="3"/>
  <c r="J203" i="3"/>
  <c r="C204" i="3"/>
  <c r="N258" i="3"/>
  <c r="G259" i="3"/>
  <c r="D182" i="3"/>
  <c r="K181" i="3"/>
  <c r="K213" i="3"/>
  <c r="D214" i="3"/>
  <c r="J180" i="3"/>
  <c r="C181" i="3"/>
  <c r="L258" i="3"/>
  <c r="E259" i="3"/>
  <c r="L202" i="3"/>
  <c r="E203" i="3"/>
  <c r="E270" i="3"/>
  <c r="L269" i="3"/>
  <c r="C248" i="3"/>
  <c r="J247" i="3"/>
  <c r="D270" i="3"/>
  <c r="K269" i="3"/>
  <c r="G225" i="3"/>
  <c r="N224" i="3"/>
  <c r="C270" i="3"/>
  <c r="J269" i="3"/>
  <c r="M235" i="3"/>
  <c r="F236" i="3"/>
  <c r="N148" i="3"/>
  <c r="N147" i="3"/>
  <c r="E281" i="3"/>
  <c r="F281" i="3"/>
  <c r="N247" i="3"/>
  <c r="G248" i="3"/>
  <c r="M180" i="3"/>
  <c r="F181" i="3"/>
  <c r="E236" i="3"/>
  <c r="L235" i="3"/>
  <c r="M246" i="3"/>
  <c r="F247" i="3"/>
  <c r="K170" i="3"/>
  <c r="D171" i="3"/>
  <c r="D226" i="3"/>
  <c r="K225" i="3"/>
  <c r="J236" i="3"/>
  <c r="C237" i="3"/>
  <c r="G281" i="3"/>
  <c r="E192" i="3"/>
  <c r="L191" i="3"/>
  <c r="L247" i="3"/>
  <c r="E248" i="3"/>
  <c r="K235" i="3"/>
  <c r="D236" i="3"/>
  <c r="G204" i="3"/>
  <c r="N203" i="3"/>
  <c r="K159" i="3"/>
  <c r="K160" i="3"/>
  <c r="L169" i="3"/>
  <c r="E170" i="3"/>
  <c r="N180" i="3"/>
  <c r="G181" i="3"/>
  <c r="F214" i="3"/>
  <c r="M213" i="3"/>
  <c r="L147" i="3"/>
  <c r="L148" i="3"/>
  <c r="M225" i="3"/>
  <c r="F226" i="3"/>
  <c r="K148" i="3"/>
  <c r="K147" i="3"/>
  <c r="J191" i="3"/>
  <c r="C192" i="3"/>
  <c r="F171" i="3"/>
  <c r="M170" i="3"/>
  <c r="E214" i="3"/>
  <c r="L213" i="3"/>
  <c r="F204" i="3"/>
  <c r="M203" i="3"/>
  <c r="G193" i="3"/>
  <c r="N192" i="3"/>
  <c r="F258" i="3"/>
  <c r="M257" i="3"/>
  <c r="C215" i="3"/>
  <c r="J214" i="3"/>
  <c r="G269" i="3"/>
  <c r="N170" i="3"/>
  <c r="G171" i="3"/>
  <c r="L225" i="3"/>
  <c r="E226" i="3"/>
  <c r="C159" i="3"/>
  <c r="J158" i="3"/>
  <c r="J147" i="3"/>
  <c r="J148" i="3"/>
  <c r="K203" i="3"/>
  <c r="D204" i="3"/>
  <c r="G236" i="3"/>
  <c r="N235" i="3"/>
  <c r="M147" i="3"/>
  <c r="M148" i="3"/>
  <c r="L158" i="3"/>
  <c r="E159" i="3"/>
  <c r="G214" i="3"/>
  <c r="N213" i="3"/>
  <c r="K191" i="3"/>
  <c r="D192" i="3"/>
  <c r="F159" i="3"/>
  <c r="M158" i="3"/>
  <c r="C171" i="3"/>
  <c r="J170" i="3"/>
  <c r="C259" i="3"/>
  <c r="J258" i="3"/>
  <c r="K258" i="3"/>
  <c r="D259" i="3"/>
  <c r="E282" i="3" l="1"/>
  <c r="L281" i="3"/>
  <c r="G215" i="3"/>
  <c r="N214" i="3"/>
  <c r="G260" i="3"/>
  <c r="N259" i="3"/>
  <c r="L159" i="3"/>
  <c r="L160" i="3"/>
  <c r="N172" i="3"/>
  <c r="N171" i="3"/>
  <c r="G194" i="3"/>
  <c r="N193" i="3"/>
  <c r="M214" i="3"/>
  <c r="F215" i="3"/>
  <c r="N281" i="3"/>
  <c r="G282" i="3"/>
  <c r="K226" i="3"/>
  <c r="D227" i="3"/>
  <c r="J270" i="3"/>
  <c r="C271" i="3"/>
  <c r="K270" i="3"/>
  <c r="D271" i="3"/>
  <c r="E271" i="3"/>
  <c r="L270" i="3"/>
  <c r="C227" i="3"/>
  <c r="J226" i="3"/>
  <c r="N236" i="3"/>
  <c r="G237" i="3"/>
  <c r="E293" i="3"/>
  <c r="D215" i="3"/>
  <c r="K214" i="3"/>
  <c r="F194" i="3"/>
  <c r="M193" i="3"/>
  <c r="K259" i="3"/>
  <c r="D260" i="3"/>
  <c r="D193" i="3"/>
  <c r="K192" i="3"/>
  <c r="C216" i="3"/>
  <c r="J215" i="3"/>
  <c r="F282" i="3"/>
  <c r="M281" i="3"/>
  <c r="M171" i="3"/>
  <c r="M172" i="3"/>
  <c r="G205" i="3"/>
  <c r="N204" i="3"/>
  <c r="J171" i="3"/>
  <c r="J172" i="3"/>
  <c r="C281" i="3"/>
  <c r="J160" i="3"/>
  <c r="J159" i="3"/>
  <c r="C193" i="3"/>
  <c r="J192" i="3"/>
  <c r="G182" i="3"/>
  <c r="N181" i="3"/>
  <c r="K236" i="3"/>
  <c r="D237" i="3"/>
  <c r="C238" i="3"/>
  <c r="J237" i="3"/>
  <c r="K171" i="3"/>
  <c r="K172" i="3"/>
  <c r="N248" i="3"/>
  <c r="G249" i="3"/>
  <c r="F237" i="3"/>
  <c r="M236" i="3"/>
  <c r="E204" i="3"/>
  <c r="L203" i="3"/>
  <c r="C182" i="3"/>
  <c r="J181" i="3"/>
  <c r="C205" i="3"/>
  <c r="J204" i="3"/>
  <c r="J259" i="3"/>
  <c r="C260" i="3"/>
  <c r="M159" i="3"/>
  <c r="M160" i="3"/>
  <c r="F227" i="3"/>
  <c r="M226" i="3"/>
  <c r="L170" i="3"/>
  <c r="E171" i="3"/>
  <c r="E249" i="3"/>
  <c r="L248" i="3"/>
  <c r="F248" i="3"/>
  <c r="M247" i="3"/>
  <c r="M181" i="3"/>
  <c r="F182" i="3"/>
  <c r="L259" i="3"/>
  <c r="E260" i="3"/>
  <c r="D249" i="3"/>
  <c r="K248" i="3"/>
  <c r="K204" i="3"/>
  <c r="D205" i="3"/>
  <c r="L226" i="3"/>
  <c r="E227" i="3"/>
  <c r="G270" i="3"/>
  <c r="N269" i="3"/>
  <c r="M258" i="3"/>
  <c r="F259" i="3"/>
  <c r="M204" i="3"/>
  <c r="F205" i="3"/>
  <c r="L214" i="3"/>
  <c r="E215" i="3"/>
  <c r="L192" i="3"/>
  <c r="E193" i="3"/>
  <c r="E237" i="3"/>
  <c r="L236" i="3"/>
  <c r="D281" i="3"/>
  <c r="G226" i="3"/>
  <c r="N225" i="3"/>
  <c r="C249" i="3"/>
  <c r="J248" i="3"/>
  <c r="K182" i="3"/>
  <c r="D183" i="3"/>
  <c r="E182" i="3"/>
  <c r="L181" i="3"/>
  <c r="F271" i="3"/>
  <c r="M270" i="3"/>
  <c r="E250" i="3" l="1"/>
  <c r="L249" i="3"/>
  <c r="L172" i="3"/>
  <c r="L171" i="3"/>
  <c r="D238" i="3"/>
  <c r="K237" i="3"/>
  <c r="N205" i="3"/>
  <c r="G206" i="3"/>
  <c r="M282" i="3"/>
  <c r="F283" i="3"/>
  <c r="D194" i="3"/>
  <c r="K193" i="3"/>
  <c r="M194" i="3"/>
  <c r="F195" i="3"/>
  <c r="L293" i="3"/>
  <c r="E294" i="3"/>
  <c r="C228" i="3"/>
  <c r="J227" i="3"/>
  <c r="E305" i="3"/>
  <c r="D305" i="3"/>
  <c r="G261" i="3"/>
  <c r="N260" i="3"/>
  <c r="G216" i="3"/>
  <c r="N215" i="3"/>
  <c r="K281" i="3"/>
  <c r="D282" i="3"/>
  <c r="K249" i="3"/>
  <c r="D250" i="3"/>
  <c r="M215" i="3"/>
  <c r="F216" i="3"/>
  <c r="L182" i="3"/>
  <c r="E183" i="3"/>
  <c r="E194" i="3"/>
  <c r="L193" i="3"/>
  <c r="D206" i="3"/>
  <c r="K205" i="3"/>
  <c r="E261" i="3"/>
  <c r="L260" i="3"/>
  <c r="J281" i="3"/>
  <c r="C282" i="3"/>
  <c r="K183" i="3"/>
  <c r="K184" i="3"/>
  <c r="D293" i="3"/>
  <c r="G271" i="3"/>
  <c r="N270" i="3"/>
  <c r="M248" i="3"/>
  <c r="F249" i="3"/>
  <c r="C206" i="3"/>
  <c r="J205" i="3"/>
  <c r="E205" i="3"/>
  <c r="L204" i="3"/>
  <c r="F293" i="3"/>
  <c r="J193" i="3"/>
  <c r="C194" i="3"/>
  <c r="D261" i="3"/>
  <c r="K260" i="3"/>
  <c r="G238" i="3"/>
  <c r="N237" i="3"/>
  <c r="J271" i="3"/>
  <c r="C272" i="3"/>
  <c r="G283" i="3"/>
  <c r="N282" i="3"/>
  <c r="E238" i="3"/>
  <c r="L237" i="3"/>
  <c r="M227" i="3"/>
  <c r="F228" i="3"/>
  <c r="C183" i="3"/>
  <c r="J182" i="3"/>
  <c r="F238" i="3"/>
  <c r="M237" i="3"/>
  <c r="J238" i="3"/>
  <c r="C239" i="3"/>
  <c r="G183" i="3"/>
  <c r="N182" i="3"/>
  <c r="D272" i="3"/>
  <c r="K271" i="3"/>
  <c r="K227" i="3"/>
  <c r="D228" i="3"/>
  <c r="C250" i="3"/>
  <c r="J249" i="3"/>
  <c r="F206" i="3"/>
  <c r="M205" i="3"/>
  <c r="M271" i="3"/>
  <c r="F272" i="3"/>
  <c r="N226" i="3"/>
  <c r="G227" i="3"/>
  <c r="E216" i="3"/>
  <c r="L215" i="3"/>
  <c r="F260" i="3"/>
  <c r="M259" i="3"/>
  <c r="E228" i="3"/>
  <c r="L227" i="3"/>
  <c r="F183" i="3"/>
  <c r="M182" i="3"/>
  <c r="J260" i="3"/>
  <c r="C261" i="3"/>
  <c r="G250" i="3"/>
  <c r="N249" i="3"/>
  <c r="J216" i="3"/>
  <c r="C217" i="3"/>
  <c r="D216" i="3"/>
  <c r="K215" i="3"/>
  <c r="L271" i="3"/>
  <c r="E272" i="3"/>
  <c r="G293" i="3"/>
  <c r="G195" i="3"/>
  <c r="N194" i="3"/>
  <c r="C293" i="3"/>
  <c r="L282" i="3"/>
  <c r="E283" i="3"/>
  <c r="D306" i="3" l="1"/>
  <c r="K305" i="3"/>
  <c r="N195" i="3"/>
  <c r="N196" i="3"/>
  <c r="F284" i="3"/>
  <c r="M283" i="3"/>
  <c r="N293" i="3"/>
  <c r="G294" i="3"/>
  <c r="L228" i="3"/>
  <c r="E229" i="3"/>
  <c r="L216" i="3"/>
  <c r="E217" i="3"/>
  <c r="J250" i="3"/>
  <c r="C251" i="3"/>
  <c r="D273" i="3"/>
  <c r="K272" i="3"/>
  <c r="J184" i="3"/>
  <c r="J183" i="3"/>
  <c r="L238" i="3"/>
  <c r="E239" i="3"/>
  <c r="G305" i="3"/>
  <c r="N238" i="3"/>
  <c r="G239" i="3"/>
  <c r="L261" i="3"/>
  <c r="E262" i="3"/>
  <c r="E195" i="3"/>
  <c r="L194" i="3"/>
  <c r="G217" i="3"/>
  <c r="N216" i="3"/>
  <c r="E317" i="3"/>
  <c r="D317" i="3"/>
  <c r="J228" i="3"/>
  <c r="C229" i="3"/>
  <c r="D239" i="3"/>
  <c r="K238" i="3"/>
  <c r="L283" i="3"/>
  <c r="E284" i="3"/>
  <c r="C218" i="3"/>
  <c r="J217" i="3"/>
  <c r="G228" i="3"/>
  <c r="N227" i="3"/>
  <c r="D229" i="3"/>
  <c r="K228" i="3"/>
  <c r="F229" i="3"/>
  <c r="M228" i="3"/>
  <c r="J272" i="3"/>
  <c r="C273" i="3"/>
  <c r="M293" i="3"/>
  <c r="F294" i="3"/>
  <c r="J206" i="3"/>
  <c r="C207" i="3"/>
  <c r="N271" i="3"/>
  <c r="G272" i="3"/>
  <c r="J282" i="3"/>
  <c r="C283" i="3"/>
  <c r="L183" i="3"/>
  <c r="L184" i="3"/>
  <c r="K282" i="3"/>
  <c r="D283" i="3"/>
  <c r="L294" i="3"/>
  <c r="E295" i="3"/>
  <c r="G207" i="3"/>
  <c r="N206" i="3"/>
  <c r="E273" i="3"/>
  <c r="L272" i="3"/>
  <c r="C262" i="3"/>
  <c r="J261" i="3"/>
  <c r="M272" i="3"/>
  <c r="F273" i="3"/>
  <c r="C240" i="3"/>
  <c r="J239" i="3"/>
  <c r="C195" i="3"/>
  <c r="J194" i="3"/>
  <c r="E206" i="3"/>
  <c r="L205" i="3"/>
  <c r="M216" i="3"/>
  <c r="F217" i="3"/>
  <c r="D251" i="3"/>
  <c r="K250" i="3"/>
  <c r="M195" i="3"/>
  <c r="M196" i="3"/>
  <c r="C294" i="3"/>
  <c r="J293" i="3"/>
  <c r="L305" i="3"/>
  <c r="E306" i="3"/>
  <c r="K216" i="3"/>
  <c r="D217" i="3"/>
  <c r="G251" i="3"/>
  <c r="N250" i="3"/>
  <c r="M183" i="3"/>
  <c r="M184" i="3"/>
  <c r="F261" i="3"/>
  <c r="M260" i="3"/>
  <c r="F207" i="3"/>
  <c r="M206" i="3"/>
  <c r="N183" i="3"/>
  <c r="N184" i="3"/>
  <c r="M238" i="3"/>
  <c r="F239" i="3"/>
  <c r="G284" i="3"/>
  <c r="N283" i="3"/>
  <c r="K261" i="3"/>
  <c r="D262" i="3"/>
  <c r="F250" i="3"/>
  <c r="M249" i="3"/>
  <c r="D294" i="3"/>
  <c r="K293" i="3"/>
  <c r="K206" i="3"/>
  <c r="D207" i="3"/>
  <c r="F305" i="3"/>
  <c r="N261" i="3"/>
  <c r="G262" i="3"/>
  <c r="C317" i="3"/>
  <c r="C305" i="3"/>
  <c r="K194" i="3"/>
  <c r="D195" i="3"/>
  <c r="L250" i="3"/>
  <c r="E251" i="3"/>
  <c r="E230" i="3" l="1"/>
  <c r="L229" i="3"/>
  <c r="L251" i="3"/>
  <c r="E252" i="3"/>
  <c r="L262" i="3"/>
  <c r="E263" i="3"/>
  <c r="N305" i="3"/>
  <c r="G306" i="3"/>
  <c r="M284" i="3"/>
  <c r="F285" i="3"/>
  <c r="G263" i="3"/>
  <c r="N262" i="3"/>
  <c r="N284" i="3"/>
  <c r="G285" i="3"/>
  <c r="N251" i="3"/>
  <c r="G252" i="3"/>
  <c r="J195" i="3"/>
  <c r="J196" i="3"/>
  <c r="E274" i="3"/>
  <c r="L273" i="3"/>
  <c r="K317" i="3"/>
  <c r="D318" i="3"/>
  <c r="L195" i="3"/>
  <c r="L196" i="3"/>
  <c r="J305" i="3"/>
  <c r="C306" i="3"/>
  <c r="M239" i="3"/>
  <c r="F240" i="3"/>
  <c r="D218" i="3"/>
  <c r="K217" i="3"/>
  <c r="G273" i="3"/>
  <c r="N272" i="3"/>
  <c r="M294" i="3"/>
  <c r="F295" i="3"/>
  <c r="M305" i="3"/>
  <c r="F306" i="3"/>
  <c r="K294" i="3"/>
  <c r="D295" i="3"/>
  <c r="M207" i="3"/>
  <c r="M208" i="3"/>
  <c r="C295" i="3"/>
  <c r="J294" i="3"/>
  <c r="K251" i="3"/>
  <c r="D252" i="3"/>
  <c r="L206" i="3"/>
  <c r="E207" i="3"/>
  <c r="J240" i="3"/>
  <c r="C241" i="3"/>
  <c r="J262" i="3"/>
  <c r="C263" i="3"/>
  <c r="N207" i="3"/>
  <c r="N208" i="3"/>
  <c r="F317" i="3"/>
  <c r="F230" i="3"/>
  <c r="M229" i="3"/>
  <c r="G229" i="3"/>
  <c r="N228" i="3"/>
  <c r="C219" i="3"/>
  <c r="J218" i="3"/>
  <c r="D240" i="3"/>
  <c r="K239" i="3"/>
  <c r="C329" i="3"/>
  <c r="G218" i="3"/>
  <c r="N217" i="3"/>
  <c r="E240" i="3"/>
  <c r="L239" i="3"/>
  <c r="L217" i="3"/>
  <c r="E218" i="3"/>
  <c r="G295" i="3"/>
  <c r="N294" i="3"/>
  <c r="F251" i="3"/>
  <c r="M250" i="3"/>
  <c r="F262" i="3"/>
  <c r="M261" i="3"/>
  <c r="D230" i="3"/>
  <c r="K229" i="3"/>
  <c r="E318" i="3"/>
  <c r="L317" i="3"/>
  <c r="C252" i="3"/>
  <c r="J251" i="3"/>
  <c r="D263" i="3"/>
  <c r="K262" i="3"/>
  <c r="K195" i="3"/>
  <c r="K196" i="3"/>
  <c r="C318" i="3"/>
  <c r="J317" i="3"/>
  <c r="K207" i="3"/>
  <c r="K208" i="3"/>
  <c r="L306" i="3"/>
  <c r="E307" i="3"/>
  <c r="F218" i="3"/>
  <c r="M217" i="3"/>
  <c r="M273" i="3"/>
  <c r="F274" i="3"/>
  <c r="L295" i="3"/>
  <c r="E296" i="3"/>
  <c r="D284" i="3"/>
  <c r="K283" i="3"/>
  <c r="C284" i="3"/>
  <c r="J283" i="3"/>
  <c r="J207" i="3"/>
  <c r="J208" i="3"/>
  <c r="J273" i="3"/>
  <c r="C274" i="3"/>
  <c r="E285" i="3"/>
  <c r="L284" i="3"/>
  <c r="J229" i="3"/>
  <c r="C230" i="3"/>
  <c r="E329" i="3"/>
  <c r="N239" i="3"/>
  <c r="G240" i="3"/>
  <c r="K273" i="3"/>
  <c r="D274" i="3"/>
  <c r="G317" i="3"/>
  <c r="K306" i="3"/>
  <c r="D307" i="3"/>
  <c r="M230" i="3" l="1"/>
  <c r="F231" i="3"/>
  <c r="C307" i="3"/>
  <c r="J306" i="3"/>
  <c r="E264" i="3"/>
  <c r="L263" i="3"/>
  <c r="E308" i="3"/>
  <c r="L307" i="3"/>
  <c r="M317" i="3"/>
  <c r="F318" i="3"/>
  <c r="J295" i="3"/>
  <c r="C296" i="3"/>
  <c r="K218" i="3"/>
  <c r="D219" i="3"/>
  <c r="D329" i="3"/>
  <c r="L230" i="3"/>
  <c r="E231" i="3"/>
  <c r="C285" i="3"/>
  <c r="J284" i="3"/>
  <c r="F219" i="3"/>
  <c r="M218" i="3"/>
  <c r="K230" i="3"/>
  <c r="D231" i="3"/>
  <c r="J329" i="3"/>
  <c r="C330" i="3"/>
  <c r="C264" i="3"/>
  <c r="J263" i="3"/>
  <c r="K295" i="3"/>
  <c r="D296" i="3"/>
  <c r="G286" i="3"/>
  <c r="N285" i="3"/>
  <c r="D308" i="3"/>
  <c r="K307" i="3"/>
  <c r="E330" i="3"/>
  <c r="L329" i="3"/>
  <c r="L285" i="3"/>
  <c r="E286" i="3"/>
  <c r="K284" i="3"/>
  <c r="D285" i="3"/>
  <c r="C319" i="3"/>
  <c r="J318" i="3"/>
  <c r="D264" i="3"/>
  <c r="K263" i="3"/>
  <c r="L318" i="3"/>
  <c r="E319" i="3"/>
  <c r="F263" i="3"/>
  <c r="M262" i="3"/>
  <c r="G296" i="3"/>
  <c r="N295" i="3"/>
  <c r="E241" i="3"/>
  <c r="L240" i="3"/>
  <c r="F341" i="3"/>
  <c r="D241" i="3"/>
  <c r="K240" i="3"/>
  <c r="N229" i="3"/>
  <c r="G230" i="3"/>
  <c r="C242" i="3"/>
  <c r="C243" i="3" s="1"/>
  <c r="J241" i="3"/>
  <c r="D253" i="3"/>
  <c r="K252" i="3"/>
  <c r="F307" i="3"/>
  <c r="M306" i="3"/>
  <c r="F241" i="3"/>
  <c r="M240" i="3"/>
  <c r="N252" i="3"/>
  <c r="G253" i="3"/>
  <c r="G307" i="3"/>
  <c r="N306" i="3"/>
  <c r="E253" i="3"/>
  <c r="L252" i="3"/>
  <c r="N317" i="3"/>
  <c r="G318" i="3"/>
  <c r="C253" i="3"/>
  <c r="J252" i="3"/>
  <c r="F252" i="3"/>
  <c r="M251" i="3"/>
  <c r="G219" i="3"/>
  <c r="N218" i="3"/>
  <c r="J219" i="3"/>
  <c r="J220" i="3"/>
  <c r="L207" i="3"/>
  <c r="L208" i="3"/>
  <c r="M295" i="3"/>
  <c r="F296" i="3"/>
  <c r="D319" i="3"/>
  <c r="K318" i="3"/>
  <c r="F286" i="3"/>
  <c r="M285" i="3"/>
  <c r="D275" i="3"/>
  <c r="K274" i="3"/>
  <c r="M274" i="3"/>
  <c r="F275" i="3"/>
  <c r="G241" i="3"/>
  <c r="N240" i="3"/>
  <c r="C231" i="3"/>
  <c r="J230" i="3"/>
  <c r="C275" i="3"/>
  <c r="J274" i="3"/>
  <c r="E297" i="3"/>
  <c r="L296" i="3"/>
  <c r="E219" i="3"/>
  <c r="L218" i="3"/>
  <c r="G341" i="3"/>
  <c r="G274" i="3"/>
  <c r="N273" i="3"/>
  <c r="L274" i="3"/>
  <c r="E275" i="3"/>
  <c r="N263" i="3"/>
  <c r="G264" i="3"/>
  <c r="F329" i="3"/>
  <c r="G329" i="3"/>
  <c r="F342" i="3" l="1"/>
  <c r="M341" i="3"/>
  <c r="L241" i="3"/>
  <c r="E242" i="3"/>
  <c r="G287" i="3"/>
  <c r="N286" i="3"/>
  <c r="K219" i="3"/>
  <c r="K220" i="3"/>
  <c r="F319" i="3"/>
  <c r="M318" i="3"/>
  <c r="N264" i="3"/>
  <c r="G265" i="3"/>
  <c r="N253" i="3"/>
  <c r="G254" i="3"/>
  <c r="E320" i="3"/>
  <c r="L319" i="3"/>
  <c r="L286" i="3"/>
  <c r="E287" i="3"/>
  <c r="D297" i="3"/>
  <c r="K296" i="3"/>
  <c r="J330" i="3"/>
  <c r="C331" i="3"/>
  <c r="L231" i="3"/>
  <c r="L232" i="3"/>
  <c r="E265" i="3"/>
  <c r="L264" i="3"/>
  <c r="L297" i="3"/>
  <c r="E298" i="3"/>
  <c r="F253" i="3"/>
  <c r="M252" i="3"/>
  <c r="F242" i="3"/>
  <c r="M241" i="3"/>
  <c r="D254" i="3"/>
  <c r="K253" i="3"/>
  <c r="F353" i="3"/>
  <c r="E353" i="3"/>
  <c r="D265" i="3"/>
  <c r="K264" i="3"/>
  <c r="C265" i="3"/>
  <c r="J264" i="3"/>
  <c r="M231" i="3"/>
  <c r="M232" i="3"/>
  <c r="G275" i="3"/>
  <c r="N274" i="3"/>
  <c r="L219" i="3"/>
  <c r="L220" i="3"/>
  <c r="J275" i="3"/>
  <c r="C276" i="3"/>
  <c r="N241" i="3"/>
  <c r="G242" i="3"/>
  <c r="K275" i="3"/>
  <c r="D276" i="3"/>
  <c r="K319" i="3"/>
  <c r="D320" i="3"/>
  <c r="N219" i="3"/>
  <c r="N220" i="3"/>
  <c r="C254" i="3"/>
  <c r="J253" i="3"/>
  <c r="L253" i="3"/>
  <c r="E254" i="3"/>
  <c r="F308" i="3"/>
  <c r="M307" i="3"/>
  <c r="J242" i="3"/>
  <c r="D242" i="3"/>
  <c r="K241" i="3"/>
  <c r="C341" i="3"/>
  <c r="N296" i="3"/>
  <c r="G297" i="3"/>
  <c r="C320" i="3"/>
  <c r="J319" i="3"/>
  <c r="D309" i="3"/>
  <c r="K308" i="3"/>
  <c r="M219" i="3"/>
  <c r="M220" i="3"/>
  <c r="J296" i="3"/>
  <c r="C297" i="3"/>
  <c r="F330" i="3"/>
  <c r="M329" i="3"/>
  <c r="N341" i="3"/>
  <c r="G342" i="3"/>
  <c r="J231" i="3"/>
  <c r="J232" i="3"/>
  <c r="F287" i="3"/>
  <c r="M286" i="3"/>
  <c r="G308" i="3"/>
  <c r="N307" i="3"/>
  <c r="F264" i="3"/>
  <c r="M263" i="3"/>
  <c r="L330" i="3"/>
  <c r="E331" i="3"/>
  <c r="J285" i="3"/>
  <c r="C286" i="3"/>
  <c r="G330" i="3"/>
  <c r="N329" i="3"/>
  <c r="E276" i="3"/>
  <c r="L275" i="3"/>
  <c r="M275" i="3"/>
  <c r="F276" i="3"/>
  <c r="M296" i="3"/>
  <c r="F297" i="3"/>
  <c r="G319" i="3"/>
  <c r="N318" i="3"/>
  <c r="G231" i="3"/>
  <c r="N230" i="3"/>
  <c r="D353" i="3"/>
  <c r="K285" i="3"/>
  <c r="D286" i="3"/>
  <c r="K231" i="3"/>
  <c r="K232" i="3"/>
  <c r="D330" i="3"/>
  <c r="K329" i="3"/>
  <c r="E341" i="3"/>
  <c r="E309" i="3"/>
  <c r="L308" i="3"/>
  <c r="J307" i="3"/>
  <c r="C308" i="3"/>
  <c r="D341" i="3"/>
  <c r="E354" i="3" l="1"/>
  <c r="L353" i="3"/>
  <c r="L309" i="3"/>
  <c r="E310" i="3"/>
  <c r="J286" i="3"/>
  <c r="C287" i="3"/>
  <c r="C298" i="3"/>
  <c r="J297" i="3"/>
  <c r="N297" i="3"/>
  <c r="G298" i="3"/>
  <c r="J243" i="3"/>
  <c r="J244" i="3"/>
  <c r="G276" i="3"/>
  <c r="N275" i="3"/>
  <c r="J265" i="3"/>
  <c r="C266" i="3"/>
  <c r="F365" i="3"/>
  <c r="D365" i="3"/>
  <c r="F243" i="3"/>
  <c r="M242" i="3"/>
  <c r="D298" i="3"/>
  <c r="K297" i="3"/>
  <c r="E321" i="3"/>
  <c r="L320" i="3"/>
  <c r="M319" i="3"/>
  <c r="F320" i="3"/>
  <c r="N287" i="3"/>
  <c r="G288" i="3"/>
  <c r="D342" i="3"/>
  <c r="K341" i="3"/>
  <c r="G343" i="3"/>
  <c r="N342" i="3"/>
  <c r="G353" i="3"/>
  <c r="J308" i="3"/>
  <c r="C309" i="3"/>
  <c r="L341" i="3"/>
  <c r="E342" i="3"/>
  <c r="D354" i="3"/>
  <c r="K353" i="3"/>
  <c r="N231" i="3"/>
  <c r="N232" i="3"/>
  <c r="E277" i="3"/>
  <c r="L276" i="3"/>
  <c r="M264" i="3"/>
  <c r="F265" i="3"/>
  <c r="F288" i="3"/>
  <c r="M287" i="3"/>
  <c r="K309" i="3"/>
  <c r="D310" i="3"/>
  <c r="D321" i="3"/>
  <c r="K320" i="3"/>
  <c r="G243" i="3"/>
  <c r="N242" i="3"/>
  <c r="J331" i="3"/>
  <c r="C332" i="3"/>
  <c r="E288" i="3"/>
  <c r="L287" i="3"/>
  <c r="N265" i="3"/>
  <c r="G266" i="3"/>
  <c r="E243" i="3"/>
  <c r="L242" i="3"/>
  <c r="D331" i="3"/>
  <c r="K330" i="3"/>
  <c r="M353" i="3"/>
  <c r="F354" i="3"/>
  <c r="N319" i="3"/>
  <c r="G320" i="3"/>
  <c r="G331" i="3"/>
  <c r="N330" i="3"/>
  <c r="G309" i="3"/>
  <c r="N308" i="3"/>
  <c r="M330" i="3"/>
  <c r="F331" i="3"/>
  <c r="C321" i="3"/>
  <c r="J320" i="3"/>
  <c r="E255" i="3"/>
  <c r="L254" i="3"/>
  <c r="D277" i="3"/>
  <c r="K276" i="3"/>
  <c r="J276" i="3"/>
  <c r="C277" i="3"/>
  <c r="L298" i="3"/>
  <c r="E299" i="3"/>
  <c r="N254" i="3"/>
  <c r="G255" i="3"/>
  <c r="F298" i="3"/>
  <c r="M297" i="3"/>
  <c r="D287" i="3"/>
  <c r="K286" i="3"/>
  <c r="M276" i="3"/>
  <c r="F277" i="3"/>
  <c r="L331" i="3"/>
  <c r="E332" i="3"/>
  <c r="C342" i="3"/>
  <c r="J341" i="3"/>
  <c r="K242" i="3"/>
  <c r="D243" i="3"/>
  <c r="M308" i="3"/>
  <c r="F309" i="3"/>
  <c r="J254" i="3"/>
  <c r="C255" i="3"/>
  <c r="D266" i="3"/>
  <c r="K265" i="3"/>
  <c r="C365" i="3"/>
  <c r="K254" i="3"/>
  <c r="D255" i="3"/>
  <c r="F254" i="3"/>
  <c r="M253" i="3"/>
  <c r="E266" i="3"/>
  <c r="L265" i="3"/>
  <c r="C353" i="3"/>
  <c r="M342" i="3"/>
  <c r="F343" i="3"/>
  <c r="F366" i="3" l="1"/>
  <c r="M365" i="3"/>
  <c r="G299" i="3"/>
  <c r="N298" i="3"/>
  <c r="K255" i="3"/>
  <c r="K256" i="3"/>
  <c r="F310" i="3"/>
  <c r="M309" i="3"/>
  <c r="M277" i="3"/>
  <c r="F278" i="3"/>
  <c r="L299" i="3"/>
  <c r="E300" i="3"/>
  <c r="N320" i="3"/>
  <c r="G321" i="3"/>
  <c r="G267" i="3"/>
  <c r="N266" i="3"/>
  <c r="C333" i="3"/>
  <c r="J332" i="3"/>
  <c r="D311" i="3"/>
  <c r="K310" i="3"/>
  <c r="M265" i="3"/>
  <c r="F266" i="3"/>
  <c r="E343" i="3"/>
  <c r="L342" i="3"/>
  <c r="N353" i="3"/>
  <c r="G354" i="3"/>
  <c r="D343" i="3"/>
  <c r="K342" i="3"/>
  <c r="L321" i="3"/>
  <c r="E322" i="3"/>
  <c r="M243" i="3"/>
  <c r="M244" i="3"/>
  <c r="G277" i="3"/>
  <c r="N276" i="3"/>
  <c r="G365" i="3"/>
  <c r="F255" i="3"/>
  <c r="M254" i="3"/>
  <c r="L288" i="3"/>
  <c r="E289" i="3"/>
  <c r="K321" i="3"/>
  <c r="D322" i="3"/>
  <c r="L277" i="3"/>
  <c r="E278" i="3"/>
  <c r="C288" i="3"/>
  <c r="J287" i="3"/>
  <c r="M343" i="3"/>
  <c r="F344" i="3"/>
  <c r="F299" i="3"/>
  <c r="M298" i="3"/>
  <c r="D278" i="3"/>
  <c r="K277" i="3"/>
  <c r="G310" i="3"/>
  <c r="N309" i="3"/>
  <c r="D332" i="3"/>
  <c r="K331" i="3"/>
  <c r="N243" i="3"/>
  <c r="N244" i="3"/>
  <c r="M320" i="3"/>
  <c r="F321" i="3"/>
  <c r="C267" i="3"/>
  <c r="J266" i="3"/>
  <c r="L310" i="3"/>
  <c r="E311" i="3"/>
  <c r="C354" i="3"/>
  <c r="J353" i="3"/>
  <c r="C366" i="3"/>
  <c r="J365" i="3"/>
  <c r="K287" i="3"/>
  <c r="D288" i="3"/>
  <c r="L255" i="3"/>
  <c r="L256" i="3"/>
  <c r="N331" i="3"/>
  <c r="G332" i="3"/>
  <c r="L243" i="3"/>
  <c r="L244" i="3"/>
  <c r="K365" i="3"/>
  <c r="D366" i="3"/>
  <c r="F289" i="3"/>
  <c r="M288" i="3"/>
  <c r="K354" i="3"/>
  <c r="D355" i="3"/>
  <c r="G289" i="3"/>
  <c r="N288" i="3"/>
  <c r="L266" i="3"/>
  <c r="E267" i="3"/>
  <c r="D267" i="3"/>
  <c r="K266" i="3"/>
  <c r="C343" i="3"/>
  <c r="J342" i="3"/>
  <c r="C322" i="3"/>
  <c r="J321" i="3"/>
  <c r="J255" i="3"/>
  <c r="J256" i="3"/>
  <c r="K243" i="3"/>
  <c r="K244" i="3"/>
  <c r="E333" i="3"/>
  <c r="L332" i="3"/>
  <c r="N255" i="3"/>
  <c r="N256" i="3"/>
  <c r="C278" i="3"/>
  <c r="J277" i="3"/>
  <c r="F332" i="3"/>
  <c r="M331" i="3"/>
  <c r="F355" i="3"/>
  <c r="M354" i="3"/>
  <c r="C310" i="3"/>
  <c r="J309" i="3"/>
  <c r="G344" i="3"/>
  <c r="N343" i="3"/>
  <c r="E365" i="3"/>
  <c r="K298" i="3"/>
  <c r="D299" i="3"/>
  <c r="E377" i="3"/>
  <c r="F377" i="3"/>
  <c r="C377" i="3"/>
  <c r="J298" i="3"/>
  <c r="C299" i="3"/>
  <c r="E355" i="3"/>
  <c r="L354" i="3"/>
  <c r="M377" i="3" l="1"/>
  <c r="F378" i="3"/>
  <c r="C378" i="3"/>
  <c r="J377" i="3"/>
  <c r="L377" i="3"/>
  <c r="E378" i="3"/>
  <c r="K299" i="3"/>
  <c r="D300" i="3"/>
  <c r="C279" i="3"/>
  <c r="J278" i="3"/>
  <c r="J343" i="3"/>
  <c r="C344" i="3"/>
  <c r="J354" i="3"/>
  <c r="C355" i="3"/>
  <c r="G311" i="3"/>
  <c r="N310" i="3"/>
  <c r="F300" i="3"/>
  <c r="M299" i="3"/>
  <c r="C289" i="3"/>
  <c r="J288" i="3"/>
  <c r="M255" i="3"/>
  <c r="M256" i="3"/>
  <c r="G355" i="3"/>
  <c r="N354" i="3"/>
  <c r="N321" i="3"/>
  <c r="G322" i="3"/>
  <c r="F279" i="3"/>
  <c r="M278" i="3"/>
  <c r="L355" i="3"/>
  <c r="E356" i="3"/>
  <c r="D389" i="3"/>
  <c r="F389" i="3"/>
  <c r="E389" i="3"/>
  <c r="E312" i="3"/>
  <c r="L311" i="3"/>
  <c r="F322" i="3"/>
  <c r="M321" i="3"/>
  <c r="M344" i="3"/>
  <c r="F345" i="3"/>
  <c r="E279" i="3"/>
  <c r="L278" i="3"/>
  <c r="L289" i="3"/>
  <c r="E290" i="3"/>
  <c r="N365" i="3"/>
  <c r="G366" i="3"/>
  <c r="C334" i="3"/>
  <c r="J333" i="3"/>
  <c r="G377" i="3"/>
  <c r="F356" i="3"/>
  <c r="M355" i="3"/>
  <c r="L322" i="3"/>
  <c r="E323" i="3"/>
  <c r="J299" i="3"/>
  <c r="C300" i="3"/>
  <c r="E366" i="3"/>
  <c r="L365" i="3"/>
  <c r="C311" i="3"/>
  <c r="J310" i="3"/>
  <c r="F333" i="3"/>
  <c r="M332" i="3"/>
  <c r="J322" i="3"/>
  <c r="C323" i="3"/>
  <c r="K267" i="3"/>
  <c r="K268" i="3"/>
  <c r="G290" i="3"/>
  <c r="N289" i="3"/>
  <c r="F290" i="3"/>
  <c r="M289" i="3"/>
  <c r="C367" i="3"/>
  <c r="J366" i="3"/>
  <c r="K332" i="3"/>
  <c r="D333" i="3"/>
  <c r="K278" i="3"/>
  <c r="D279" i="3"/>
  <c r="E301" i="3"/>
  <c r="L300" i="3"/>
  <c r="C389" i="3"/>
  <c r="N344" i="3"/>
  <c r="G345" i="3"/>
  <c r="L333" i="3"/>
  <c r="E334" i="3"/>
  <c r="J267" i="3"/>
  <c r="J268" i="3"/>
  <c r="F267" i="3"/>
  <c r="M266" i="3"/>
  <c r="D377" i="3"/>
  <c r="L267" i="3"/>
  <c r="L268" i="3"/>
  <c r="K355" i="3"/>
  <c r="D356" i="3"/>
  <c r="D367" i="3"/>
  <c r="K366" i="3"/>
  <c r="G333" i="3"/>
  <c r="N332" i="3"/>
  <c r="K288" i="3"/>
  <c r="D289" i="3"/>
  <c r="D323" i="3"/>
  <c r="K322" i="3"/>
  <c r="G278" i="3"/>
  <c r="N277" i="3"/>
  <c r="D344" i="3"/>
  <c r="K343" i="3"/>
  <c r="E344" i="3"/>
  <c r="L343" i="3"/>
  <c r="D312" i="3"/>
  <c r="K311" i="3"/>
  <c r="N267" i="3"/>
  <c r="N268" i="3"/>
  <c r="M310" i="3"/>
  <c r="F311" i="3"/>
  <c r="N299" i="3"/>
  <c r="G300" i="3"/>
  <c r="F367" i="3"/>
  <c r="M366" i="3"/>
  <c r="K356" i="3" l="1"/>
  <c r="D357" i="3"/>
  <c r="N300" i="3"/>
  <c r="G301" i="3"/>
  <c r="D290" i="3"/>
  <c r="K289" i="3"/>
  <c r="F390" i="3"/>
  <c r="M389" i="3"/>
  <c r="L301" i="3"/>
  <c r="E302" i="3"/>
  <c r="F291" i="3"/>
  <c r="M290" i="3"/>
  <c r="F334" i="3"/>
  <c r="M333" i="3"/>
  <c r="E367" i="3"/>
  <c r="L366" i="3"/>
  <c r="F357" i="3"/>
  <c r="M356" i="3"/>
  <c r="E291" i="3"/>
  <c r="L290" i="3"/>
  <c r="M345" i="3"/>
  <c r="F346" i="3"/>
  <c r="C345" i="3"/>
  <c r="J344" i="3"/>
  <c r="K300" i="3"/>
  <c r="D301" i="3"/>
  <c r="E345" i="3"/>
  <c r="L344" i="3"/>
  <c r="N278" i="3"/>
  <c r="G279" i="3"/>
  <c r="K367" i="3"/>
  <c r="D368" i="3"/>
  <c r="E335" i="3"/>
  <c r="L334" i="3"/>
  <c r="K279" i="3"/>
  <c r="K280" i="3"/>
  <c r="J323" i="3"/>
  <c r="C324" i="3"/>
  <c r="L323" i="3"/>
  <c r="E324" i="3"/>
  <c r="C335" i="3"/>
  <c r="J334" i="3"/>
  <c r="L312" i="3"/>
  <c r="E313" i="3"/>
  <c r="G389" i="3"/>
  <c r="M279" i="3"/>
  <c r="M280" i="3"/>
  <c r="G356" i="3"/>
  <c r="N355" i="3"/>
  <c r="C290" i="3"/>
  <c r="J289" i="3"/>
  <c r="G312" i="3"/>
  <c r="N311" i="3"/>
  <c r="C379" i="3"/>
  <c r="J378" i="3"/>
  <c r="M311" i="3"/>
  <c r="F312" i="3"/>
  <c r="K377" i="3"/>
  <c r="D378" i="3"/>
  <c r="J389" i="3"/>
  <c r="C390" i="3"/>
  <c r="J367" i="3"/>
  <c r="C368" i="3"/>
  <c r="J311" i="3"/>
  <c r="C312" i="3"/>
  <c r="L356" i="3"/>
  <c r="E357" i="3"/>
  <c r="N322" i="3"/>
  <c r="G323" i="3"/>
  <c r="J355" i="3"/>
  <c r="C356" i="3"/>
  <c r="E379" i="3"/>
  <c r="L378" i="3"/>
  <c r="F379" i="3"/>
  <c r="M378" i="3"/>
  <c r="M267" i="3"/>
  <c r="M268" i="3"/>
  <c r="G291" i="3"/>
  <c r="N290" i="3"/>
  <c r="D390" i="3"/>
  <c r="K389" i="3"/>
  <c r="L389" i="3"/>
  <c r="E390" i="3"/>
  <c r="G367" i="3"/>
  <c r="N366" i="3"/>
  <c r="F368" i="3"/>
  <c r="M367" i="3"/>
  <c r="K312" i="3"/>
  <c r="D313" i="3"/>
  <c r="D345" i="3"/>
  <c r="K344" i="3"/>
  <c r="D324" i="3"/>
  <c r="K323" i="3"/>
  <c r="G334" i="3"/>
  <c r="N333" i="3"/>
  <c r="N345" i="3"/>
  <c r="G346" i="3"/>
  <c r="D334" i="3"/>
  <c r="K333" i="3"/>
  <c r="C301" i="3"/>
  <c r="J300" i="3"/>
  <c r="N377" i="3"/>
  <c r="G378" i="3"/>
  <c r="L279" i="3"/>
  <c r="L280" i="3"/>
  <c r="F323" i="3"/>
  <c r="M322" i="3"/>
  <c r="F401" i="3"/>
  <c r="D401" i="3"/>
  <c r="E401" i="3"/>
  <c r="F301" i="3"/>
  <c r="M300" i="3"/>
  <c r="J279" i="3"/>
  <c r="J280" i="3"/>
  <c r="K401" i="3" l="1"/>
  <c r="D402" i="3"/>
  <c r="F402" i="3"/>
  <c r="M401" i="3"/>
  <c r="L401" i="3"/>
  <c r="E402" i="3"/>
  <c r="F302" i="3"/>
  <c r="M301" i="3"/>
  <c r="C302" i="3"/>
  <c r="J301" i="3"/>
  <c r="D325" i="3"/>
  <c r="K324" i="3"/>
  <c r="N367" i="3"/>
  <c r="G368" i="3"/>
  <c r="D391" i="3"/>
  <c r="K390" i="3"/>
  <c r="E380" i="3"/>
  <c r="L379" i="3"/>
  <c r="N312" i="3"/>
  <c r="G313" i="3"/>
  <c r="G357" i="3"/>
  <c r="N356" i="3"/>
  <c r="J324" i="3"/>
  <c r="C325" i="3"/>
  <c r="N279" i="3"/>
  <c r="N280" i="3"/>
  <c r="D302" i="3"/>
  <c r="K301" i="3"/>
  <c r="G302" i="3"/>
  <c r="N301" i="3"/>
  <c r="G379" i="3"/>
  <c r="N378" i="3"/>
  <c r="L390" i="3"/>
  <c r="E391" i="3"/>
  <c r="J356" i="3"/>
  <c r="C357" i="3"/>
  <c r="E358" i="3"/>
  <c r="L357" i="3"/>
  <c r="J368" i="3"/>
  <c r="C369" i="3"/>
  <c r="D379" i="3"/>
  <c r="K378" i="3"/>
  <c r="G401" i="3"/>
  <c r="J335" i="3"/>
  <c r="C336" i="3"/>
  <c r="L335" i="3"/>
  <c r="E336" i="3"/>
  <c r="C401" i="3"/>
  <c r="L291" i="3"/>
  <c r="L292" i="3"/>
  <c r="E368" i="3"/>
  <c r="L367" i="3"/>
  <c r="M291" i="3"/>
  <c r="M292" i="3"/>
  <c r="F391" i="3"/>
  <c r="M390" i="3"/>
  <c r="E413" i="3"/>
  <c r="F324" i="3"/>
  <c r="M323" i="3"/>
  <c r="K334" i="3"/>
  <c r="D335" i="3"/>
  <c r="G335" i="3"/>
  <c r="N334" i="3"/>
  <c r="K345" i="3"/>
  <c r="D346" i="3"/>
  <c r="M368" i="3"/>
  <c r="F369" i="3"/>
  <c r="N291" i="3"/>
  <c r="N292" i="3"/>
  <c r="F380" i="3"/>
  <c r="M379" i="3"/>
  <c r="J379" i="3"/>
  <c r="C380" i="3"/>
  <c r="C291" i="3"/>
  <c r="J290" i="3"/>
  <c r="L313" i="3"/>
  <c r="E314" i="3"/>
  <c r="E325" i="3"/>
  <c r="L324" i="3"/>
  <c r="K368" i="3"/>
  <c r="D369" i="3"/>
  <c r="M346" i="3"/>
  <c r="F347" i="3"/>
  <c r="L302" i="3"/>
  <c r="E303" i="3"/>
  <c r="K357" i="3"/>
  <c r="D358" i="3"/>
  <c r="N346" i="3"/>
  <c r="G347" i="3"/>
  <c r="D314" i="3"/>
  <c r="K313" i="3"/>
  <c r="G324" i="3"/>
  <c r="N323" i="3"/>
  <c r="J312" i="3"/>
  <c r="C313" i="3"/>
  <c r="C391" i="3"/>
  <c r="J390" i="3"/>
  <c r="M312" i="3"/>
  <c r="F313" i="3"/>
  <c r="G390" i="3"/>
  <c r="N389" i="3"/>
  <c r="L345" i="3"/>
  <c r="E346" i="3"/>
  <c r="J345" i="3"/>
  <c r="C346" i="3"/>
  <c r="M357" i="3"/>
  <c r="F358" i="3"/>
  <c r="F335" i="3"/>
  <c r="M334" i="3"/>
  <c r="K290" i="3"/>
  <c r="D291" i="3"/>
  <c r="E315" i="3" l="1"/>
  <c r="L314" i="3"/>
  <c r="D347" i="3"/>
  <c r="K346" i="3"/>
  <c r="C402" i="3"/>
  <c r="J401" i="3"/>
  <c r="C370" i="3"/>
  <c r="J369" i="3"/>
  <c r="J357" i="3"/>
  <c r="C358" i="3"/>
  <c r="N368" i="3"/>
  <c r="G369" i="3"/>
  <c r="J346" i="3"/>
  <c r="C347" i="3"/>
  <c r="G348" i="3"/>
  <c r="N347" i="3"/>
  <c r="D370" i="3"/>
  <c r="K369" i="3"/>
  <c r="C381" i="3"/>
  <c r="J380" i="3"/>
  <c r="G391" i="3"/>
  <c r="N390" i="3"/>
  <c r="J391" i="3"/>
  <c r="C392" i="3"/>
  <c r="N324" i="3"/>
  <c r="G325" i="3"/>
  <c r="E414" i="3"/>
  <c r="L413" i="3"/>
  <c r="F425" i="3"/>
  <c r="F392" i="3"/>
  <c r="M391" i="3"/>
  <c r="E369" i="3"/>
  <c r="L368" i="3"/>
  <c r="E337" i="3"/>
  <c r="L336" i="3"/>
  <c r="G402" i="3"/>
  <c r="N401" i="3"/>
  <c r="N379" i="3"/>
  <c r="G380" i="3"/>
  <c r="G303" i="3"/>
  <c r="N302" i="3"/>
  <c r="G358" i="3"/>
  <c r="N357" i="3"/>
  <c r="L380" i="3"/>
  <c r="E381" i="3"/>
  <c r="C303" i="3"/>
  <c r="J302" i="3"/>
  <c r="M302" i="3"/>
  <c r="F303" i="3"/>
  <c r="M402" i="3"/>
  <c r="F403" i="3"/>
  <c r="L303" i="3"/>
  <c r="L304" i="3"/>
  <c r="M335" i="3"/>
  <c r="F336" i="3"/>
  <c r="K291" i="3"/>
  <c r="K292" i="3"/>
  <c r="L346" i="3"/>
  <c r="E347" i="3"/>
  <c r="C314" i="3"/>
  <c r="J313" i="3"/>
  <c r="K358" i="3"/>
  <c r="D359" i="3"/>
  <c r="F370" i="3"/>
  <c r="M369" i="3"/>
  <c r="E425" i="3"/>
  <c r="E392" i="3"/>
  <c r="L391" i="3"/>
  <c r="C326" i="3"/>
  <c r="J325" i="3"/>
  <c r="G314" i="3"/>
  <c r="N313" i="3"/>
  <c r="L402" i="3"/>
  <c r="E403" i="3"/>
  <c r="D403" i="3"/>
  <c r="K402" i="3"/>
  <c r="D336" i="3"/>
  <c r="K335" i="3"/>
  <c r="F359" i="3"/>
  <c r="M358" i="3"/>
  <c r="F314" i="3"/>
  <c r="M313" i="3"/>
  <c r="F348" i="3"/>
  <c r="M347" i="3"/>
  <c r="D315" i="3"/>
  <c r="K314" i="3"/>
  <c r="F413" i="3"/>
  <c r="E326" i="3"/>
  <c r="L325" i="3"/>
  <c r="J291" i="3"/>
  <c r="J292" i="3"/>
  <c r="F381" i="3"/>
  <c r="M380" i="3"/>
  <c r="G336" i="3"/>
  <c r="N335" i="3"/>
  <c r="F325" i="3"/>
  <c r="M324" i="3"/>
  <c r="C425" i="3"/>
  <c r="D413" i="3"/>
  <c r="J336" i="3"/>
  <c r="C337" i="3"/>
  <c r="K379" i="3"/>
  <c r="D380" i="3"/>
  <c r="E359" i="3"/>
  <c r="L358" i="3"/>
  <c r="G413" i="3"/>
  <c r="D303" i="3"/>
  <c r="K302" i="3"/>
  <c r="K391" i="3"/>
  <c r="D392" i="3"/>
  <c r="D326" i="3"/>
  <c r="K325" i="3"/>
  <c r="C413" i="3"/>
  <c r="F426" i="3" l="1"/>
  <c r="M425" i="3"/>
  <c r="D327" i="3"/>
  <c r="K326" i="3"/>
  <c r="K303" i="3"/>
  <c r="K304" i="3"/>
  <c r="K380" i="3"/>
  <c r="D381" i="3"/>
  <c r="D414" i="3"/>
  <c r="K413" i="3"/>
  <c r="M325" i="3"/>
  <c r="F326" i="3"/>
  <c r="F382" i="3"/>
  <c r="M381" i="3"/>
  <c r="L326" i="3"/>
  <c r="E327" i="3"/>
  <c r="M303" i="3"/>
  <c r="M304" i="3"/>
  <c r="L381" i="3"/>
  <c r="E382" i="3"/>
  <c r="C393" i="3"/>
  <c r="J392" i="3"/>
  <c r="N369" i="3"/>
  <c r="G370" i="3"/>
  <c r="G414" i="3"/>
  <c r="N413" i="3"/>
  <c r="F360" i="3"/>
  <c r="M359" i="3"/>
  <c r="G315" i="3"/>
  <c r="N314" i="3"/>
  <c r="M370" i="3"/>
  <c r="F371" i="3"/>
  <c r="N303" i="3"/>
  <c r="N304" i="3"/>
  <c r="N402" i="3"/>
  <c r="G403" i="3"/>
  <c r="L369" i="3"/>
  <c r="E370" i="3"/>
  <c r="D437" i="3"/>
  <c r="E437" i="3"/>
  <c r="F437" i="3"/>
  <c r="E415" i="3"/>
  <c r="L414" i="3"/>
  <c r="J381" i="3"/>
  <c r="C382" i="3"/>
  <c r="N348" i="3"/>
  <c r="G349" i="3"/>
  <c r="C371" i="3"/>
  <c r="J370" i="3"/>
  <c r="D348" i="3"/>
  <c r="K347" i="3"/>
  <c r="K392" i="3"/>
  <c r="D393" i="3"/>
  <c r="M348" i="3"/>
  <c r="F349" i="3"/>
  <c r="L392" i="3"/>
  <c r="E393" i="3"/>
  <c r="J413" i="3"/>
  <c r="C414" i="3"/>
  <c r="J425" i="3"/>
  <c r="C426" i="3"/>
  <c r="E404" i="3"/>
  <c r="L403" i="3"/>
  <c r="E348" i="3"/>
  <c r="L347" i="3"/>
  <c r="F337" i="3"/>
  <c r="M336" i="3"/>
  <c r="N380" i="3"/>
  <c r="G381" i="3"/>
  <c r="N325" i="3"/>
  <c r="G326" i="3"/>
  <c r="C348" i="3"/>
  <c r="J347" i="3"/>
  <c r="J358" i="3"/>
  <c r="C359" i="3"/>
  <c r="M413" i="3"/>
  <c r="F414" i="3"/>
  <c r="D404" i="3"/>
  <c r="K403" i="3"/>
  <c r="C315" i="3"/>
  <c r="J314" i="3"/>
  <c r="C338" i="3"/>
  <c r="J337" i="3"/>
  <c r="G337" i="3"/>
  <c r="N336" i="3"/>
  <c r="D360" i="3"/>
  <c r="K359" i="3"/>
  <c r="M403" i="3"/>
  <c r="F404" i="3"/>
  <c r="E360" i="3"/>
  <c r="L359" i="3"/>
  <c r="K315" i="3"/>
  <c r="K316" i="3"/>
  <c r="F315" i="3"/>
  <c r="M314" i="3"/>
  <c r="K336" i="3"/>
  <c r="D337" i="3"/>
  <c r="C327" i="3"/>
  <c r="J326" i="3"/>
  <c r="E426" i="3"/>
  <c r="L425" i="3"/>
  <c r="J303" i="3"/>
  <c r="J304" i="3"/>
  <c r="N358" i="3"/>
  <c r="G359" i="3"/>
  <c r="L337" i="3"/>
  <c r="E338" i="3"/>
  <c r="M392" i="3"/>
  <c r="F393" i="3"/>
  <c r="D425" i="3"/>
  <c r="N391" i="3"/>
  <c r="G392" i="3"/>
  <c r="D371" i="3"/>
  <c r="K370" i="3"/>
  <c r="J402" i="3"/>
  <c r="C403" i="3"/>
  <c r="G425" i="3"/>
  <c r="L315" i="3"/>
  <c r="L316" i="3"/>
  <c r="E438" i="3" l="1"/>
  <c r="L437" i="3"/>
  <c r="F438" i="3"/>
  <c r="M437" i="3"/>
  <c r="N425" i="3"/>
  <c r="G426" i="3"/>
  <c r="D438" i="3"/>
  <c r="K437" i="3"/>
  <c r="M393" i="3"/>
  <c r="F394" i="3"/>
  <c r="F415" i="3"/>
  <c r="M414" i="3"/>
  <c r="J414" i="3"/>
  <c r="C415" i="3"/>
  <c r="F350" i="3"/>
  <c r="M349" i="3"/>
  <c r="G350" i="3"/>
  <c r="N349" i="3"/>
  <c r="G404" i="3"/>
  <c r="N403" i="3"/>
  <c r="F372" i="3"/>
  <c r="M371" i="3"/>
  <c r="G371" i="3"/>
  <c r="N370" i="3"/>
  <c r="E383" i="3"/>
  <c r="L382" i="3"/>
  <c r="L327" i="3"/>
  <c r="L328" i="3"/>
  <c r="F327" i="3"/>
  <c r="M326" i="3"/>
  <c r="K381" i="3"/>
  <c r="D382" i="3"/>
  <c r="K371" i="3"/>
  <c r="D372" i="3"/>
  <c r="N392" i="3"/>
  <c r="G393" i="3"/>
  <c r="J327" i="3"/>
  <c r="J328" i="3"/>
  <c r="G360" i="3"/>
  <c r="N359" i="3"/>
  <c r="D338" i="3"/>
  <c r="K337" i="3"/>
  <c r="M404" i="3"/>
  <c r="F405" i="3"/>
  <c r="K425" i="3"/>
  <c r="D426" i="3"/>
  <c r="L426" i="3"/>
  <c r="E427" i="3"/>
  <c r="G338" i="3"/>
  <c r="N337" i="3"/>
  <c r="J315" i="3"/>
  <c r="J316" i="3"/>
  <c r="C349" i="3"/>
  <c r="J348" i="3"/>
  <c r="F338" i="3"/>
  <c r="M337" i="3"/>
  <c r="E405" i="3"/>
  <c r="L404" i="3"/>
  <c r="D349" i="3"/>
  <c r="K348" i="3"/>
  <c r="L415" i="3"/>
  <c r="E416" i="3"/>
  <c r="G437" i="3"/>
  <c r="F361" i="3"/>
  <c r="M360" i="3"/>
  <c r="K327" i="3"/>
  <c r="K328" i="3"/>
  <c r="E339" i="3"/>
  <c r="L338" i="3"/>
  <c r="C360" i="3"/>
  <c r="J359" i="3"/>
  <c r="G327" i="3"/>
  <c r="N326" i="3"/>
  <c r="N381" i="3"/>
  <c r="G382" i="3"/>
  <c r="C427" i="3"/>
  <c r="J426" i="3"/>
  <c r="L393" i="3"/>
  <c r="E394" i="3"/>
  <c r="D394" i="3"/>
  <c r="K393" i="3"/>
  <c r="C383" i="3"/>
  <c r="J382" i="3"/>
  <c r="C449" i="3"/>
  <c r="D449" i="3"/>
  <c r="E371" i="3"/>
  <c r="L370" i="3"/>
  <c r="C404" i="3"/>
  <c r="J403" i="3"/>
  <c r="M315" i="3"/>
  <c r="M316" i="3"/>
  <c r="L360" i="3"/>
  <c r="E361" i="3"/>
  <c r="D361" i="3"/>
  <c r="K360" i="3"/>
  <c r="C339" i="3"/>
  <c r="J338" i="3"/>
  <c r="D405" i="3"/>
  <c r="K404" i="3"/>
  <c r="E349" i="3"/>
  <c r="L348" i="3"/>
  <c r="C372" i="3"/>
  <c r="J371" i="3"/>
  <c r="F449" i="3"/>
  <c r="N315" i="3"/>
  <c r="N316" i="3"/>
  <c r="N414" i="3"/>
  <c r="G415" i="3"/>
  <c r="J393" i="3"/>
  <c r="C394" i="3"/>
  <c r="C437" i="3"/>
  <c r="F383" i="3"/>
  <c r="M382" i="3"/>
  <c r="K414" i="3"/>
  <c r="D415" i="3"/>
  <c r="M426" i="3"/>
  <c r="F427" i="3"/>
  <c r="C450" i="3" l="1"/>
  <c r="J449" i="3"/>
  <c r="K394" i="3"/>
  <c r="D395" i="3"/>
  <c r="J427" i="3"/>
  <c r="C428" i="3"/>
  <c r="N327" i="3"/>
  <c r="N328" i="3"/>
  <c r="L339" i="3"/>
  <c r="L340" i="3"/>
  <c r="F362" i="3"/>
  <c r="M361" i="3"/>
  <c r="L416" i="3"/>
  <c r="E417" i="3"/>
  <c r="D427" i="3"/>
  <c r="K426" i="3"/>
  <c r="K372" i="3"/>
  <c r="D373" i="3"/>
  <c r="D416" i="3"/>
  <c r="K415" i="3"/>
  <c r="J372" i="3"/>
  <c r="C373" i="3"/>
  <c r="K405" i="3"/>
  <c r="D406" i="3"/>
  <c r="J394" i="3"/>
  <c r="C395" i="3"/>
  <c r="L361" i="3"/>
  <c r="E362" i="3"/>
  <c r="L394" i="3"/>
  <c r="E395" i="3"/>
  <c r="G383" i="3"/>
  <c r="N382" i="3"/>
  <c r="G438" i="3"/>
  <c r="N437" i="3"/>
  <c r="E406" i="3"/>
  <c r="L405" i="3"/>
  <c r="C350" i="3"/>
  <c r="J349" i="3"/>
  <c r="G339" i="3"/>
  <c r="N338" i="3"/>
  <c r="D339" i="3"/>
  <c r="K338" i="3"/>
  <c r="M327" i="3"/>
  <c r="M328" i="3"/>
  <c r="L383" i="3"/>
  <c r="E384" i="3"/>
  <c r="M372" i="3"/>
  <c r="F373" i="3"/>
  <c r="F351" i="3"/>
  <c r="M350" i="3"/>
  <c r="M415" i="3"/>
  <c r="F416" i="3"/>
  <c r="K438" i="3"/>
  <c r="D439" i="3"/>
  <c r="F439" i="3"/>
  <c r="M438" i="3"/>
  <c r="D450" i="3"/>
  <c r="K449" i="3"/>
  <c r="K361" i="3"/>
  <c r="D362" i="3"/>
  <c r="F428" i="3"/>
  <c r="M427" i="3"/>
  <c r="M449" i="3"/>
  <c r="F450" i="3"/>
  <c r="E350" i="3"/>
  <c r="L349" i="3"/>
  <c r="J339" i="3"/>
  <c r="J340" i="3"/>
  <c r="C405" i="3"/>
  <c r="J404" i="3"/>
  <c r="E449" i="3"/>
  <c r="C384" i="3"/>
  <c r="J383" i="3"/>
  <c r="J360" i="3"/>
  <c r="C361" i="3"/>
  <c r="E428" i="3"/>
  <c r="L427" i="3"/>
  <c r="M405" i="3"/>
  <c r="F406" i="3"/>
  <c r="N393" i="3"/>
  <c r="G394" i="3"/>
  <c r="D383" i="3"/>
  <c r="K382" i="3"/>
  <c r="J415" i="3"/>
  <c r="C416" i="3"/>
  <c r="F395" i="3"/>
  <c r="M394" i="3"/>
  <c r="G427" i="3"/>
  <c r="N426" i="3"/>
  <c r="C438" i="3"/>
  <c r="J437" i="3"/>
  <c r="L371" i="3"/>
  <c r="E372" i="3"/>
  <c r="F384" i="3"/>
  <c r="M383" i="3"/>
  <c r="N415" i="3"/>
  <c r="G416" i="3"/>
  <c r="E461" i="3"/>
  <c r="C461" i="3"/>
  <c r="G449" i="3"/>
  <c r="D350" i="3"/>
  <c r="K349" i="3"/>
  <c r="F339" i="3"/>
  <c r="M338" i="3"/>
  <c r="N360" i="3"/>
  <c r="G361" i="3"/>
  <c r="G372" i="3"/>
  <c r="N371" i="3"/>
  <c r="N404" i="3"/>
  <c r="G405" i="3"/>
  <c r="G351" i="3"/>
  <c r="N350" i="3"/>
  <c r="E439" i="3"/>
  <c r="L438" i="3"/>
  <c r="C462" i="3" l="1"/>
  <c r="J461" i="3"/>
  <c r="L461" i="3"/>
  <c r="E462" i="3"/>
  <c r="N405" i="3"/>
  <c r="G406" i="3"/>
  <c r="G362" i="3"/>
  <c r="N361" i="3"/>
  <c r="N427" i="3"/>
  <c r="G428" i="3"/>
  <c r="L428" i="3"/>
  <c r="E429" i="3"/>
  <c r="J384" i="3"/>
  <c r="C385" i="3"/>
  <c r="K439" i="3"/>
  <c r="D440" i="3"/>
  <c r="L384" i="3"/>
  <c r="E385" i="3"/>
  <c r="E396" i="3"/>
  <c r="L395" i="3"/>
  <c r="L362" i="3"/>
  <c r="E363" i="3"/>
  <c r="K406" i="3"/>
  <c r="D407" i="3"/>
  <c r="D396" i="3"/>
  <c r="K395" i="3"/>
  <c r="F407" i="3"/>
  <c r="M406" i="3"/>
  <c r="J361" i="3"/>
  <c r="C362" i="3"/>
  <c r="J405" i="3"/>
  <c r="C406" i="3"/>
  <c r="L350" i="3"/>
  <c r="E351" i="3"/>
  <c r="M428" i="3"/>
  <c r="F429" i="3"/>
  <c r="K450" i="3"/>
  <c r="D451" i="3"/>
  <c r="M351" i="3"/>
  <c r="M352" i="3"/>
  <c r="K339" i="3"/>
  <c r="K340" i="3"/>
  <c r="C351" i="3"/>
  <c r="J350" i="3"/>
  <c r="G439" i="3"/>
  <c r="N438" i="3"/>
  <c r="D417" i="3"/>
  <c r="K416" i="3"/>
  <c r="D428" i="3"/>
  <c r="K427" i="3"/>
  <c r="M362" i="3"/>
  <c r="F363" i="3"/>
  <c r="G450" i="3"/>
  <c r="N449" i="3"/>
  <c r="E473" i="3"/>
  <c r="F385" i="3"/>
  <c r="M384" i="3"/>
  <c r="C439" i="3"/>
  <c r="J438" i="3"/>
  <c r="M395" i="3"/>
  <c r="F396" i="3"/>
  <c r="K383" i="3"/>
  <c r="D384" i="3"/>
  <c r="F461" i="3"/>
  <c r="F451" i="3"/>
  <c r="M450" i="3"/>
  <c r="K362" i="3"/>
  <c r="D363" i="3"/>
  <c r="M416" i="3"/>
  <c r="F417" i="3"/>
  <c r="F374" i="3"/>
  <c r="M373" i="3"/>
  <c r="C396" i="3"/>
  <c r="J395" i="3"/>
  <c r="J373" i="3"/>
  <c r="C374" i="3"/>
  <c r="D374" i="3"/>
  <c r="K373" i="3"/>
  <c r="E418" i="3"/>
  <c r="L417" i="3"/>
  <c r="C429" i="3"/>
  <c r="J428" i="3"/>
  <c r="L439" i="3"/>
  <c r="E440" i="3"/>
  <c r="D351" i="3"/>
  <c r="K350" i="3"/>
  <c r="N351" i="3"/>
  <c r="N352" i="3"/>
  <c r="N372" i="3"/>
  <c r="G373" i="3"/>
  <c r="M339" i="3"/>
  <c r="M340" i="3"/>
  <c r="N416" i="3"/>
  <c r="G417" i="3"/>
  <c r="L372" i="3"/>
  <c r="E373" i="3"/>
  <c r="C417" i="3"/>
  <c r="J416" i="3"/>
  <c r="G395" i="3"/>
  <c r="N394" i="3"/>
  <c r="E450" i="3"/>
  <c r="L449" i="3"/>
  <c r="M439" i="3"/>
  <c r="F440" i="3"/>
  <c r="N339" i="3"/>
  <c r="N340" i="3"/>
  <c r="E407" i="3"/>
  <c r="L406" i="3"/>
  <c r="G384" i="3"/>
  <c r="N383" i="3"/>
  <c r="D461" i="3"/>
  <c r="G461" i="3"/>
  <c r="C451" i="3"/>
  <c r="J450" i="3"/>
  <c r="G385" i="3" l="1"/>
  <c r="N384" i="3"/>
  <c r="E451" i="3"/>
  <c r="L450" i="3"/>
  <c r="J417" i="3"/>
  <c r="C418" i="3"/>
  <c r="E419" i="3"/>
  <c r="L418" i="3"/>
  <c r="M374" i="3"/>
  <c r="F375" i="3"/>
  <c r="D385" i="3"/>
  <c r="K384" i="3"/>
  <c r="K451" i="3"/>
  <c r="D452" i="3"/>
  <c r="L351" i="3"/>
  <c r="L352" i="3"/>
  <c r="C363" i="3"/>
  <c r="J362" i="3"/>
  <c r="L363" i="3"/>
  <c r="L364" i="3"/>
  <c r="L385" i="3"/>
  <c r="E386" i="3"/>
  <c r="C386" i="3"/>
  <c r="J385" i="3"/>
  <c r="N428" i="3"/>
  <c r="G429" i="3"/>
  <c r="E463" i="3"/>
  <c r="L462" i="3"/>
  <c r="C452" i="3"/>
  <c r="J451" i="3"/>
  <c r="G462" i="3"/>
  <c r="N461" i="3"/>
  <c r="M440" i="3"/>
  <c r="F441" i="3"/>
  <c r="E374" i="3"/>
  <c r="L373" i="3"/>
  <c r="N373" i="3"/>
  <c r="G374" i="3"/>
  <c r="M417" i="3"/>
  <c r="F418" i="3"/>
  <c r="J439" i="3"/>
  <c r="C440" i="3"/>
  <c r="G485" i="3"/>
  <c r="G451" i="3"/>
  <c r="N450" i="3"/>
  <c r="D429" i="3"/>
  <c r="K428" i="3"/>
  <c r="G440" i="3"/>
  <c r="N439" i="3"/>
  <c r="F473" i="3"/>
  <c r="D397" i="3"/>
  <c r="K396" i="3"/>
  <c r="G363" i="3"/>
  <c r="N362" i="3"/>
  <c r="K461" i="3"/>
  <c r="D462" i="3"/>
  <c r="L407" i="3"/>
  <c r="E408" i="3"/>
  <c r="N395" i="3"/>
  <c r="G396" i="3"/>
  <c r="L473" i="3"/>
  <c r="E474" i="3"/>
  <c r="K351" i="3"/>
  <c r="K352" i="3"/>
  <c r="C430" i="3"/>
  <c r="J429" i="3"/>
  <c r="K374" i="3"/>
  <c r="D375" i="3"/>
  <c r="J396" i="3"/>
  <c r="C397" i="3"/>
  <c r="F452" i="3"/>
  <c r="M451" i="3"/>
  <c r="M396" i="3"/>
  <c r="F397" i="3"/>
  <c r="M363" i="3"/>
  <c r="M364" i="3"/>
  <c r="F430" i="3"/>
  <c r="M429" i="3"/>
  <c r="C407" i="3"/>
  <c r="J406" i="3"/>
  <c r="D408" i="3"/>
  <c r="K407" i="3"/>
  <c r="K440" i="3"/>
  <c r="D441" i="3"/>
  <c r="E430" i="3"/>
  <c r="L429" i="3"/>
  <c r="G473" i="3"/>
  <c r="N406" i="3"/>
  <c r="G407" i="3"/>
  <c r="G418" i="3"/>
  <c r="N417" i="3"/>
  <c r="E441" i="3"/>
  <c r="L440" i="3"/>
  <c r="C375" i="3"/>
  <c r="J374" i="3"/>
  <c r="K363" i="3"/>
  <c r="K364" i="3"/>
  <c r="M461" i="3"/>
  <c r="F462" i="3"/>
  <c r="F386" i="3"/>
  <c r="M385" i="3"/>
  <c r="D485" i="3"/>
  <c r="D473" i="3"/>
  <c r="K417" i="3"/>
  <c r="D418" i="3"/>
  <c r="J351" i="3"/>
  <c r="J352" i="3"/>
  <c r="M407" i="3"/>
  <c r="F408" i="3"/>
  <c r="C473" i="3"/>
  <c r="E397" i="3"/>
  <c r="L396" i="3"/>
  <c r="J462" i="3"/>
  <c r="C463" i="3"/>
  <c r="C464" i="3" l="1"/>
  <c r="J463" i="3"/>
  <c r="C474" i="3"/>
  <c r="J473" i="3"/>
  <c r="F463" i="3"/>
  <c r="M462" i="3"/>
  <c r="G474" i="3"/>
  <c r="N473" i="3"/>
  <c r="J407" i="3"/>
  <c r="C408" i="3"/>
  <c r="C431" i="3"/>
  <c r="J430" i="3"/>
  <c r="N363" i="3"/>
  <c r="N364" i="3"/>
  <c r="M418" i="3"/>
  <c r="F419" i="3"/>
  <c r="F409" i="3"/>
  <c r="M408" i="3"/>
  <c r="D419" i="3"/>
  <c r="K418" i="3"/>
  <c r="D486" i="3"/>
  <c r="K485" i="3"/>
  <c r="J375" i="3"/>
  <c r="J376" i="3"/>
  <c r="G419" i="3"/>
  <c r="N418" i="3"/>
  <c r="K375" i="3"/>
  <c r="K376" i="3"/>
  <c r="N396" i="3"/>
  <c r="G397" i="3"/>
  <c r="D463" i="3"/>
  <c r="K462" i="3"/>
  <c r="N440" i="3"/>
  <c r="G441" i="3"/>
  <c r="G452" i="3"/>
  <c r="N451" i="3"/>
  <c r="C485" i="3"/>
  <c r="L374" i="3"/>
  <c r="E375" i="3"/>
  <c r="G463" i="3"/>
  <c r="N462" i="3"/>
  <c r="E464" i="3"/>
  <c r="L463" i="3"/>
  <c r="J386" i="3"/>
  <c r="C387" i="3"/>
  <c r="E485" i="3"/>
  <c r="D386" i="3"/>
  <c r="K385" i="3"/>
  <c r="L419" i="3"/>
  <c r="E420" i="3"/>
  <c r="E452" i="3"/>
  <c r="L451" i="3"/>
  <c r="G408" i="3"/>
  <c r="N407" i="3"/>
  <c r="L430" i="3"/>
  <c r="E431" i="3"/>
  <c r="K408" i="3"/>
  <c r="D409" i="3"/>
  <c r="M430" i="3"/>
  <c r="F431" i="3"/>
  <c r="N485" i="3"/>
  <c r="G486" i="3"/>
  <c r="F453" i="3"/>
  <c r="M452" i="3"/>
  <c r="D398" i="3"/>
  <c r="K397" i="3"/>
  <c r="G497" i="3"/>
  <c r="C441" i="3"/>
  <c r="J440" i="3"/>
  <c r="G375" i="3"/>
  <c r="N374" i="3"/>
  <c r="M441" i="3"/>
  <c r="F442" i="3"/>
  <c r="G430" i="3"/>
  <c r="N429" i="3"/>
  <c r="E387" i="3"/>
  <c r="L386" i="3"/>
  <c r="D453" i="3"/>
  <c r="K452" i="3"/>
  <c r="M375" i="3"/>
  <c r="M376" i="3"/>
  <c r="J418" i="3"/>
  <c r="C419" i="3"/>
  <c r="E398" i="3"/>
  <c r="L397" i="3"/>
  <c r="D474" i="3"/>
  <c r="K473" i="3"/>
  <c r="M386" i="3"/>
  <c r="F387" i="3"/>
  <c r="L441" i="3"/>
  <c r="E442" i="3"/>
  <c r="K441" i="3"/>
  <c r="D442" i="3"/>
  <c r="M397" i="3"/>
  <c r="F398" i="3"/>
  <c r="C398" i="3"/>
  <c r="J397" i="3"/>
  <c r="L474" i="3"/>
  <c r="E475" i="3"/>
  <c r="E409" i="3"/>
  <c r="L408" i="3"/>
  <c r="M473" i="3"/>
  <c r="F474" i="3"/>
  <c r="D430" i="3"/>
  <c r="K429" i="3"/>
  <c r="F497" i="3"/>
  <c r="D497" i="3"/>
  <c r="C453" i="3"/>
  <c r="J452" i="3"/>
  <c r="J363" i="3"/>
  <c r="J364" i="3"/>
  <c r="F485" i="3"/>
  <c r="N385" i="3"/>
  <c r="G386" i="3"/>
  <c r="C454" i="3" l="1"/>
  <c r="J453" i="3"/>
  <c r="F498" i="3"/>
  <c r="M497" i="3"/>
  <c r="D475" i="3"/>
  <c r="K474" i="3"/>
  <c r="K453" i="3"/>
  <c r="D454" i="3"/>
  <c r="N430" i="3"/>
  <c r="G431" i="3"/>
  <c r="N375" i="3"/>
  <c r="N376" i="3"/>
  <c r="G498" i="3"/>
  <c r="N497" i="3"/>
  <c r="F432" i="3"/>
  <c r="M431" i="3"/>
  <c r="L431" i="3"/>
  <c r="E432" i="3"/>
  <c r="G464" i="3"/>
  <c r="N463" i="3"/>
  <c r="N441" i="3"/>
  <c r="G442" i="3"/>
  <c r="N397" i="3"/>
  <c r="G398" i="3"/>
  <c r="M387" i="3"/>
  <c r="M388" i="3"/>
  <c r="F454" i="3"/>
  <c r="M453" i="3"/>
  <c r="E453" i="3"/>
  <c r="L452" i="3"/>
  <c r="D387" i="3"/>
  <c r="K386" i="3"/>
  <c r="L375" i="3"/>
  <c r="L376" i="3"/>
  <c r="C497" i="3"/>
  <c r="N419" i="3"/>
  <c r="G420" i="3"/>
  <c r="D487" i="3"/>
  <c r="K486" i="3"/>
  <c r="F410" i="3"/>
  <c r="M409" i="3"/>
  <c r="E497" i="3"/>
  <c r="C432" i="3"/>
  <c r="J431" i="3"/>
  <c r="G475" i="3"/>
  <c r="N474" i="3"/>
  <c r="C475" i="3"/>
  <c r="J474" i="3"/>
  <c r="G487" i="3"/>
  <c r="N486" i="3"/>
  <c r="D410" i="3"/>
  <c r="K409" i="3"/>
  <c r="L420" i="3"/>
  <c r="E421" i="3"/>
  <c r="E486" i="3"/>
  <c r="L485" i="3"/>
  <c r="E465" i="3"/>
  <c r="L464" i="3"/>
  <c r="F420" i="3"/>
  <c r="M419" i="3"/>
  <c r="J408" i="3"/>
  <c r="C409" i="3"/>
  <c r="M485" i="3"/>
  <c r="F486" i="3"/>
  <c r="D443" i="3"/>
  <c r="K442" i="3"/>
  <c r="F443" i="3"/>
  <c r="M442" i="3"/>
  <c r="G387" i="3"/>
  <c r="N386" i="3"/>
  <c r="D498" i="3"/>
  <c r="K497" i="3"/>
  <c r="D431" i="3"/>
  <c r="K430" i="3"/>
  <c r="E410" i="3"/>
  <c r="L409" i="3"/>
  <c r="C399" i="3"/>
  <c r="J398" i="3"/>
  <c r="E399" i="3"/>
  <c r="L398" i="3"/>
  <c r="L387" i="3"/>
  <c r="L388" i="3"/>
  <c r="C442" i="3"/>
  <c r="J441" i="3"/>
  <c r="M474" i="3"/>
  <c r="F475" i="3"/>
  <c r="E476" i="3"/>
  <c r="L475" i="3"/>
  <c r="M398" i="3"/>
  <c r="F399" i="3"/>
  <c r="E443" i="3"/>
  <c r="L442" i="3"/>
  <c r="C420" i="3"/>
  <c r="J419" i="3"/>
  <c r="D399" i="3"/>
  <c r="K398" i="3"/>
  <c r="G409" i="3"/>
  <c r="N408" i="3"/>
  <c r="J387" i="3"/>
  <c r="J388" i="3"/>
  <c r="C486" i="3"/>
  <c r="J485" i="3"/>
  <c r="G453" i="3"/>
  <c r="N452" i="3"/>
  <c r="D464" i="3"/>
  <c r="K463" i="3"/>
  <c r="D420" i="3"/>
  <c r="K419" i="3"/>
  <c r="F464" i="3"/>
  <c r="M463" i="3"/>
  <c r="C465" i="3"/>
  <c r="J464" i="3"/>
  <c r="D421" i="3" l="1"/>
  <c r="K420" i="3"/>
  <c r="G454" i="3"/>
  <c r="N453" i="3"/>
  <c r="K399" i="3"/>
  <c r="K400" i="3"/>
  <c r="M486" i="3"/>
  <c r="F487" i="3"/>
  <c r="G476" i="3"/>
  <c r="N475" i="3"/>
  <c r="N420" i="3"/>
  <c r="G421" i="3"/>
  <c r="E454" i="3"/>
  <c r="L453" i="3"/>
  <c r="G465" i="3"/>
  <c r="N464" i="3"/>
  <c r="F433" i="3"/>
  <c r="M432" i="3"/>
  <c r="D455" i="3"/>
  <c r="K454" i="3"/>
  <c r="E444" i="3"/>
  <c r="L443" i="3"/>
  <c r="L476" i="3"/>
  <c r="E477" i="3"/>
  <c r="C443" i="3"/>
  <c r="J442" i="3"/>
  <c r="L399" i="3"/>
  <c r="L400" i="3"/>
  <c r="E411" i="3"/>
  <c r="L410" i="3"/>
  <c r="D499" i="3"/>
  <c r="K498" i="3"/>
  <c r="F444" i="3"/>
  <c r="M443" i="3"/>
  <c r="M420" i="3"/>
  <c r="F421" i="3"/>
  <c r="E487" i="3"/>
  <c r="L486" i="3"/>
  <c r="K410" i="3"/>
  <c r="D411" i="3"/>
  <c r="F411" i="3"/>
  <c r="M410" i="3"/>
  <c r="G443" i="3"/>
  <c r="N442" i="3"/>
  <c r="L432" i="3"/>
  <c r="E433" i="3"/>
  <c r="F499" i="3"/>
  <c r="M498" i="3"/>
  <c r="D465" i="3"/>
  <c r="K464" i="3"/>
  <c r="J486" i="3"/>
  <c r="C487" i="3"/>
  <c r="M399" i="3"/>
  <c r="M400" i="3"/>
  <c r="M475" i="3"/>
  <c r="F476" i="3"/>
  <c r="J409" i="3"/>
  <c r="C410" i="3"/>
  <c r="L421" i="3"/>
  <c r="E422" i="3"/>
  <c r="J475" i="3"/>
  <c r="C476" i="3"/>
  <c r="J432" i="3"/>
  <c r="C433" i="3"/>
  <c r="J497" i="3"/>
  <c r="C498" i="3"/>
  <c r="K387" i="3"/>
  <c r="K388" i="3"/>
  <c r="F455" i="3"/>
  <c r="M454" i="3"/>
  <c r="G432" i="3"/>
  <c r="N431" i="3"/>
  <c r="C466" i="3"/>
  <c r="J465" i="3"/>
  <c r="F465" i="3"/>
  <c r="M464" i="3"/>
  <c r="N409" i="3"/>
  <c r="G410" i="3"/>
  <c r="J420" i="3"/>
  <c r="C421" i="3"/>
  <c r="J399" i="3"/>
  <c r="J400" i="3"/>
  <c r="K431" i="3"/>
  <c r="D432" i="3"/>
  <c r="N387" i="3"/>
  <c r="N388" i="3"/>
  <c r="K443" i="3"/>
  <c r="D444" i="3"/>
  <c r="E466" i="3"/>
  <c r="L465" i="3"/>
  <c r="N487" i="3"/>
  <c r="G488" i="3"/>
  <c r="E498" i="3"/>
  <c r="L497" i="3"/>
  <c r="D488" i="3"/>
  <c r="K487" i="3"/>
  <c r="N398" i="3"/>
  <c r="G399" i="3"/>
  <c r="G499" i="3"/>
  <c r="N498" i="3"/>
  <c r="D476" i="3"/>
  <c r="K475" i="3"/>
  <c r="J454" i="3"/>
  <c r="C455" i="3"/>
  <c r="J455" i="3" l="1"/>
  <c r="C456" i="3"/>
  <c r="G489" i="3"/>
  <c r="N488" i="3"/>
  <c r="K444" i="3"/>
  <c r="D445" i="3"/>
  <c r="K432" i="3"/>
  <c r="D433" i="3"/>
  <c r="J421" i="3"/>
  <c r="C422" i="3"/>
  <c r="C434" i="3"/>
  <c r="J433" i="3"/>
  <c r="E423" i="3"/>
  <c r="L422" i="3"/>
  <c r="F477" i="3"/>
  <c r="M476" i="3"/>
  <c r="C488" i="3"/>
  <c r="J487" i="3"/>
  <c r="K411" i="3"/>
  <c r="K412" i="3"/>
  <c r="M421" i="3"/>
  <c r="F422" i="3"/>
  <c r="E478" i="3"/>
  <c r="L477" i="3"/>
  <c r="N421" i="3"/>
  <c r="G422" i="3"/>
  <c r="F488" i="3"/>
  <c r="M487" i="3"/>
  <c r="G500" i="3"/>
  <c r="N499" i="3"/>
  <c r="D489" i="3"/>
  <c r="K488" i="3"/>
  <c r="F466" i="3"/>
  <c r="M465" i="3"/>
  <c r="N432" i="3"/>
  <c r="G433" i="3"/>
  <c r="F500" i="3"/>
  <c r="M499" i="3"/>
  <c r="N443" i="3"/>
  <c r="G444" i="3"/>
  <c r="D500" i="3"/>
  <c r="K499" i="3"/>
  <c r="K455" i="3"/>
  <c r="D456" i="3"/>
  <c r="G466" i="3"/>
  <c r="N465" i="3"/>
  <c r="G455" i="3"/>
  <c r="N454" i="3"/>
  <c r="N399" i="3"/>
  <c r="N400" i="3"/>
  <c r="G411" i="3"/>
  <c r="N410" i="3"/>
  <c r="J498" i="3"/>
  <c r="C499" i="3"/>
  <c r="C477" i="3"/>
  <c r="J476" i="3"/>
  <c r="C411" i="3"/>
  <c r="J410" i="3"/>
  <c r="L433" i="3"/>
  <c r="E434" i="3"/>
  <c r="D477" i="3"/>
  <c r="K476" i="3"/>
  <c r="E499" i="3"/>
  <c r="L498" i="3"/>
  <c r="E467" i="3"/>
  <c r="L466" i="3"/>
  <c r="C467" i="3"/>
  <c r="J466" i="3"/>
  <c r="M455" i="3"/>
  <c r="F456" i="3"/>
  <c r="D466" i="3"/>
  <c r="K465" i="3"/>
  <c r="M411" i="3"/>
  <c r="M412" i="3"/>
  <c r="E488" i="3"/>
  <c r="L487" i="3"/>
  <c r="F445" i="3"/>
  <c r="M444" i="3"/>
  <c r="L411" i="3"/>
  <c r="L412" i="3"/>
  <c r="C444" i="3"/>
  <c r="J443" i="3"/>
  <c r="L444" i="3"/>
  <c r="E445" i="3"/>
  <c r="M433" i="3"/>
  <c r="F434" i="3"/>
  <c r="E455" i="3"/>
  <c r="L454" i="3"/>
  <c r="G477" i="3"/>
  <c r="N476" i="3"/>
  <c r="D422" i="3"/>
  <c r="K421" i="3"/>
  <c r="L445" i="3" l="1"/>
  <c r="E446" i="3"/>
  <c r="L434" i="3"/>
  <c r="E435" i="3"/>
  <c r="D457" i="3"/>
  <c r="K456" i="3"/>
  <c r="G445" i="3"/>
  <c r="N444" i="3"/>
  <c r="G434" i="3"/>
  <c r="N433" i="3"/>
  <c r="K433" i="3"/>
  <c r="D434" i="3"/>
  <c r="K422" i="3"/>
  <c r="D423" i="3"/>
  <c r="E456" i="3"/>
  <c r="L455" i="3"/>
  <c r="E489" i="3"/>
  <c r="L488" i="3"/>
  <c r="D467" i="3"/>
  <c r="K466" i="3"/>
  <c r="C468" i="3"/>
  <c r="J467" i="3"/>
  <c r="E500" i="3"/>
  <c r="L499" i="3"/>
  <c r="J477" i="3"/>
  <c r="C478" i="3"/>
  <c r="N411" i="3"/>
  <c r="N412" i="3"/>
  <c r="G456" i="3"/>
  <c r="N455" i="3"/>
  <c r="D490" i="3"/>
  <c r="K489" i="3"/>
  <c r="M488" i="3"/>
  <c r="F489" i="3"/>
  <c r="L478" i="3"/>
  <c r="E479" i="3"/>
  <c r="F478" i="3"/>
  <c r="M477" i="3"/>
  <c r="C435" i="3"/>
  <c r="J434" i="3"/>
  <c r="N489" i="3"/>
  <c r="G490" i="3"/>
  <c r="G423" i="3"/>
  <c r="N422" i="3"/>
  <c r="M422" i="3"/>
  <c r="F423" i="3"/>
  <c r="C423" i="3"/>
  <c r="J422" i="3"/>
  <c r="K445" i="3"/>
  <c r="D446" i="3"/>
  <c r="J456" i="3"/>
  <c r="C457" i="3"/>
  <c r="F435" i="3"/>
  <c r="M434" i="3"/>
  <c r="F457" i="3"/>
  <c r="M456" i="3"/>
  <c r="C500" i="3"/>
  <c r="J499" i="3"/>
  <c r="G478" i="3"/>
  <c r="N477" i="3"/>
  <c r="J444" i="3"/>
  <c r="C445" i="3"/>
  <c r="M445" i="3"/>
  <c r="F446" i="3"/>
  <c r="L467" i="3"/>
  <c r="E468" i="3"/>
  <c r="D478" i="3"/>
  <c r="K477" i="3"/>
  <c r="J411" i="3"/>
  <c r="J412" i="3"/>
  <c r="G467" i="3"/>
  <c r="N466" i="3"/>
  <c r="D501" i="3"/>
  <c r="K500" i="3"/>
  <c r="F501" i="3"/>
  <c r="M500" i="3"/>
  <c r="F467" i="3"/>
  <c r="M466" i="3"/>
  <c r="G501" i="3"/>
  <c r="N500" i="3"/>
  <c r="C489" i="3"/>
  <c r="J488" i="3"/>
  <c r="L423" i="3"/>
  <c r="L424" i="3"/>
  <c r="F502" i="3" l="1"/>
  <c r="M501" i="3"/>
  <c r="M446" i="3"/>
  <c r="F447" i="3"/>
  <c r="C458" i="3"/>
  <c r="J457" i="3"/>
  <c r="E480" i="3"/>
  <c r="L479" i="3"/>
  <c r="K434" i="3"/>
  <c r="D435" i="3"/>
  <c r="L435" i="3"/>
  <c r="L436" i="3"/>
  <c r="G502" i="3"/>
  <c r="N501" i="3"/>
  <c r="G468" i="3"/>
  <c r="N467" i="3"/>
  <c r="D479" i="3"/>
  <c r="K478" i="3"/>
  <c r="G479" i="3"/>
  <c r="N478" i="3"/>
  <c r="F458" i="3"/>
  <c r="M457" i="3"/>
  <c r="J423" i="3"/>
  <c r="J424" i="3"/>
  <c r="N423" i="3"/>
  <c r="N424" i="3"/>
  <c r="J435" i="3"/>
  <c r="J436" i="3"/>
  <c r="D491" i="3"/>
  <c r="K490" i="3"/>
  <c r="E501" i="3"/>
  <c r="L500" i="3"/>
  <c r="D468" i="3"/>
  <c r="K467" i="3"/>
  <c r="L456" i="3"/>
  <c r="E457" i="3"/>
  <c r="N445" i="3"/>
  <c r="G446" i="3"/>
  <c r="E469" i="3"/>
  <c r="L468" i="3"/>
  <c r="K446" i="3"/>
  <c r="D447" i="3"/>
  <c r="G491" i="3"/>
  <c r="N490" i="3"/>
  <c r="C479" i="3"/>
  <c r="J478" i="3"/>
  <c r="K423" i="3"/>
  <c r="K424" i="3"/>
  <c r="L446" i="3"/>
  <c r="E447" i="3"/>
  <c r="J445" i="3"/>
  <c r="C446" i="3"/>
  <c r="M423" i="3"/>
  <c r="M424" i="3"/>
  <c r="F490" i="3"/>
  <c r="M489" i="3"/>
  <c r="C490" i="3"/>
  <c r="J489" i="3"/>
  <c r="F468" i="3"/>
  <c r="M467" i="3"/>
  <c r="D502" i="3"/>
  <c r="K501" i="3"/>
  <c r="C501" i="3"/>
  <c r="J500" i="3"/>
  <c r="M435" i="3"/>
  <c r="M436" i="3"/>
  <c r="F479" i="3"/>
  <c r="M478" i="3"/>
  <c r="G457" i="3"/>
  <c r="N456" i="3"/>
  <c r="C469" i="3"/>
  <c r="J468" i="3"/>
  <c r="E490" i="3"/>
  <c r="L489" i="3"/>
  <c r="G435" i="3"/>
  <c r="N434" i="3"/>
  <c r="D458" i="3"/>
  <c r="K457" i="3"/>
  <c r="L457" i="3" l="1"/>
  <c r="E458" i="3"/>
  <c r="M447" i="3"/>
  <c r="M448" i="3"/>
  <c r="J446" i="3"/>
  <c r="C447" i="3"/>
  <c r="C470" i="3"/>
  <c r="J469" i="3"/>
  <c r="C502" i="3"/>
  <c r="J501" i="3"/>
  <c r="G492" i="3"/>
  <c r="N491" i="3"/>
  <c r="E470" i="3"/>
  <c r="L469" i="3"/>
  <c r="E502" i="3"/>
  <c r="L501" i="3"/>
  <c r="G480" i="3"/>
  <c r="N479" i="3"/>
  <c r="G469" i="3"/>
  <c r="N468" i="3"/>
  <c r="E481" i="3"/>
  <c r="L480" i="3"/>
  <c r="N435" i="3"/>
  <c r="N436" i="3"/>
  <c r="M468" i="3"/>
  <c r="F469" i="3"/>
  <c r="L447" i="3"/>
  <c r="L448" i="3"/>
  <c r="K447" i="3"/>
  <c r="K448" i="3"/>
  <c r="N446" i="3"/>
  <c r="G447" i="3"/>
  <c r="K435" i="3"/>
  <c r="K436" i="3"/>
  <c r="F480" i="3"/>
  <c r="M479" i="3"/>
  <c r="F491" i="3"/>
  <c r="M490" i="3"/>
  <c r="K458" i="3"/>
  <c r="D459" i="3"/>
  <c r="E491" i="3"/>
  <c r="L490" i="3"/>
  <c r="G458" i="3"/>
  <c r="N457" i="3"/>
  <c r="D503" i="3"/>
  <c r="K502" i="3"/>
  <c r="J490" i="3"/>
  <c r="C491" i="3"/>
  <c r="J479" i="3"/>
  <c r="C480" i="3"/>
  <c r="K468" i="3"/>
  <c r="D469" i="3"/>
  <c r="K491" i="3"/>
  <c r="D492" i="3"/>
  <c r="M458" i="3"/>
  <c r="F459" i="3"/>
  <c r="D480" i="3"/>
  <c r="K479" i="3"/>
  <c r="G503" i="3"/>
  <c r="N502" i="3"/>
  <c r="J458" i="3"/>
  <c r="C459" i="3"/>
  <c r="F503" i="3"/>
  <c r="M502" i="3"/>
  <c r="K469" i="3" l="1"/>
  <c r="D470" i="3"/>
  <c r="C492" i="3"/>
  <c r="J491" i="3"/>
  <c r="K459" i="3"/>
  <c r="K460" i="3"/>
  <c r="N447" i="3"/>
  <c r="N448" i="3"/>
  <c r="G504" i="3"/>
  <c r="N503" i="3"/>
  <c r="F481" i="3"/>
  <c r="M480" i="3"/>
  <c r="G470" i="3"/>
  <c r="N469" i="3"/>
  <c r="E503" i="3"/>
  <c r="L502" i="3"/>
  <c r="G493" i="3"/>
  <c r="N492" i="3"/>
  <c r="C471" i="3"/>
  <c r="J470" i="3"/>
  <c r="F504" i="3"/>
  <c r="M503" i="3"/>
  <c r="N458" i="3"/>
  <c r="G459" i="3"/>
  <c r="D493" i="3"/>
  <c r="K492" i="3"/>
  <c r="F470" i="3"/>
  <c r="M469" i="3"/>
  <c r="J447" i="3"/>
  <c r="J448" i="3"/>
  <c r="E459" i="3"/>
  <c r="L458" i="3"/>
  <c r="M459" i="3"/>
  <c r="M460" i="3"/>
  <c r="J459" i="3"/>
  <c r="J460" i="3"/>
  <c r="J480" i="3"/>
  <c r="C481" i="3"/>
  <c r="D481" i="3"/>
  <c r="K480" i="3"/>
  <c r="D504" i="3"/>
  <c r="K503" i="3"/>
  <c r="E492" i="3"/>
  <c r="L491" i="3"/>
  <c r="F492" i="3"/>
  <c r="M491" i="3"/>
  <c r="L481" i="3"/>
  <c r="E482" i="3"/>
  <c r="G481" i="3"/>
  <c r="N480" i="3"/>
  <c r="L470" i="3"/>
  <c r="E471" i="3"/>
  <c r="C503" i="3"/>
  <c r="J502" i="3"/>
  <c r="D482" i="3" l="1"/>
  <c r="K481" i="3"/>
  <c r="L459" i="3"/>
  <c r="L460" i="3"/>
  <c r="J471" i="3"/>
  <c r="J472" i="3"/>
  <c r="E504" i="3"/>
  <c r="L503" i="3"/>
  <c r="F482" i="3"/>
  <c r="M481" i="3"/>
  <c r="C493" i="3"/>
  <c r="J492" i="3"/>
  <c r="E483" i="3"/>
  <c r="L482" i="3"/>
  <c r="E493" i="3"/>
  <c r="L492" i="3"/>
  <c r="F471" i="3"/>
  <c r="M470" i="3"/>
  <c r="C482" i="3"/>
  <c r="J481" i="3"/>
  <c r="D471" i="3"/>
  <c r="K470" i="3"/>
  <c r="L471" i="3"/>
  <c r="L472" i="3"/>
  <c r="N459" i="3"/>
  <c r="N460" i="3"/>
  <c r="C504" i="3"/>
  <c r="J503" i="3"/>
  <c r="G482" i="3"/>
  <c r="N481" i="3"/>
  <c r="F493" i="3"/>
  <c r="M492" i="3"/>
  <c r="D505" i="3"/>
  <c r="K504" i="3"/>
  <c r="D494" i="3"/>
  <c r="K493" i="3"/>
  <c r="F505" i="3"/>
  <c r="M504" i="3"/>
  <c r="G494" i="3"/>
  <c r="N493" i="3"/>
  <c r="G471" i="3"/>
  <c r="N470" i="3"/>
  <c r="G505" i="3"/>
  <c r="N504" i="3"/>
  <c r="G506" i="3" l="1"/>
  <c r="N505" i="3"/>
  <c r="D495" i="3"/>
  <c r="K494" i="3"/>
  <c r="C483" i="3"/>
  <c r="J482" i="3"/>
  <c r="E494" i="3"/>
  <c r="L493" i="3"/>
  <c r="C494" i="3"/>
  <c r="J493" i="3"/>
  <c r="E505" i="3"/>
  <c r="L504" i="3"/>
  <c r="C505" i="3"/>
  <c r="J504" i="3"/>
  <c r="G495" i="3"/>
  <c r="N494" i="3"/>
  <c r="F494" i="3"/>
  <c r="M493" i="3"/>
  <c r="N471" i="3"/>
  <c r="N472" i="3"/>
  <c r="F506" i="3"/>
  <c r="M505" i="3"/>
  <c r="D506" i="3"/>
  <c r="K505" i="3"/>
  <c r="G483" i="3"/>
  <c r="N482" i="3"/>
  <c r="K471" i="3"/>
  <c r="K472" i="3"/>
  <c r="M471" i="3"/>
  <c r="M472" i="3"/>
  <c r="L483" i="3"/>
  <c r="L484" i="3"/>
  <c r="F483" i="3"/>
  <c r="M482" i="3"/>
  <c r="D483" i="3"/>
  <c r="K482" i="3"/>
  <c r="K495" i="3" l="1"/>
  <c r="K496" i="3"/>
  <c r="K483" i="3"/>
  <c r="K484" i="3"/>
  <c r="D507" i="3"/>
  <c r="K506" i="3"/>
  <c r="L505" i="3"/>
  <c r="E506" i="3"/>
  <c r="N495" i="3"/>
  <c r="N496" i="3"/>
  <c r="E495" i="3"/>
  <c r="L494" i="3"/>
  <c r="M483" i="3"/>
  <c r="M484" i="3"/>
  <c r="N483" i="3"/>
  <c r="N484" i="3"/>
  <c r="F507" i="3"/>
  <c r="M506" i="3"/>
  <c r="M494" i="3"/>
  <c r="F495" i="3"/>
  <c r="J505" i="3"/>
  <c r="C506" i="3"/>
  <c r="C495" i="3"/>
  <c r="J494" i="3"/>
  <c r="J483" i="3"/>
  <c r="J484" i="3"/>
  <c r="G507" i="3"/>
  <c r="N506" i="3"/>
  <c r="M495" i="3" l="1"/>
  <c r="M496" i="3"/>
  <c r="E507" i="3"/>
  <c r="L506" i="3"/>
  <c r="N507" i="3"/>
  <c r="N508" i="3"/>
  <c r="L495" i="3"/>
  <c r="L496" i="3"/>
  <c r="C507" i="3"/>
  <c r="J506" i="3"/>
  <c r="J495" i="3"/>
  <c r="J496" i="3"/>
  <c r="M507" i="3"/>
  <c r="M508" i="3"/>
  <c r="K507" i="3"/>
  <c r="K508" i="3"/>
  <c r="L507" i="3" l="1"/>
  <c r="L508" i="3"/>
  <c r="J507" i="3"/>
  <c r="J50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J221" authorId="0" shapeId="0" xr:uid="{0DED1E5B-971C-4C6E-8D03-70542D684EB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large increase is due to the inclusion of Vero Beach in Indian River County.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4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From Division Customer forecast models.</t>
        </r>
      </text>
    </comment>
  </commentList>
</comments>
</file>

<file path=xl/sharedStrings.xml><?xml version="1.0" encoding="utf-8"?>
<sst xmlns="http://schemas.openxmlformats.org/spreadsheetml/2006/main" count="80" uniqueCount="27">
  <si>
    <t>Year</t>
  </si>
  <si>
    <t>Month</t>
  </si>
  <si>
    <t>Southern</t>
  </si>
  <si>
    <t>Eastern</t>
  </si>
  <si>
    <t>Northeastern</t>
  </si>
  <si>
    <t>Southeastern</t>
  </si>
  <si>
    <t>Western</t>
  </si>
  <si>
    <t>Before Adjustment</t>
  </si>
  <si>
    <t>After Adjustment</t>
  </si>
  <si>
    <t>Total</t>
  </si>
  <si>
    <t>TYSP Total Customers</t>
  </si>
  <si>
    <t>Annual Growth</t>
  </si>
  <si>
    <t>South Florida</t>
  </si>
  <si>
    <t>Month-to-Month Growth</t>
  </si>
  <si>
    <t>Month-to-month growth and after adjustment growth rate</t>
  </si>
  <si>
    <t>Annual GRTH</t>
  </si>
  <si>
    <t>Vero_Dummy</t>
  </si>
  <si>
    <t>ED</t>
  </si>
  <si>
    <t>NED</t>
  </si>
  <si>
    <t>SD</t>
  </si>
  <si>
    <t>SED</t>
  </si>
  <si>
    <t>WD</t>
  </si>
  <si>
    <r>
      <t>20220045-EI</t>
    </r>
    <r>
      <rPr>
        <b/>
        <sz val="10"/>
        <color rgb="FFFF0000"/>
        <rFont val="Arial"/>
        <family val="2"/>
      </rPr>
      <t xml:space="preserve"> </t>
    </r>
  </si>
  <si>
    <t>FPL 000078</t>
  </si>
  <si>
    <t>FPL 000079</t>
  </si>
  <si>
    <t>FPL 000080</t>
  </si>
  <si>
    <t>FPL 000081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</si>
</sst>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8" formatCode="_-* #,##0.00\ _D_M_-;\-* #,##0.00\ _D_M_-;_-* &quot;-&quot;??\ _D_M_-;_-@_-"/>
    <numFmt numFmtId="169" formatCode="_-* #,##0.00\ &quot;DM&quot;_-;\-* #,##0.00\ &quot;DM&quot;_-;_-* &quot;-&quot;??\ &quot;DM&quot;_-;_-@_-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7.5"/>
      <color indexed="12"/>
      <name val="MS Sans Serif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b/>
      <sz val="10"/>
      <color rgb="FFFF0000"/>
      <name val="Arial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22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" fillId="78" borderId="21" applyNumberFormat="0" applyProtection="0">
      <alignment horizontal="left" vertical="center" indent="1"/>
    </xf>
    <xf numFmtId="0" fontId="38" fillId="33" borderId="20" applyNumberFormat="0" applyProtection="0">
      <alignment horizontal="left" vertical="top" indent="1"/>
    </xf>
    <xf numFmtId="4" fontId="20" fillId="65" borderId="13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18" fillId="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18" fillId="13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36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18" fillId="17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36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18" fillId="21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18" fillId="25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4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18" fillId="29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5" fillId="53" borderId="0" applyNumberFormat="0" applyBorder="0" applyAlignment="0" applyProtection="0"/>
    <xf numFmtId="0" fontId="9" fillId="3" borderId="0" applyNumberFormat="0" applyBorder="0" applyAlignment="0" applyProtection="0"/>
    <xf numFmtId="0" fontId="26" fillId="57" borderId="13" applyNumberFormat="0" applyAlignment="0" applyProtection="0"/>
    <xf numFmtId="0" fontId="12" fillId="6" borderId="6" applyNumberFormat="0" applyAlignment="0" applyProtection="0"/>
    <xf numFmtId="0" fontId="27" fillId="52" borderId="14" applyNumberFormat="0" applyAlignment="0" applyProtection="0"/>
    <xf numFmtId="0" fontId="14" fillId="7" borderId="9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29" fillId="0" borderId="0" applyFont="0" applyFill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16" fillId="0" borderId="0" applyNumberFormat="0" applyFill="0" applyBorder="0" applyAlignment="0" applyProtection="0"/>
    <xf numFmtId="0" fontId="23" fillId="49" borderId="0" applyNumberFormat="0" applyBorder="0" applyAlignment="0" applyProtection="0"/>
    <xf numFmtId="0" fontId="8" fillId="2" borderId="0" applyNumberFormat="0" applyBorder="0" applyAlignment="0" applyProtection="0"/>
    <xf numFmtId="0" fontId="31" fillId="0" borderId="15" applyNumberFormat="0" applyFill="0" applyAlignment="0" applyProtection="0"/>
    <xf numFmtId="0" fontId="5" fillId="0" borderId="3" applyNumberFormat="0" applyFill="0" applyAlignment="0" applyProtection="0"/>
    <xf numFmtId="0" fontId="32" fillId="0" borderId="16" applyNumberFormat="0" applyFill="0" applyAlignment="0" applyProtection="0"/>
    <xf numFmtId="0" fontId="6" fillId="0" borderId="4" applyNumberFormat="0" applyFill="0" applyAlignment="0" applyProtection="0"/>
    <xf numFmtId="0" fontId="33" fillId="0" borderId="17" applyNumberFormat="0" applyFill="0" applyAlignment="0" applyProtection="0"/>
    <xf numFmtId="0" fontId="7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54" borderId="13" applyNumberFormat="0" applyAlignment="0" applyProtection="0"/>
    <xf numFmtId="0" fontId="10" fillId="5" borderId="6" applyNumberFormat="0" applyAlignment="0" applyProtection="0"/>
    <xf numFmtId="0" fontId="36" fillId="0" borderId="18" applyNumberFormat="0" applyFill="0" applyAlignment="0" applyProtection="0"/>
    <xf numFmtId="0" fontId="13" fillId="0" borderId="8" applyNumberFormat="0" applyFill="0" applyAlignment="0" applyProtection="0"/>
    <xf numFmtId="165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165" fontId="19" fillId="0" borderId="0">
      <alignment horizontal="center"/>
    </xf>
    <xf numFmtId="165" fontId="19" fillId="0" borderId="0">
      <alignment horizontal="center"/>
    </xf>
    <xf numFmtId="165" fontId="19" fillId="0" borderId="0">
      <alignment horizontal="center"/>
    </xf>
    <xf numFmtId="165" fontId="19" fillId="0" borderId="0">
      <alignment horizontal="center"/>
    </xf>
    <xf numFmtId="165" fontId="19" fillId="0" borderId="0">
      <alignment horizontal="center"/>
    </xf>
    <xf numFmtId="165" fontId="19" fillId="0" borderId="0">
      <alignment horizontal="center"/>
    </xf>
    <xf numFmtId="165" fontId="19" fillId="0" borderId="0">
      <alignment horizontal="center"/>
    </xf>
    <xf numFmtId="165" fontId="19" fillId="0" borderId="0">
      <alignment horizontal="center"/>
    </xf>
    <xf numFmtId="165" fontId="19" fillId="0" borderId="0">
      <alignment horizontal="center"/>
    </xf>
    <xf numFmtId="165" fontId="19" fillId="0" borderId="0">
      <alignment horizontal="center"/>
    </xf>
    <xf numFmtId="165" fontId="19" fillId="0" borderId="0">
      <alignment horizontal="center"/>
    </xf>
    <xf numFmtId="165" fontId="19" fillId="0" borderId="0">
      <alignment horizontal="center"/>
    </xf>
    <xf numFmtId="165" fontId="19" fillId="0" borderId="0">
      <alignment horizontal="center"/>
    </xf>
    <xf numFmtId="165" fontId="19" fillId="0" borderId="0">
      <alignment horizontal="center"/>
    </xf>
    <xf numFmtId="165" fontId="19" fillId="0" borderId="0">
      <alignment horizontal="center"/>
    </xf>
    <xf numFmtId="165" fontId="19" fillId="0" borderId="0">
      <alignment horizontal="center"/>
    </xf>
    <xf numFmtId="165" fontId="19" fillId="0" borderId="0">
      <alignment horizontal="center"/>
    </xf>
    <xf numFmtId="165" fontId="19" fillId="0" borderId="0">
      <alignment horizontal="center"/>
    </xf>
    <xf numFmtId="165" fontId="19" fillId="0" borderId="0">
      <alignment horizontal="center"/>
    </xf>
    <xf numFmtId="0" fontId="36" fillId="54" borderId="0" applyNumberFormat="0" applyBorder="0" applyAlignment="0" applyProtection="0"/>
    <xf numFmtId="0" fontId="22" fillId="4" borderId="0" applyNumberFormat="0" applyBorder="0" applyAlignment="0" applyProtection="0"/>
    <xf numFmtId="0" fontId="1" fillId="0" borderId="0"/>
    <xf numFmtId="0" fontId="20" fillId="63" borderId="0"/>
    <xf numFmtId="0" fontId="20" fillId="63" borderId="0"/>
    <xf numFmtId="0" fontId="20" fillId="63" borderId="0"/>
    <xf numFmtId="0" fontId="20" fillId="63" borderId="0"/>
    <xf numFmtId="0" fontId="1" fillId="0" borderId="0"/>
    <xf numFmtId="0" fontId="20" fillId="63" borderId="0"/>
    <xf numFmtId="0" fontId="2" fillId="0" borderId="0"/>
    <xf numFmtId="0" fontId="20" fillId="63" borderId="0"/>
    <xf numFmtId="0" fontId="2" fillId="0" borderId="0"/>
    <xf numFmtId="0" fontId="2" fillId="0" borderId="0"/>
    <xf numFmtId="0" fontId="20" fillId="63" borderId="0"/>
    <xf numFmtId="0" fontId="1" fillId="0" borderId="0"/>
    <xf numFmtId="0" fontId="2" fillId="0" borderId="0"/>
    <xf numFmtId="0" fontId="2" fillId="0" borderId="0"/>
    <xf numFmtId="0" fontId="2" fillId="0" borderId="0"/>
    <xf numFmtId="0" fontId="20" fillId="63" borderId="0"/>
    <xf numFmtId="0" fontId="2" fillId="0" borderId="0"/>
    <xf numFmtId="0" fontId="1" fillId="0" borderId="0"/>
    <xf numFmtId="0" fontId="20" fillId="63" borderId="0"/>
    <xf numFmtId="0" fontId="20" fillId="63" borderId="0"/>
    <xf numFmtId="0" fontId="2" fillId="0" borderId="0"/>
    <xf numFmtId="0" fontId="20" fillId="63" borderId="0"/>
    <xf numFmtId="0" fontId="20" fillId="63" borderId="0"/>
    <xf numFmtId="0" fontId="20" fillId="63" borderId="0"/>
    <xf numFmtId="0" fontId="20" fillId="63" borderId="0"/>
    <xf numFmtId="0" fontId="20" fillId="63" borderId="0"/>
    <xf numFmtId="0" fontId="20" fillId="63" borderId="0"/>
    <xf numFmtId="0" fontId="20" fillId="0" borderId="0"/>
    <xf numFmtId="0" fontId="20" fillId="53" borderId="13" applyNumberFormat="0" applyFont="0" applyAlignment="0" applyProtection="0"/>
    <xf numFmtId="0" fontId="20" fillId="53" borderId="13" applyNumberFormat="0" applyFont="0" applyAlignment="0" applyProtection="0"/>
    <xf numFmtId="0" fontId="20" fillId="53" borderId="13" applyNumberFormat="0" applyFont="0" applyAlignment="0" applyProtection="0"/>
    <xf numFmtId="0" fontId="2" fillId="8" borderId="10" applyNumberFormat="0" applyFont="0" applyAlignment="0" applyProtection="0"/>
    <xf numFmtId="0" fontId="37" fillId="57" borderId="19" applyNumberFormat="0" applyAlignment="0" applyProtection="0"/>
    <xf numFmtId="0" fontId="11" fillId="6" borderId="7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0" fillId="64" borderId="13" applyNumberFormat="0" applyProtection="0">
      <alignment vertical="center"/>
    </xf>
    <xf numFmtId="4" fontId="20" fillId="64" borderId="13" applyNumberFormat="0" applyProtection="0">
      <alignment vertical="center"/>
    </xf>
    <xf numFmtId="4" fontId="38" fillId="64" borderId="20" applyNumberFormat="0" applyProtection="0">
      <alignment vertical="center"/>
    </xf>
    <xf numFmtId="4" fontId="38" fillId="64" borderId="20" applyNumberFormat="0" applyProtection="0">
      <alignment vertical="center"/>
    </xf>
    <xf numFmtId="4" fontId="20" fillId="64" borderId="13" applyNumberFormat="0" applyProtection="0">
      <alignment vertical="center"/>
    </xf>
    <xf numFmtId="4" fontId="38" fillId="64" borderId="20" applyNumberFormat="0" applyProtection="0">
      <alignment vertical="center"/>
    </xf>
    <xf numFmtId="4" fontId="39" fillId="33" borderId="13" applyNumberFormat="0" applyProtection="0">
      <alignment vertical="center"/>
    </xf>
    <xf numFmtId="4" fontId="39" fillId="33" borderId="13" applyNumberFormat="0" applyProtection="0">
      <alignment vertical="center"/>
    </xf>
    <xf numFmtId="4" fontId="40" fillId="33" borderId="20" applyNumberFormat="0" applyProtection="0">
      <alignment vertical="center"/>
    </xf>
    <xf numFmtId="4" fontId="40" fillId="33" borderId="20" applyNumberFormat="0" applyProtection="0">
      <alignment vertical="center"/>
    </xf>
    <xf numFmtId="4" fontId="20" fillId="33" borderId="13" applyNumberFormat="0" applyProtection="0">
      <alignment horizontal="left" vertical="center" indent="1"/>
    </xf>
    <xf numFmtId="4" fontId="20" fillId="33" borderId="13" applyNumberFormat="0" applyProtection="0">
      <alignment horizontal="left" vertical="center" indent="1"/>
    </xf>
    <xf numFmtId="4" fontId="38" fillId="33" borderId="20" applyNumberFormat="0" applyProtection="0">
      <alignment horizontal="left" vertical="center" indent="1"/>
    </xf>
    <xf numFmtId="4" fontId="20" fillId="33" borderId="13" applyNumberFormat="0" applyProtection="0">
      <alignment horizontal="left" vertical="center" indent="1"/>
    </xf>
    <xf numFmtId="4" fontId="38" fillId="33" borderId="20" applyNumberFormat="0" applyProtection="0">
      <alignment horizontal="left" vertical="center" indent="1"/>
    </xf>
    <xf numFmtId="0" fontId="41" fillId="64" borderId="20" applyNumberFormat="0" applyProtection="0">
      <alignment horizontal="left" vertical="top" indent="1"/>
    </xf>
    <xf numFmtId="0" fontId="41" fillId="64" borderId="20" applyNumberFormat="0" applyProtection="0">
      <alignment horizontal="left" vertical="top" indent="1"/>
    </xf>
    <xf numFmtId="0" fontId="38" fillId="33" borderId="20" applyNumberFormat="0" applyProtection="0">
      <alignment horizontal="left" vertical="top" indent="1"/>
    </xf>
    <xf numFmtId="0" fontId="38" fillId="33" borderId="20" applyNumberFormat="0" applyProtection="0">
      <alignment horizontal="left" vertical="top" indent="1"/>
    </xf>
    <xf numFmtId="0" fontId="38" fillId="33" borderId="20" applyNumberFormat="0" applyProtection="0">
      <alignment horizontal="left" vertical="top" indent="1"/>
    </xf>
    <xf numFmtId="4" fontId="20" fillId="65" borderId="13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38" fillId="66" borderId="0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38" fillId="66" borderId="0" applyNumberFormat="0" applyProtection="0">
      <alignment horizontal="left" vertical="center" indent="1"/>
    </xf>
    <xf numFmtId="4" fontId="20" fillId="67" borderId="13" applyNumberFormat="0" applyProtection="0">
      <alignment horizontal="right" vertical="center"/>
    </xf>
    <xf numFmtId="4" fontId="20" fillId="67" borderId="13" applyNumberFormat="0" applyProtection="0">
      <alignment horizontal="right" vertical="center"/>
    </xf>
    <xf numFmtId="4" fontId="28" fillId="67" borderId="20" applyNumberFormat="0" applyProtection="0">
      <alignment horizontal="right" vertical="center"/>
    </xf>
    <xf numFmtId="4" fontId="20" fillId="67" borderId="13" applyNumberFormat="0" applyProtection="0">
      <alignment horizontal="right" vertical="center"/>
    </xf>
    <xf numFmtId="4" fontId="28" fillId="67" borderId="20" applyNumberFormat="0" applyProtection="0">
      <alignment horizontal="right" vertical="center"/>
    </xf>
    <xf numFmtId="4" fontId="20" fillId="68" borderId="13" applyNumberFormat="0" applyProtection="0">
      <alignment horizontal="right" vertical="center"/>
    </xf>
    <xf numFmtId="4" fontId="20" fillId="68" borderId="13" applyNumberFormat="0" applyProtection="0">
      <alignment horizontal="right" vertical="center"/>
    </xf>
    <xf numFmtId="4" fontId="28" fillId="69" borderId="20" applyNumberFormat="0" applyProtection="0">
      <alignment horizontal="right" vertical="center"/>
    </xf>
    <xf numFmtId="4" fontId="20" fillId="68" borderId="13" applyNumberFormat="0" applyProtection="0">
      <alignment horizontal="right" vertical="center"/>
    </xf>
    <xf numFmtId="4" fontId="28" fillId="69" borderId="20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4" fontId="28" fillId="70" borderId="20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4" fontId="28" fillId="70" borderId="20" applyNumberFormat="0" applyProtection="0">
      <alignment horizontal="right" vertical="center"/>
    </xf>
    <xf numFmtId="4" fontId="20" fillId="71" borderId="13" applyNumberFormat="0" applyProtection="0">
      <alignment horizontal="right" vertical="center"/>
    </xf>
    <xf numFmtId="4" fontId="20" fillId="71" borderId="13" applyNumberFormat="0" applyProtection="0">
      <alignment horizontal="right" vertical="center"/>
    </xf>
    <xf numFmtId="4" fontId="28" fillId="71" borderId="20" applyNumberFormat="0" applyProtection="0">
      <alignment horizontal="right" vertical="center"/>
    </xf>
    <xf numFmtId="4" fontId="20" fillId="71" borderId="13" applyNumberFormat="0" applyProtection="0">
      <alignment horizontal="right" vertical="center"/>
    </xf>
    <xf numFmtId="4" fontId="28" fillId="71" borderId="20" applyNumberFormat="0" applyProtection="0">
      <alignment horizontal="right" vertical="center"/>
    </xf>
    <xf numFmtId="4" fontId="20" fillId="72" borderId="13" applyNumberFormat="0" applyProtection="0">
      <alignment horizontal="right" vertical="center"/>
    </xf>
    <xf numFmtId="4" fontId="20" fillId="72" borderId="13" applyNumberFormat="0" applyProtection="0">
      <alignment horizontal="right" vertical="center"/>
    </xf>
    <xf numFmtId="4" fontId="28" fillId="72" borderId="20" applyNumberFormat="0" applyProtection="0">
      <alignment horizontal="right" vertical="center"/>
    </xf>
    <xf numFmtId="4" fontId="20" fillId="72" borderId="13" applyNumberFormat="0" applyProtection="0">
      <alignment horizontal="right" vertical="center"/>
    </xf>
    <xf numFmtId="4" fontId="28" fillId="72" borderId="20" applyNumberFormat="0" applyProtection="0">
      <alignment horizontal="right" vertical="center"/>
    </xf>
    <xf numFmtId="4" fontId="20" fillId="73" borderId="13" applyNumberFormat="0" applyProtection="0">
      <alignment horizontal="right" vertical="center"/>
    </xf>
    <xf numFmtId="4" fontId="20" fillId="73" borderId="13" applyNumberFormat="0" applyProtection="0">
      <alignment horizontal="right" vertical="center"/>
    </xf>
    <xf numFmtId="4" fontId="28" fillId="73" borderId="20" applyNumberFormat="0" applyProtection="0">
      <alignment horizontal="right" vertical="center"/>
    </xf>
    <xf numFmtId="4" fontId="20" fillId="73" borderId="13" applyNumberFormat="0" applyProtection="0">
      <alignment horizontal="right" vertical="center"/>
    </xf>
    <xf numFmtId="4" fontId="28" fillId="73" borderId="20" applyNumberFormat="0" applyProtection="0">
      <alignment horizontal="right" vertical="center"/>
    </xf>
    <xf numFmtId="4" fontId="20" fillId="74" borderId="13" applyNumberFormat="0" applyProtection="0">
      <alignment horizontal="right" vertical="center"/>
    </xf>
    <xf numFmtId="4" fontId="20" fillId="74" borderId="13" applyNumberFormat="0" applyProtection="0">
      <alignment horizontal="right" vertical="center"/>
    </xf>
    <xf numFmtId="4" fontId="28" fillId="74" borderId="20" applyNumberFormat="0" applyProtection="0">
      <alignment horizontal="right" vertical="center"/>
    </xf>
    <xf numFmtId="4" fontId="20" fillId="74" borderId="13" applyNumberFormat="0" applyProtection="0">
      <alignment horizontal="right" vertical="center"/>
    </xf>
    <xf numFmtId="4" fontId="28" fillId="74" borderId="20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4" fontId="28" fillId="75" borderId="20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4" fontId="28" fillId="75" borderId="20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4" fontId="28" fillId="76" borderId="20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4" fontId="28" fillId="76" borderId="20" applyNumberFormat="0" applyProtection="0">
      <alignment horizontal="right" vertical="center"/>
    </xf>
    <xf numFmtId="4" fontId="20" fillId="77" borderId="21" applyNumberFormat="0" applyProtection="0">
      <alignment horizontal="left" vertical="center" indent="1"/>
    </xf>
    <xf numFmtId="4" fontId="20" fillId="77" borderId="21" applyNumberFormat="0" applyProtection="0">
      <alignment horizontal="left" vertical="center" indent="1"/>
    </xf>
    <xf numFmtId="4" fontId="38" fillId="77" borderId="22" applyNumberFormat="0" applyProtection="0">
      <alignment horizontal="left" vertical="center" indent="1"/>
    </xf>
    <xf numFmtId="4" fontId="20" fillId="77" borderId="21" applyNumberFormat="0" applyProtection="0">
      <alignment horizontal="left" vertical="center" indent="1"/>
    </xf>
    <xf numFmtId="4" fontId="38" fillId="77" borderId="22" applyNumberFormat="0" applyProtection="0">
      <alignment horizontal="left" vertical="center" indent="1"/>
    </xf>
    <xf numFmtId="4" fontId="1" fillId="78" borderId="21" applyNumberFormat="0" applyProtection="0">
      <alignment horizontal="left" vertical="center" indent="1"/>
    </xf>
    <xf numFmtId="4" fontId="1" fillId="78" borderId="21" applyNumberFormat="0" applyProtection="0">
      <alignment horizontal="left" vertical="center" indent="1"/>
    </xf>
    <xf numFmtId="4" fontId="28" fillId="79" borderId="0" applyNumberFormat="0" applyProtection="0">
      <alignment horizontal="left" vertical="center" indent="1"/>
    </xf>
    <xf numFmtId="4" fontId="28" fillId="79" borderId="0" applyNumberFormat="0" applyProtection="0">
      <alignment horizontal="left" vertical="center" indent="1"/>
    </xf>
    <xf numFmtId="4" fontId="1" fillId="78" borderId="21" applyNumberFormat="0" applyProtection="0">
      <alignment horizontal="left" vertical="center" indent="1"/>
    </xf>
    <xf numFmtId="4" fontId="1" fillId="78" borderId="21" applyNumberFormat="0" applyProtection="0">
      <alignment horizontal="left" vertical="center" indent="1"/>
    </xf>
    <xf numFmtId="4" fontId="42" fillId="80" borderId="0" applyNumberFormat="0" applyProtection="0">
      <alignment horizontal="left" vertical="center" indent="1"/>
    </xf>
    <xf numFmtId="4" fontId="42" fillId="80" borderId="0" applyNumberFormat="0" applyProtection="0">
      <alignment horizontal="left" vertical="center" indent="1"/>
    </xf>
    <xf numFmtId="4" fontId="20" fillId="81" borderId="13" applyNumberFormat="0" applyProtection="0">
      <alignment horizontal="right" vertical="center"/>
    </xf>
    <xf numFmtId="4" fontId="20" fillId="81" borderId="13" applyNumberFormat="0" applyProtection="0">
      <alignment horizontal="right" vertical="center"/>
    </xf>
    <xf numFmtId="4" fontId="28" fillId="81" borderId="20" applyNumberFormat="0" applyProtection="0">
      <alignment horizontal="right" vertical="center"/>
    </xf>
    <xf numFmtId="4" fontId="20" fillId="81" borderId="13" applyNumberFormat="0" applyProtection="0">
      <alignment horizontal="right" vertical="center"/>
    </xf>
    <xf numFmtId="4" fontId="28" fillId="81" borderId="20" applyNumberFormat="0" applyProtection="0">
      <alignment horizontal="right" vertical="center"/>
    </xf>
    <xf numFmtId="4" fontId="20" fillId="79" borderId="21" applyNumberFormat="0" applyProtection="0">
      <alignment horizontal="left" vertical="center" indent="1"/>
    </xf>
    <xf numFmtId="4" fontId="20" fillId="79" borderId="21" applyNumberFormat="0" applyProtection="0">
      <alignment horizontal="left" vertical="center" indent="1"/>
    </xf>
    <xf numFmtId="4" fontId="28" fillId="79" borderId="0" applyNumberFormat="0" applyProtection="0">
      <alignment horizontal="left" vertical="center" indent="1"/>
    </xf>
    <xf numFmtId="4" fontId="28" fillId="79" borderId="0" applyNumberFormat="0" applyProtection="0">
      <alignment horizontal="left" vertical="center" indent="1"/>
    </xf>
    <xf numFmtId="4" fontId="20" fillId="79" borderId="21" applyNumberFormat="0" applyProtection="0">
      <alignment horizontal="left" vertical="center" indent="1"/>
    </xf>
    <xf numFmtId="4" fontId="28" fillId="79" borderId="0" applyNumberFormat="0" applyProtection="0">
      <alignment horizontal="left" vertical="center" indent="1"/>
    </xf>
    <xf numFmtId="4" fontId="20" fillId="81" borderId="21" applyNumberFormat="0" applyProtection="0">
      <alignment horizontal="left" vertical="center" indent="1"/>
    </xf>
    <xf numFmtId="4" fontId="20" fillId="81" borderId="21" applyNumberFormat="0" applyProtection="0">
      <alignment horizontal="left" vertical="center" indent="1"/>
    </xf>
    <xf numFmtId="4" fontId="28" fillId="66" borderId="0" applyNumberFormat="0" applyProtection="0">
      <alignment horizontal="left" vertical="center" indent="1"/>
    </xf>
    <xf numFmtId="4" fontId="28" fillId="66" borderId="0" applyNumberFormat="0" applyProtection="0">
      <alignment horizontal="left" vertical="center" indent="1"/>
    </xf>
    <xf numFmtId="4" fontId="20" fillId="81" borderId="21" applyNumberFormat="0" applyProtection="0">
      <alignment horizontal="left" vertical="center" indent="1"/>
    </xf>
    <xf numFmtId="4" fontId="28" fillId="66" borderId="0" applyNumberFormat="0" applyProtection="0">
      <alignment horizontal="left" vertical="center" indent="1"/>
    </xf>
    <xf numFmtId="0" fontId="20" fillId="82" borderId="13" applyNumberFormat="0" applyProtection="0">
      <alignment horizontal="left" vertical="center" indent="1"/>
    </xf>
    <xf numFmtId="0" fontId="20" fillId="82" borderId="13" applyNumberFormat="0" applyProtection="0">
      <alignment horizontal="left" vertical="center" indent="1"/>
    </xf>
    <xf numFmtId="0" fontId="1" fillId="80" borderId="20" applyNumberFormat="0" applyProtection="0">
      <alignment horizontal="left" vertical="center" indent="1"/>
    </xf>
    <xf numFmtId="0" fontId="1" fillId="80" borderId="20" applyNumberFormat="0" applyProtection="0">
      <alignment horizontal="left" vertical="center" indent="1"/>
    </xf>
    <xf numFmtId="0" fontId="1" fillId="80" borderId="20" applyNumberFormat="0" applyProtection="0">
      <alignment horizontal="left" vertical="center" indent="1"/>
    </xf>
    <xf numFmtId="0" fontId="20" fillId="82" borderId="13" applyNumberFormat="0" applyProtection="0">
      <alignment horizontal="left" vertical="center" indent="1"/>
    </xf>
    <xf numFmtId="0" fontId="1" fillId="80" borderId="20" applyNumberFormat="0" applyProtection="0">
      <alignment horizontal="left" vertical="center" indent="1"/>
    </xf>
    <xf numFmtId="0" fontId="20" fillId="82" borderId="13" applyNumberFormat="0" applyProtection="0">
      <alignment horizontal="left" vertical="center" indent="1"/>
    </xf>
    <xf numFmtId="0" fontId="1" fillId="80" borderId="20" applyNumberFormat="0" applyProtection="0">
      <alignment horizontal="left" vertical="center" indent="1"/>
    </xf>
    <xf numFmtId="0" fontId="20" fillId="78" borderId="20" applyNumberFormat="0" applyProtection="0">
      <alignment horizontal="left" vertical="top" indent="1"/>
    </xf>
    <xf numFmtId="0" fontId="20" fillId="78" borderId="20" applyNumberFormat="0" applyProtection="0">
      <alignment horizontal="left" vertical="top" indent="1"/>
    </xf>
    <xf numFmtId="0" fontId="20" fillId="78" borderId="20" applyNumberFormat="0" applyProtection="0">
      <alignment horizontal="left" vertical="top" indent="1"/>
    </xf>
    <xf numFmtId="0" fontId="20" fillId="78" borderId="20" applyNumberFormat="0" applyProtection="0">
      <alignment horizontal="left" vertical="top" indent="1"/>
    </xf>
    <xf numFmtId="0" fontId="1" fillId="80" borderId="20" applyNumberFormat="0" applyProtection="0">
      <alignment horizontal="left" vertical="top" indent="1"/>
    </xf>
    <xf numFmtId="0" fontId="1" fillId="80" borderId="20" applyNumberFormat="0" applyProtection="0">
      <alignment horizontal="left" vertical="top" indent="1"/>
    </xf>
    <xf numFmtId="0" fontId="1" fillId="80" borderId="20" applyNumberFormat="0" applyProtection="0">
      <alignment horizontal="left" vertical="top" indent="1"/>
    </xf>
    <xf numFmtId="0" fontId="1" fillId="80" borderId="20" applyNumberFormat="0" applyProtection="0">
      <alignment horizontal="left" vertical="top" indent="1"/>
    </xf>
    <xf numFmtId="0" fontId="1" fillId="80" borderId="20" applyNumberFormat="0" applyProtection="0">
      <alignment horizontal="left" vertical="top" indent="1"/>
    </xf>
    <xf numFmtId="0" fontId="20" fillId="83" borderId="13" applyNumberFormat="0" applyProtection="0">
      <alignment horizontal="left" vertical="center" indent="1"/>
    </xf>
    <xf numFmtId="0" fontId="20" fillId="83" borderId="13" applyNumberFormat="0" applyProtection="0">
      <alignment horizontal="left" vertical="center" indent="1"/>
    </xf>
    <xf numFmtId="0" fontId="1" fillId="66" borderId="20" applyNumberFormat="0" applyProtection="0">
      <alignment horizontal="left" vertical="center" indent="1"/>
    </xf>
    <xf numFmtId="0" fontId="1" fillId="66" borderId="20" applyNumberFormat="0" applyProtection="0">
      <alignment horizontal="left" vertical="center" indent="1"/>
    </xf>
    <xf numFmtId="0" fontId="1" fillId="66" borderId="20" applyNumberFormat="0" applyProtection="0">
      <alignment horizontal="left" vertical="center" indent="1"/>
    </xf>
    <xf numFmtId="0" fontId="1" fillId="66" borderId="20" applyNumberFormat="0" applyProtection="0">
      <alignment horizontal="left" vertical="center" indent="1"/>
    </xf>
    <xf numFmtId="0" fontId="20" fillId="83" borderId="13" applyNumberFormat="0" applyProtection="0">
      <alignment horizontal="left" vertical="center" indent="1"/>
    </xf>
    <xf numFmtId="0" fontId="1" fillId="66" borderId="20" applyNumberFormat="0" applyProtection="0">
      <alignment horizontal="left" vertical="center" indent="1"/>
    </xf>
    <xf numFmtId="0" fontId="20" fillId="81" borderId="20" applyNumberFormat="0" applyProtection="0">
      <alignment horizontal="left" vertical="top" indent="1"/>
    </xf>
    <xf numFmtId="0" fontId="20" fillId="81" borderId="20" applyNumberFormat="0" applyProtection="0">
      <alignment horizontal="left" vertical="top" indent="1"/>
    </xf>
    <xf numFmtId="0" fontId="20" fillId="81" borderId="20" applyNumberFormat="0" applyProtection="0">
      <alignment horizontal="left" vertical="top" indent="1"/>
    </xf>
    <xf numFmtId="0" fontId="1" fillId="66" borderId="20" applyNumberFormat="0" applyProtection="0">
      <alignment horizontal="left" vertical="top" indent="1"/>
    </xf>
    <xf numFmtId="0" fontId="1" fillId="66" borderId="20" applyNumberFormat="0" applyProtection="0">
      <alignment horizontal="left" vertical="top" indent="1"/>
    </xf>
    <xf numFmtId="0" fontId="1" fillId="66" borderId="20" applyNumberFormat="0" applyProtection="0">
      <alignment horizontal="left" vertical="top" indent="1"/>
    </xf>
    <xf numFmtId="0" fontId="1" fillId="66" borderId="20" applyNumberFormat="0" applyProtection="0">
      <alignment horizontal="left" vertical="top" indent="1"/>
    </xf>
    <xf numFmtId="0" fontId="1" fillId="66" borderId="20" applyNumberFormat="0" applyProtection="0">
      <alignment horizontal="left" vertical="top" indent="1"/>
    </xf>
    <xf numFmtId="0" fontId="1" fillId="66" borderId="20" applyNumberFormat="0" applyProtection="0">
      <alignment horizontal="left" vertical="top" indent="1"/>
    </xf>
    <xf numFmtId="0" fontId="20" fillId="84" borderId="13" applyNumberFormat="0" applyProtection="0">
      <alignment horizontal="left" vertical="center" indent="1"/>
    </xf>
    <xf numFmtId="0" fontId="20" fillId="84" borderId="13" applyNumberFormat="0" applyProtection="0">
      <alignment horizontal="left" vertical="center" indent="1"/>
    </xf>
    <xf numFmtId="0" fontId="1" fillId="85" borderId="20" applyNumberFormat="0" applyProtection="0">
      <alignment horizontal="left" vertical="center" indent="1"/>
    </xf>
    <xf numFmtId="0" fontId="1" fillId="85" borderId="20" applyNumberFormat="0" applyProtection="0">
      <alignment horizontal="left" vertical="center" indent="1"/>
    </xf>
    <xf numFmtId="0" fontId="1" fillId="85" borderId="20" applyNumberFormat="0" applyProtection="0">
      <alignment horizontal="left" vertical="center" indent="1"/>
    </xf>
    <xf numFmtId="0" fontId="1" fillId="85" borderId="20" applyNumberFormat="0" applyProtection="0">
      <alignment horizontal="left" vertical="center" indent="1"/>
    </xf>
    <xf numFmtId="0" fontId="20" fillId="84" borderId="13" applyNumberFormat="0" applyProtection="0">
      <alignment horizontal="left" vertical="center" indent="1"/>
    </xf>
    <xf numFmtId="0" fontId="1" fillId="85" borderId="20" applyNumberFormat="0" applyProtection="0">
      <alignment horizontal="left" vertical="center" indent="1"/>
    </xf>
    <xf numFmtId="0" fontId="20" fillId="84" borderId="20" applyNumberFormat="0" applyProtection="0">
      <alignment horizontal="left" vertical="top" indent="1"/>
    </xf>
    <xf numFmtId="0" fontId="20" fillId="84" borderId="20" applyNumberFormat="0" applyProtection="0">
      <alignment horizontal="left" vertical="top" indent="1"/>
    </xf>
    <xf numFmtId="0" fontId="20" fillId="84" borderId="20" applyNumberFormat="0" applyProtection="0">
      <alignment horizontal="left" vertical="top" indent="1"/>
    </xf>
    <xf numFmtId="0" fontId="1" fillId="85" borderId="20" applyNumberFormat="0" applyProtection="0">
      <alignment horizontal="left" vertical="top" indent="1"/>
    </xf>
    <xf numFmtId="0" fontId="1" fillId="85" borderId="20" applyNumberFormat="0" applyProtection="0">
      <alignment horizontal="left" vertical="top" indent="1"/>
    </xf>
    <xf numFmtId="0" fontId="1" fillId="85" borderId="20" applyNumberFormat="0" applyProtection="0">
      <alignment horizontal="left" vertical="top" indent="1"/>
    </xf>
    <xf numFmtId="0" fontId="1" fillId="85" borderId="20" applyNumberFormat="0" applyProtection="0">
      <alignment horizontal="left" vertical="top" indent="1"/>
    </xf>
    <xf numFmtId="0" fontId="1" fillId="85" borderId="20" applyNumberFormat="0" applyProtection="0">
      <alignment horizontal="left" vertical="top" indent="1"/>
    </xf>
    <xf numFmtId="0" fontId="1" fillId="85" borderId="20" applyNumberFormat="0" applyProtection="0">
      <alignment horizontal="left" vertical="top" indent="1"/>
    </xf>
    <xf numFmtId="0" fontId="20" fillId="79" borderId="13" applyNumberFormat="0" applyProtection="0">
      <alignment horizontal="left" vertical="center" indent="1"/>
    </xf>
    <xf numFmtId="0" fontId="20" fillId="79" borderId="13" applyNumberFormat="0" applyProtection="0">
      <alignment horizontal="left" vertical="center" indent="1"/>
    </xf>
    <xf numFmtId="0" fontId="1" fillId="86" borderId="20" applyNumberFormat="0" applyProtection="0">
      <alignment horizontal="left" vertical="center" indent="1"/>
    </xf>
    <xf numFmtId="0" fontId="1" fillId="86" borderId="20" applyNumberFormat="0" applyProtection="0">
      <alignment horizontal="left" vertical="center" indent="1"/>
    </xf>
    <xf numFmtId="0" fontId="1" fillId="86" borderId="20" applyNumberFormat="0" applyProtection="0">
      <alignment horizontal="left" vertical="center" indent="1"/>
    </xf>
    <xf numFmtId="0" fontId="1" fillId="86" borderId="20" applyNumberFormat="0" applyProtection="0">
      <alignment horizontal="left" vertical="center" indent="1"/>
    </xf>
    <xf numFmtId="0" fontId="20" fillId="79" borderId="13" applyNumberFormat="0" applyProtection="0">
      <alignment horizontal="left" vertical="center" indent="1"/>
    </xf>
    <xf numFmtId="0" fontId="1" fillId="86" borderId="20" applyNumberFormat="0" applyProtection="0">
      <alignment horizontal="left" vertical="center" indent="1"/>
    </xf>
    <xf numFmtId="0" fontId="20" fillId="79" borderId="20" applyNumberFormat="0" applyProtection="0">
      <alignment horizontal="left" vertical="top" indent="1"/>
    </xf>
    <xf numFmtId="0" fontId="20" fillId="79" borderId="20" applyNumberFormat="0" applyProtection="0">
      <alignment horizontal="left" vertical="top" indent="1"/>
    </xf>
    <xf numFmtId="0" fontId="20" fillId="79" borderId="20" applyNumberFormat="0" applyProtection="0">
      <alignment horizontal="left" vertical="top" indent="1"/>
    </xf>
    <xf numFmtId="0" fontId="1" fillId="86" borderId="20" applyNumberFormat="0" applyProtection="0">
      <alignment horizontal="left" vertical="top" indent="1"/>
    </xf>
    <xf numFmtId="0" fontId="1" fillId="86" borderId="20" applyNumberFormat="0" applyProtection="0">
      <alignment horizontal="left" vertical="top" indent="1"/>
    </xf>
    <xf numFmtId="0" fontId="1" fillId="86" borderId="20" applyNumberFormat="0" applyProtection="0">
      <alignment horizontal="left" vertical="top" indent="1"/>
    </xf>
    <xf numFmtId="0" fontId="1" fillId="86" borderId="20" applyNumberFormat="0" applyProtection="0">
      <alignment horizontal="left" vertical="top" indent="1"/>
    </xf>
    <xf numFmtId="0" fontId="1" fillId="86" borderId="20" applyNumberFormat="0" applyProtection="0">
      <alignment horizontal="left" vertical="top" indent="1"/>
    </xf>
    <xf numFmtId="0" fontId="1" fillId="86" borderId="20" applyNumberFormat="0" applyProtection="0">
      <alignment horizontal="left" vertical="top" indent="1"/>
    </xf>
    <xf numFmtId="0" fontId="20" fillId="87" borderId="23" applyNumberFormat="0">
      <protection locked="0"/>
    </xf>
    <xf numFmtId="0" fontId="20" fillId="87" borderId="23" applyNumberFormat="0">
      <protection locked="0"/>
    </xf>
    <xf numFmtId="0" fontId="20" fillId="87" borderId="23" applyNumberFormat="0">
      <protection locked="0"/>
    </xf>
    <xf numFmtId="0" fontId="1" fillId="0" borderId="0"/>
    <xf numFmtId="0" fontId="20" fillId="87" borderId="23" applyNumberFormat="0">
      <protection locked="0"/>
    </xf>
    <xf numFmtId="0" fontId="1" fillId="0" borderId="0"/>
    <xf numFmtId="0" fontId="1" fillId="0" borderId="0"/>
    <xf numFmtId="0" fontId="21" fillId="78" borderId="24" applyBorder="0"/>
    <xf numFmtId="4" fontId="43" fillId="88" borderId="20" applyNumberFormat="0" applyProtection="0">
      <alignment vertical="center"/>
    </xf>
    <xf numFmtId="4" fontId="43" fillId="88" borderId="20" applyNumberFormat="0" applyProtection="0">
      <alignment vertical="center"/>
    </xf>
    <xf numFmtId="4" fontId="28" fillId="89" borderId="20" applyNumberFormat="0" applyProtection="0">
      <alignment vertical="center"/>
    </xf>
    <xf numFmtId="4" fontId="28" fillId="89" borderId="20" applyNumberFormat="0" applyProtection="0">
      <alignment vertical="center"/>
    </xf>
    <xf numFmtId="4" fontId="39" fillId="89" borderId="12" applyNumberFormat="0" applyProtection="0">
      <alignment vertical="center"/>
    </xf>
    <xf numFmtId="4" fontId="39" fillId="89" borderId="12" applyNumberFormat="0" applyProtection="0">
      <alignment vertical="center"/>
    </xf>
    <xf numFmtId="4" fontId="44" fillId="89" borderId="20" applyNumberFormat="0" applyProtection="0">
      <alignment vertical="center"/>
    </xf>
    <xf numFmtId="4" fontId="44" fillId="89" borderId="20" applyNumberFormat="0" applyProtection="0">
      <alignment vertical="center"/>
    </xf>
    <xf numFmtId="4" fontId="43" fillId="82" borderId="20" applyNumberFormat="0" applyProtection="0">
      <alignment horizontal="left" vertical="center" indent="1"/>
    </xf>
    <xf numFmtId="4" fontId="43" fillId="82" borderId="20" applyNumberFormat="0" applyProtection="0">
      <alignment horizontal="left" vertical="center" indent="1"/>
    </xf>
    <xf numFmtId="4" fontId="28" fillId="89" borderId="20" applyNumberFormat="0" applyProtection="0">
      <alignment horizontal="left" vertical="center" indent="1"/>
    </xf>
    <xf numFmtId="4" fontId="28" fillId="89" borderId="20" applyNumberFormat="0" applyProtection="0">
      <alignment horizontal="left" vertical="center" indent="1"/>
    </xf>
    <xf numFmtId="0" fontId="43" fillId="88" borderId="20" applyNumberFormat="0" applyProtection="0">
      <alignment horizontal="left" vertical="top" indent="1"/>
    </xf>
    <xf numFmtId="0" fontId="43" fillId="88" borderId="20" applyNumberFormat="0" applyProtection="0">
      <alignment horizontal="left" vertical="top" indent="1"/>
    </xf>
    <xf numFmtId="0" fontId="28" fillId="89" borderId="20" applyNumberFormat="0" applyProtection="0">
      <alignment horizontal="left" vertical="top" indent="1"/>
    </xf>
    <xf numFmtId="0" fontId="28" fillId="89" borderId="20" applyNumberFormat="0" applyProtection="0">
      <alignment horizontal="left" vertical="top" indent="1"/>
    </xf>
    <xf numFmtId="4" fontId="20" fillId="0" borderId="13" applyNumberFormat="0" applyProtection="0">
      <alignment horizontal="right" vertical="center"/>
    </xf>
    <xf numFmtId="4" fontId="20" fillId="0" borderId="13" applyNumberFormat="0" applyProtection="0">
      <alignment horizontal="right" vertical="center"/>
    </xf>
    <xf numFmtId="4" fontId="28" fillId="79" borderId="20" applyNumberFormat="0" applyProtection="0">
      <alignment horizontal="right" vertical="center"/>
    </xf>
    <xf numFmtId="4" fontId="20" fillId="0" borderId="13" applyNumberFormat="0" applyProtection="0">
      <alignment horizontal="right" vertical="center"/>
    </xf>
    <xf numFmtId="4" fontId="28" fillId="90" borderId="19" applyNumberFormat="0" applyProtection="0">
      <alignment horizontal="right" vertical="center"/>
    </xf>
    <xf numFmtId="4" fontId="39" fillId="91" borderId="13" applyNumberFormat="0" applyProtection="0">
      <alignment horizontal="right" vertical="center"/>
    </xf>
    <xf numFmtId="4" fontId="39" fillId="91" borderId="13" applyNumberFormat="0" applyProtection="0">
      <alignment horizontal="right" vertical="center"/>
    </xf>
    <xf numFmtId="4" fontId="44" fillId="79" borderId="20" applyNumberFormat="0" applyProtection="0">
      <alignment horizontal="right" vertical="center"/>
    </xf>
    <xf numFmtId="4" fontId="44" fillId="79" borderId="20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28" fillId="81" borderId="20" applyNumberFormat="0" applyProtection="0">
      <alignment horizontal="left" vertical="center" indent="1"/>
    </xf>
    <xf numFmtId="4" fontId="28" fillId="81" borderId="20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28" fillId="81" borderId="20" applyNumberFormat="0" applyProtection="0">
      <alignment horizontal="left" vertical="center" indent="1"/>
    </xf>
    <xf numFmtId="0" fontId="43" fillId="81" borderId="20" applyNumberFormat="0" applyProtection="0">
      <alignment horizontal="left" vertical="top" indent="1"/>
    </xf>
    <xf numFmtId="0" fontId="43" fillId="81" borderId="20" applyNumberFormat="0" applyProtection="0">
      <alignment horizontal="left" vertical="top" indent="1"/>
    </xf>
    <xf numFmtId="0" fontId="28" fillId="66" borderId="20" applyNumberFormat="0" applyProtection="0">
      <alignment horizontal="left" vertical="top" indent="1"/>
    </xf>
    <xf numFmtId="0" fontId="28" fillId="66" borderId="20" applyNumberFormat="0" applyProtection="0">
      <alignment horizontal="left" vertical="top" indent="1"/>
    </xf>
    <xf numFmtId="0" fontId="28" fillId="66" borderId="20" applyNumberFormat="0" applyProtection="0">
      <alignment horizontal="left" vertical="top" indent="1"/>
    </xf>
    <xf numFmtId="4" fontId="45" fillId="92" borderId="21" applyNumberFormat="0" applyProtection="0">
      <alignment horizontal="left" vertical="center" indent="1"/>
    </xf>
    <xf numFmtId="4" fontId="45" fillId="92" borderId="21" applyNumberFormat="0" applyProtection="0">
      <alignment horizontal="left" vertical="center" indent="1"/>
    </xf>
    <xf numFmtId="4" fontId="46" fillId="92" borderId="0" applyNumberFormat="0" applyProtection="0">
      <alignment horizontal="left" vertical="center" indent="1"/>
    </xf>
    <xf numFmtId="4" fontId="46" fillId="92" borderId="0" applyNumberFormat="0" applyProtection="0">
      <alignment horizontal="left" vertical="center" indent="1"/>
    </xf>
    <xf numFmtId="0" fontId="20" fillId="93" borderId="12"/>
    <xf numFmtId="0" fontId="20" fillId="93" borderId="12"/>
    <xf numFmtId="4" fontId="47" fillId="87" borderId="13" applyNumberFormat="0" applyProtection="0">
      <alignment horizontal="right" vertical="center"/>
    </xf>
    <xf numFmtId="4" fontId="47" fillId="87" borderId="13" applyNumberFormat="0" applyProtection="0">
      <alignment horizontal="right" vertical="center"/>
    </xf>
    <xf numFmtId="4" fontId="48" fillId="79" borderId="20" applyNumberFormat="0" applyProtection="0">
      <alignment horizontal="right" vertical="center"/>
    </xf>
    <xf numFmtId="4" fontId="48" fillId="79" borderId="20" applyNumberFormat="0" applyProtection="0">
      <alignment horizontal="right" vertical="center"/>
    </xf>
    <xf numFmtId="0" fontId="49" fillId="0" borderId="0" applyNumberFormat="0" applyFill="0" applyBorder="0" applyAlignment="0" applyProtection="0"/>
    <xf numFmtId="0" fontId="30" fillId="0" borderId="25" applyNumberFormat="0" applyFill="0" applyAlignment="0" applyProtection="0"/>
    <xf numFmtId="0" fontId="17" fillId="0" borderId="11" applyNumberFormat="0" applyFill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4" fillId="39" borderId="0" applyNumberFormat="0" applyBorder="0" applyAlignment="0" applyProtection="0"/>
    <xf numFmtId="0" fontId="24" fillId="4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54" borderId="0" applyNumberFormat="0" applyBorder="0" applyAlignment="0" applyProtection="0"/>
    <xf numFmtId="4" fontId="40" fillId="64" borderId="20" applyNumberFormat="0" applyProtection="0">
      <alignment vertical="center"/>
    </xf>
    <xf numFmtId="4" fontId="38" fillId="64" borderId="20" applyNumberFormat="0" applyProtection="0">
      <alignment horizontal="left" vertical="center" indent="1"/>
    </xf>
    <xf numFmtId="0" fontId="38" fillId="64" borderId="20" applyNumberFormat="0" applyProtection="0">
      <alignment horizontal="left" vertical="top" indent="1"/>
    </xf>
    <xf numFmtId="4" fontId="38" fillId="81" borderId="0" applyNumberFormat="0" applyProtection="0">
      <alignment horizontal="left" vertical="center" indent="1"/>
    </xf>
    <xf numFmtId="0" fontId="1" fillId="78" borderId="20" applyNumberFormat="0" applyProtection="0">
      <alignment horizontal="left" vertical="center" indent="1"/>
    </xf>
    <xf numFmtId="0" fontId="1" fillId="78" borderId="20" applyNumberFormat="0" applyProtection="0">
      <alignment horizontal="left" vertical="top" indent="1"/>
    </xf>
    <xf numFmtId="0" fontId="1" fillId="78" borderId="20" applyNumberFormat="0" applyProtection="0">
      <alignment horizontal="left" vertical="top" indent="1"/>
    </xf>
    <xf numFmtId="0" fontId="1" fillId="81" borderId="20" applyNumberFormat="0" applyProtection="0">
      <alignment horizontal="left" vertical="top" indent="1"/>
    </xf>
    <xf numFmtId="0" fontId="1" fillId="84" borderId="20" applyNumberFormat="0" applyProtection="0">
      <alignment horizontal="left" vertical="top" indent="1"/>
    </xf>
    <xf numFmtId="0" fontId="1" fillId="81" borderId="20" applyNumberFormat="0" applyProtection="0">
      <alignment horizontal="left" vertical="top" indent="1"/>
    </xf>
    <xf numFmtId="4" fontId="42" fillId="78" borderId="0" applyNumberFormat="0" applyProtection="0">
      <alignment horizontal="left" vertical="center" indent="1"/>
    </xf>
    <xf numFmtId="0" fontId="1" fillId="79" borderId="20" applyNumberFormat="0" applyProtection="0">
      <alignment horizontal="left" vertical="top" indent="1"/>
    </xf>
    <xf numFmtId="0" fontId="1" fillId="87" borderId="12" applyNumberFormat="0">
      <protection locked="0"/>
    </xf>
    <xf numFmtId="4" fontId="28" fillId="81" borderId="0" applyNumberFormat="0" applyProtection="0">
      <alignment horizontal="left" vertical="center" indent="1"/>
    </xf>
    <xf numFmtId="0" fontId="1" fillId="78" borderId="20" applyNumberFormat="0" applyProtection="0">
      <alignment horizontal="left" vertical="center" indent="1"/>
    </xf>
    <xf numFmtId="0" fontId="1" fillId="78" borderId="20" applyNumberFormat="0" applyProtection="0">
      <alignment horizontal="left" vertical="top" indent="1"/>
    </xf>
    <xf numFmtId="0" fontId="1" fillId="81" borderId="20" applyNumberFormat="0" applyProtection="0">
      <alignment horizontal="left" vertical="center" indent="1"/>
    </xf>
    <xf numFmtId="0" fontId="1" fillId="81" borderId="20" applyNumberFormat="0" applyProtection="0">
      <alignment horizontal="left" vertical="top" indent="1"/>
    </xf>
    <xf numFmtId="0" fontId="1" fillId="84" borderId="20" applyNumberFormat="0" applyProtection="0">
      <alignment horizontal="left" vertical="center" indent="1"/>
    </xf>
    <xf numFmtId="0" fontId="1" fillId="84" borderId="20" applyNumberFormat="0" applyProtection="0">
      <alignment horizontal="left" vertical="top" indent="1"/>
    </xf>
    <xf numFmtId="0" fontId="1" fillId="79" borderId="20" applyNumberFormat="0" applyProtection="0">
      <alignment horizontal="left" vertical="center" indent="1"/>
    </xf>
    <xf numFmtId="0" fontId="1" fillId="79" borderId="20" applyNumberFormat="0" applyProtection="0">
      <alignment horizontal="left" vertical="top" indent="1"/>
    </xf>
    <xf numFmtId="0" fontId="1" fillId="87" borderId="12" applyNumberFormat="0">
      <protection locked="0"/>
    </xf>
    <xf numFmtId="4" fontId="28" fillId="88" borderId="20" applyNumberFormat="0" applyProtection="0">
      <alignment vertical="center"/>
    </xf>
    <xf numFmtId="4" fontId="44" fillId="88" borderId="20" applyNumberFormat="0" applyProtection="0">
      <alignment vertical="center"/>
    </xf>
    <xf numFmtId="4" fontId="28" fillId="88" borderId="20" applyNumberFormat="0" applyProtection="0">
      <alignment horizontal="left" vertical="center" indent="1"/>
    </xf>
    <xf numFmtId="0" fontId="28" fillId="88" borderId="20" applyNumberFormat="0" applyProtection="0">
      <alignment horizontal="left" vertical="top" indent="1"/>
    </xf>
    <xf numFmtId="0" fontId="1" fillId="84" borderId="20" applyNumberFormat="0" applyProtection="0">
      <alignment horizontal="left" vertical="top" indent="1"/>
    </xf>
    <xf numFmtId="0" fontId="1" fillId="87" borderId="12" applyNumberFormat="0">
      <protection locked="0"/>
    </xf>
    <xf numFmtId="0" fontId="28" fillId="81" borderId="20" applyNumberFormat="0" applyProtection="0">
      <alignment horizontal="left" vertical="top" indent="1"/>
    </xf>
    <xf numFmtId="0" fontId="1" fillId="79" borderId="20" applyNumberFormat="0" applyProtection="0">
      <alignment horizontal="left" vertical="top" indent="1"/>
    </xf>
    <xf numFmtId="0" fontId="1" fillId="87" borderId="12" applyNumberFormat="0">
      <protection locked="0"/>
    </xf>
    <xf numFmtId="0" fontId="1" fillId="78" borderId="20" applyNumberFormat="0" applyProtection="0">
      <alignment horizontal="left" vertical="center" indent="1"/>
    </xf>
    <xf numFmtId="0" fontId="1" fillId="78" borderId="20" applyNumberFormat="0" applyProtection="0">
      <alignment horizontal="left" vertical="center" indent="1"/>
    </xf>
    <xf numFmtId="0" fontId="1" fillId="78" borderId="20" applyNumberFormat="0" applyProtection="0">
      <alignment horizontal="left" vertical="top" indent="1"/>
    </xf>
    <xf numFmtId="0" fontId="1" fillId="78" borderId="20" applyNumberFormat="0" applyProtection="0">
      <alignment horizontal="left" vertical="top" indent="1"/>
    </xf>
    <xf numFmtId="0" fontId="1" fillId="81" borderId="20" applyNumberFormat="0" applyProtection="0">
      <alignment horizontal="left" vertical="top" indent="1"/>
    </xf>
    <xf numFmtId="0" fontId="1" fillId="84" borderId="20" applyNumberFormat="0" applyProtection="0">
      <alignment horizontal="left" vertical="top" indent="1"/>
    </xf>
    <xf numFmtId="0" fontId="1" fillId="81" borderId="20" applyNumberFormat="0" applyProtection="0">
      <alignment horizontal="left" vertical="top" indent="1"/>
    </xf>
    <xf numFmtId="0" fontId="1" fillId="79" borderId="20" applyNumberFormat="0" applyProtection="0">
      <alignment horizontal="left" vertical="top" indent="1"/>
    </xf>
    <xf numFmtId="0" fontId="1" fillId="87" borderId="12" applyNumberFormat="0">
      <protection locked="0"/>
    </xf>
    <xf numFmtId="0" fontId="1" fillId="84" borderId="20" applyNumberFormat="0" applyProtection="0">
      <alignment horizontal="left" vertical="top" indent="1"/>
    </xf>
    <xf numFmtId="0" fontId="1" fillId="79" borderId="20" applyNumberFormat="0" applyProtection="0">
      <alignment horizontal="left" vertical="top" indent="1"/>
    </xf>
    <xf numFmtId="0" fontId="1" fillId="87" borderId="12" applyNumberFormat="0">
      <protection locked="0"/>
    </xf>
    <xf numFmtId="0" fontId="1" fillId="87" borderId="12" applyNumberFormat="0">
      <protection locked="0"/>
    </xf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3" fillId="34" borderId="0" applyNumberFormat="0" applyBorder="0" applyAlignment="0" applyProtection="0"/>
    <xf numFmtId="0" fontId="23" fillId="36" borderId="0" applyNumberFormat="0" applyBorder="0" applyAlignment="0" applyProtection="0"/>
    <xf numFmtId="0" fontId="24" fillId="38" borderId="0" applyNumberFormat="0" applyBorder="0" applyAlignment="0" applyProtection="0"/>
    <xf numFmtId="0" fontId="23" fillId="41" borderId="0" applyNumberFormat="0" applyBorder="0" applyAlignment="0" applyProtection="0"/>
    <xf numFmtId="0" fontId="23" fillId="43" borderId="0" applyNumberFormat="0" applyBorder="0" applyAlignment="0" applyProtection="0"/>
    <xf numFmtId="0" fontId="24" fillId="44" borderId="0" applyNumberFormat="0" applyBorder="0" applyAlignment="0" applyProtection="0"/>
    <xf numFmtId="0" fontId="23" fillId="47" borderId="0" applyNumberFormat="0" applyBorder="0" applyAlignment="0" applyProtection="0"/>
    <xf numFmtId="0" fontId="23" fillId="49" borderId="0" applyNumberFormat="0" applyBorder="0" applyAlignment="0" applyProtection="0"/>
    <xf numFmtId="0" fontId="24" fillId="50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4" fillId="43" borderId="0" applyNumberFormat="0" applyBorder="0" applyAlignment="0" applyProtection="0"/>
    <xf numFmtId="0" fontId="23" fillId="48" borderId="0" applyNumberFormat="0" applyBorder="0" applyAlignment="0" applyProtection="0"/>
    <xf numFmtId="0" fontId="24" fillId="38" borderId="0" applyNumberFormat="0" applyBorder="0" applyAlignment="0" applyProtection="0"/>
    <xf numFmtId="0" fontId="23" fillId="54" borderId="0" applyNumberFormat="0" applyBorder="0" applyAlignment="0" applyProtection="0"/>
    <xf numFmtId="0" fontId="24" fillId="55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58" borderId="0" applyNumberFormat="0" applyBorder="0" applyAlignment="0" applyProtection="0"/>
    <xf numFmtId="0" fontId="30" fillId="60" borderId="0" applyNumberFormat="0" applyBorder="0" applyAlignment="0" applyProtection="0"/>
    <xf numFmtId="0" fontId="20" fillId="63" borderId="0"/>
    <xf numFmtId="0" fontId="20" fillId="63" borderId="0"/>
    <xf numFmtId="0" fontId="20" fillId="63" borderId="0"/>
    <xf numFmtId="0" fontId="2" fillId="0" borderId="0"/>
    <xf numFmtId="0" fontId="20" fillId="63" borderId="0"/>
    <xf numFmtId="0" fontId="1" fillId="0" borderId="0"/>
    <xf numFmtId="0" fontId="1" fillId="0" borderId="0"/>
    <xf numFmtId="0" fontId="2" fillId="0" borderId="0"/>
    <xf numFmtId="0" fontId="2" fillId="0" borderId="0"/>
    <xf numFmtId="0" fontId="20" fillId="63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63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63" borderId="0"/>
    <xf numFmtId="0" fontId="20" fillId="63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63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63" borderId="0"/>
    <xf numFmtId="0" fontId="20" fillId="63" borderId="0"/>
    <xf numFmtId="0" fontId="1" fillId="0" borderId="0"/>
    <xf numFmtId="0" fontId="1" fillId="0" borderId="0"/>
    <xf numFmtId="0" fontId="1" fillId="0" borderId="0"/>
    <xf numFmtId="0" fontId="20" fillId="63" borderId="0"/>
    <xf numFmtId="0" fontId="20" fillId="63" borderId="0"/>
    <xf numFmtId="0" fontId="20" fillId="63" borderId="0"/>
    <xf numFmtId="0" fontId="20" fillId="53" borderId="13" applyNumberFormat="0" applyFont="0" applyAlignment="0" applyProtection="0"/>
    <xf numFmtId="0" fontId="20" fillId="53" borderId="13" applyNumberFormat="0" applyFont="0" applyAlignment="0" applyProtection="0"/>
    <xf numFmtId="0" fontId="20" fillId="53" borderId="13" applyNumberFormat="0" applyFont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0" fillId="64" borderId="13" applyNumberFormat="0" applyProtection="0">
      <alignment vertical="center"/>
    </xf>
    <xf numFmtId="4" fontId="20" fillId="64" borderId="13" applyNumberFormat="0" applyProtection="0">
      <alignment vertical="center"/>
    </xf>
    <xf numFmtId="4" fontId="20" fillId="64" borderId="13" applyNumberFormat="0" applyProtection="0">
      <alignment vertical="center"/>
    </xf>
    <xf numFmtId="4" fontId="39" fillId="33" borderId="13" applyNumberFormat="0" applyProtection="0">
      <alignment vertical="center"/>
    </xf>
    <xf numFmtId="4" fontId="20" fillId="33" borderId="13" applyNumberFormat="0" applyProtection="0">
      <alignment horizontal="left" vertical="center" indent="1"/>
    </xf>
    <xf numFmtId="4" fontId="20" fillId="33" borderId="13" applyNumberFormat="0" applyProtection="0">
      <alignment horizontal="left" vertical="center" indent="1"/>
    </xf>
    <xf numFmtId="4" fontId="20" fillId="33" borderId="13" applyNumberFormat="0" applyProtection="0">
      <alignment horizontal="left" vertical="center" indent="1"/>
    </xf>
    <xf numFmtId="0" fontId="41" fillId="64" borderId="20" applyNumberFormat="0" applyProtection="0">
      <alignment horizontal="left" vertical="top" indent="1"/>
    </xf>
    <xf numFmtId="4" fontId="20" fillId="65" borderId="13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20" fillId="67" borderId="13" applyNumberFormat="0" applyProtection="0">
      <alignment horizontal="right" vertical="center"/>
    </xf>
    <xf numFmtId="4" fontId="20" fillId="67" borderId="13" applyNumberFormat="0" applyProtection="0">
      <alignment horizontal="right" vertical="center"/>
    </xf>
    <xf numFmtId="4" fontId="20" fillId="67" borderId="13" applyNumberFormat="0" applyProtection="0">
      <alignment horizontal="right" vertical="center"/>
    </xf>
    <xf numFmtId="4" fontId="20" fillId="68" borderId="13" applyNumberFormat="0" applyProtection="0">
      <alignment horizontal="right" vertical="center"/>
    </xf>
    <xf numFmtId="4" fontId="20" fillId="68" borderId="13" applyNumberFormat="0" applyProtection="0">
      <alignment horizontal="right" vertical="center"/>
    </xf>
    <xf numFmtId="4" fontId="20" fillId="68" borderId="13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4" fontId="20" fillId="71" borderId="13" applyNumberFormat="0" applyProtection="0">
      <alignment horizontal="right" vertical="center"/>
    </xf>
    <xf numFmtId="4" fontId="20" fillId="71" borderId="13" applyNumberFormat="0" applyProtection="0">
      <alignment horizontal="right" vertical="center"/>
    </xf>
    <xf numFmtId="4" fontId="20" fillId="71" borderId="13" applyNumberFormat="0" applyProtection="0">
      <alignment horizontal="right" vertical="center"/>
    </xf>
    <xf numFmtId="4" fontId="20" fillId="72" borderId="13" applyNumberFormat="0" applyProtection="0">
      <alignment horizontal="right" vertical="center"/>
    </xf>
    <xf numFmtId="4" fontId="20" fillId="72" borderId="13" applyNumberFormat="0" applyProtection="0">
      <alignment horizontal="right" vertical="center"/>
    </xf>
    <xf numFmtId="4" fontId="20" fillId="72" borderId="13" applyNumberFormat="0" applyProtection="0">
      <alignment horizontal="right" vertical="center"/>
    </xf>
    <xf numFmtId="4" fontId="20" fillId="73" borderId="13" applyNumberFormat="0" applyProtection="0">
      <alignment horizontal="right" vertical="center"/>
    </xf>
    <xf numFmtId="4" fontId="20" fillId="73" borderId="13" applyNumberFormat="0" applyProtection="0">
      <alignment horizontal="right" vertical="center"/>
    </xf>
    <xf numFmtId="4" fontId="20" fillId="73" borderId="13" applyNumberFormat="0" applyProtection="0">
      <alignment horizontal="right" vertical="center"/>
    </xf>
    <xf numFmtId="4" fontId="20" fillId="74" borderId="13" applyNumberFormat="0" applyProtection="0">
      <alignment horizontal="right" vertical="center"/>
    </xf>
    <xf numFmtId="4" fontId="20" fillId="74" borderId="13" applyNumberFormat="0" applyProtection="0">
      <alignment horizontal="right" vertical="center"/>
    </xf>
    <xf numFmtId="4" fontId="20" fillId="74" borderId="13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4" fontId="20" fillId="77" borderId="21" applyNumberFormat="0" applyProtection="0">
      <alignment horizontal="left" vertical="center" indent="1"/>
    </xf>
    <xf numFmtId="4" fontId="20" fillId="77" borderId="21" applyNumberFormat="0" applyProtection="0">
      <alignment horizontal="left" vertical="center" indent="1"/>
    </xf>
    <xf numFmtId="4" fontId="20" fillId="77" borderId="21" applyNumberFormat="0" applyProtection="0">
      <alignment horizontal="left" vertical="center" indent="1"/>
    </xf>
    <xf numFmtId="4" fontId="1" fillId="78" borderId="21" applyNumberFormat="0" applyProtection="0">
      <alignment horizontal="left" vertical="center" indent="1"/>
    </xf>
    <xf numFmtId="4" fontId="1" fillId="78" borderId="21" applyNumberFormat="0" applyProtection="0">
      <alignment horizontal="left" vertical="center" indent="1"/>
    </xf>
    <xf numFmtId="4" fontId="20" fillId="81" borderId="13" applyNumberFormat="0" applyProtection="0">
      <alignment horizontal="right" vertical="center"/>
    </xf>
    <xf numFmtId="4" fontId="20" fillId="81" borderId="13" applyNumberFormat="0" applyProtection="0">
      <alignment horizontal="right" vertical="center"/>
    </xf>
    <xf numFmtId="4" fontId="20" fillId="81" borderId="13" applyNumberFormat="0" applyProtection="0">
      <alignment horizontal="right" vertical="center"/>
    </xf>
    <xf numFmtId="4" fontId="20" fillId="79" borderId="21" applyNumberFormat="0" applyProtection="0">
      <alignment horizontal="left" vertical="center" indent="1"/>
    </xf>
    <xf numFmtId="4" fontId="20" fillId="79" borderId="21" applyNumberFormat="0" applyProtection="0">
      <alignment horizontal="left" vertical="center" indent="1"/>
    </xf>
    <xf numFmtId="4" fontId="20" fillId="79" borderId="21" applyNumberFormat="0" applyProtection="0">
      <alignment horizontal="left" vertical="center" indent="1"/>
    </xf>
    <xf numFmtId="4" fontId="20" fillId="81" borderId="21" applyNumberFormat="0" applyProtection="0">
      <alignment horizontal="left" vertical="center" indent="1"/>
    </xf>
    <xf numFmtId="4" fontId="20" fillId="81" borderId="21" applyNumberFormat="0" applyProtection="0">
      <alignment horizontal="left" vertical="center" indent="1"/>
    </xf>
    <xf numFmtId="4" fontId="20" fillId="81" borderId="21" applyNumberFormat="0" applyProtection="0">
      <alignment horizontal="left" vertical="center" indent="1"/>
    </xf>
    <xf numFmtId="0" fontId="20" fillId="82" borderId="13" applyNumberFormat="0" applyProtection="0">
      <alignment horizontal="left" vertical="center" indent="1"/>
    </xf>
    <xf numFmtId="0" fontId="20" fillId="82" borderId="13" applyNumberFormat="0" applyProtection="0">
      <alignment horizontal="left" vertical="center" indent="1"/>
    </xf>
    <xf numFmtId="0" fontId="20" fillId="82" borderId="13" applyNumberFormat="0" applyProtection="0">
      <alignment horizontal="left" vertical="center" indent="1"/>
    </xf>
    <xf numFmtId="0" fontId="20" fillId="78" borderId="20" applyNumberFormat="0" applyProtection="0">
      <alignment horizontal="left" vertical="top" indent="1"/>
    </xf>
    <xf numFmtId="0" fontId="20" fillId="78" borderId="20" applyNumberFormat="0" applyProtection="0">
      <alignment horizontal="left" vertical="top" indent="1"/>
    </xf>
    <xf numFmtId="0" fontId="20" fillId="78" borderId="20" applyNumberFormat="0" applyProtection="0">
      <alignment horizontal="left" vertical="top" indent="1"/>
    </xf>
    <xf numFmtId="0" fontId="20" fillId="83" borderId="13" applyNumberFormat="0" applyProtection="0">
      <alignment horizontal="left" vertical="center" indent="1"/>
    </xf>
    <xf numFmtId="0" fontId="20" fillId="83" borderId="13" applyNumberFormat="0" applyProtection="0">
      <alignment horizontal="left" vertical="center" indent="1"/>
    </xf>
    <xf numFmtId="0" fontId="20" fillId="83" borderId="13" applyNumberFormat="0" applyProtection="0">
      <alignment horizontal="left" vertical="center" indent="1"/>
    </xf>
    <xf numFmtId="0" fontId="20" fillId="81" borderId="20" applyNumberFormat="0" applyProtection="0">
      <alignment horizontal="left" vertical="top" indent="1"/>
    </xf>
    <xf numFmtId="0" fontId="20" fillId="81" borderId="20" applyNumberFormat="0" applyProtection="0">
      <alignment horizontal="left" vertical="top" indent="1"/>
    </xf>
    <xf numFmtId="0" fontId="20" fillId="81" borderId="20" applyNumberFormat="0" applyProtection="0">
      <alignment horizontal="left" vertical="top" indent="1"/>
    </xf>
    <xf numFmtId="0" fontId="20" fillId="84" borderId="13" applyNumberFormat="0" applyProtection="0">
      <alignment horizontal="left" vertical="center" indent="1"/>
    </xf>
    <xf numFmtId="0" fontId="1" fillId="0" borderId="0"/>
    <xf numFmtId="0" fontId="20" fillId="84" borderId="13" applyNumberFormat="0" applyProtection="0">
      <alignment horizontal="left" vertical="center" indent="1"/>
    </xf>
    <xf numFmtId="0" fontId="20" fillId="84" borderId="13" applyNumberFormat="0" applyProtection="0">
      <alignment horizontal="left" vertical="center" indent="1"/>
    </xf>
    <xf numFmtId="0" fontId="20" fillId="84" borderId="20" applyNumberFormat="0" applyProtection="0">
      <alignment horizontal="left" vertical="top" indent="1"/>
    </xf>
    <xf numFmtId="0" fontId="20" fillId="84" borderId="20" applyNumberFormat="0" applyProtection="0">
      <alignment horizontal="left" vertical="top" indent="1"/>
    </xf>
    <xf numFmtId="0" fontId="20" fillId="84" borderId="20" applyNumberFormat="0" applyProtection="0">
      <alignment horizontal="left" vertical="top" indent="1"/>
    </xf>
    <xf numFmtId="0" fontId="20" fillId="79" borderId="13" applyNumberFormat="0" applyProtection="0">
      <alignment horizontal="left" vertical="center" indent="1"/>
    </xf>
    <xf numFmtId="0" fontId="20" fillId="79" borderId="13" applyNumberFormat="0" applyProtection="0">
      <alignment horizontal="left" vertical="center" indent="1"/>
    </xf>
    <xf numFmtId="0" fontId="20" fillId="79" borderId="13" applyNumberFormat="0" applyProtection="0">
      <alignment horizontal="left" vertical="center" indent="1"/>
    </xf>
    <xf numFmtId="0" fontId="20" fillId="79" borderId="20" applyNumberFormat="0" applyProtection="0">
      <alignment horizontal="left" vertical="top" indent="1"/>
    </xf>
    <xf numFmtId="0" fontId="20" fillId="79" borderId="20" applyNumberFormat="0" applyProtection="0">
      <alignment horizontal="left" vertical="top" indent="1"/>
    </xf>
    <xf numFmtId="0" fontId="20" fillId="79" borderId="20" applyNumberFormat="0" applyProtection="0">
      <alignment horizontal="left" vertical="top" indent="1"/>
    </xf>
    <xf numFmtId="0" fontId="20" fillId="87" borderId="23" applyNumberFormat="0">
      <protection locked="0"/>
    </xf>
    <xf numFmtId="0" fontId="20" fillId="87" borderId="23" applyNumberFormat="0">
      <protection locked="0"/>
    </xf>
    <xf numFmtId="0" fontId="20" fillId="87" borderId="23" applyNumberFormat="0">
      <protection locked="0"/>
    </xf>
    <xf numFmtId="4" fontId="43" fillId="88" borderId="20" applyNumberFormat="0" applyProtection="0">
      <alignment vertical="center"/>
    </xf>
    <xf numFmtId="4" fontId="39" fillId="89" borderId="12" applyNumberFormat="0" applyProtection="0">
      <alignment vertical="center"/>
    </xf>
    <xf numFmtId="4" fontId="43" fillId="82" borderId="20" applyNumberFormat="0" applyProtection="0">
      <alignment horizontal="left" vertical="center" indent="1"/>
    </xf>
    <xf numFmtId="0" fontId="43" fillId="88" borderId="20" applyNumberFormat="0" applyProtection="0">
      <alignment horizontal="left" vertical="top" indent="1"/>
    </xf>
    <xf numFmtId="4" fontId="20" fillId="0" borderId="13" applyNumberFormat="0" applyProtection="0">
      <alignment horizontal="right" vertical="center"/>
    </xf>
    <xf numFmtId="4" fontId="20" fillId="0" borderId="13" applyNumberFormat="0" applyProtection="0">
      <alignment horizontal="right" vertical="center"/>
    </xf>
    <xf numFmtId="4" fontId="20" fillId="0" borderId="13" applyNumberFormat="0" applyProtection="0">
      <alignment horizontal="right" vertical="center"/>
    </xf>
    <xf numFmtId="4" fontId="39" fillId="91" borderId="13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0" fontId="43" fillId="81" borderId="20" applyNumberFormat="0" applyProtection="0">
      <alignment horizontal="left" vertical="top" indent="1"/>
    </xf>
    <xf numFmtId="4" fontId="45" fillId="92" borderId="21" applyNumberFormat="0" applyProtection="0">
      <alignment horizontal="left" vertical="center" indent="1"/>
    </xf>
    <xf numFmtId="0" fontId="20" fillId="93" borderId="12"/>
    <xf numFmtId="0" fontId="20" fillId="93" borderId="12"/>
    <xf numFmtId="4" fontId="47" fillId="87" borderId="13" applyNumberFormat="0" applyProtection="0">
      <alignment horizontal="right" vertical="center"/>
    </xf>
    <xf numFmtId="0" fontId="1" fillId="0" borderId="0"/>
    <xf numFmtId="44" fontId="1" fillId="0" borderId="0" applyFont="0" applyFill="0" applyBorder="0" applyAlignment="0" applyProtection="0"/>
    <xf numFmtId="4" fontId="20" fillId="71" borderId="13" applyNumberFormat="0" applyProtection="0">
      <alignment horizontal="right" vertical="center"/>
    </xf>
    <xf numFmtId="0" fontId="1" fillId="85" borderId="20" applyNumberFormat="0" applyProtection="0">
      <alignment horizontal="left" vertical="center" indent="1"/>
    </xf>
    <xf numFmtId="0" fontId="20" fillId="53" borderId="13" applyNumberFormat="0" applyFont="0" applyAlignment="0" applyProtection="0"/>
    <xf numFmtId="0" fontId="1" fillId="85" borderId="20" applyNumberFormat="0" applyProtection="0">
      <alignment horizontal="left" vertical="center" indent="1"/>
    </xf>
    <xf numFmtId="0" fontId="1" fillId="79" borderId="20" applyNumberFormat="0" applyProtection="0">
      <alignment horizontal="left" vertical="top" indent="1"/>
    </xf>
    <xf numFmtId="0" fontId="43" fillId="81" borderId="20" applyNumberFormat="0" applyProtection="0">
      <alignment horizontal="left" vertical="top" indent="1"/>
    </xf>
    <xf numFmtId="0" fontId="35" fillId="54" borderId="13" applyNumberFormat="0" applyAlignment="0" applyProtection="0"/>
    <xf numFmtId="4" fontId="20" fillId="81" borderId="21" applyNumberFormat="0" applyProtection="0">
      <alignment horizontal="left" vertical="center" indent="1"/>
    </xf>
    <xf numFmtId="4" fontId="20" fillId="72" borderId="13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0" fontId="41" fillId="64" borderId="20" applyNumberFormat="0" applyProtection="0">
      <alignment horizontal="left" vertical="top" indent="1"/>
    </xf>
    <xf numFmtId="4" fontId="20" fillId="33" borderId="13" applyNumberFormat="0" applyProtection="0">
      <alignment horizontal="left" vertical="center" indent="1"/>
    </xf>
    <xf numFmtId="4" fontId="20" fillId="67" borderId="13" applyNumberFormat="0" applyProtection="0">
      <alignment horizontal="right" vertical="center"/>
    </xf>
    <xf numFmtId="4" fontId="20" fillId="64" borderId="13" applyNumberFormat="0" applyProtection="0">
      <alignment vertical="center"/>
    </xf>
    <xf numFmtId="4" fontId="39" fillId="33" borderId="13" applyNumberFormat="0" applyProtection="0">
      <alignment vertical="center"/>
    </xf>
    <xf numFmtId="4" fontId="20" fillId="68" borderId="13" applyNumberFormat="0" applyProtection="0">
      <alignment horizontal="right" vertical="center"/>
    </xf>
    <xf numFmtId="0" fontId="1" fillId="85" borderId="20" applyNumberFormat="0" applyProtection="0">
      <alignment horizontal="left" vertical="center" indent="1"/>
    </xf>
    <xf numFmtId="4" fontId="20" fillId="64" borderId="13" applyNumberFormat="0" applyProtection="0">
      <alignment vertical="center"/>
    </xf>
    <xf numFmtId="4" fontId="1" fillId="78" borderId="21" applyNumberFormat="0" applyProtection="0">
      <alignment horizontal="left" vertical="center" indent="1"/>
    </xf>
    <xf numFmtId="0" fontId="1" fillId="0" borderId="0"/>
    <xf numFmtId="44" fontId="1" fillId="0" borderId="0" applyFont="0" applyFill="0" applyBorder="0" applyAlignment="0" applyProtection="0"/>
    <xf numFmtId="4" fontId="20" fillId="76" borderId="13" applyNumberFormat="0" applyProtection="0">
      <alignment horizontal="right" vertical="center"/>
    </xf>
    <xf numFmtId="4" fontId="20" fillId="81" borderId="21" applyNumberFormat="0" applyProtection="0">
      <alignment horizontal="left" vertical="center" indent="1"/>
    </xf>
    <xf numFmtId="4" fontId="20" fillId="79" borderId="21" applyNumberFormat="0" applyProtection="0">
      <alignment horizontal="left" vertical="center" indent="1"/>
    </xf>
    <xf numFmtId="4" fontId="20" fillId="77" borderId="21" applyNumberFormat="0" applyProtection="0">
      <alignment horizontal="left" vertical="center" indent="1"/>
    </xf>
    <xf numFmtId="4" fontId="20" fillId="74" borderId="13" applyNumberFormat="0" applyProtection="0">
      <alignment horizontal="right" vertical="center"/>
    </xf>
    <xf numFmtId="4" fontId="20" fillId="74" borderId="13" applyNumberFormat="0" applyProtection="0">
      <alignment horizontal="right" vertical="center"/>
    </xf>
    <xf numFmtId="4" fontId="20" fillId="72" borderId="13" applyNumberFormat="0" applyProtection="0">
      <alignment horizontal="right" vertical="center"/>
    </xf>
    <xf numFmtId="4" fontId="20" fillId="67" borderId="13" applyNumberFormat="0" applyProtection="0">
      <alignment horizontal="right" vertical="center"/>
    </xf>
    <xf numFmtId="4" fontId="20" fillId="67" borderId="13" applyNumberFormat="0" applyProtection="0">
      <alignment horizontal="right" vertical="center"/>
    </xf>
    <xf numFmtId="0" fontId="41" fillId="64" borderId="20" applyNumberFormat="0" applyProtection="0">
      <alignment horizontal="left" vertical="top" indent="1"/>
    </xf>
    <xf numFmtId="0" fontId="20" fillId="53" borderId="13" applyNumberFormat="0" applyFont="0" applyAlignment="0" applyProtection="0"/>
    <xf numFmtId="0" fontId="1" fillId="80" borderId="20" applyNumberFormat="0" applyProtection="0">
      <alignment horizontal="left" vertical="center" indent="1"/>
    </xf>
    <xf numFmtId="0" fontId="20" fillId="84" borderId="13" applyNumberFormat="0" applyProtection="0">
      <alignment horizontal="left" vertical="center" indent="1"/>
    </xf>
    <xf numFmtId="0" fontId="20" fillId="84" borderId="20" applyNumberFormat="0" applyProtection="0">
      <alignment horizontal="left" vertical="top" indent="1"/>
    </xf>
    <xf numFmtId="0" fontId="1" fillId="79" borderId="20" applyNumberFormat="0" applyProtection="0">
      <alignment horizontal="left" vertical="top" indent="1"/>
    </xf>
    <xf numFmtId="0" fontId="1" fillId="79" borderId="20" applyNumberFormat="0" applyProtection="0">
      <alignment horizontal="left" vertical="top" indent="1"/>
    </xf>
    <xf numFmtId="0" fontId="1" fillId="84" borderId="20" applyNumberFormat="0" applyProtection="0">
      <alignment horizontal="left" vertical="top" indent="1"/>
    </xf>
    <xf numFmtId="0" fontId="1" fillId="80" borderId="20" applyNumberFormat="0" applyProtection="0">
      <alignment horizontal="left" vertical="center" indent="1"/>
    </xf>
    <xf numFmtId="4" fontId="20" fillId="0" borderId="13" applyNumberFormat="0" applyProtection="0">
      <alignment horizontal="right" vertical="center"/>
    </xf>
    <xf numFmtId="0" fontId="43" fillId="81" borderId="20" applyNumberFormat="0" applyProtection="0">
      <alignment horizontal="left" vertical="top" indent="1"/>
    </xf>
    <xf numFmtId="4" fontId="28" fillId="89" borderId="20" applyNumberFormat="0" applyProtection="0">
      <alignment horizontal="left" vertical="center" indent="1"/>
    </xf>
    <xf numFmtId="0" fontId="20" fillId="79" borderId="20" applyNumberFormat="0" applyProtection="0">
      <alignment horizontal="left" vertical="top" indent="1"/>
    </xf>
    <xf numFmtId="0" fontId="20" fillId="79" borderId="20" applyNumberFormat="0" applyProtection="0">
      <alignment horizontal="left" vertical="top" indent="1"/>
    </xf>
    <xf numFmtId="4" fontId="20" fillId="77" borderId="21" applyNumberFormat="0" applyProtection="0">
      <alignment horizontal="left" vertical="center" indent="1"/>
    </xf>
    <xf numFmtId="4" fontId="28" fillId="75" borderId="20" applyNumberFormat="0" applyProtection="0">
      <alignment horizontal="right" vertical="center"/>
    </xf>
    <xf numFmtId="4" fontId="28" fillId="72" borderId="20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4" fontId="40" fillId="33" borderId="20" applyNumberFormat="0" applyProtection="0">
      <alignment vertical="center"/>
    </xf>
    <xf numFmtId="0" fontId="20" fillId="53" borderId="13" applyNumberFormat="0" applyFont="0" applyAlignment="0" applyProtection="0"/>
    <xf numFmtId="0" fontId="20" fillId="53" borderId="13" applyNumberFormat="0" applyFont="0" applyAlignment="0" applyProtection="0"/>
    <xf numFmtId="4" fontId="38" fillId="64" borderId="20" applyNumberFormat="0" applyProtection="0">
      <alignment vertical="center"/>
    </xf>
    <xf numFmtId="4" fontId="38" fillId="33" borderId="20" applyNumberFormat="0" applyProtection="0">
      <alignment horizontal="left" vertical="center" indent="1"/>
    </xf>
    <xf numFmtId="4" fontId="20" fillId="33" borderId="13" applyNumberFormat="0" applyProtection="0">
      <alignment horizontal="left" vertical="center" indent="1"/>
    </xf>
    <xf numFmtId="4" fontId="20" fillId="67" borderId="13" applyNumberFormat="0" applyProtection="0">
      <alignment horizontal="right" vertical="center"/>
    </xf>
    <xf numFmtId="4" fontId="20" fillId="68" borderId="13" applyNumberFormat="0" applyProtection="0">
      <alignment horizontal="right" vertical="center"/>
    </xf>
    <xf numFmtId="4" fontId="20" fillId="71" borderId="13" applyNumberFormat="0" applyProtection="0">
      <alignment horizontal="right" vertical="center"/>
    </xf>
    <xf numFmtId="4" fontId="20" fillId="73" borderId="13" applyNumberFormat="0" applyProtection="0">
      <alignment horizontal="right" vertical="center"/>
    </xf>
    <xf numFmtId="4" fontId="20" fillId="74" borderId="13" applyNumberFormat="0" applyProtection="0">
      <alignment horizontal="right" vertical="center"/>
    </xf>
    <xf numFmtId="4" fontId="28" fillId="74" borderId="20" applyNumberFormat="0" applyProtection="0">
      <alignment horizontal="right" vertical="center"/>
    </xf>
    <xf numFmtId="4" fontId="1" fillId="78" borderId="21" applyNumberFormat="0" applyProtection="0">
      <alignment horizontal="left" vertical="center" indent="1"/>
    </xf>
    <xf numFmtId="4" fontId="20" fillId="81" borderId="21" applyNumberFormat="0" applyProtection="0">
      <alignment horizontal="left" vertical="center" indent="1"/>
    </xf>
    <xf numFmtId="0" fontId="20" fillId="82" borderId="13" applyNumberFormat="0" applyProtection="0">
      <alignment horizontal="left" vertical="center" indent="1"/>
    </xf>
    <xf numFmtId="4" fontId="39" fillId="89" borderId="26" applyNumberFormat="0" applyProtection="0">
      <alignment vertical="center"/>
    </xf>
    <xf numFmtId="0" fontId="20" fillId="78" borderId="20" applyNumberFormat="0" applyProtection="0">
      <alignment horizontal="left" vertical="top" indent="1"/>
    </xf>
    <xf numFmtId="0" fontId="1" fillId="80" borderId="20" applyNumberFormat="0" applyProtection="0">
      <alignment horizontal="left" vertical="top" indent="1"/>
    </xf>
    <xf numFmtId="0" fontId="20" fillId="81" borderId="20" applyNumberFormat="0" applyProtection="0">
      <alignment horizontal="left" vertical="top" indent="1"/>
    </xf>
    <xf numFmtId="0" fontId="20" fillId="53" borderId="13" applyNumberFormat="0" applyFont="0" applyAlignment="0" applyProtection="0"/>
    <xf numFmtId="4" fontId="28" fillId="69" borderId="20" applyNumberFormat="0" applyProtection="0">
      <alignment horizontal="right" vertical="center"/>
    </xf>
    <xf numFmtId="0" fontId="20" fillId="81" borderId="20" applyNumberFormat="0" applyProtection="0">
      <alignment horizontal="left" vertical="top" indent="1"/>
    </xf>
    <xf numFmtId="4" fontId="28" fillId="88" borderId="20" applyNumberFormat="0" applyProtection="0">
      <alignment horizontal="left" vertical="center" indent="1"/>
    </xf>
    <xf numFmtId="4" fontId="39" fillId="91" borderId="13" applyNumberFormat="0" applyProtection="0">
      <alignment horizontal="right" vertical="center"/>
    </xf>
    <xf numFmtId="4" fontId="28" fillId="89" borderId="20" applyNumberFormat="0" applyProtection="0">
      <alignment vertical="center"/>
    </xf>
    <xf numFmtId="0" fontId="1" fillId="86" borderId="20" applyNumberFormat="0" applyProtection="0">
      <alignment horizontal="left" vertical="top" indent="1"/>
    </xf>
    <xf numFmtId="0" fontId="1" fillId="80" borderId="20" applyNumberFormat="0" applyProtection="0">
      <alignment horizontal="left" vertical="top" indent="1"/>
    </xf>
    <xf numFmtId="0" fontId="20" fillId="82" borderId="13" applyNumberFormat="0" applyProtection="0">
      <alignment horizontal="left" vertical="center" indent="1"/>
    </xf>
    <xf numFmtId="4" fontId="20" fillId="81" borderId="13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4" fontId="20" fillId="68" borderId="13" applyNumberFormat="0" applyProtection="0">
      <alignment horizontal="right" vertical="center"/>
    </xf>
    <xf numFmtId="4" fontId="20" fillId="67" borderId="13" applyNumberFormat="0" applyProtection="0">
      <alignment horizontal="right" vertical="center"/>
    </xf>
    <xf numFmtId="0" fontId="20" fillId="84" borderId="13" applyNumberFormat="0" applyProtection="0">
      <alignment horizontal="left" vertical="center" indent="1"/>
    </xf>
    <xf numFmtId="0" fontId="1" fillId="66" borderId="20" applyNumberFormat="0" applyProtection="0">
      <alignment horizontal="left" vertical="top" indent="1"/>
    </xf>
    <xf numFmtId="4" fontId="1" fillId="78" borderId="21" applyNumberFormat="0" applyProtection="0">
      <alignment horizontal="left" vertical="center" indent="1"/>
    </xf>
    <xf numFmtId="0" fontId="1" fillId="66" borderId="20" applyNumberFormat="0" applyProtection="0">
      <alignment horizontal="left" vertical="center" indent="1"/>
    </xf>
    <xf numFmtId="4" fontId="20" fillId="77" borderId="21" applyNumberFormat="0" applyProtection="0">
      <alignment horizontal="left" vertical="center" indent="1"/>
    </xf>
    <xf numFmtId="0" fontId="20" fillId="84" borderId="13" applyNumberFormat="0" applyProtection="0">
      <alignment horizontal="left" vertical="center" indent="1"/>
    </xf>
    <xf numFmtId="4" fontId="20" fillId="73" borderId="13" applyNumberFormat="0" applyProtection="0">
      <alignment horizontal="right" vertical="center"/>
    </xf>
    <xf numFmtId="4" fontId="20" fillId="79" borderId="21" applyNumberFormat="0" applyProtection="0">
      <alignment horizontal="left" vertical="center" indent="1"/>
    </xf>
    <xf numFmtId="0" fontId="20" fillId="79" borderId="20" applyNumberFormat="0" applyProtection="0">
      <alignment horizontal="left" vertical="top" indent="1"/>
    </xf>
    <xf numFmtId="0" fontId="1" fillId="66" borderId="20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38" fillId="64" borderId="20" applyNumberFormat="0" applyProtection="0">
      <alignment horizontal="left" vertical="center" indent="1"/>
    </xf>
    <xf numFmtId="0" fontId="1" fillId="78" borderId="20" applyNumberFormat="0" applyProtection="0">
      <alignment horizontal="left" vertical="center" indent="1"/>
    </xf>
    <xf numFmtId="0" fontId="20" fillId="84" borderId="20" applyNumberFormat="0" applyProtection="0">
      <alignment horizontal="left" vertical="top" indent="1"/>
    </xf>
    <xf numFmtId="0" fontId="1" fillId="84" borderId="20" applyNumberFormat="0" applyProtection="0">
      <alignment horizontal="left" vertical="center" indent="1"/>
    </xf>
    <xf numFmtId="4" fontId="38" fillId="64" borderId="20" applyNumberFormat="0" applyProtection="0">
      <alignment vertical="center"/>
    </xf>
    <xf numFmtId="0" fontId="28" fillId="89" borderId="20" applyNumberFormat="0" applyProtection="0">
      <alignment horizontal="left" vertical="top" indent="1"/>
    </xf>
    <xf numFmtId="0" fontId="1" fillId="80" borderId="20" applyNumberFormat="0" applyProtection="0">
      <alignment horizontal="left" vertical="top" indent="1"/>
    </xf>
    <xf numFmtId="0" fontId="1" fillId="80" borderId="20" applyNumberFormat="0" applyProtection="0">
      <alignment horizontal="left" vertical="top" indent="1"/>
    </xf>
    <xf numFmtId="44" fontId="1" fillId="0" borderId="0" applyFont="0" applyFill="0" applyBorder="0" applyAlignment="0" applyProtection="0"/>
    <xf numFmtId="0" fontId="28" fillId="66" borderId="20" applyNumberFormat="0" applyProtection="0">
      <alignment horizontal="left" vertical="top" indent="1"/>
    </xf>
    <xf numFmtId="0" fontId="1" fillId="78" borderId="20" applyNumberFormat="0" applyProtection="0">
      <alignment horizontal="left" vertical="top" indent="1"/>
    </xf>
    <xf numFmtId="0" fontId="1" fillId="84" borderId="20" applyNumberFormat="0" applyProtection="0">
      <alignment horizontal="left" vertical="top" indent="1"/>
    </xf>
    <xf numFmtId="0" fontId="20" fillId="81" borderId="20" applyNumberFormat="0" applyProtection="0">
      <alignment horizontal="left" vertical="top" indent="1"/>
    </xf>
    <xf numFmtId="4" fontId="20" fillId="81" borderId="13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4" fontId="20" fillId="67" borderId="13" applyNumberFormat="0" applyProtection="0">
      <alignment horizontal="right" vertical="center"/>
    </xf>
    <xf numFmtId="0" fontId="1" fillId="66" borderId="20" applyNumberFormat="0" applyProtection="0">
      <alignment horizontal="left" vertical="center" indent="1"/>
    </xf>
    <xf numFmtId="4" fontId="44" fillId="88" borderId="20" applyNumberFormat="0" applyProtection="0">
      <alignment vertical="center"/>
    </xf>
    <xf numFmtId="0" fontId="1" fillId="78" borderId="20" applyNumberFormat="0" applyProtection="0">
      <alignment horizontal="left" vertical="center" indent="1"/>
    </xf>
    <xf numFmtId="0" fontId="1" fillId="78" borderId="20" applyNumberFormat="0" applyProtection="0">
      <alignment horizontal="left" vertical="top" indent="1"/>
    </xf>
    <xf numFmtId="4" fontId="48" fillId="79" borderId="20" applyNumberFormat="0" applyProtection="0">
      <alignment horizontal="right" vertical="center"/>
    </xf>
    <xf numFmtId="44" fontId="1" fillId="0" borderId="0" applyFont="0" applyFill="0" applyBorder="0" applyAlignment="0" applyProtection="0"/>
    <xf numFmtId="4" fontId="45" fillId="92" borderId="21" applyNumberFormat="0" applyProtection="0">
      <alignment horizontal="left" vertical="center" indent="1"/>
    </xf>
    <xf numFmtId="4" fontId="28" fillId="79" borderId="20" applyNumberFormat="0" applyProtection="0">
      <alignment horizontal="right" vertical="center"/>
    </xf>
    <xf numFmtId="0" fontId="43" fillId="88" borderId="20" applyNumberFormat="0" applyProtection="0">
      <alignment horizontal="left" vertical="top" indent="1"/>
    </xf>
    <xf numFmtId="4" fontId="43" fillId="82" borderId="20" applyNumberFormat="0" applyProtection="0">
      <alignment horizontal="left" vertical="center" indent="1"/>
    </xf>
    <xf numFmtId="4" fontId="43" fillId="88" borderId="20" applyNumberFormat="0" applyProtection="0">
      <alignment vertical="center"/>
    </xf>
    <xf numFmtId="0" fontId="1" fillId="86" borderId="20" applyNumberFormat="0" applyProtection="0">
      <alignment horizontal="left" vertical="top" indent="1"/>
    </xf>
    <xf numFmtId="0" fontId="20" fillId="79" borderId="13" applyNumberFormat="0" applyProtection="0">
      <alignment horizontal="left" vertical="center" indent="1"/>
    </xf>
    <xf numFmtId="0" fontId="1" fillId="85" borderId="20" applyNumberFormat="0" applyProtection="0">
      <alignment horizontal="left" vertical="top" indent="1"/>
    </xf>
    <xf numFmtId="0" fontId="20" fillId="84" borderId="20" applyNumberFormat="0" applyProtection="0">
      <alignment horizontal="left" vertical="top" indent="1"/>
    </xf>
    <xf numFmtId="0" fontId="20" fillId="84" borderId="20" applyNumberFormat="0" applyProtection="0">
      <alignment horizontal="left" vertical="top" indent="1"/>
    </xf>
    <xf numFmtId="0" fontId="1" fillId="80" borderId="20" applyNumberFormat="0" applyProtection="0">
      <alignment horizontal="left" vertical="top" indent="1"/>
    </xf>
    <xf numFmtId="0" fontId="20" fillId="78" borderId="20" applyNumberFormat="0" applyProtection="0">
      <alignment horizontal="left" vertical="top" indent="1"/>
    </xf>
    <xf numFmtId="0" fontId="1" fillId="80" borderId="20" applyNumberFormat="0" applyProtection="0">
      <alignment horizontal="left" vertical="center" indent="1"/>
    </xf>
    <xf numFmtId="0" fontId="20" fillId="82" borderId="13" applyNumberFormat="0" applyProtection="0">
      <alignment horizontal="left" vertical="center" indent="1"/>
    </xf>
    <xf numFmtId="4" fontId="20" fillId="81" borderId="13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4" fontId="28" fillId="70" borderId="20" applyNumberFormat="0" applyProtection="0">
      <alignment horizontal="right" vertical="center"/>
    </xf>
    <xf numFmtId="4" fontId="28" fillId="67" borderId="20" applyNumberFormat="0" applyProtection="0">
      <alignment horizontal="right" vertical="center"/>
    </xf>
    <xf numFmtId="4" fontId="20" fillId="74" borderId="13" applyNumberFormat="0" applyProtection="0">
      <alignment horizontal="right" vertical="center"/>
    </xf>
    <xf numFmtId="4" fontId="1" fillId="78" borderId="21" applyNumberFormat="0" applyProtection="0">
      <alignment horizontal="left" vertical="center" indent="1"/>
    </xf>
    <xf numFmtId="0" fontId="20" fillId="78" borderId="20" applyNumberFormat="0" applyProtection="0">
      <alignment horizontal="left" vertical="top" indent="1"/>
    </xf>
    <xf numFmtId="4" fontId="20" fillId="64" borderId="13" applyNumberFormat="0" applyProtection="0">
      <alignment vertical="center"/>
    </xf>
    <xf numFmtId="4" fontId="20" fillId="64" borderId="13" applyNumberFormat="0" applyProtection="0">
      <alignment vertical="center"/>
    </xf>
    <xf numFmtId="0" fontId="1" fillId="81" borderId="20" applyNumberFormat="0" applyProtection="0">
      <alignment horizontal="left" vertical="top" indent="1"/>
    </xf>
    <xf numFmtId="4" fontId="20" fillId="75" borderId="13" applyNumberFormat="0" applyProtection="0">
      <alignment horizontal="right" vertical="center"/>
    </xf>
    <xf numFmtId="4" fontId="20" fillId="72" borderId="13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0" fontId="1" fillId="78" borderId="20" applyNumberFormat="0" applyProtection="0">
      <alignment horizontal="left" vertical="top" indent="1"/>
    </xf>
    <xf numFmtId="4" fontId="44" fillId="79" borderId="20" applyNumberFormat="0" applyProtection="0">
      <alignment horizontal="right" vertical="center"/>
    </xf>
    <xf numFmtId="0" fontId="1" fillId="80" borderId="20" applyNumberFormat="0" applyProtection="0">
      <alignment horizontal="left" vertical="center" indent="1"/>
    </xf>
    <xf numFmtId="4" fontId="20" fillId="79" borderId="21" applyNumberFormat="0" applyProtection="0">
      <alignment horizontal="left" vertical="center" indent="1"/>
    </xf>
    <xf numFmtId="0" fontId="1" fillId="87" borderId="26" applyNumberFormat="0">
      <protection locked="0"/>
    </xf>
    <xf numFmtId="4" fontId="28" fillId="76" borderId="20" applyNumberFormat="0" applyProtection="0">
      <alignment horizontal="right" vertical="center"/>
    </xf>
    <xf numFmtId="0" fontId="20" fillId="78" borderId="20" applyNumberFormat="0" applyProtection="0">
      <alignment horizontal="left" vertical="top" indent="1"/>
    </xf>
    <xf numFmtId="4" fontId="20" fillId="79" borderId="21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20" fillId="68" borderId="13" applyNumberFormat="0" applyProtection="0">
      <alignment horizontal="right" vertical="center"/>
    </xf>
    <xf numFmtId="4" fontId="20" fillId="33" borderId="13" applyNumberFormat="0" applyProtection="0">
      <alignment horizontal="left" vertical="center" indent="1"/>
    </xf>
    <xf numFmtId="0" fontId="1" fillId="84" borderId="20" applyNumberFormat="0" applyProtection="0">
      <alignment horizontal="left" vertical="top" indent="1"/>
    </xf>
    <xf numFmtId="0" fontId="28" fillId="88" borderId="20" applyNumberFormat="0" applyProtection="0">
      <alignment horizontal="left" vertical="top" indent="1"/>
    </xf>
    <xf numFmtId="0" fontId="30" fillId="0" borderId="25" applyNumberFormat="0" applyFill="0" applyAlignment="0" applyProtection="0"/>
    <xf numFmtId="4" fontId="47" fillId="87" borderId="13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0" fontId="1" fillId="86" borderId="20" applyNumberFormat="0" applyProtection="0">
      <alignment horizontal="left" vertical="top" indent="1"/>
    </xf>
    <xf numFmtId="0" fontId="1" fillId="80" borderId="20" applyNumberFormat="0" applyProtection="0">
      <alignment horizontal="left" vertical="top" indent="1"/>
    </xf>
    <xf numFmtId="4" fontId="1" fillId="78" borderId="21" applyNumberFormat="0" applyProtection="0">
      <alignment horizontal="left" vertical="center" indent="1"/>
    </xf>
    <xf numFmtId="4" fontId="20" fillId="76" borderId="13" applyNumberFormat="0" applyProtection="0">
      <alignment horizontal="right" vertical="center"/>
    </xf>
    <xf numFmtId="4" fontId="20" fillId="72" borderId="13" applyNumberFormat="0" applyProtection="0">
      <alignment horizontal="right" vertical="center"/>
    </xf>
    <xf numFmtId="4" fontId="28" fillId="71" borderId="20" applyNumberFormat="0" applyProtection="0">
      <alignment horizontal="right" vertical="center"/>
    </xf>
    <xf numFmtId="4" fontId="39" fillId="33" borderId="13" applyNumberFormat="0" applyProtection="0">
      <alignment vertical="center"/>
    </xf>
    <xf numFmtId="4" fontId="28" fillId="71" borderId="20" applyNumberFormat="0" applyProtection="0">
      <alignment horizontal="right" vertical="center"/>
    </xf>
    <xf numFmtId="4" fontId="20" fillId="73" borderId="13" applyNumberFormat="0" applyProtection="0">
      <alignment horizontal="right" vertical="center"/>
    </xf>
    <xf numFmtId="4" fontId="20" fillId="74" borderId="13" applyNumberFormat="0" applyProtection="0">
      <alignment horizontal="right" vertical="center"/>
    </xf>
    <xf numFmtId="4" fontId="20" fillId="81" borderId="13" applyNumberFormat="0" applyProtection="0">
      <alignment horizontal="right" vertical="center"/>
    </xf>
    <xf numFmtId="4" fontId="20" fillId="79" borderId="21" applyNumberFormat="0" applyProtection="0">
      <alignment horizontal="left" vertical="center" indent="1"/>
    </xf>
    <xf numFmtId="4" fontId="1" fillId="78" borderId="21" applyNumberFormat="0" applyProtection="0">
      <alignment horizontal="left" vertical="center" indent="1"/>
    </xf>
    <xf numFmtId="0" fontId="1" fillId="80" borderId="20" applyNumberFormat="0" applyProtection="0">
      <alignment horizontal="left" vertical="top" indent="1"/>
    </xf>
    <xf numFmtId="0" fontId="1" fillId="66" borderId="20" applyNumberFormat="0" applyProtection="0">
      <alignment horizontal="left" vertical="top" indent="1"/>
    </xf>
    <xf numFmtId="0" fontId="20" fillId="84" borderId="13" applyNumberFormat="0" applyProtection="0">
      <alignment horizontal="left" vertical="center" indent="1"/>
    </xf>
    <xf numFmtId="0" fontId="1" fillId="0" borderId="0"/>
    <xf numFmtId="0" fontId="20" fillId="93" borderId="26"/>
    <xf numFmtId="0" fontId="1" fillId="78" borderId="20" applyNumberFormat="0" applyProtection="0">
      <alignment horizontal="left" vertical="top" indent="1"/>
    </xf>
    <xf numFmtId="0" fontId="41" fillId="64" borderId="20" applyNumberFormat="0" applyProtection="0">
      <alignment horizontal="left" vertical="top" indent="1"/>
    </xf>
    <xf numFmtId="0" fontId="1" fillId="87" borderId="26" applyNumberFormat="0">
      <protection locked="0"/>
    </xf>
    <xf numFmtId="4" fontId="28" fillId="67" borderId="20" applyNumberFormat="0" applyProtection="0">
      <alignment horizontal="right" vertical="center"/>
    </xf>
    <xf numFmtId="4" fontId="20" fillId="72" borderId="13" applyNumberFormat="0" applyProtection="0">
      <alignment horizontal="right" vertical="center"/>
    </xf>
    <xf numFmtId="0" fontId="1" fillId="87" borderId="26" applyNumberFormat="0">
      <protection locked="0"/>
    </xf>
    <xf numFmtId="4" fontId="20" fillId="81" borderId="21" applyNumberFormat="0" applyProtection="0">
      <alignment horizontal="left" vertical="center" indent="1"/>
    </xf>
    <xf numFmtId="0" fontId="1" fillId="87" borderId="26" applyNumberFormat="0">
      <protection locked="0"/>
    </xf>
    <xf numFmtId="0" fontId="41" fillId="64" borderId="20" applyNumberFormat="0" applyProtection="0">
      <alignment horizontal="left" vertical="top" indent="1"/>
    </xf>
    <xf numFmtId="0" fontId="1" fillId="87" borderId="26" applyNumberFormat="0">
      <protection locked="0"/>
    </xf>
    <xf numFmtId="0" fontId="1" fillId="87" borderId="26" applyNumberFormat="0">
      <protection locked="0"/>
    </xf>
    <xf numFmtId="4" fontId="20" fillId="81" borderId="21" applyNumberFormat="0" applyProtection="0">
      <alignment horizontal="left" vertical="center" indent="1"/>
    </xf>
    <xf numFmtId="4" fontId="20" fillId="79" borderId="21" applyNumberFormat="0" applyProtection="0">
      <alignment horizontal="left" vertical="center" indent="1"/>
    </xf>
    <xf numFmtId="4" fontId="20" fillId="81" borderId="13" applyNumberFormat="0" applyProtection="0">
      <alignment horizontal="right" vertical="center"/>
    </xf>
    <xf numFmtId="4" fontId="20" fillId="73" borderId="13" applyNumberFormat="0" applyProtection="0">
      <alignment horizontal="right" vertical="center"/>
    </xf>
    <xf numFmtId="4" fontId="20" fillId="71" borderId="13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0" fontId="21" fillId="78" borderId="24" applyBorder="0"/>
    <xf numFmtId="4" fontId="20" fillId="73" borderId="13" applyNumberFormat="0" applyProtection="0">
      <alignment horizontal="right" vertical="center"/>
    </xf>
    <xf numFmtId="4" fontId="20" fillId="72" borderId="13" applyNumberFormat="0" applyProtection="0">
      <alignment horizontal="right" vertical="center"/>
    </xf>
    <xf numFmtId="4" fontId="20" fillId="71" borderId="13" applyNumberFormat="0" applyProtection="0">
      <alignment horizontal="right" vertical="center"/>
    </xf>
    <xf numFmtId="4" fontId="20" fillId="71" borderId="13" applyNumberFormat="0" applyProtection="0">
      <alignment horizontal="right" vertical="center"/>
    </xf>
    <xf numFmtId="4" fontId="28" fillId="69" borderId="20" applyNumberFormat="0" applyProtection="0">
      <alignment horizontal="right" vertical="center"/>
    </xf>
    <xf numFmtId="0" fontId="38" fillId="33" borderId="20" applyNumberFormat="0" applyProtection="0">
      <alignment horizontal="left" vertical="top" indent="1"/>
    </xf>
    <xf numFmtId="0" fontId="38" fillId="33" borderId="20" applyNumberFormat="0" applyProtection="0">
      <alignment horizontal="left" vertical="top" indent="1"/>
    </xf>
    <xf numFmtId="0" fontId="41" fillId="64" borderId="20" applyNumberFormat="0" applyProtection="0">
      <alignment horizontal="left" vertical="top" indent="1"/>
    </xf>
    <xf numFmtId="4" fontId="20" fillId="64" borderId="13" applyNumberFormat="0" applyProtection="0">
      <alignment vertical="center"/>
    </xf>
    <xf numFmtId="4" fontId="38" fillId="64" borderId="20" applyNumberFormat="0" applyProtection="0">
      <alignment vertical="center"/>
    </xf>
    <xf numFmtId="0" fontId="26" fillId="57" borderId="13" applyNumberFormat="0" applyAlignment="0" applyProtection="0"/>
    <xf numFmtId="0" fontId="20" fillId="53" borderId="13" applyNumberFormat="0" applyFont="0" applyAlignment="0" applyProtection="0"/>
    <xf numFmtId="44" fontId="1" fillId="0" borderId="0" applyFont="0" applyFill="0" applyBorder="0" applyAlignment="0" applyProtection="0"/>
    <xf numFmtId="0" fontId="1" fillId="78" borderId="20" applyNumberFormat="0" applyProtection="0">
      <alignment horizontal="left" vertical="center" indent="1"/>
    </xf>
    <xf numFmtId="0" fontId="20" fillId="78" borderId="20" applyNumberFormat="0" applyProtection="0">
      <alignment horizontal="left" vertical="top" indent="1"/>
    </xf>
    <xf numFmtId="0" fontId="1" fillId="80" borderId="20" applyNumberFormat="0" applyProtection="0">
      <alignment horizontal="left" vertical="center" indent="1"/>
    </xf>
    <xf numFmtId="4" fontId="20" fillId="33" borderId="13" applyNumberFormat="0" applyProtection="0">
      <alignment horizontal="left" vertical="center" indent="1"/>
    </xf>
    <xf numFmtId="0" fontId="37" fillId="57" borderId="19" applyNumberFormat="0" applyAlignment="0" applyProtection="0"/>
    <xf numFmtId="0" fontId="20" fillId="81" borderId="20" applyNumberFormat="0" applyProtection="0">
      <alignment horizontal="left" vertical="top" indent="1"/>
    </xf>
    <xf numFmtId="0" fontId="20" fillId="53" borderId="13" applyNumberFormat="0" applyFont="0" applyAlignment="0" applyProtection="0"/>
    <xf numFmtId="4" fontId="20" fillId="33" borderId="13" applyNumberFormat="0" applyProtection="0">
      <alignment horizontal="left" vertical="center" indent="1"/>
    </xf>
    <xf numFmtId="4" fontId="20" fillId="68" borderId="13" applyNumberFormat="0" applyProtection="0">
      <alignment horizontal="right" vertical="center"/>
    </xf>
    <xf numFmtId="0" fontId="20" fillId="53" borderId="13" applyNumberFormat="0" applyFont="0" applyAlignment="0" applyProtection="0"/>
    <xf numFmtId="0" fontId="1" fillId="85" borderId="20" applyNumberFormat="0" applyProtection="0">
      <alignment horizontal="left" vertical="top" indent="1"/>
    </xf>
    <xf numFmtId="0" fontId="20" fillId="82" borderId="13" applyNumberFormat="0" applyProtection="0">
      <alignment horizontal="left" vertical="center" indent="1"/>
    </xf>
    <xf numFmtId="4" fontId="20" fillId="74" borderId="13" applyNumberFormat="0" applyProtection="0">
      <alignment horizontal="right" vertical="center"/>
    </xf>
    <xf numFmtId="4" fontId="39" fillId="33" borderId="13" applyNumberFormat="0" applyProtection="0">
      <alignment vertical="center"/>
    </xf>
    <xf numFmtId="0" fontId="20" fillId="53" borderId="13" applyNumberFormat="0" applyFont="0" applyAlignment="0" applyProtection="0"/>
    <xf numFmtId="0" fontId="20" fillId="82" borderId="13" applyNumberFormat="0" applyProtection="0">
      <alignment horizontal="left" vertical="center" indent="1"/>
    </xf>
    <xf numFmtId="4" fontId="1" fillId="78" borderId="21" applyNumberFormat="0" applyProtection="0">
      <alignment horizontal="left" vertical="center" indent="1"/>
    </xf>
    <xf numFmtId="0" fontId="1" fillId="86" borderId="20" applyNumberFormat="0" applyProtection="0">
      <alignment horizontal="left" vertical="center" indent="1"/>
    </xf>
    <xf numFmtId="0" fontId="1" fillId="85" borderId="20" applyNumberFormat="0" applyProtection="0">
      <alignment horizontal="left" vertical="center" indent="1"/>
    </xf>
    <xf numFmtId="4" fontId="20" fillId="33" borderId="13" applyNumberFormat="0" applyProtection="0">
      <alignment horizontal="left" vertical="center" indent="1"/>
    </xf>
    <xf numFmtId="0" fontId="20" fillId="84" borderId="20" applyNumberFormat="0" applyProtection="0">
      <alignment horizontal="left" vertical="top" indent="1"/>
    </xf>
    <xf numFmtId="4" fontId="20" fillId="0" borderId="13" applyNumberFormat="0" applyProtection="0">
      <alignment horizontal="right" vertical="center"/>
    </xf>
    <xf numFmtId="0" fontId="1" fillId="81" borderId="20" applyNumberFormat="0" applyProtection="0">
      <alignment horizontal="left" vertical="top" indent="1"/>
    </xf>
    <xf numFmtId="4" fontId="20" fillId="81" borderId="21" applyNumberFormat="0" applyProtection="0">
      <alignment horizontal="left" vertical="center" indent="1"/>
    </xf>
    <xf numFmtId="0" fontId="20" fillId="83" borderId="13" applyNumberFormat="0" applyProtection="0">
      <alignment horizontal="left" vertical="center" indent="1"/>
    </xf>
    <xf numFmtId="4" fontId="47" fillId="87" borderId="13" applyNumberFormat="0" applyProtection="0">
      <alignment horizontal="right" vertical="center"/>
    </xf>
    <xf numFmtId="4" fontId="45" fillId="92" borderId="21" applyNumberFormat="0" applyProtection="0">
      <alignment horizontal="left" vertical="center" indent="1"/>
    </xf>
    <xf numFmtId="0" fontId="28" fillId="66" borderId="20" applyNumberFormat="0" applyProtection="0">
      <alignment horizontal="left" vertical="top" indent="1"/>
    </xf>
    <xf numFmtId="0" fontId="43" fillId="88" borderId="20" applyNumberFormat="0" applyProtection="0">
      <alignment horizontal="left" vertical="top" indent="1"/>
    </xf>
    <xf numFmtId="4" fontId="43" fillId="82" borderId="20" applyNumberFormat="0" applyProtection="0">
      <alignment horizontal="left" vertical="center" indent="1"/>
    </xf>
    <xf numFmtId="4" fontId="44" fillId="89" borderId="20" applyNumberFormat="0" applyProtection="0">
      <alignment vertical="center"/>
    </xf>
    <xf numFmtId="4" fontId="43" fillId="88" borderId="20" applyNumberFormat="0" applyProtection="0">
      <alignment vertical="center"/>
    </xf>
    <xf numFmtId="0" fontId="20" fillId="79" borderId="13" applyNumberFormat="0" applyProtection="0">
      <alignment horizontal="left" vertical="center" indent="1"/>
    </xf>
    <xf numFmtId="0" fontId="1" fillId="86" borderId="20" applyNumberFormat="0" applyProtection="0">
      <alignment horizontal="left" vertical="center" indent="1"/>
    </xf>
    <xf numFmtId="0" fontId="1" fillId="86" borderId="20" applyNumberFormat="0" applyProtection="0">
      <alignment horizontal="left" vertical="center" indent="1"/>
    </xf>
    <xf numFmtId="0" fontId="1" fillId="85" borderId="20" applyNumberFormat="0" applyProtection="0">
      <alignment horizontal="left" vertical="top" indent="1"/>
    </xf>
    <xf numFmtId="0" fontId="1" fillId="85" borderId="20" applyNumberFormat="0" applyProtection="0">
      <alignment horizontal="left" vertical="top" indent="1"/>
    </xf>
    <xf numFmtId="0" fontId="20" fillId="84" borderId="20" applyNumberFormat="0" applyProtection="0">
      <alignment horizontal="left" vertical="top" indent="1"/>
    </xf>
    <xf numFmtId="0" fontId="1" fillId="66" borderId="20" applyNumberFormat="0" applyProtection="0">
      <alignment horizontal="left" vertical="top" indent="1"/>
    </xf>
    <xf numFmtId="0" fontId="1" fillId="66" borderId="20" applyNumberFormat="0" applyProtection="0">
      <alignment horizontal="left" vertical="top" indent="1"/>
    </xf>
    <xf numFmtId="0" fontId="20" fillId="83" borderId="13" applyNumberFormat="0" applyProtection="0">
      <alignment horizontal="left" vertical="center" indent="1"/>
    </xf>
    <xf numFmtId="0" fontId="1" fillId="66" borderId="20" applyNumberFormat="0" applyProtection="0">
      <alignment horizontal="left" vertical="center" indent="1"/>
    </xf>
    <xf numFmtId="0" fontId="20" fillId="83" borderId="13" applyNumberFormat="0" applyProtection="0">
      <alignment horizontal="left" vertical="center" indent="1"/>
    </xf>
    <xf numFmtId="0" fontId="20" fillId="78" borderId="20" applyNumberFormat="0" applyProtection="0">
      <alignment horizontal="left" vertical="top" indent="1"/>
    </xf>
    <xf numFmtId="0" fontId="20" fillId="78" borderId="20" applyNumberFormat="0" applyProtection="0">
      <alignment horizontal="left" vertical="top" indent="1"/>
    </xf>
    <xf numFmtId="0" fontId="1" fillId="80" borderId="20" applyNumberFormat="0" applyProtection="0">
      <alignment horizontal="left" vertical="center" indent="1"/>
    </xf>
    <xf numFmtId="4" fontId="20" fillId="79" borderId="21" applyNumberFormat="0" applyProtection="0">
      <alignment horizontal="left" vertical="center" indent="1"/>
    </xf>
    <xf numFmtId="4" fontId="28" fillId="81" borderId="20" applyNumberFormat="0" applyProtection="0">
      <alignment horizontal="right" vertical="center"/>
    </xf>
    <xf numFmtId="4" fontId="20" fillId="77" borderId="21" applyNumberFormat="0" applyProtection="0">
      <alignment horizontal="left" vertical="center" indent="1"/>
    </xf>
    <xf numFmtId="4" fontId="20" fillId="74" borderId="13" applyNumberFormat="0" applyProtection="0">
      <alignment horizontal="right" vertical="center"/>
    </xf>
    <xf numFmtId="4" fontId="28" fillId="74" borderId="20" applyNumberFormat="0" applyProtection="0">
      <alignment horizontal="right" vertical="center"/>
    </xf>
    <xf numFmtId="0" fontId="35" fillId="54" borderId="13" applyNumberFormat="0" applyAlignment="0" applyProtection="0"/>
    <xf numFmtId="0" fontId="37" fillId="57" borderId="19" applyNumberFormat="0" applyAlignment="0" applyProtection="0"/>
    <xf numFmtId="0" fontId="38" fillId="33" borderId="20" applyNumberFormat="0" applyProtection="0">
      <alignment horizontal="left" vertical="top" indent="1"/>
    </xf>
    <xf numFmtId="4" fontId="20" fillId="65" borderId="13" applyNumberFormat="0" applyProtection="0">
      <alignment horizontal="left" vertical="center" indent="1"/>
    </xf>
    <xf numFmtId="4" fontId="20" fillId="72" borderId="13" applyNumberFormat="0" applyProtection="0">
      <alignment horizontal="right" vertical="center"/>
    </xf>
    <xf numFmtId="4" fontId="28" fillId="73" borderId="20" applyNumberFormat="0" applyProtection="0">
      <alignment horizontal="right" vertical="center"/>
    </xf>
    <xf numFmtId="4" fontId="20" fillId="77" borderId="21" applyNumberFormat="0" applyProtection="0">
      <alignment horizontal="left" vertical="center" indent="1"/>
    </xf>
    <xf numFmtId="4" fontId="20" fillId="79" borderId="21" applyNumberFormat="0" applyProtection="0">
      <alignment horizontal="left" vertical="center" indent="1"/>
    </xf>
    <xf numFmtId="0" fontId="20" fillId="83" borderId="13" applyNumberFormat="0" applyProtection="0">
      <alignment horizontal="left" vertical="center" indent="1"/>
    </xf>
    <xf numFmtId="0" fontId="1" fillId="66" borderId="20" applyNumberFormat="0" applyProtection="0">
      <alignment horizontal="left" vertical="center" indent="1"/>
    </xf>
    <xf numFmtId="4" fontId="20" fillId="70" borderId="21" applyNumberFormat="0" applyProtection="0">
      <alignment horizontal="right" vertical="center"/>
    </xf>
    <xf numFmtId="4" fontId="1" fillId="78" borderId="21" applyNumberFormat="0" applyProtection="0">
      <alignment horizontal="left" vertical="center" indent="1"/>
    </xf>
    <xf numFmtId="4" fontId="20" fillId="68" borderId="13" applyNumberFormat="0" applyProtection="0">
      <alignment horizontal="right" vertical="center"/>
    </xf>
    <xf numFmtId="4" fontId="28" fillId="72" borderId="20" applyNumberFormat="0" applyProtection="0">
      <alignment horizontal="right" vertical="center"/>
    </xf>
    <xf numFmtId="0" fontId="1" fillId="84" borderId="20" applyNumberFormat="0" applyProtection="0">
      <alignment horizontal="left" vertical="top" indent="1"/>
    </xf>
    <xf numFmtId="4" fontId="28" fillId="73" borderId="20" applyNumberFormat="0" applyProtection="0">
      <alignment horizontal="right" vertical="center"/>
    </xf>
    <xf numFmtId="4" fontId="20" fillId="64" borderId="13" applyNumberFormat="0" applyProtection="0">
      <alignment vertical="center"/>
    </xf>
    <xf numFmtId="0" fontId="1" fillId="85" borderId="20" applyNumberFormat="0" applyProtection="0">
      <alignment horizontal="left" vertical="center" indent="1"/>
    </xf>
    <xf numFmtId="44" fontId="1" fillId="0" borderId="0" applyFont="0" applyFill="0" applyBorder="0" applyAlignment="0" applyProtection="0"/>
    <xf numFmtId="0" fontId="1" fillId="0" borderId="0"/>
    <xf numFmtId="4" fontId="20" fillId="70" borderId="21" applyNumberFormat="0" applyProtection="0">
      <alignment horizontal="right" vertical="center"/>
    </xf>
    <xf numFmtId="0" fontId="20" fillId="82" borderId="13" applyNumberFormat="0" applyProtection="0">
      <alignment horizontal="left" vertical="center" indent="1"/>
    </xf>
    <xf numFmtId="0" fontId="1" fillId="81" borderId="20" applyNumberFormat="0" applyProtection="0">
      <alignment horizontal="left" vertical="center" indent="1"/>
    </xf>
    <xf numFmtId="4" fontId="20" fillId="75" borderId="13" applyNumberFormat="0" applyProtection="0">
      <alignment horizontal="right" vertical="center"/>
    </xf>
    <xf numFmtId="0" fontId="1" fillId="66" borderId="20" applyNumberFormat="0" applyProtection="0">
      <alignment horizontal="left" vertical="center" indent="1"/>
    </xf>
    <xf numFmtId="0" fontId="1" fillId="87" borderId="26" applyNumberFormat="0">
      <protection locked="0"/>
    </xf>
    <xf numFmtId="4" fontId="20" fillId="33" borderId="13" applyNumberFormat="0" applyProtection="0">
      <alignment horizontal="left" vertical="center" indent="1"/>
    </xf>
    <xf numFmtId="0" fontId="1" fillId="86" borderId="20" applyNumberFormat="0" applyProtection="0">
      <alignment horizontal="left" vertical="center" indent="1"/>
    </xf>
    <xf numFmtId="4" fontId="20" fillId="75" borderId="13" applyNumberFormat="0" applyProtection="0">
      <alignment horizontal="right" vertical="center"/>
    </xf>
    <xf numFmtId="4" fontId="20" fillId="71" borderId="13" applyNumberFormat="0" applyProtection="0">
      <alignment horizontal="right" vertical="center"/>
    </xf>
    <xf numFmtId="0" fontId="20" fillId="84" borderId="13" applyNumberFormat="0" applyProtection="0">
      <alignment horizontal="left" vertical="center" indent="1"/>
    </xf>
    <xf numFmtId="0" fontId="1" fillId="80" borderId="20" applyNumberFormat="0" applyProtection="0">
      <alignment horizontal="left" vertical="center" indent="1"/>
    </xf>
    <xf numFmtId="4" fontId="20" fillId="73" borderId="13" applyNumberFormat="0" applyProtection="0">
      <alignment horizontal="right" vertical="center"/>
    </xf>
    <xf numFmtId="4" fontId="39" fillId="33" borderId="13" applyNumberFormat="0" applyProtection="0">
      <alignment vertical="center"/>
    </xf>
    <xf numFmtId="4" fontId="20" fillId="70" borderId="21" applyNumberFormat="0" applyProtection="0">
      <alignment horizontal="right" vertical="center"/>
    </xf>
    <xf numFmtId="0" fontId="20" fillId="81" borderId="20" applyNumberFormat="0" applyProtection="0">
      <alignment horizontal="left" vertical="top" indent="1"/>
    </xf>
    <xf numFmtId="0" fontId="20" fillId="83" borderId="13" applyNumberFormat="0" applyProtection="0">
      <alignment horizontal="left" vertical="center" indent="1"/>
    </xf>
    <xf numFmtId="0" fontId="20" fillId="82" borderId="13" applyNumberFormat="0" applyProtection="0">
      <alignment horizontal="left" vertical="center" indent="1"/>
    </xf>
    <xf numFmtId="0" fontId="1" fillId="86" borderId="20" applyNumberFormat="0" applyProtection="0">
      <alignment horizontal="left" vertical="top" indent="1"/>
    </xf>
    <xf numFmtId="4" fontId="20" fillId="81" borderId="21" applyNumberFormat="0" applyProtection="0">
      <alignment horizontal="left" vertical="center" indent="1"/>
    </xf>
    <xf numFmtId="0" fontId="20" fillId="84" borderId="13" applyNumberFormat="0" applyProtection="0">
      <alignment horizontal="left" vertical="center" indent="1"/>
    </xf>
    <xf numFmtId="0" fontId="1" fillId="78" borderId="20" applyNumberFormat="0" applyProtection="0">
      <alignment horizontal="left" vertical="top" indent="1"/>
    </xf>
    <xf numFmtId="4" fontId="28" fillId="76" borderId="20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4" fontId="20" fillId="71" borderId="13" applyNumberFormat="0" applyProtection="0">
      <alignment horizontal="right" vertical="center"/>
    </xf>
    <xf numFmtId="0" fontId="20" fillId="93" borderId="26"/>
    <xf numFmtId="0" fontId="28" fillId="81" borderId="20" applyNumberFormat="0" applyProtection="0">
      <alignment horizontal="left" vertical="top" indent="1"/>
    </xf>
    <xf numFmtId="4" fontId="20" fillId="73" borderId="13" applyNumberFormat="0" applyProtection="0">
      <alignment horizontal="right" vertical="center"/>
    </xf>
    <xf numFmtId="4" fontId="20" fillId="64" borderId="13" applyNumberFormat="0" applyProtection="0">
      <alignment vertical="center"/>
    </xf>
    <xf numFmtId="0" fontId="1" fillId="66" borderId="20" applyNumberFormat="0" applyProtection="0">
      <alignment horizontal="left" vertical="top" indent="1"/>
    </xf>
    <xf numFmtId="0" fontId="1" fillId="81" borderId="20" applyNumberFormat="0" applyProtection="0">
      <alignment horizontal="left" vertical="top" indent="1"/>
    </xf>
    <xf numFmtId="4" fontId="38" fillId="33" borderId="20" applyNumberFormat="0" applyProtection="0">
      <alignment horizontal="left" vertical="center" indent="1"/>
    </xf>
    <xf numFmtId="0" fontId="20" fillId="83" borderId="13" applyNumberFormat="0" applyProtection="0">
      <alignment horizontal="left" vertical="center" indent="1"/>
    </xf>
    <xf numFmtId="0" fontId="20" fillId="82" borderId="13" applyNumberFormat="0" applyProtection="0">
      <alignment horizontal="left" vertical="center" indent="1"/>
    </xf>
    <xf numFmtId="4" fontId="20" fillId="77" borderId="21" applyNumberFormat="0" applyProtection="0">
      <alignment horizontal="left" vertical="center" indent="1"/>
    </xf>
    <xf numFmtId="4" fontId="20" fillId="76" borderId="13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4" fontId="20" fillId="73" borderId="13" applyNumberFormat="0" applyProtection="0">
      <alignment horizontal="right" vertical="center"/>
    </xf>
    <xf numFmtId="4" fontId="20" fillId="72" borderId="13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4" fontId="20" fillId="68" borderId="13" applyNumberFormat="0" applyProtection="0">
      <alignment horizontal="right" vertical="center"/>
    </xf>
    <xf numFmtId="4" fontId="20" fillId="33" borderId="13" applyNumberFormat="0" applyProtection="0">
      <alignment horizontal="left" vertical="center" indent="1"/>
    </xf>
    <xf numFmtId="0" fontId="20" fillId="82" borderId="13" applyNumberFormat="0" applyProtection="0">
      <alignment horizontal="left" vertical="center" indent="1"/>
    </xf>
    <xf numFmtId="0" fontId="20" fillId="81" borderId="20" applyNumberFormat="0" applyProtection="0">
      <alignment horizontal="left" vertical="top" indent="1"/>
    </xf>
    <xf numFmtId="0" fontId="1" fillId="66" borderId="20" applyNumberFormat="0" applyProtection="0">
      <alignment horizontal="left" vertical="top" indent="1"/>
    </xf>
    <xf numFmtId="0" fontId="1" fillId="79" borderId="20" applyNumberFormat="0" applyProtection="0">
      <alignment horizontal="left" vertical="top" indent="1"/>
    </xf>
    <xf numFmtId="0" fontId="1" fillId="81" borderId="20" applyNumberFormat="0" applyProtection="0">
      <alignment horizontal="left" vertical="top" indent="1"/>
    </xf>
    <xf numFmtId="0" fontId="1" fillId="84" borderId="20" applyNumberFormat="0" applyProtection="0">
      <alignment horizontal="left" vertical="top" indent="1"/>
    </xf>
    <xf numFmtId="4" fontId="28" fillId="88" borderId="20" applyNumberFormat="0" applyProtection="0">
      <alignment vertical="center"/>
    </xf>
    <xf numFmtId="0" fontId="1" fillId="79" borderId="20" applyNumberFormat="0" applyProtection="0">
      <alignment horizontal="left" vertical="top" indent="1"/>
    </xf>
    <xf numFmtId="0" fontId="1" fillId="81" borderId="20" applyNumberFormat="0" applyProtection="0">
      <alignment horizontal="left" vertical="top" indent="1"/>
    </xf>
    <xf numFmtId="4" fontId="39" fillId="91" borderId="13" applyNumberFormat="0" applyProtection="0">
      <alignment horizontal="right" vertical="center"/>
    </xf>
    <xf numFmtId="0" fontId="1" fillId="66" borderId="20" applyNumberFormat="0" applyProtection="0">
      <alignment horizontal="left" vertical="top" indent="1"/>
    </xf>
    <xf numFmtId="0" fontId="1" fillId="85" borderId="20" applyNumberFormat="0" applyProtection="0">
      <alignment horizontal="left" vertical="center" indent="1"/>
    </xf>
    <xf numFmtId="4" fontId="20" fillId="81" borderId="21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38" fillId="64" borderId="20" applyNumberFormat="0" applyProtection="0">
      <alignment vertical="center"/>
    </xf>
    <xf numFmtId="0" fontId="38" fillId="33" borderId="20" applyNumberFormat="0" applyProtection="0">
      <alignment horizontal="left" vertical="top" indent="1"/>
    </xf>
    <xf numFmtId="4" fontId="20" fillId="81" borderId="13" applyNumberFormat="0" applyProtection="0">
      <alignment horizontal="right" vertical="center"/>
    </xf>
    <xf numFmtId="4" fontId="39" fillId="89" borderId="26" applyNumberFormat="0" applyProtection="0">
      <alignment vertical="center"/>
    </xf>
    <xf numFmtId="0" fontId="1" fillId="80" borderId="20" applyNumberFormat="0" applyProtection="0">
      <alignment horizontal="left" vertical="top" indent="1"/>
    </xf>
    <xf numFmtId="0" fontId="20" fillId="83" borderId="13" applyNumberFormat="0" applyProtection="0">
      <alignment horizontal="left" vertical="center" indent="1"/>
    </xf>
    <xf numFmtId="0" fontId="26" fillId="57" borderId="13" applyNumberFormat="0" applyAlignment="0" applyProtection="0"/>
    <xf numFmtId="4" fontId="20" fillId="75" borderId="13" applyNumberFormat="0" applyProtection="0">
      <alignment horizontal="right" vertical="center"/>
    </xf>
    <xf numFmtId="0" fontId="1" fillId="80" borderId="20" applyNumberFormat="0" applyProtection="0">
      <alignment horizontal="left" vertical="center" indent="1"/>
    </xf>
    <xf numFmtId="0" fontId="20" fillId="78" borderId="20" applyNumberFormat="0" applyProtection="0">
      <alignment horizontal="left" vertical="top" indent="1"/>
    </xf>
    <xf numFmtId="4" fontId="20" fillId="81" borderId="21" applyNumberFormat="0" applyProtection="0">
      <alignment horizontal="left" vertical="center" indent="1"/>
    </xf>
    <xf numFmtId="4" fontId="1" fillId="78" borderId="21" applyNumberFormat="0" applyProtection="0">
      <alignment horizontal="left" vertical="center" indent="1"/>
    </xf>
    <xf numFmtId="4" fontId="20" fillId="77" borderId="21" applyNumberFormat="0" applyProtection="0">
      <alignment horizontal="left" vertical="center" indent="1"/>
    </xf>
    <xf numFmtId="0" fontId="38" fillId="64" borderId="20" applyNumberFormat="0" applyProtection="0">
      <alignment horizontal="left" vertical="top" indent="1"/>
    </xf>
    <xf numFmtId="4" fontId="28" fillId="81" borderId="20" applyNumberFormat="0" applyProtection="0">
      <alignment horizontal="left" vertical="center" indent="1"/>
    </xf>
    <xf numFmtId="4" fontId="20" fillId="74" borderId="13" applyNumberFormat="0" applyProtection="0">
      <alignment horizontal="right" vertical="center"/>
    </xf>
    <xf numFmtId="4" fontId="20" fillId="72" borderId="13" applyNumberFormat="0" applyProtection="0">
      <alignment horizontal="right" vertical="center"/>
    </xf>
    <xf numFmtId="4" fontId="20" fillId="68" borderId="13" applyNumberFormat="0" applyProtection="0">
      <alignment horizontal="right" vertical="center"/>
    </xf>
    <xf numFmtId="4" fontId="20" fillId="67" borderId="13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4" fontId="20" fillId="64" borderId="13" applyNumberFormat="0" applyProtection="0">
      <alignment vertical="center"/>
    </xf>
    <xf numFmtId="4" fontId="39" fillId="33" borderId="13" applyNumberFormat="0" applyProtection="0">
      <alignment vertical="center"/>
    </xf>
    <xf numFmtId="0" fontId="1" fillId="0" borderId="0"/>
    <xf numFmtId="4" fontId="20" fillId="68" borderId="13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4" fontId="20" fillId="67" borderId="13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4" fontId="20" fillId="33" borderId="13" applyNumberFormat="0" applyProtection="0">
      <alignment horizontal="left" vertical="center" indent="1"/>
    </xf>
    <xf numFmtId="4" fontId="40" fillId="64" borderId="20" applyNumberFormat="0" applyProtection="0">
      <alignment vertical="center"/>
    </xf>
    <xf numFmtId="4" fontId="20" fillId="74" borderId="13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4" fontId="28" fillId="81" borderId="20" applyNumberFormat="0" applyProtection="0">
      <alignment horizontal="left" vertical="center" indent="1"/>
    </xf>
    <xf numFmtId="0" fontId="20" fillId="79" borderId="13" applyNumberFormat="0" applyProtection="0">
      <alignment horizontal="left" vertical="center" indent="1"/>
    </xf>
    <xf numFmtId="0" fontId="1" fillId="85" borderId="20" applyNumberFormat="0" applyProtection="0">
      <alignment horizontal="left" vertical="center" indent="1"/>
    </xf>
    <xf numFmtId="0" fontId="20" fillId="81" borderId="20" applyNumberFormat="0" applyProtection="0">
      <alignment horizontal="left" vertical="top" indent="1"/>
    </xf>
    <xf numFmtId="0" fontId="20" fillId="83" borderId="13" applyNumberFormat="0" applyProtection="0">
      <alignment horizontal="left" vertical="center" indent="1"/>
    </xf>
    <xf numFmtId="0" fontId="1" fillId="66" borderId="20" applyNumberFormat="0" applyProtection="0">
      <alignment horizontal="left" vertical="center" indent="1"/>
    </xf>
    <xf numFmtId="4" fontId="20" fillId="81" borderId="13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4" fontId="1" fillId="78" borderId="21" applyNumberFormat="0" applyProtection="0">
      <alignment horizontal="left" vertical="center" indent="1"/>
    </xf>
    <xf numFmtId="4" fontId="40" fillId="33" borderId="20" applyNumberFormat="0" applyProtection="0">
      <alignment vertical="center"/>
    </xf>
    <xf numFmtId="4" fontId="20" fillId="71" borderId="13" applyNumberFormat="0" applyProtection="0">
      <alignment horizontal="right" vertical="center"/>
    </xf>
    <xf numFmtId="4" fontId="28" fillId="75" borderId="20" applyNumberFormat="0" applyProtection="0">
      <alignment horizontal="right" vertical="center"/>
    </xf>
    <xf numFmtId="4" fontId="20" fillId="81" borderId="13" applyNumberFormat="0" applyProtection="0">
      <alignment horizontal="right" vertical="center"/>
    </xf>
    <xf numFmtId="4" fontId="20" fillId="81" borderId="13" applyNumberFormat="0" applyProtection="0">
      <alignment horizontal="right" vertical="center"/>
    </xf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78" borderId="20" applyNumberFormat="0" applyProtection="0">
      <alignment horizontal="left" vertical="center" indent="1"/>
    </xf>
    <xf numFmtId="4" fontId="20" fillId="76" borderId="13" applyNumberFormat="0" applyProtection="0">
      <alignment horizontal="right" vertical="center"/>
    </xf>
    <xf numFmtId="4" fontId="20" fillId="67" borderId="13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4" fontId="20" fillId="64" borderId="13" applyNumberFormat="0" applyProtection="0">
      <alignment vertical="center"/>
    </xf>
    <xf numFmtId="4" fontId="20" fillId="0" borderId="13" applyNumberFormat="0" applyProtection="0">
      <alignment horizontal="right" vertical="center"/>
    </xf>
    <xf numFmtId="0" fontId="1" fillId="79" borderId="20" applyNumberFormat="0" applyProtection="0">
      <alignment horizontal="left" vertical="center" indent="1"/>
    </xf>
    <xf numFmtId="4" fontId="28" fillId="70" borderId="20" applyNumberFormat="0" applyProtection="0">
      <alignment horizontal="right" vertical="center"/>
    </xf>
    <xf numFmtId="4" fontId="20" fillId="73" borderId="13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4" fontId="20" fillId="77" borderId="21" applyNumberFormat="0" applyProtection="0">
      <alignment horizontal="left" vertical="center" indent="1"/>
    </xf>
    <xf numFmtId="4" fontId="20" fillId="77" borderId="21" applyNumberFormat="0" applyProtection="0">
      <alignment horizontal="left" vertical="center" indent="1"/>
    </xf>
    <xf numFmtId="4" fontId="28" fillId="81" borderId="20" applyNumberFormat="0" applyProtection="0">
      <alignment horizontal="right" vertical="center"/>
    </xf>
    <xf numFmtId="4" fontId="20" fillId="79" borderId="21" applyNumberFormat="0" applyProtection="0">
      <alignment horizontal="left" vertical="center" indent="1"/>
    </xf>
    <xf numFmtId="4" fontId="39" fillId="89" borderId="26" applyNumberFormat="0" applyProtection="0">
      <alignment vertical="center"/>
    </xf>
    <xf numFmtId="0" fontId="20" fillId="78" borderId="20" applyNumberFormat="0" applyProtection="0">
      <alignment horizontal="left" vertical="top" indent="1"/>
    </xf>
    <xf numFmtId="0" fontId="20" fillId="83" borderId="13" applyNumberFormat="0" applyProtection="0">
      <alignment horizontal="left" vertical="center" indent="1"/>
    </xf>
    <xf numFmtId="0" fontId="1" fillId="66" borderId="20" applyNumberFormat="0" applyProtection="0">
      <alignment horizontal="left" vertical="center" indent="1"/>
    </xf>
    <xf numFmtId="0" fontId="20" fillId="81" borderId="20" applyNumberFormat="0" applyProtection="0">
      <alignment horizontal="left" vertical="top" indent="1"/>
    </xf>
    <xf numFmtId="0" fontId="1" fillId="66" borderId="20" applyNumberFormat="0" applyProtection="0">
      <alignment horizontal="left" vertical="top" indent="1"/>
    </xf>
    <xf numFmtId="0" fontId="1" fillId="85" borderId="20" applyNumberFormat="0" applyProtection="0">
      <alignment horizontal="left" vertical="center" indent="1"/>
    </xf>
    <xf numFmtId="44" fontId="1" fillId="0" borderId="0" applyFont="0" applyFill="0" applyBorder="0" applyAlignment="0" applyProtection="0"/>
    <xf numFmtId="0" fontId="20" fillId="93" borderId="26"/>
    <xf numFmtId="0" fontId="20" fillId="93" borderId="26"/>
    <xf numFmtId="4" fontId="20" fillId="71" borderId="13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0" fontId="20" fillId="81" borderId="20" applyNumberFormat="0" applyProtection="0">
      <alignment horizontal="left" vertical="top" indent="1"/>
    </xf>
    <xf numFmtId="0" fontId="20" fillId="84" borderId="13" applyNumberFormat="0" applyProtection="0">
      <alignment horizontal="left" vertical="center" indent="1"/>
    </xf>
    <xf numFmtId="0" fontId="20" fillId="84" borderId="13" applyNumberFormat="0" applyProtection="0">
      <alignment horizontal="left" vertical="center" indent="1"/>
    </xf>
    <xf numFmtId="0" fontId="20" fillId="84" borderId="13" applyNumberFormat="0" applyProtection="0">
      <alignment horizontal="left" vertical="center" indent="1"/>
    </xf>
    <xf numFmtId="0" fontId="20" fillId="84" borderId="20" applyNumberFormat="0" applyProtection="0">
      <alignment horizontal="left" vertical="top" indent="1"/>
    </xf>
    <xf numFmtId="0" fontId="20" fillId="84" borderId="20" applyNumberFormat="0" applyProtection="0">
      <alignment horizontal="left" vertical="top" indent="1"/>
    </xf>
    <xf numFmtId="0" fontId="20" fillId="84" borderId="20" applyNumberFormat="0" applyProtection="0">
      <alignment horizontal="left" vertical="top" indent="1"/>
    </xf>
    <xf numFmtId="0" fontId="20" fillId="79" borderId="13" applyNumberFormat="0" applyProtection="0">
      <alignment horizontal="left" vertical="center" indent="1"/>
    </xf>
    <xf numFmtId="0" fontId="20" fillId="79" borderId="13" applyNumberFormat="0" applyProtection="0">
      <alignment horizontal="left" vertical="center" indent="1"/>
    </xf>
    <xf numFmtId="0" fontId="20" fillId="79" borderId="13" applyNumberFormat="0" applyProtection="0">
      <alignment horizontal="left" vertical="center" indent="1"/>
    </xf>
    <xf numFmtId="0" fontId="20" fillId="79" borderId="20" applyNumberFormat="0" applyProtection="0">
      <alignment horizontal="left" vertical="top" indent="1"/>
    </xf>
    <xf numFmtId="0" fontId="20" fillId="79" borderId="20" applyNumberFormat="0" applyProtection="0">
      <alignment horizontal="left" vertical="top" indent="1"/>
    </xf>
    <xf numFmtId="0" fontId="20" fillId="79" borderId="20" applyNumberFormat="0" applyProtection="0">
      <alignment horizontal="left" vertical="top" indent="1"/>
    </xf>
    <xf numFmtId="4" fontId="43" fillId="88" borderId="20" applyNumberFormat="0" applyProtection="0">
      <alignment vertical="center"/>
    </xf>
    <xf numFmtId="4" fontId="43" fillId="82" borderId="20" applyNumberFormat="0" applyProtection="0">
      <alignment horizontal="left" vertical="center" indent="1"/>
    </xf>
    <xf numFmtId="0" fontId="43" fillId="88" borderId="20" applyNumberFormat="0" applyProtection="0">
      <alignment horizontal="left" vertical="top" indent="1"/>
    </xf>
    <xf numFmtId="4" fontId="20" fillId="0" borderId="13" applyNumberFormat="0" applyProtection="0">
      <alignment horizontal="right" vertical="center"/>
    </xf>
    <xf numFmtId="4" fontId="20" fillId="0" borderId="13" applyNumberFormat="0" applyProtection="0">
      <alignment horizontal="right" vertical="center"/>
    </xf>
    <xf numFmtId="4" fontId="20" fillId="0" borderId="13" applyNumberFormat="0" applyProtection="0">
      <alignment horizontal="right" vertical="center"/>
    </xf>
    <xf numFmtId="4" fontId="39" fillId="91" borderId="13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0" fontId="43" fillId="81" borderId="20" applyNumberFormat="0" applyProtection="0">
      <alignment horizontal="left" vertical="top" indent="1"/>
    </xf>
    <xf numFmtId="4" fontId="45" fillId="92" borderId="21" applyNumberFormat="0" applyProtection="0">
      <alignment horizontal="left" vertical="center" indent="1"/>
    </xf>
    <xf numFmtId="0" fontId="1" fillId="0" borderId="0"/>
    <xf numFmtId="4" fontId="47" fillId="87" borderId="13" applyNumberFormat="0" applyProtection="0">
      <alignment horizontal="right" vertical="center"/>
    </xf>
    <xf numFmtId="0" fontId="1" fillId="85" borderId="20" applyNumberFormat="0" applyProtection="0">
      <alignment horizontal="left" vertical="top" indent="1"/>
    </xf>
    <xf numFmtId="0" fontId="1" fillId="85" borderId="20" applyNumberFormat="0" applyProtection="0">
      <alignment horizontal="left" vertical="top" indent="1"/>
    </xf>
    <xf numFmtId="0" fontId="1" fillId="85" borderId="20" applyNumberFormat="0" applyProtection="0">
      <alignment horizontal="left" vertical="top" indent="1"/>
    </xf>
    <xf numFmtId="0" fontId="1" fillId="85" borderId="20" applyNumberFormat="0" applyProtection="0">
      <alignment horizontal="left" vertical="top" indent="1"/>
    </xf>
    <xf numFmtId="0" fontId="20" fillId="79" borderId="13" applyNumberFormat="0" applyProtection="0">
      <alignment horizontal="left" vertical="center" indent="1"/>
    </xf>
    <xf numFmtId="0" fontId="20" fillId="79" borderId="13" applyNumberFormat="0" applyProtection="0">
      <alignment horizontal="left" vertical="center" indent="1"/>
    </xf>
    <xf numFmtId="0" fontId="1" fillId="86" borderId="20" applyNumberFormat="0" applyProtection="0">
      <alignment horizontal="left" vertical="center" indent="1"/>
    </xf>
    <xf numFmtId="0" fontId="1" fillId="86" borderId="20" applyNumberFormat="0" applyProtection="0">
      <alignment horizontal="left" vertical="center" indent="1"/>
    </xf>
    <xf numFmtId="0" fontId="1" fillId="86" borderId="20" applyNumberFormat="0" applyProtection="0">
      <alignment horizontal="left" vertical="center" indent="1"/>
    </xf>
    <xf numFmtId="0" fontId="1" fillId="86" borderId="20" applyNumberFormat="0" applyProtection="0">
      <alignment horizontal="left" vertical="center" indent="1"/>
    </xf>
    <xf numFmtId="0" fontId="20" fillId="79" borderId="13" applyNumberFormat="0" applyProtection="0">
      <alignment horizontal="left" vertical="center" indent="1"/>
    </xf>
    <xf numFmtId="0" fontId="20" fillId="79" borderId="20" applyNumberFormat="0" applyProtection="0">
      <alignment horizontal="left" vertical="top" indent="1"/>
    </xf>
    <xf numFmtId="0" fontId="20" fillId="79" borderId="20" applyNumberFormat="0" applyProtection="0">
      <alignment horizontal="left" vertical="top" indent="1"/>
    </xf>
    <xf numFmtId="0" fontId="20" fillId="79" borderId="20" applyNumberFormat="0" applyProtection="0">
      <alignment horizontal="left" vertical="top" indent="1"/>
    </xf>
    <xf numFmtId="0" fontId="1" fillId="86" borderId="20" applyNumberFormat="0" applyProtection="0">
      <alignment horizontal="left" vertical="top" indent="1"/>
    </xf>
    <xf numFmtId="0" fontId="1" fillId="86" borderId="20" applyNumberFormat="0" applyProtection="0">
      <alignment horizontal="left" vertical="top" indent="1"/>
    </xf>
    <xf numFmtId="0" fontId="1" fillId="86" borderId="20" applyNumberFormat="0" applyProtection="0">
      <alignment horizontal="left" vertical="top" indent="1"/>
    </xf>
    <xf numFmtId="0" fontId="1" fillId="86" borderId="20" applyNumberFormat="0" applyProtection="0">
      <alignment horizontal="left" vertical="top" indent="1"/>
    </xf>
    <xf numFmtId="0" fontId="21" fillId="78" borderId="24" applyBorder="0"/>
    <xf numFmtId="4" fontId="43" fillId="88" borderId="20" applyNumberFormat="0" applyProtection="0">
      <alignment vertical="center"/>
    </xf>
    <xf numFmtId="4" fontId="43" fillId="88" borderId="20" applyNumberFormat="0" applyProtection="0">
      <alignment vertical="center"/>
    </xf>
    <xf numFmtId="4" fontId="28" fillId="89" borderId="20" applyNumberFormat="0" applyProtection="0">
      <alignment vertical="center"/>
    </xf>
    <xf numFmtId="4" fontId="39" fillId="89" borderId="26" applyNumberFormat="0" applyProtection="0">
      <alignment vertical="center"/>
    </xf>
    <xf numFmtId="4" fontId="39" fillId="89" borderId="26" applyNumberFormat="0" applyProtection="0">
      <alignment vertical="center"/>
    </xf>
    <xf numFmtId="4" fontId="44" fillId="89" borderId="20" applyNumberFormat="0" applyProtection="0">
      <alignment vertical="center"/>
    </xf>
    <xf numFmtId="4" fontId="43" fillId="82" borderId="20" applyNumberFormat="0" applyProtection="0">
      <alignment horizontal="left" vertical="center" indent="1"/>
    </xf>
    <xf numFmtId="4" fontId="43" fillId="82" borderId="20" applyNumberFormat="0" applyProtection="0">
      <alignment horizontal="left" vertical="center" indent="1"/>
    </xf>
    <xf numFmtId="4" fontId="28" fillId="89" borderId="20" applyNumberFormat="0" applyProtection="0">
      <alignment horizontal="left" vertical="center" indent="1"/>
    </xf>
    <xf numFmtId="0" fontId="43" fillId="88" borderId="20" applyNumberFormat="0" applyProtection="0">
      <alignment horizontal="left" vertical="top" indent="1"/>
    </xf>
    <xf numFmtId="0" fontId="43" fillId="88" borderId="20" applyNumberFormat="0" applyProtection="0">
      <alignment horizontal="left" vertical="top" indent="1"/>
    </xf>
    <xf numFmtId="0" fontId="28" fillId="89" borderId="20" applyNumberFormat="0" applyProtection="0">
      <alignment horizontal="left" vertical="top" indent="1"/>
    </xf>
    <xf numFmtId="4" fontId="20" fillId="0" borderId="13" applyNumberFormat="0" applyProtection="0">
      <alignment horizontal="right" vertical="center"/>
    </xf>
    <xf numFmtId="4" fontId="20" fillId="0" borderId="13" applyNumberFormat="0" applyProtection="0">
      <alignment horizontal="right" vertical="center"/>
    </xf>
    <xf numFmtId="4" fontId="28" fillId="79" borderId="20" applyNumberFormat="0" applyProtection="0">
      <alignment horizontal="right" vertical="center"/>
    </xf>
    <xf numFmtId="4" fontId="20" fillId="0" borderId="13" applyNumberFormat="0" applyProtection="0">
      <alignment horizontal="right" vertical="center"/>
    </xf>
    <xf numFmtId="4" fontId="39" fillId="91" borderId="13" applyNumberFormat="0" applyProtection="0">
      <alignment horizontal="right" vertical="center"/>
    </xf>
    <xf numFmtId="4" fontId="39" fillId="91" borderId="13" applyNumberFormat="0" applyProtection="0">
      <alignment horizontal="right" vertical="center"/>
    </xf>
    <xf numFmtId="4" fontId="44" fillId="79" borderId="20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28" fillId="81" borderId="20" applyNumberFormat="0" applyProtection="0">
      <alignment horizontal="left" vertical="center" indent="1"/>
    </xf>
    <xf numFmtId="4" fontId="28" fillId="81" borderId="20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0" fontId="43" fillId="81" borderId="20" applyNumberFormat="0" applyProtection="0">
      <alignment horizontal="left" vertical="top" indent="1"/>
    </xf>
    <xf numFmtId="0" fontId="43" fillId="81" borderId="20" applyNumberFormat="0" applyProtection="0">
      <alignment horizontal="left" vertical="top" indent="1"/>
    </xf>
    <xf numFmtId="0" fontId="28" fillId="66" borderId="20" applyNumberFormat="0" applyProtection="0">
      <alignment horizontal="left" vertical="top" indent="1"/>
    </xf>
    <xf numFmtId="0" fontId="28" fillId="66" borderId="20" applyNumberFormat="0" applyProtection="0">
      <alignment horizontal="left" vertical="top" indent="1"/>
    </xf>
    <xf numFmtId="4" fontId="45" fillId="92" borderId="21" applyNumberFormat="0" applyProtection="0">
      <alignment horizontal="left" vertical="center" indent="1"/>
    </xf>
    <xf numFmtId="4" fontId="45" fillId="92" borderId="21" applyNumberFormat="0" applyProtection="0">
      <alignment horizontal="left" vertical="center" indent="1"/>
    </xf>
    <xf numFmtId="0" fontId="20" fillId="93" borderId="26"/>
    <xf numFmtId="0" fontId="20" fillId="93" borderId="26"/>
    <xf numFmtId="4" fontId="47" fillId="87" borderId="13" applyNumberFormat="0" applyProtection="0">
      <alignment horizontal="right" vertical="center"/>
    </xf>
    <xf numFmtId="4" fontId="47" fillId="87" borderId="13" applyNumberFormat="0" applyProtection="0">
      <alignment horizontal="right" vertical="center"/>
    </xf>
    <xf numFmtId="4" fontId="48" fillId="79" borderId="20" applyNumberFormat="0" applyProtection="0">
      <alignment horizontal="right" vertical="center"/>
    </xf>
    <xf numFmtId="0" fontId="30" fillId="0" borderId="25" applyNumberFormat="0" applyFill="0" applyAlignment="0" applyProtection="0"/>
    <xf numFmtId="4" fontId="40" fillId="64" borderId="20" applyNumberFormat="0" applyProtection="0">
      <alignment vertical="center"/>
    </xf>
    <xf numFmtId="4" fontId="38" fillId="64" borderId="20" applyNumberFormat="0" applyProtection="0">
      <alignment horizontal="left" vertical="center" indent="1"/>
    </xf>
    <xf numFmtId="0" fontId="38" fillId="64" borderId="20" applyNumberFormat="0" applyProtection="0">
      <alignment horizontal="left" vertical="top" indent="1"/>
    </xf>
    <xf numFmtId="0" fontId="1" fillId="78" borderId="20" applyNumberFormat="0" applyProtection="0">
      <alignment horizontal="left" vertical="center" indent="1"/>
    </xf>
    <xf numFmtId="0" fontId="1" fillId="78" borderId="20" applyNumberFormat="0" applyProtection="0">
      <alignment horizontal="left" vertical="top" indent="1"/>
    </xf>
    <xf numFmtId="0" fontId="1" fillId="78" borderId="20" applyNumberFormat="0" applyProtection="0">
      <alignment horizontal="left" vertical="top" indent="1"/>
    </xf>
    <xf numFmtId="0" fontId="1" fillId="81" borderId="20" applyNumberFormat="0" applyProtection="0">
      <alignment horizontal="left" vertical="top" indent="1"/>
    </xf>
    <xf numFmtId="0" fontId="1" fillId="84" borderId="20" applyNumberFormat="0" applyProtection="0">
      <alignment horizontal="left" vertical="top" indent="1"/>
    </xf>
    <xf numFmtId="0" fontId="1" fillId="81" borderId="20" applyNumberFormat="0" applyProtection="0">
      <alignment horizontal="left" vertical="top" indent="1"/>
    </xf>
    <xf numFmtId="0" fontId="1" fillId="79" borderId="20" applyNumberFormat="0" applyProtection="0">
      <alignment horizontal="left" vertical="top" indent="1"/>
    </xf>
    <xf numFmtId="0" fontId="1" fillId="87" borderId="26" applyNumberFormat="0">
      <protection locked="0"/>
    </xf>
    <xf numFmtId="0" fontId="1" fillId="78" borderId="20" applyNumberFormat="0" applyProtection="0">
      <alignment horizontal="left" vertical="center" indent="1"/>
    </xf>
    <xf numFmtId="0" fontId="1" fillId="78" borderId="20" applyNumberFormat="0" applyProtection="0">
      <alignment horizontal="left" vertical="top" indent="1"/>
    </xf>
    <xf numFmtId="0" fontId="1" fillId="81" borderId="20" applyNumberFormat="0" applyProtection="0">
      <alignment horizontal="left" vertical="center" indent="1"/>
    </xf>
    <xf numFmtId="0" fontId="1" fillId="81" borderId="20" applyNumberFormat="0" applyProtection="0">
      <alignment horizontal="left" vertical="top" indent="1"/>
    </xf>
    <xf numFmtId="0" fontId="1" fillId="84" borderId="20" applyNumberFormat="0" applyProtection="0">
      <alignment horizontal="left" vertical="center" indent="1"/>
    </xf>
    <xf numFmtId="0" fontId="1" fillId="84" borderId="20" applyNumberFormat="0" applyProtection="0">
      <alignment horizontal="left" vertical="top" indent="1"/>
    </xf>
    <xf numFmtId="0" fontId="1" fillId="79" borderId="20" applyNumberFormat="0" applyProtection="0">
      <alignment horizontal="left" vertical="center" indent="1"/>
    </xf>
    <xf numFmtId="0" fontId="1" fillId="79" borderId="20" applyNumberFormat="0" applyProtection="0">
      <alignment horizontal="left" vertical="top" indent="1"/>
    </xf>
    <xf numFmtId="0" fontId="1" fillId="87" borderId="26" applyNumberFormat="0">
      <protection locked="0"/>
    </xf>
    <xf numFmtId="4" fontId="28" fillId="88" borderId="20" applyNumberFormat="0" applyProtection="0">
      <alignment vertical="center"/>
    </xf>
    <xf numFmtId="4" fontId="44" fillId="88" borderId="20" applyNumberFormat="0" applyProtection="0">
      <alignment vertical="center"/>
    </xf>
    <xf numFmtId="4" fontId="28" fillId="88" borderId="20" applyNumberFormat="0" applyProtection="0">
      <alignment horizontal="left" vertical="center" indent="1"/>
    </xf>
    <xf numFmtId="0" fontId="28" fillId="88" borderId="20" applyNumberFormat="0" applyProtection="0">
      <alignment horizontal="left" vertical="top" indent="1"/>
    </xf>
    <xf numFmtId="0" fontId="1" fillId="84" borderId="20" applyNumberFormat="0" applyProtection="0">
      <alignment horizontal="left" vertical="top" indent="1"/>
    </xf>
    <xf numFmtId="0" fontId="1" fillId="87" borderId="26" applyNumberFormat="0">
      <protection locked="0"/>
    </xf>
    <xf numFmtId="0" fontId="28" fillId="81" borderId="20" applyNumberFormat="0" applyProtection="0">
      <alignment horizontal="left" vertical="top" indent="1"/>
    </xf>
    <xf numFmtId="0" fontId="1" fillId="79" borderId="20" applyNumberFormat="0" applyProtection="0">
      <alignment horizontal="left" vertical="top" indent="1"/>
    </xf>
    <xf numFmtId="0" fontId="1" fillId="87" borderId="26" applyNumberFormat="0">
      <protection locked="0"/>
    </xf>
    <xf numFmtId="0" fontId="1" fillId="78" borderId="20" applyNumberFormat="0" applyProtection="0">
      <alignment horizontal="left" vertical="center" indent="1"/>
    </xf>
    <xf numFmtId="0" fontId="1" fillId="78" borderId="20" applyNumberFormat="0" applyProtection="0">
      <alignment horizontal="left" vertical="center" indent="1"/>
    </xf>
    <xf numFmtId="0" fontId="1" fillId="78" borderId="20" applyNumberFormat="0" applyProtection="0">
      <alignment horizontal="left" vertical="top" indent="1"/>
    </xf>
    <xf numFmtId="0" fontId="1" fillId="78" borderId="20" applyNumberFormat="0" applyProtection="0">
      <alignment horizontal="left" vertical="top" indent="1"/>
    </xf>
    <xf numFmtId="0" fontId="1" fillId="81" borderId="20" applyNumberFormat="0" applyProtection="0">
      <alignment horizontal="left" vertical="top" indent="1"/>
    </xf>
    <xf numFmtId="0" fontId="1" fillId="84" borderId="20" applyNumberFormat="0" applyProtection="0">
      <alignment horizontal="left" vertical="top" indent="1"/>
    </xf>
    <xf numFmtId="0" fontId="1" fillId="81" borderId="20" applyNumberFormat="0" applyProtection="0">
      <alignment horizontal="left" vertical="top" indent="1"/>
    </xf>
    <xf numFmtId="0" fontId="1" fillId="79" borderId="20" applyNumberFormat="0" applyProtection="0">
      <alignment horizontal="left" vertical="top" indent="1"/>
    </xf>
    <xf numFmtId="0" fontId="1" fillId="87" borderId="26" applyNumberFormat="0">
      <protection locked="0"/>
    </xf>
    <xf numFmtId="0" fontId="1" fillId="84" borderId="20" applyNumberFormat="0" applyProtection="0">
      <alignment horizontal="left" vertical="top" indent="1"/>
    </xf>
    <xf numFmtId="0" fontId="1" fillId="79" borderId="20" applyNumberFormat="0" applyProtection="0">
      <alignment horizontal="left" vertical="top" indent="1"/>
    </xf>
    <xf numFmtId="0" fontId="1" fillId="87" borderId="26" applyNumberFormat="0">
      <protection locked="0"/>
    </xf>
    <xf numFmtId="0" fontId="1" fillId="87" borderId="26" applyNumberFormat="0">
      <protection locked="0"/>
    </xf>
    <xf numFmtId="0" fontId="20" fillId="53" borderId="13" applyNumberFormat="0" applyFont="0" applyAlignment="0" applyProtection="0"/>
    <xf numFmtId="0" fontId="20" fillId="53" borderId="13" applyNumberFormat="0" applyFont="0" applyAlignment="0" applyProtection="0"/>
    <xf numFmtId="0" fontId="20" fillId="53" borderId="13" applyNumberFormat="0" applyFont="0" applyAlignment="0" applyProtection="0"/>
    <xf numFmtId="4" fontId="20" fillId="64" borderId="13" applyNumberFormat="0" applyProtection="0">
      <alignment vertical="center"/>
    </xf>
    <xf numFmtId="4" fontId="20" fillId="64" borderId="13" applyNumberFormat="0" applyProtection="0">
      <alignment vertical="center"/>
    </xf>
    <xf numFmtId="4" fontId="20" fillId="64" borderId="13" applyNumberFormat="0" applyProtection="0">
      <alignment vertical="center"/>
    </xf>
    <xf numFmtId="4" fontId="39" fillId="33" borderId="13" applyNumberFormat="0" applyProtection="0">
      <alignment vertical="center"/>
    </xf>
    <xf numFmtId="4" fontId="20" fillId="33" borderId="13" applyNumberFormat="0" applyProtection="0">
      <alignment horizontal="left" vertical="center" indent="1"/>
    </xf>
    <xf numFmtId="4" fontId="20" fillId="33" borderId="13" applyNumberFormat="0" applyProtection="0">
      <alignment horizontal="left" vertical="center" indent="1"/>
    </xf>
    <xf numFmtId="4" fontId="20" fillId="33" borderId="13" applyNumberFormat="0" applyProtection="0">
      <alignment horizontal="left" vertical="center" indent="1"/>
    </xf>
    <xf numFmtId="0" fontId="41" fillId="64" borderId="20" applyNumberFormat="0" applyProtection="0">
      <alignment horizontal="left" vertical="top" indent="1"/>
    </xf>
    <xf numFmtId="4" fontId="20" fillId="65" borderId="13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20" fillId="67" borderId="13" applyNumberFormat="0" applyProtection="0">
      <alignment horizontal="right" vertical="center"/>
    </xf>
    <xf numFmtId="4" fontId="20" fillId="67" borderId="13" applyNumberFormat="0" applyProtection="0">
      <alignment horizontal="right" vertical="center"/>
    </xf>
    <xf numFmtId="4" fontId="20" fillId="67" borderId="13" applyNumberFormat="0" applyProtection="0">
      <alignment horizontal="right" vertical="center"/>
    </xf>
    <xf numFmtId="4" fontId="20" fillId="68" borderId="13" applyNumberFormat="0" applyProtection="0">
      <alignment horizontal="right" vertical="center"/>
    </xf>
    <xf numFmtId="4" fontId="20" fillId="68" borderId="13" applyNumberFormat="0" applyProtection="0">
      <alignment horizontal="right" vertical="center"/>
    </xf>
    <xf numFmtId="4" fontId="20" fillId="68" borderId="13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4" fontId="20" fillId="71" borderId="13" applyNumberFormat="0" applyProtection="0">
      <alignment horizontal="right" vertical="center"/>
    </xf>
    <xf numFmtId="4" fontId="20" fillId="71" borderId="13" applyNumberFormat="0" applyProtection="0">
      <alignment horizontal="right" vertical="center"/>
    </xf>
    <xf numFmtId="4" fontId="20" fillId="71" borderId="13" applyNumberFormat="0" applyProtection="0">
      <alignment horizontal="right" vertical="center"/>
    </xf>
    <xf numFmtId="4" fontId="20" fillId="72" borderId="13" applyNumberFormat="0" applyProtection="0">
      <alignment horizontal="right" vertical="center"/>
    </xf>
    <xf numFmtId="4" fontId="20" fillId="72" borderId="13" applyNumberFormat="0" applyProtection="0">
      <alignment horizontal="right" vertical="center"/>
    </xf>
    <xf numFmtId="4" fontId="20" fillId="72" borderId="13" applyNumberFormat="0" applyProtection="0">
      <alignment horizontal="right" vertical="center"/>
    </xf>
    <xf numFmtId="4" fontId="20" fillId="73" borderId="13" applyNumberFormat="0" applyProtection="0">
      <alignment horizontal="right" vertical="center"/>
    </xf>
    <xf numFmtId="4" fontId="20" fillId="73" borderId="13" applyNumberFormat="0" applyProtection="0">
      <alignment horizontal="right" vertical="center"/>
    </xf>
    <xf numFmtId="4" fontId="20" fillId="73" borderId="13" applyNumberFormat="0" applyProtection="0">
      <alignment horizontal="right" vertical="center"/>
    </xf>
    <xf numFmtId="4" fontId="20" fillId="74" borderId="13" applyNumberFormat="0" applyProtection="0">
      <alignment horizontal="right" vertical="center"/>
    </xf>
    <xf numFmtId="4" fontId="20" fillId="74" borderId="13" applyNumberFormat="0" applyProtection="0">
      <alignment horizontal="right" vertical="center"/>
    </xf>
    <xf numFmtId="4" fontId="20" fillId="74" borderId="13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4" fontId="20" fillId="77" borderId="21" applyNumberFormat="0" applyProtection="0">
      <alignment horizontal="left" vertical="center" indent="1"/>
    </xf>
    <xf numFmtId="4" fontId="20" fillId="77" borderId="21" applyNumberFormat="0" applyProtection="0">
      <alignment horizontal="left" vertical="center" indent="1"/>
    </xf>
    <xf numFmtId="4" fontId="20" fillId="77" borderId="21" applyNumberFormat="0" applyProtection="0">
      <alignment horizontal="left" vertical="center" indent="1"/>
    </xf>
    <xf numFmtId="4" fontId="1" fillId="78" borderId="21" applyNumberFormat="0" applyProtection="0">
      <alignment horizontal="left" vertical="center" indent="1"/>
    </xf>
    <xf numFmtId="4" fontId="1" fillId="78" borderId="21" applyNumberFormat="0" applyProtection="0">
      <alignment horizontal="left" vertical="center" indent="1"/>
    </xf>
    <xf numFmtId="4" fontId="20" fillId="81" borderId="13" applyNumberFormat="0" applyProtection="0">
      <alignment horizontal="right" vertical="center"/>
    </xf>
    <xf numFmtId="4" fontId="20" fillId="81" borderId="13" applyNumberFormat="0" applyProtection="0">
      <alignment horizontal="right" vertical="center"/>
    </xf>
    <xf numFmtId="4" fontId="20" fillId="81" borderId="13" applyNumberFormat="0" applyProtection="0">
      <alignment horizontal="right" vertical="center"/>
    </xf>
    <xf numFmtId="4" fontId="20" fillId="79" borderId="21" applyNumberFormat="0" applyProtection="0">
      <alignment horizontal="left" vertical="center" indent="1"/>
    </xf>
    <xf numFmtId="4" fontId="20" fillId="79" borderId="21" applyNumberFormat="0" applyProtection="0">
      <alignment horizontal="left" vertical="center" indent="1"/>
    </xf>
    <xf numFmtId="4" fontId="20" fillId="79" borderId="21" applyNumberFormat="0" applyProtection="0">
      <alignment horizontal="left" vertical="center" indent="1"/>
    </xf>
    <xf numFmtId="4" fontId="20" fillId="81" borderId="21" applyNumberFormat="0" applyProtection="0">
      <alignment horizontal="left" vertical="center" indent="1"/>
    </xf>
    <xf numFmtId="4" fontId="20" fillId="81" borderId="21" applyNumberFormat="0" applyProtection="0">
      <alignment horizontal="left" vertical="center" indent="1"/>
    </xf>
    <xf numFmtId="4" fontId="20" fillId="81" borderId="21" applyNumberFormat="0" applyProtection="0">
      <alignment horizontal="left" vertical="center" indent="1"/>
    </xf>
    <xf numFmtId="0" fontId="20" fillId="82" borderId="13" applyNumberFormat="0" applyProtection="0">
      <alignment horizontal="left" vertical="center" indent="1"/>
    </xf>
    <xf numFmtId="0" fontId="20" fillId="82" borderId="13" applyNumberFormat="0" applyProtection="0">
      <alignment horizontal="left" vertical="center" indent="1"/>
    </xf>
    <xf numFmtId="0" fontId="20" fillId="82" borderId="13" applyNumberFormat="0" applyProtection="0">
      <alignment horizontal="left" vertical="center" indent="1"/>
    </xf>
    <xf numFmtId="0" fontId="20" fillId="78" borderId="20" applyNumberFormat="0" applyProtection="0">
      <alignment horizontal="left" vertical="top" indent="1"/>
    </xf>
    <xf numFmtId="0" fontId="20" fillId="78" borderId="20" applyNumberFormat="0" applyProtection="0">
      <alignment horizontal="left" vertical="top" indent="1"/>
    </xf>
    <xf numFmtId="0" fontId="20" fillId="78" borderId="20" applyNumberFormat="0" applyProtection="0">
      <alignment horizontal="left" vertical="top" indent="1"/>
    </xf>
    <xf numFmtId="0" fontId="20" fillId="83" borderId="13" applyNumberFormat="0" applyProtection="0">
      <alignment horizontal="left" vertical="center" indent="1"/>
    </xf>
    <xf numFmtId="0" fontId="20" fillId="83" borderId="13" applyNumberFormat="0" applyProtection="0">
      <alignment horizontal="left" vertical="center" indent="1"/>
    </xf>
    <xf numFmtId="0" fontId="20" fillId="83" borderId="13" applyNumberFormat="0" applyProtection="0">
      <alignment horizontal="left" vertical="center" indent="1"/>
    </xf>
    <xf numFmtId="0" fontId="20" fillId="81" borderId="20" applyNumberFormat="0" applyProtection="0">
      <alignment horizontal="left" vertical="top" indent="1"/>
    </xf>
    <xf numFmtId="0" fontId="20" fillId="81" borderId="20" applyNumberFormat="0" applyProtection="0">
      <alignment horizontal="left" vertical="top" indent="1"/>
    </xf>
    <xf numFmtId="0" fontId="20" fillId="81" borderId="20" applyNumberFormat="0" applyProtection="0">
      <alignment horizontal="left" vertical="top" indent="1"/>
    </xf>
    <xf numFmtId="0" fontId="20" fillId="84" borderId="13" applyNumberFormat="0" applyProtection="0">
      <alignment horizontal="left" vertical="center" indent="1"/>
    </xf>
    <xf numFmtId="0" fontId="20" fillId="84" borderId="13" applyNumberFormat="0" applyProtection="0">
      <alignment horizontal="left" vertical="center" indent="1"/>
    </xf>
    <xf numFmtId="0" fontId="20" fillId="84" borderId="13" applyNumberFormat="0" applyProtection="0">
      <alignment horizontal="left" vertical="center" indent="1"/>
    </xf>
    <xf numFmtId="0" fontId="20" fillId="84" borderId="20" applyNumberFormat="0" applyProtection="0">
      <alignment horizontal="left" vertical="top" indent="1"/>
    </xf>
    <xf numFmtId="0" fontId="20" fillId="84" borderId="20" applyNumberFormat="0" applyProtection="0">
      <alignment horizontal="left" vertical="top" indent="1"/>
    </xf>
    <xf numFmtId="0" fontId="20" fillId="84" borderId="20" applyNumberFormat="0" applyProtection="0">
      <alignment horizontal="left" vertical="top" indent="1"/>
    </xf>
    <xf numFmtId="0" fontId="20" fillId="79" borderId="13" applyNumberFormat="0" applyProtection="0">
      <alignment horizontal="left" vertical="center" indent="1"/>
    </xf>
    <xf numFmtId="0" fontId="20" fillId="79" borderId="13" applyNumberFormat="0" applyProtection="0">
      <alignment horizontal="left" vertical="center" indent="1"/>
    </xf>
    <xf numFmtId="0" fontId="20" fillId="79" borderId="13" applyNumberFormat="0" applyProtection="0">
      <alignment horizontal="left" vertical="center" indent="1"/>
    </xf>
    <xf numFmtId="0" fontId="20" fillId="79" borderId="20" applyNumberFormat="0" applyProtection="0">
      <alignment horizontal="left" vertical="top" indent="1"/>
    </xf>
    <xf numFmtId="0" fontId="20" fillId="79" borderId="20" applyNumberFormat="0" applyProtection="0">
      <alignment horizontal="left" vertical="top" indent="1"/>
    </xf>
    <xf numFmtId="0" fontId="20" fillId="79" borderId="20" applyNumberFormat="0" applyProtection="0">
      <alignment horizontal="left" vertical="top" indent="1"/>
    </xf>
    <xf numFmtId="4" fontId="43" fillId="88" borderId="20" applyNumberFormat="0" applyProtection="0">
      <alignment vertical="center"/>
    </xf>
    <xf numFmtId="4" fontId="39" fillId="89" borderId="26" applyNumberFormat="0" applyProtection="0">
      <alignment vertical="center"/>
    </xf>
    <xf numFmtId="4" fontId="43" fillId="82" borderId="20" applyNumberFormat="0" applyProtection="0">
      <alignment horizontal="left" vertical="center" indent="1"/>
    </xf>
    <xf numFmtId="0" fontId="43" fillId="88" borderId="20" applyNumberFormat="0" applyProtection="0">
      <alignment horizontal="left" vertical="top" indent="1"/>
    </xf>
    <xf numFmtId="4" fontId="20" fillId="0" borderId="13" applyNumberFormat="0" applyProtection="0">
      <alignment horizontal="right" vertical="center"/>
    </xf>
    <xf numFmtId="4" fontId="20" fillId="0" borderId="13" applyNumberFormat="0" applyProtection="0">
      <alignment horizontal="right" vertical="center"/>
    </xf>
    <xf numFmtId="4" fontId="20" fillId="0" borderId="13" applyNumberFormat="0" applyProtection="0">
      <alignment horizontal="right" vertical="center"/>
    </xf>
    <xf numFmtId="4" fontId="39" fillId="91" borderId="13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0" fontId="43" fillId="81" borderId="20" applyNumberFormat="0" applyProtection="0">
      <alignment horizontal="left" vertical="top" indent="1"/>
    </xf>
    <xf numFmtId="4" fontId="45" fillId="92" borderId="21" applyNumberFormat="0" applyProtection="0">
      <alignment horizontal="left" vertical="center" indent="1"/>
    </xf>
    <xf numFmtId="0" fontId="20" fillId="93" borderId="26"/>
    <xf numFmtId="0" fontId="20" fillId="93" borderId="26"/>
    <xf numFmtId="4" fontId="47" fillId="87" borderId="13" applyNumberFormat="0" applyProtection="0">
      <alignment horizontal="right" vertical="center"/>
    </xf>
    <xf numFmtId="4" fontId="20" fillId="0" borderId="13" applyNumberFormat="0" applyProtection="0">
      <alignment horizontal="right" vertical="center"/>
    </xf>
    <xf numFmtId="0" fontId="1" fillId="66" borderId="20" applyNumberFormat="0" applyProtection="0">
      <alignment horizontal="left" vertical="top" indent="1"/>
    </xf>
    <xf numFmtId="0" fontId="21" fillId="78" borderId="24" applyBorder="0"/>
    <xf numFmtId="0" fontId="41" fillId="64" borderId="20" applyNumberFormat="0" applyProtection="0">
      <alignment horizontal="left" vertical="top" indent="1"/>
    </xf>
    <xf numFmtId="4" fontId="20" fillId="77" borderId="21" applyNumberFormat="0" applyProtection="0">
      <alignment horizontal="left" vertical="center" indent="1"/>
    </xf>
    <xf numFmtId="0" fontId="1" fillId="86" borderId="20" applyNumberFormat="0" applyProtection="0">
      <alignment horizontal="left" vertical="center" indent="1"/>
    </xf>
    <xf numFmtId="4" fontId="20" fillId="77" borderId="21" applyNumberFormat="0" applyProtection="0">
      <alignment horizontal="left" vertical="center" indent="1"/>
    </xf>
    <xf numFmtId="4" fontId="44" fillId="89" borderId="20" applyNumberFormat="0" applyProtection="0">
      <alignment vertical="center"/>
    </xf>
    <xf numFmtId="0" fontId="20" fillId="79" borderId="13" applyNumberFormat="0" applyProtection="0">
      <alignment horizontal="left" vertical="center" indent="1"/>
    </xf>
    <xf numFmtId="4" fontId="1" fillId="78" borderId="21" applyNumberFormat="0" applyProtection="0">
      <alignment horizontal="left" vertical="center" indent="1"/>
    </xf>
    <xf numFmtId="4" fontId="20" fillId="68" borderId="13" applyNumberFormat="0" applyProtection="0">
      <alignment horizontal="right" vertical="center"/>
    </xf>
    <xf numFmtId="0" fontId="1" fillId="84" borderId="20" applyNumberFormat="0" applyProtection="0">
      <alignment horizontal="left" vertical="top" indent="1"/>
    </xf>
    <xf numFmtId="0" fontId="1" fillId="84" borderId="20" applyNumberFormat="0" applyProtection="0">
      <alignment horizontal="left" vertical="top" indent="1"/>
    </xf>
    <xf numFmtId="4" fontId="48" fillId="79" borderId="20" applyNumberFormat="0" applyProtection="0">
      <alignment horizontal="right" vertical="center"/>
    </xf>
    <xf numFmtId="0" fontId="1" fillId="86" borderId="20" applyNumberFormat="0" applyProtection="0">
      <alignment horizontal="left" vertical="top" indent="1"/>
    </xf>
    <xf numFmtId="0" fontId="20" fillId="83" borderId="13" applyNumberFormat="0" applyProtection="0">
      <alignment horizontal="left" vertical="center" indent="1"/>
    </xf>
    <xf numFmtId="0" fontId="1" fillId="81" borderId="20" applyNumberFormat="0" applyProtection="0">
      <alignment horizontal="left" vertical="top" indent="1"/>
    </xf>
    <xf numFmtId="0" fontId="20" fillId="82" borderId="13" applyNumberFormat="0" applyProtection="0">
      <alignment horizontal="left" vertical="center" indent="1"/>
    </xf>
    <xf numFmtId="0" fontId="1" fillId="80" borderId="20" applyNumberFormat="0" applyProtection="0">
      <alignment horizontal="left" vertical="center" indent="1"/>
    </xf>
    <xf numFmtId="0" fontId="1" fillId="66" borderId="20" applyNumberFormat="0" applyProtection="0">
      <alignment horizontal="left" vertical="top" indent="1"/>
    </xf>
    <xf numFmtId="4" fontId="20" fillId="81" borderId="21" applyNumberFormat="0" applyProtection="0">
      <alignment horizontal="left" vertical="center" indent="1"/>
    </xf>
    <xf numFmtId="0" fontId="1" fillId="80" borderId="20" applyNumberFormat="0" applyProtection="0">
      <alignment horizontal="left" vertical="center" indent="1"/>
    </xf>
    <xf numFmtId="0" fontId="20" fillId="84" borderId="20" applyNumberFormat="0" applyProtection="0">
      <alignment horizontal="left" vertical="top" indent="1"/>
    </xf>
    <xf numFmtId="0" fontId="1" fillId="79" borderId="20" applyNumberFormat="0" applyProtection="0">
      <alignment horizontal="left" vertical="top" indent="1"/>
    </xf>
    <xf numFmtId="4" fontId="20" fillId="81" borderId="13" applyNumberFormat="0" applyProtection="0">
      <alignment horizontal="right" vertical="center"/>
    </xf>
    <xf numFmtId="4" fontId="20" fillId="67" borderId="13" applyNumberFormat="0" applyProtection="0">
      <alignment horizontal="right" vertical="center"/>
    </xf>
    <xf numFmtId="0" fontId="1" fillId="85" borderId="20" applyNumberFormat="0" applyProtection="0">
      <alignment horizontal="left" vertical="top" indent="1"/>
    </xf>
    <xf numFmtId="4" fontId="20" fillId="81" borderId="21" applyNumberFormat="0" applyProtection="0">
      <alignment horizontal="left" vertical="center" indent="1"/>
    </xf>
    <xf numFmtId="4" fontId="20" fillId="79" borderId="21" applyNumberFormat="0" applyProtection="0">
      <alignment horizontal="left" vertical="center" indent="1"/>
    </xf>
    <xf numFmtId="4" fontId="44" fillId="89" borderId="20" applyNumberFormat="0" applyProtection="0">
      <alignment vertical="center"/>
    </xf>
    <xf numFmtId="0" fontId="1" fillId="78" borderId="20" applyNumberFormat="0" applyProtection="0">
      <alignment horizontal="left" vertical="center" indent="1"/>
    </xf>
    <xf numFmtId="0" fontId="20" fillId="81" borderId="20" applyNumberFormat="0" applyProtection="0">
      <alignment horizontal="left" vertical="top" indent="1"/>
    </xf>
    <xf numFmtId="0" fontId="20" fillId="78" borderId="20" applyNumberFormat="0" applyProtection="0">
      <alignment horizontal="left" vertical="top" indent="1"/>
    </xf>
    <xf numFmtId="0" fontId="1" fillId="78" borderId="20" applyNumberFormat="0" applyProtection="0">
      <alignment horizontal="left" vertical="top" indent="1"/>
    </xf>
    <xf numFmtId="4" fontId="20" fillId="70" borderId="21" applyNumberFormat="0" applyProtection="0">
      <alignment horizontal="right" vertical="center"/>
    </xf>
    <xf numFmtId="0" fontId="38" fillId="33" borderId="20" applyNumberFormat="0" applyProtection="0">
      <alignment horizontal="left" vertical="top" indent="1"/>
    </xf>
    <xf numFmtId="0" fontId="1" fillId="85" borderId="20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0" fontId="20" fillId="78" borderId="20" applyNumberFormat="0" applyProtection="0">
      <alignment horizontal="left" vertical="top" indent="1"/>
    </xf>
    <xf numFmtId="0" fontId="28" fillId="88" borderId="20" applyNumberFormat="0" applyProtection="0">
      <alignment horizontal="left" vertical="top" indent="1"/>
    </xf>
    <xf numFmtId="0" fontId="20" fillId="79" borderId="20" applyNumberFormat="0" applyProtection="0">
      <alignment horizontal="left" vertical="top" indent="1"/>
    </xf>
    <xf numFmtId="0" fontId="1" fillId="79" borderId="20" applyNumberFormat="0" applyProtection="0">
      <alignment horizontal="left" vertical="top" indent="1"/>
    </xf>
    <xf numFmtId="4" fontId="20" fillId="68" borderId="13" applyNumberFormat="0" applyProtection="0">
      <alignment horizontal="right" vertical="center"/>
    </xf>
    <xf numFmtId="0" fontId="20" fillId="78" borderId="20" applyNumberFormat="0" applyProtection="0">
      <alignment horizontal="left" vertical="top" indent="1"/>
    </xf>
    <xf numFmtId="4" fontId="20" fillId="71" borderId="13" applyNumberFormat="0" applyProtection="0">
      <alignment horizontal="right" vertical="center"/>
    </xf>
    <xf numFmtId="0" fontId="1" fillId="87" borderId="26" applyNumberFormat="0">
      <protection locked="0"/>
    </xf>
    <xf numFmtId="0" fontId="1" fillId="78" borderId="20" applyNumberFormat="0" applyProtection="0">
      <alignment horizontal="left" vertical="top" indent="1"/>
    </xf>
    <xf numFmtId="4" fontId="20" fillId="74" borderId="13" applyNumberFormat="0" applyProtection="0">
      <alignment horizontal="right" vertical="center"/>
    </xf>
    <xf numFmtId="0" fontId="1" fillId="86" borderId="20" applyNumberFormat="0" applyProtection="0">
      <alignment horizontal="left" vertical="top" indent="1"/>
    </xf>
    <xf numFmtId="4" fontId="20" fillId="33" borderId="13" applyNumberFormat="0" applyProtection="0">
      <alignment horizontal="left" vertical="center" indent="1"/>
    </xf>
    <xf numFmtId="4" fontId="20" fillId="33" borderId="13" applyNumberFormat="0" applyProtection="0">
      <alignment horizontal="left" vertical="center" indent="1"/>
    </xf>
    <xf numFmtId="0" fontId="20" fillId="53" borderId="13" applyNumberFormat="0" applyFont="0" applyAlignment="0" applyProtection="0"/>
    <xf numFmtId="4" fontId="20" fillId="75" borderId="13" applyNumberFormat="0" applyProtection="0">
      <alignment horizontal="right" vertical="center"/>
    </xf>
    <xf numFmtId="4" fontId="20" fillId="64" borderId="13" applyNumberFormat="0" applyProtection="0">
      <alignment vertical="center"/>
    </xf>
    <xf numFmtId="4" fontId="20" fillId="0" borderId="13" applyNumberFormat="0" applyProtection="0">
      <alignment horizontal="right" vertical="center"/>
    </xf>
    <xf numFmtId="0" fontId="1" fillId="86" borderId="20" applyNumberFormat="0" applyProtection="0">
      <alignment horizontal="left" vertical="center" indent="1"/>
    </xf>
    <xf numFmtId="4" fontId="47" fillId="87" borderId="13" applyNumberFormat="0" applyProtection="0">
      <alignment horizontal="right" vertical="center"/>
    </xf>
    <xf numFmtId="0" fontId="20" fillId="84" borderId="13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20" fillId="81" borderId="21" applyNumberFormat="0" applyProtection="0">
      <alignment horizontal="left" vertical="center" indent="1"/>
    </xf>
    <xf numFmtId="0" fontId="20" fillId="84" borderId="13" applyNumberFormat="0" applyProtection="0">
      <alignment horizontal="left" vertical="center" indent="1"/>
    </xf>
    <xf numFmtId="0" fontId="1" fillId="66" borderId="20" applyNumberFormat="0" applyProtection="0">
      <alignment horizontal="left" vertical="top" indent="1"/>
    </xf>
    <xf numFmtId="4" fontId="20" fillId="79" borderId="21" applyNumberFormat="0" applyProtection="0">
      <alignment horizontal="left" vertical="center" indent="1"/>
    </xf>
    <xf numFmtId="0" fontId="43" fillId="81" borderId="20" applyNumberFormat="0" applyProtection="0">
      <alignment horizontal="left" vertical="top" indent="1"/>
    </xf>
    <xf numFmtId="0" fontId="28" fillId="66" borderId="20" applyNumberFormat="0" applyProtection="0">
      <alignment horizontal="left" vertical="top" indent="1"/>
    </xf>
    <xf numFmtId="4" fontId="20" fillId="67" borderId="13" applyNumberFormat="0" applyProtection="0">
      <alignment horizontal="right" vertical="center"/>
    </xf>
    <xf numFmtId="0" fontId="20" fillId="79" borderId="13" applyNumberFormat="0" applyProtection="0">
      <alignment horizontal="left" vertical="center" indent="1"/>
    </xf>
    <xf numFmtId="0" fontId="20" fillId="84" borderId="20" applyNumberFormat="0" applyProtection="0">
      <alignment horizontal="left" vertical="top" indent="1"/>
    </xf>
    <xf numFmtId="0" fontId="20" fillId="81" borderId="20" applyNumberFormat="0" applyProtection="0">
      <alignment horizontal="left" vertical="top" indent="1"/>
    </xf>
    <xf numFmtId="0" fontId="20" fillId="83" borderId="13" applyNumberFormat="0" applyProtection="0">
      <alignment horizontal="left" vertical="center" indent="1"/>
    </xf>
    <xf numFmtId="4" fontId="20" fillId="33" borderId="13" applyNumberFormat="0" applyProtection="0">
      <alignment horizontal="left" vertical="center" indent="1"/>
    </xf>
    <xf numFmtId="0" fontId="1" fillId="85" borderId="20" applyNumberFormat="0" applyProtection="0">
      <alignment horizontal="left" vertical="center" indent="1"/>
    </xf>
    <xf numFmtId="4" fontId="20" fillId="76" borderId="13" applyNumberFormat="0" applyProtection="0">
      <alignment horizontal="right" vertical="center"/>
    </xf>
    <xf numFmtId="0" fontId="1" fillId="78" borderId="20" applyNumberFormat="0" applyProtection="0">
      <alignment horizontal="left" vertical="top" indent="1"/>
    </xf>
    <xf numFmtId="0" fontId="20" fillId="84" borderId="20" applyNumberFormat="0" applyProtection="0">
      <alignment horizontal="left" vertical="top" indent="1"/>
    </xf>
    <xf numFmtId="0" fontId="1" fillId="84" borderId="20" applyNumberFormat="0" applyProtection="0">
      <alignment horizontal="left" vertical="center" indent="1"/>
    </xf>
    <xf numFmtId="4" fontId="38" fillId="33" borderId="20" applyNumberFormat="0" applyProtection="0">
      <alignment horizontal="left" vertical="center" indent="1"/>
    </xf>
    <xf numFmtId="4" fontId="20" fillId="71" borderId="13" applyNumberFormat="0" applyProtection="0">
      <alignment horizontal="right" vertical="center"/>
    </xf>
    <xf numFmtId="0" fontId="1" fillId="84" borderId="20" applyNumberFormat="0" applyProtection="0">
      <alignment horizontal="left" vertical="top" indent="1"/>
    </xf>
    <xf numFmtId="4" fontId="20" fillId="77" borderId="21" applyNumberFormat="0" applyProtection="0">
      <alignment horizontal="left" vertical="center" indent="1"/>
    </xf>
    <xf numFmtId="4" fontId="20" fillId="67" borderId="13" applyNumberFormat="0" applyProtection="0">
      <alignment horizontal="right" vertical="center"/>
    </xf>
    <xf numFmtId="4" fontId="20" fillId="0" borderId="13" applyNumberFormat="0" applyProtection="0">
      <alignment horizontal="right" vertical="center"/>
    </xf>
    <xf numFmtId="0" fontId="20" fillId="79" borderId="20" applyNumberFormat="0" applyProtection="0">
      <alignment horizontal="left" vertical="top" indent="1"/>
    </xf>
    <xf numFmtId="0" fontId="43" fillId="81" borderId="20" applyNumberFormat="0" applyProtection="0">
      <alignment horizontal="left" vertical="top" indent="1"/>
    </xf>
    <xf numFmtId="0" fontId="1" fillId="66" borderId="20" applyNumberFormat="0" applyProtection="0">
      <alignment horizontal="left" vertical="center" indent="1"/>
    </xf>
    <xf numFmtId="0" fontId="20" fillId="83" borderId="13" applyNumberFormat="0" applyProtection="0">
      <alignment horizontal="left" vertical="center" indent="1"/>
    </xf>
    <xf numFmtId="4" fontId="20" fillId="73" borderId="13" applyNumberFormat="0" applyProtection="0">
      <alignment horizontal="right" vertical="center"/>
    </xf>
    <xf numFmtId="0" fontId="1" fillId="85" borderId="20" applyNumberFormat="0" applyProtection="0">
      <alignment horizontal="left" vertical="center" indent="1"/>
    </xf>
    <xf numFmtId="0" fontId="1" fillId="85" borderId="20" applyNumberFormat="0" applyProtection="0">
      <alignment horizontal="left" vertical="center" indent="1"/>
    </xf>
    <xf numFmtId="0" fontId="1" fillId="66" borderId="20" applyNumberFormat="0" applyProtection="0">
      <alignment horizontal="left" vertical="top" indent="1"/>
    </xf>
    <xf numFmtId="4" fontId="28" fillId="88" borderId="20" applyNumberFormat="0" applyProtection="0">
      <alignment vertical="center"/>
    </xf>
    <xf numFmtId="0" fontId="1" fillId="86" borderId="20" applyNumberFormat="0" applyProtection="0">
      <alignment horizontal="left" vertical="center" indent="1"/>
    </xf>
    <xf numFmtId="0" fontId="20" fillId="93" borderId="26"/>
    <xf numFmtId="4" fontId="28" fillId="75" borderId="20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0" fontId="1" fillId="80" borderId="20" applyNumberFormat="0" applyProtection="0">
      <alignment horizontal="left" vertical="top" indent="1"/>
    </xf>
    <xf numFmtId="0" fontId="1" fillId="84" borderId="20" applyNumberFormat="0" applyProtection="0">
      <alignment horizontal="left" vertical="top" indent="1"/>
    </xf>
    <xf numFmtId="4" fontId="28" fillId="74" borderId="20" applyNumberFormat="0" applyProtection="0">
      <alignment horizontal="right" vertical="center"/>
    </xf>
    <xf numFmtId="4" fontId="20" fillId="67" borderId="13" applyNumberFormat="0" applyProtection="0">
      <alignment horizontal="right" vertical="center"/>
    </xf>
    <xf numFmtId="0" fontId="20" fillId="82" borderId="13" applyNumberFormat="0" applyProtection="0">
      <alignment horizontal="left" vertical="center" indent="1"/>
    </xf>
    <xf numFmtId="0" fontId="20" fillId="93" borderId="26"/>
    <xf numFmtId="4" fontId="39" fillId="91" borderId="13" applyNumberFormat="0" applyProtection="0">
      <alignment horizontal="right" vertical="center"/>
    </xf>
    <xf numFmtId="4" fontId="28" fillId="69" borderId="20" applyNumberFormat="0" applyProtection="0">
      <alignment horizontal="right" vertical="center"/>
    </xf>
    <xf numFmtId="0" fontId="20" fillId="84" borderId="13" applyNumberFormat="0" applyProtection="0">
      <alignment horizontal="left" vertical="center" indent="1"/>
    </xf>
    <xf numFmtId="4" fontId="20" fillId="81" borderId="21" applyNumberFormat="0" applyProtection="0">
      <alignment horizontal="left" vertical="center" indent="1"/>
    </xf>
    <xf numFmtId="0" fontId="20" fillId="83" borderId="13" applyNumberFormat="0" applyProtection="0">
      <alignment horizontal="left" vertical="center" indent="1"/>
    </xf>
    <xf numFmtId="4" fontId="20" fillId="76" borderId="13" applyNumberFormat="0" applyProtection="0">
      <alignment horizontal="right" vertical="center"/>
    </xf>
    <xf numFmtId="4" fontId="20" fillId="81" borderId="13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4" fontId="20" fillId="33" borderId="13" applyNumberFormat="0" applyProtection="0">
      <alignment horizontal="left" vertical="center" indent="1"/>
    </xf>
    <xf numFmtId="4" fontId="39" fillId="33" borderId="13" applyNumberFormat="0" applyProtection="0">
      <alignment vertical="center"/>
    </xf>
    <xf numFmtId="4" fontId="20" fillId="72" borderId="13" applyNumberFormat="0" applyProtection="0">
      <alignment horizontal="right" vertical="center"/>
    </xf>
    <xf numFmtId="0" fontId="1" fillId="81" borderId="20" applyNumberFormat="0" applyProtection="0">
      <alignment horizontal="left" vertical="top" indent="1"/>
    </xf>
    <xf numFmtId="0" fontId="1" fillId="78" borderId="20" applyNumberFormat="0" applyProtection="0">
      <alignment horizontal="left" vertical="top" indent="1"/>
    </xf>
    <xf numFmtId="0" fontId="1" fillId="87" borderId="26" applyNumberFormat="0">
      <protection locked="0"/>
    </xf>
    <xf numFmtId="0" fontId="1" fillId="79" borderId="20" applyNumberFormat="0" applyProtection="0">
      <alignment horizontal="left" vertical="top" indent="1"/>
    </xf>
    <xf numFmtId="0" fontId="1" fillId="78" borderId="20" applyNumberFormat="0" applyProtection="0">
      <alignment horizontal="left" vertical="top" indent="1"/>
    </xf>
    <xf numFmtId="0" fontId="1" fillId="79" borderId="20" applyNumberFormat="0" applyProtection="0">
      <alignment horizontal="left" vertical="top" indent="1"/>
    </xf>
    <xf numFmtId="0" fontId="1" fillId="87" borderId="26" applyNumberFormat="0">
      <protection locked="0"/>
    </xf>
    <xf numFmtId="0" fontId="28" fillId="66" borderId="20" applyNumberFormat="0" applyProtection="0">
      <alignment horizontal="left" vertical="top" indent="1"/>
    </xf>
    <xf numFmtId="4" fontId="28" fillId="81" borderId="20" applyNumberFormat="0" applyProtection="0">
      <alignment horizontal="left" vertical="center" indent="1"/>
    </xf>
    <xf numFmtId="4" fontId="38" fillId="64" borderId="20" applyNumberFormat="0" applyProtection="0">
      <alignment horizontal="left" vertical="center" indent="1"/>
    </xf>
    <xf numFmtId="0" fontId="43" fillId="88" borderId="20" applyNumberFormat="0" applyProtection="0">
      <alignment horizontal="left" vertical="top" indent="1"/>
    </xf>
    <xf numFmtId="4" fontId="43" fillId="82" borderId="20" applyNumberFormat="0" applyProtection="0">
      <alignment horizontal="left" vertical="center" indent="1"/>
    </xf>
    <xf numFmtId="4" fontId="39" fillId="91" borderId="13" applyNumberFormat="0" applyProtection="0">
      <alignment horizontal="right" vertical="center"/>
    </xf>
    <xf numFmtId="0" fontId="1" fillId="86" borderId="20" applyNumberFormat="0" applyProtection="0">
      <alignment horizontal="left" vertical="center" indent="1"/>
    </xf>
    <xf numFmtId="0" fontId="1" fillId="86" borderId="20" applyNumberFormat="0" applyProtection="0">
      <alignment horizontal="left" vertical="center" indent="1"/>
    </xf>
    <xf numFmtId="4" fontId="43" fillId="88" borderId="20" applyNumberFormat="0" applyProtection="0">
      <alignment vertical="center"/>
    </xf>
    <xf numFmtId="4" fontId="20" fillId="0" borderId="13" applyNumberFormat="0" applyProtection="0">
      <alignment horizontal="right" vertical="center"/>
    </xf>
    <xf numFmtId="0" fontId="1" fillId="85" borderId="20" applyNumberFormat="0" applyProtection="0">
      <alignment horizontal="left" vertical="top" indent="1"/>
    </xf>
    <xf numFmtId="0" fontId="20" fillId="79" borderId="20" applyNumberFormat="0" applyProtection="0">
      <alignment horizontal="left" vertical="top" indent="1"/>
    </xf>
    <xf numFmtId="0" fontId="20" fillId="79" borderId="13" applyNumberFormat="0" applyProtection="0">
      <alignment horizontal="left" vertical="center" indent="1"/>
    </xf>
    <xf numFmtId="4" fontId="20" fillId="33" borderId="13" applyNumberFormat="0" applyProtection="0">
      <alignment horizontal="left" vertical="center" indent="1"/>
    </xf>
    <xf numFmtId="4" fontId="20" fillId="74" borderId="13" applyNumberFormat="0" applyProtection="0">
      <alignment horizontal="right" vertical="center"/>
    </xf>
    <xf numFmtId="0" fontId="38" fillId="64" borderId="20" applyNumberFormat="0" applyProtection="0">
      <alignment horizontal="left" vertical="top" indent="1"/>
    </xf>
    <xf numFmtId="0" fontId="1" fillId="85" borderId="20" applyNumberFormat="0" applyProtection="0">
      <alignment horizontal="left" vertical="center" indent="1"/>
    </xf>
    <xf numFmtId="4" fontId="20" fillId="76" borderId="13" applyNumberFormat="0" applyProtection="0">
      <alignment horizontal="right" vertical="center"/>
    </xf>
    <xf numFmtId="0" fontId="1" fillId="66" borderId="20" applyNumberFormat="0" applyProtection="0">
      <alignment horizontal="left" vertical="top" indent="1"/>
    </xf>
    <xf numFmtId="4" fontId="28" fillId="76" borderId="20" applyNumberFormat="0" applyProtection="0">
      <alignment horizontal="right" vertical="center"/>
    </xf>
    <xf numFmtId="4" fontId="20" fillId="71" borderId="13" applyNumberFormat="0" applyProtection="0">
      <alignment horizontal="right" vertical="center"/>
    </xf>
    <xf numFmtId="0" fontId="1" fillId="86" borderId="20" applyNumberFormat="0" applyProtection="0">
      <alignment horizontal="left" vertical="top" indent="1"/>
    </xf>
    <xf numFmtId="0" fontId="20" fillId="81" borderId="20" applyNumberFormat="0" applyProtection="0">
      <alignment horizontal="left" vertical="top" indent="1"/>
    </xf>
    <xf numFmtId="4" fontId="20" fillId="71" borderId="13" applyNumberFormat="0" applyProtection="0">
      <alignment horizontal="right" vertical="center"/>
    </xf>
    <xf numFmtId="0" fontId="1" fillId="84" borderId="20" applyNumberFormat="0" applyProtection="0">
      <alignment horizontal="left" vertical="top" indent="1"/>
    </xf>
    <xf numFmtId="0" fontId="1" fillId="66" borderId="20" applyNumberFormat="0" applyProtection="0">
      <alignment horizontal="left" vertical="center" indent="1"/>
    </xf>
    <xf numFmtId="4" fontId="1" fillId="78" borderId="21" applyNumberFormat="0" applyProtection="0">
      <alignment horizontal="left" vertical="center" indent="1"/>
    </xf>
    <xf numFmtId="4" fontId="28" fillId="73" borderId="20" applyNumberFormat="0" applyProtection="0">
      <alignment horizontal="right" vertical="center"/>
    </xf>
    <xf numFmtId="0" fontId="20" fillId="79" borderId="13" applyNumberFormat="0" applyProtection="0">
      <alignment horizontal="left" vertical="center" indent="1"/>
    </xf>
    <xf numFmtId="0" fontId="20" fillId="79" borderId="20" applyNumberFormat="0" applyProtection="0">
      <alignment horizontal="left" vertical="top" indent="1"/>
    </xf>
    <xf numFmtId="0" fontId="20" fillId="82" borderId="13" applyNumberFormat="0" applyProtection="0">
      <alignment horizontal="left" vertical="center" indent="1"/>
    </xf>
    <xf numFmtId="4" fontId="20" fillId="77" borderId="21" applyNumberFormat="0" applyProtection="0">
      <alignment horizontal="left" vertical="center" indent="1"/>
    </xf>
    <xf numFmtId="4" fontId="20" fillId="71" borderId="13" applyNumberFormat="0" applyProtection="0">
      <alignment horizontal="right" vertical="center"/>
    </xf>
    <xf numFmtId="4" fontId="20" fillId="68" borderId="13" applyNumberFormat="0" applyProtection="0">
      <alignment horizontal="right" vertical="center"/>
    </xf>
    <xf numFmtId="4" fontId="20" fillId="64" borderId="13" applyNumberFormat="0" applyProtection="0">
      <alignment vertical="center"/>
    </xf>
    <xf numFmtId="0" fontId="1" fillId="87" borderId="26" applyNumberFormat="0">
      <protection locked="0"/>
    </xf>
    <xf numFmtId="4" fontId="28" fillId="88" borderId="20" applyNumberFormat="0" applyProtection="0">
      <alignment vertical="center"/>
    </xf>
    <xf numFmtId="0" fontId="1" fillId="84" borderId="20" applyNumberFormat="0" applyProtection="0">
      <alignment horizontal="left" vertical="center" indent="1"/>
    </xf>
    <xf numFmtId="0" fontId="1" fillId="81" borderId="20" applyNumberFormat="0" applyProtection="0">
      <alignment horizontal="left" vertical="top" indent="1"/>
    </xf>
    <xf numFmtId="4" fontId="47" fillId="87" borderId="13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0" fontId="1" fillId="80" borderId="20" applyNumberFormat="0" applyProtection="0">
      <alignment horizontal="left" vertical="top" indent="1"/>
    </xf>
    <xf numFmtId="0" fontId="20" fillId="78" borderId="20" applyNumberFormat="0" applyProtection="0">
      <alignment horizontal="left" vertical="top" indent="1"/>
    </xf>
    <xf numFmtId="0" fontId="20" fillId="83" borderId="13" applyNumberFormat="0" applyProtection="0">
      <alignment horizontal="left" vertical="center" indent="1"/>
    </xf>
    <xf numFmtId="4" fontId="20" fillId="73" borderId="13" applyNumberFormat="0" applyProtection="0">
      <alignment horizontal="right" vertical="center"/>
    </xf>
    <xf numFmtId="0" fontId="20" fillId="78" borderId="20" applyNumberFormat="0" applyProtection="0">
      <alignment horizontal="left" vertical="top" indent="1"/>
    </xf>
    <xf numFmtId="4" fontId="20" fillId="74" borderId="13" applyNumberFormat="0" applyProtection="0">
      <alignment horizontal="right" vertical="center"/>
    </xf>
    <xf numFmtId="0" fontId="20" fillId="84" borderId="20" applyNumberFormat="0" applyProtection="0">
      <alignment horizontal="left" vertical="top" indent="1"/>
    </xf>
    <xf numFmtId="0" fontId="1" fillId="81" borderId="20" applyNumberFormat="0" applyProtection="0">
      <alignment horizontal="left" vertical="top" indent="1"/>
    </xf>
    <xf numFmtId="0" fontId="1" fillId="78" borderId="20" applyNumberFormat="0" applyProtection="0">
      <alignment horizontal="left" vertical="center" indent="1"/>
    </xf>
    <xf numFmtId="4" fontId="48" fillId="79" borderId="20" applyNumberFormat="0" applyProtection="0">
      <alignment horizontal="right" vertical="center"/>
    </xf>
    <xf numFmtId="4" fontId="20" fillId="68" borderId="13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0" fontId="20" fillId="81" borderId="20" applyNumberFormat="0" applyProtection="0">
      <alignment horizontal="left" vertical="top" indent="1"/>
    </xf>
    <xf numFmtId="0" fontId="20" fillId="84" borderId="20" applyNumberFormat="0" applyProtection="0">
      <alignment horizontal="left" vertical="top" indent="1"/>
    </xf>
    <xf numFmtId="0" fontId="20" fillId="82" borderId="13" applyNumberFormat="0" applyProtection="0">
      <alignment horizontal="left" vertical="center" indent="1"/>
    </xf>
    <xf numFmtId="4" fontId="20" fillId="71" borderId="13" applyNumberFormat="0" applyProtection="0">
      <alignment horizontal="right" vertical="center"/>
    </xf>
    <xf numFmtId="4" fontId="20" fillId="67" borderId="13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0" fontId="1" fillId="85" borderId="20" applyNumberFormat="0" applyProtection="0">
      <alignment horizontal="left" vertical="center" indent="1"/>
    </xf>
    <xf numFmtId="0" fontId="1" fillId="86" borderId="20" applyNumberFormat="0" applyProtection="0">
      <alignment horizontal="left" vertical="top" indent="1"/>
    </xf>
    <xf numFmtId="4" fontId="28" fillId="69" borderId="20" applyNumberFormat="0" applyProtection="0">
      <alignment horizontal="right" vertical="center"/>
    </xf>
    <xf numFmtId="0" fontId="20" fillId="81" borderId="20" applyNumberFormat="0" applyProtection="0">
      <alignment horizontal="left" vertical="top" indent="1"/>
    </xf>
    <xf numFmtId="4" fontId="28" fillId="67" borderId="20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4" fontId="28" fillId="88" borderId="20" applyNumberFormat="0" applyProtection="0">
      <alignment horizontal="left" vertical="center" indent="1"/>
    </xf>
    <xf numFmtId="4" fontId="20" fillId="68" borderId="13" applyNumberFormat="0" applyProtection="0">
      <alignment horizontal="right" vertical="center"/>
    </xf>
    <xf numFmtId="0" fontId="43" fillId="88" borderId="20" applyNumberFormat="0" applyProtection="0">
      <alignment horizontal="left" vertical="top" indent="1"/>
    </xf>
    <xf numFmtId="4" fontId="20" fillId="65" borderId="13" applyNumberFormat="0" applyProtection="0">
      <alignment horizontal="left" vertical="center" indent="1"/>
    </xf>
    <xf numFmtId="4" fontId="20" fillId="81" borderId="13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4" fontId="28" fillId="75" borderId="20" applyNumberFormat="0" applyProtection="0">
      <alignment horizontal="right" vertical="center"/>
    </xf>
    <xf numFmtId="4" fontId="20" fillId="0" borderId="13" applyNumberFormat="0" applyProtection="0">
      <alignment horizontal="right" vertical="center"/>
    </xf>
    <xf numFmtId="4" fontId="20" fillId="79" borderId="21" applyNumberFormat="0" applyProtection="0">
      <alignment horizontal="left" vertical="center" indent="1"/>
    </xf>
    <xf numFmtId="0" fontId="1" fillId="84" borderId="20" applyNumberFormat="0" applyProtection="0">
      <alignment horizontal="left" vertical="top" indent="1"/>
    </xf>
    <xf numFmtId="0" fontId="20" fillId="84" borderId="13" applyNumberFormat="0" applyProtection="0">
      <alignment horizontal="left" vertical="center" indent="1"/>
    </xf>
    <xf numFmtId="0" fontId="20" fillId="78" borderId="20" applyNumberFormat="0" applyProtection="0">
      <alignment horizontal="left" vertical="top" indent="1"/>
    </xf>
    <xf numFmtId="0" fontId="41" fillId="64" borderId="20" applyNumberFormat="0" applyProtection="0">
      <alignment horizontal="left" vertical="top" indent="1"/>
    </xf>
    <xf numFmtId="4" fontId="20" fillId="33" borderId="13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45" fillId="92" borderId="21" applyNumberFormat="0" applyProtection="0">
      <alignment horizontal="left" vertical="center" indent="1"/>
    </xf>
    <xf numFmtId="0" fontId="1" fillId="85" borderId="20" applyNumberFormat="0" applyProtection="0">
      <alignment horizontal="left" vertical="center" indent="1"/>
    </xf>
    <xf numFmtId="0" fontId="1" fillId="79" borderId="20" applyNumberFormat="0" applyProtection="0">
      <alignment horizontal="left" vertical="top" indent="1"/>
    </xf>
    <xf numFmtId="4" fontId="20" fillId="72" borderId="13" applyNumberFormat="0" applyProtection="0">
      <alignment horizontal="right" vertical="center"/>
    </xf>
    <xf numFmtId="4" fontId="20" fillId="33" borderId="13" applyNumberFormat="0" applyProtection="0">
      <alignment horizontal="left" vertical="center" indent="1"/>
    </xf>
    <xf numFmtId="0" fontId="1" fillId="81" borderId="20" applyNumberFormat="0" applyProtection="0">
      <alignment horizontal="left" vertical="top" indent="1"/>
    </xf>
    <xf numFmtId="0" fontId="20" fillId="78" borderId="20" applyNumberFormat="0" applyProtection="0">
      <alignment horizontal="left" vertical="top" indent="1"/>
    </xf>
    <xf numFmtId="0" fontId="1" fillId="86" borderId="20" applyNumberFormat="0" applyProtection="0">
      <alignment horizontal="left" vertical="center" indent="1"/>
    </xf>
    <xf numFmtId="0" fontId="1" fillId="84" borderId="20" applyNumberFormat="0" applyProtection="0">
      <alignment horizontal="left" vertical="top" indent="1"/>
    </xf>
    <xf numFmtId="0" fontId="43" fillId="88" borderId="20" applyNumberFormat="0" applyProtection="0">
      <alignment horizontal="left" vertical="top" indent="1"/>
    </xf>
    <xf numFmtId="0" fontId="1" fillId="78" borderId="20" applyNumberFormat="0" applyProtection="0">
      <alignment horizontal="left" vertical="top" indent="1"/>
    </xf>
    <xf numFmtId="4" fontId="20" fillId="81" borderId="13" applyNumberFormat="0" applyProtection="0">
      <alignment horizontal="right" vertical="center"/>
    </xf>
    <xf numFmtId="4" fontId="20" fillId="72" borderId="13" applyNumberFormat="0" applyProtection="0">
      <alignment horizontal="right" vertical="center"/>
    </xf>
    <xf numFmtId="0" fontId="28" fillId="88" borderId="20" applyNumberFormat="0" applyProtection="0">
      <alignment horizontal="left" vertical="top" indent="1"/>
    </xf>
    <xf numFmtId="4" fontId="28" fillId="75" borderId="20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4" fontId="40" fillId="33" borderId="20" applyNumberFormat="0" applyProtection="0">
      <alignment vertical="center"/>
    </xf>
    <xf numFmtId="4" fontId="20" fillId="65" borderId="13" applyNumberFormat="0" applyProtection="0">
      <alignment horizontal="left" vertical="center" indent="1"/>
    </xf>
    <xf numFmtId="4" fontId="45" fillId="92" borderId="21" applyNumberFormat="0" applyProtection="0">
      <alignment horizontal="left" vertical="center" indent="1"/>
    </xf>
    <xf numFmtId="0" fontId="28" fillId="66" borderId="20" applyNumberFormat="0" applyProtection="0">
      <alignment horizontal="left" vertical="top" indent="1"/>
    </xf>
    <xf numFmtId="4" fontId="28" fillId="88" borderId="20" applyNumberFormat="0" applyProtection="0">
      <alignment horizontal="left" vertical="center" indent="1"/>
    </xf>
    <xf numFmtId="4" fontId="20" fillId="33" borderId="13" applyNumberFormat="0" applyProtection="0">
      <alignment horizontal="left" vertical="center" indent="1"/>
    </xf>
    <xf numFmtId="0" fontId="1" fillId="84" borderId="20" applyNumberFormat="0" applyProtection="0">
      <alignment horizontal="left" vertical="top" indent="1"/>
    </xf>
    <xf numFmtId="4" fontId="20" fillId="65" borderId="13" applyNumberFormat="0" applyProtection="0">
      <alignment horizontal="left" vertical="center" indent="1"/>
    </xf>
    <xf numFmtId="0" fontId="20" fillId="93" borderId="26"/>
    <xf numFmtId="4" fontId="40" fillId="64" borderId="20" applyNumberFormat="0" applyProtection="0">
      <alignment vertical="center"/>
    </xf>
    <xf numFmtId="4" fontId="20" fillId="81" borderId="21" applyNumberFormat="0" applyProtection="0">
      <alignment horizontal="left" vertical="center" indent="1"/>
    </xf>
    <xf numFmtId="4" fontId="20" fillId="0" borderId="13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0" fontId="20" fillId="82" borderId="13" applyNumberFormat="0" applyProtection="0">
      <alignment horizontal="left" vertical="center" indent="1"/>
    </xf>
    <xf numFmtId="0" fontId="1" fillId="79" borderId="20" applyNumberFormat="0" applyProtection="0">
      <alignment horizontal="left" vertical="top" indent="1"/>
    </xf>
    <xf numFmtId="4" fontId="20" fillId="72" borderId="13" applyNumberFormat="0" applyProtection="0">
      <alignment horizontal="right" vertical="center"/>
    </xf>
    <xf numFmtId="0" fontId="28" fillId="89" borderId="20" applyNumberFormat="0" applyProtection="0">
      <alignment horizontal="left" vertical="top" indent="1"/>
    </xf>
    <xf numFmtId="4" fontId="20" fillId="68" borderId="13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0" fontId="20" fillId="84" borderId="13" applyNumberFormat="0" applyProtection="0">
      <alignment horizontal="left" vertical="center" indent="1"/>
    </xf>
    <xf numFmtId="4" fontId="20" fillId="81" borderId="21" applyNumberFormat="0" applyProtection="0">
      <alignment horizontal="left" vertical="center" indent="1"/>
    </xf>
    <xf numFmtId="0" fontId="1" fillId="80" borderId="20" applyNumberFormat="0" applyProtection="0">
      <alignment horizontal="left" vertical="center" indent="1"/>
    </xf>
    <xf numFmtId="4" fontId="43" fillId="88" borderId="20" applyNumberFormat="0" applyProtection="0">
      <alignment vertical="center"/>
    </xf>
    <xf numFmtId="0" fontId="1" fillId="78" borderId="20" applyNumberFormat="0" applyProtection="0">
      <alignment horizontal="left" vertical="top" indent="1"/>
    </xf>
    <xf numFmtId="0" fontId="1" fillId="85" borderId="20" applyNumberFormat="0" applyProtection="0">
      <alignment horizontal="left" vertical="top" indent="1"/>
    </xf>
    <xf numFmtId="0" fontId="26" fillId="57" borderId="13" applyNumberFormat="0" applyAlignment="0" applyProtection="0"/>
    <xf numFmtId="4" fontId="40" fillId="64" borderId="20" applyNumberFormat="0" applyProtection="0">
      <alignment vertical="center"/>
    </xf>
    <xf numFmtId="4" fontId="43" fillId="82" borderId="20" applyNumberFormat="0" applyProtection="0">
      <alignment horizontal="left" vertical="center" indent="1"/>
    </xf>
    <xf numFmtId="0" fontId="41" fillId="64" borderId="20" applyNumberFormat="0" applyProtection="0">
      <alignment horizontal="left" vertical="top" indent="1"/>
    </xf>
    <xf numFmtId="0" fontId="1" fillId="84" borderId="20" applyNumberFormat="0" applyProtection="0">
      <alignment horizontal="left" vertical="top" indent="1"/>
    </xf>
    <xf numFmtId="0" fontId="20" fillId="78" borderId="20" applyNumberFormat="0" applyProtection="0">
      <alignment horizontal="left" vertical="top" indent="1"/>
    </xf>
    <xf numFmtId="0" fontId="1" fillId="87" borderId="26" applyNumberFormat="0">
      <protection locked="0"/>
    </xf>
    <xf numFmtId="4" fontId="47" fillId="87" borderId="13" applyNumberFormat="0" applyProtection="0">
      <alignment horizontal="right" vertical="center"/>
    </xf>
    <xf numFmtId="4" fontId="20" fillId="73" borderId="13" applyNumberFormat="0" applyProtection="0">
      <alignment horizontal="right" vertical="center"/>
    </xf>
    <xf numFmtId="4" fontId="43" fillId="82" borderId="20" applyNumberFormat="0" applyProtection="0">
      <alignment horizontal="left" vertical="center" indent="1"/>
    </xf>
    <xf numFmtId="0" fontId="1" fillId="78" borderId="20" applyNumberFormat="0" applyProtection="0">
      <alignment horizontal="left" vertical="top" indent="1"/>
    </xf>
    <xf numFmtId="0" fontId="1" fillId="84" borderId="20" applyNumberFormat="0" applyProtection="0">
      <alignment horizontal="left" vertical="top" indent="1"/>
    </xf>
    <xf numFmtId="0" fontId="1" fillId="78" borderId="20" applyNumberFormat="0" applyProtection="0">
      <alignment horizontal="left" vertical="center" indent="1"/>
    </xf>
    <xf numFmtId="0" fontId="43" fillId="81" borderId="20" applyNumberFormat="0" applyProtection="0">
      <alignment horizontal="left" vertical="top" indent="1"/>
    </xf>
    <xf numFmtId="4" fontId="38" fillId="64" borderId="20" applyNumberFormat="0" applyProtection="0">
      <alignment vertical="center"/>
    </xf>
    <xf numFmtId="4" fontId="20" fillId="76" borderId="13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0" fontId="1" fillId="87" borderId="26" applyNumberFormat="0">
      <protection locked="0"/>
    </xf>
    <xf numFmtId="4" fontId="20" fillId="76" borderId="13" applyNumberFormat="0" applyProtection="0">
      <alignment horizontal="right" vertical="center"/>
    </xf>
    <xf numFmtId="0" fontId="1" fillId="80" borderId="20" applyNumberFormat="0" applyProtection="0">
      <alignment horizontal="left" vertical="top" indent="1"/>
    </xf>
    <xf numFmtId="0" fontId="1" fillId="87" borderId="26" applyNumberFormat="0">
      <protection locked="0"/>
    </xf>
    <xf numFmtId="4" fontId="20" fillId="75" borderId="13" applyNumberFormat="0" applyProtection="0">
      <alignment horizontal="right" vertical="center"/>
    </xf>
    <xf numFmtId="4" fontId="20" fillId="72" borderId="13" applyNumberFormat="0" applyProtection="0">
      <alignment horizontal="right" vertical="center"/>
    </xf>
    <xf numFmtId="0" fontId="1" fillId="86" borderId="20" applyNumberFormat="0" applyProtection="0">
      <alignment horizontal="left" vertical="top" indent="1"/>
    </xf>
    <xf numFmtId="4" fontId="20" fillId="65" borderId="13" applyNumberFormat="0" applyProtection="0">
      <alignment horizontal="left" vertical="center" indent="1"/>
    </xf>
    <xf numFmtId="0" fontId="1" fillId="66" borderId="20" applyNumberFormat="0" applyProtection="0">
      <alignment horizontal="left" vertical="top" indent="1"/>
    </xf>
    <xf numFmtId="4" fontId="1" fillId="78" borderId="21" applyNumberFormat="0" applyProtection="0">
      <alignment horizontal="left" vertical="center" indent="1"/>
    </xf>
    <xf numFmtId="0" fontId="1" fillId="81" borderId="20" applyNumberFormat="0" applyProtection="0">
      <alignment horizontal="left" vertical="top" indent="1"/>
    </xf>
    <xf numFmtId="4" fontId="20" fillId="74" borderId="13" applyNumberFormat="0" applyProtection="0">
      <alignment horizontal="right" vertical="center"/>
    </xf>
    <xf numFmtId="4" fontId="1" fillId="78" borderId="21" applyNumberFormat="0" applyProtection="0">
      <alignment horizontal="left" vertical="center" indent="1"/>
    </xf>
    <xf numFmtId="0" fontId="41" fillId="64" borderId="20" applyNumberFormat="0" applyProtection="0">
      <alignment horizontal="left" vertical="top" indent="1"/>
    </xf>
    <xf numFmtId="0" fontId="20" fillId="82" borderId="13" applyNumberFormat="0" applyProtection="0">
      <alignment horizontal="left" vertical="center" indent="1"/>
    </xf>
    <xf numFmtId="4" fontId="20" fillId="81" borderId="13" applyNumberFormat="0" applyProtection="0">
      <alignment horizontal="right" vertical="center"/>
    </xf>
    <xf numFmtId="4" fontId="20" fillId="33" borderId="13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0" fontId="1" fillId="85" borderId="20" applyNumberFormat="0" applyProtection="0">
      <alignment horizontal="left" vertical="top" indent="1"/>
    </xf>
    <xf numFmtId="0" fontId="1" fillId="85" borderId="20" applyNumberFormat="0" applyProtection="0">
      <alignment horizontal="left" vertical="center" indent="1"/>
    </xf>
    <xf numFmtId="4" fontId="20" fillId="68" borderId="13" applyNumberFormat="0" applyProtection="0">
      <alignment horizontal="right" vertical="center"/>
    </xf>
    <xf numFmtId="4" fontId="1" fillId="78" borderId="21" applyNumberFormat="0" applyProtection="0">
      <alignment horizontal="left" vertical="center" indent="1"/>
    </xf>
    <xf numFmtId="4" fontId="20" fillId="74" borderId="13" applyNumberFormat="0" applyProtection="0">
      <alignment horizontal="right" vertical="center"/>
    </xf>
    <xf numFmtId="4" fontId="20" fillId="67" borderId="13" applyNumberFormat="0" applyProtection="0">
      <alignment horizontal="right" vertical="center"/>
    </xf>
    <xf numFmtId="0" fontId="1" fillId="66" borderId="20" applyNumberFormat="0" applyProtection="0">
      <alignment horizontal="left" vertical="top" indent="1"/>
    </xf>
    <xf numFmtId="4" fontId="20" fillId="72" borderId="13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0" fontId="28" fillId="81" borderId="20" applyNumberFormat="0" applyProtection="0">
      <alignment horizontal="left" vertical="top" indent="1"/>
    </xf>
    <xf numFmtId="4" fontId="44" fillId="89" borderId="20" applyNumberFormat="0" applyProtection="0">
      <alignment vertical="center"/>
    </xf>
    <xf numFmtId="4" fontId="28" fillId="81" borderId="20" applyNumberFormat="0" applyProtection="0">
      <alignment horizontal="left" vertical="center" indent="1"/>
    </xf>
    <xf numFmtId="4" fontId="20" fillId="81" borderId="21" applyNumberFormat="0" applyProtection="0">
      <alignment horizontal="left" vertical="center" indent="1"/>
    </xf>
    <xf numFmtId="4" fontId="20" fillId="0" borderId="13" applyNumberFormat="0" applyProtection="0">
      <alignment horizontal="right" vertical="center"/>
    </xf>
    <xf numFmtId="4" fontId="20" fillId="64" borderId="13" applyNumberFormat="0" applyProtection="0">
      <alignment vertical="center"/>
    </xf>
    <xf numFmtId="4" fontId="28" fillId="89" borderId="20" applyNumberFormat="0" applyProtection="0">
      <alignment vertical="center"/>
    </xf>
    <xf numFmtId="0" fontId="37" fillId="57" borderId="19" applyNumberFormat="0" applyAlignment="0" applyProtection="0"/>
    <xf numFmtId="4" fontId="20" fillId="74" borderId="13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4" fontId="28" fillId="72" borderId="20" applyNumberFormat="0" applyProtection="0">
      <alignment horizontal="right" vertical="center"/>
    </xf>
    <xf numFmtId="4" fontId="20" fillId="81" borderId="13" applyNumberFormat="0" applyProtection="0">
      <alignment horizontal="right" vertical="center"/>
    </xf>
    <xf numFmtId="0" fontId="35" fillId="54" borderId="13" applyNumberFormat="0" applyAlignment="0" applyProtection="0"/>
    <xf numFmtId="4" fontId="20" fillId="72" borderId="13" applyNumberFormat="0" applyProtection="0">
      <alignment horizontal="right" vertical="center"/>
    </xf>
    <xf numFmtId="4" fontId="20" fillId="72" borderId="13" applyNumberFormat="0" applyProtection="0">
      <alignment horizontal="right" vertical="center"/>
    </xf>
    <xf numFmtId="4" fontId="20" fillId="81" borderId="21" applyNumberFormat="0" applyProtection="0">
      <alignment horizontal="left" vertical="center" indent="1"/>
    </xf>
    <xf numFmtId="0" fontId="20" fillId="79" borderId="20" applyNumberFormat="0" applyProtection="0">
      <alignment horizontal="left" vertical="top" indent="1"/>
    </xf>
    <xf numFmtId="0" fontId="20" fillId="93" borderId="26"/>
    <xf numFmtId="0" fontId="20" fillId="83" borderId="13" applyNumberFormat="0" applyProtection="0">
      <alignment horizontal="left" vertical="center" indent="1"/>
    </xf>
    <xf numFmtId="4" fontId="38" fillId="64" borderId="20" applyNumberFormat="0" applyProtection="0">
      <alignment horizontal="left" vertical="center" indent="1"/>
    </xf>
    <xf numFmtId="4" fontId="20" fillId="81" borderId="21" applyNumberFormat="0" applyProtection="0">
      <alignment horizontal="left" vertical="center" indent="1"/>
    </xf>
    <xf numFmtId="4" fontId="45" fillId="92" borderId="21" applyNumberFormat="0" applyProtection="0">
      <alignment horizontal="left" vertical="center" indent="1"/>
    </xf>
    <xf numFmtId="0" fontId="1" fillId="86" borderId="20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0" fontId="1" fillId="66" borderId="20" applyNumberFormat="0" applyProtection="0">
      <alignment horizontal="left" vertical="center" indent="1"/>
    </xf>
    <xf numFmtId="0" fontId="37" fillId="57" borderId="19" applyNumberFormat="0" applyAlignment="0" applyProtection="0"/>
    <xf numFmtId="4" fontId="20" fillId="81" borderId="21" applyNumberFormat="0" applyProtection="0">
      <alignment horizontal="left" vertical="center" indent="1"/>
    </xf>
    <xf numFmtId="0" fontId="1" fillId="87" borderId="26" applyNumberFormat="0">
      <protection locked="0"/>
    </xf>
    <xf numFmtId="4" fontId="43" fillId="88" borderId="20" applyNumberFormat="0" applyProtection="0">
      <alignment vertical="center"/>
    </xf>
    <xf numFmtId="0" fontId="35" fillId="54" borderId="13" applyNumberFormat="0" applyAlignment="0" applyProtection="0"/>
    <xf numFmtId="0" fontId="43" fillId="81" borderId="20" applyNumberFormat="0" applyProtection="0">
      <alignment horizontal="left" vertical="top" indent="1"/>
    </xf>
    <xf numFmtId="0" fontId="38" fillId="33" borderId="20" applyNumberFormat="0" applyProtection="0">
      <alignment horizontal="left" vertical="top" indent="1"/>
    </xf>
    <xf numFmtId="0" fontId="20" fillId="84" borderId="13" applyNumberFormat="0" applyProtection="0">
      <alignment horizontal="left" vertical="center" indent="1"/>
    </xf>
    <xf numFmtId="4" fontId="20" fillId="67" borderId="13" applyNumberFormat="0" applyProtection="0">
      <alignment horizontal="right" vertical="center"/>
    </xf>
    <xf numFmtId="0" fontId="1" fillId="85" borderId="20" applyNumberFormat="0" applyProtection="0">
      <alignment horizontal="left" vertical="center" indent="1"/>
    </xf>
    <xf numFmtId="0" fontId="1" fillId="81" borderId="20" applyNumberFormat="0" applyProtection="0">
      <alignment horizontal="left" vertical="center" indent="1"/>
    </xf>
    <xf numFmtId="0" fontId="1" fillId="81" borderId="20" applyNumberFormat="0" applyProtection="0">
      <alignment horizontal="left" vertical="top" indent="1"/>
    </xf>
    <xf numFmtId="4" fontId="20" fillId="74" borderId="13" applyNumberFormat="0" applyProtection="0">
      <alignment horizontal="right" vertical="center"/>
    </xf>
    <xf numFmtId="4" fontId="20" fillId="73" borderId="13" applyNumberFormat="0" applyProtection="0">
      <alignment horizontal="right" vertical="center"/>
    </xf>
    <xf numFmtId="4" fontId="44" fillId="79" borderId="20" applyNumberFormat="0" applyProtection="0">
      <alignment horizontal="right" vertical="center"/>
    </xf>
    <xf numFmtId="0" fontId="43" fillId="81" borderId="20" applyNumberFormat="0" applyProtection="0">
      <alignment horizontal="left" vertical="top" indent="1"/>
    </xf>
    <xf numFmtId="4" fontId="20" fillId="33" borderId="13" applyNumberFormat="0" applyProtection="0">
      <alignment horizontal="left" vertical="center" indent="1"/>
    </xf>
    <xf numFmtId="0" fontId="20" fillId="83" borderId="13" applyNumberFormat="0" applyProtection="0">
      <alignment horizontal="left" vertical="center" indent="1"/>
    </xf>
    <xf numFmtId="0" fontId="1" fillId="86" borderId="20" applyNumberFormat="0" applyProtection="0">
      <alignment horizontal="left" vertical="top" indent="1"/>
    </xf>
    <xf numFmtId="0" fontId="20" fillId="53" borderId="13" applyNumberFormat="0" applyFont="0" applyAlignment="0" applyProtection="0"/>
    <xf numFmtId="4" fontId="39" fillId="91" borderId="13" applyNumberFormat="0" applyProtection="0">
      <alignment horizontal="right" vertical="center"/>
    </xf>
    <xf numFmtId="0" fontId="1" fillId="79" borderId="20" applyNumberFormat="0" applyProtection="0">
      <alignment horizontal="left" vertical="top" indent="1"/>
    </xf>
    <xf numFmtId="0" fontId="28" fillId="89" borderId="20" applyNumberFormat="0" applyProtection="0">
      <alignment horizontal="left" vertical="top" indent="1"/>
    </xf>
    <xf numFmtId="0" fontId="20" fillId="84" borderId="20" applyNumberFormat="0" applyProtection="0">
      <alignment horizontal="left" vertical="top" indent="1"/>
    </xf>
    <xf numFmtId="4" fontId="20" fillId="64" borderId="13" applyNumberFormat="0" applyProtection="0">
      <alignment vertical="center"/>
    </xf>
    <xf numFmtId="4" fontId="28" fillId="81" borderId="20" applyNumberFormat="0" applyProtection="0">
      <alignment horizontal="left" vertical="center" indent="1"/>
    </xf>
    <xf numFmtId="4" fontId="28" fillId="69" borderId="20" applyNumberFormat="0" applyProtection="0">
      <alignment horizontal="right" vertical="center"/>
    </xf>
    <xf numFmtId="4" fontId="20" fillId="71" borderId="13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4" fontId="20" fillId="73" borderId="13" applyNumberFormat="0" applyProtection="0">
      <alignment horizontal="right" vertical="center"/>
    </xf>
    <xf numFmtId="4" fontId="28" fillId="72" borderId="20" applyNumberFormat="0" applyProtection="0">
      <alignment horizontal="right" vertical="center"/>
    </xf>
    <xf numFmtId="4" fontId="1" fillId="78" borderId="21" applyNumberFormat="0" applyProtection="0">
      <alignment horizontal="left" vertical="center" indent="1"/>
    </xf>
    <xf numFmtId="0" fontId="20" fillId="81" borderId="20" applyNumberFormat="0" applyProtection="0">
      <alignment horizontal="left" vertical="top" indent="1"/>
    </xf>
    <xf numFmtId="0" fontId="20" fillId="78" borderId="20" applyNumberFormat="0" applyProtection="0">
      <alignment horizontal="left" vertical="top" indent="1"/>
    </xf>
    <xf numFmtId="4" fontId="20" fillId="67" borderId="13" applyNumberFormat="0" applyProtection="0">
      <alignment horizontal="right" vertical="center"/>
    </xf>
    <xf numFmtId="0" fontId="20" fillId="53" borderId="13" applyNumberFormat="0" applyFont="0" applyAlignment="0" applyProtection="0"/>
    <xf numFmtId="0" fontId="1" fillId="79" borderId="20" applyNumberFormat="0" applyProtection="0">
      <alignment horizontal="left" vertical="top" indent="1"/>
    </xf>
    <xf numFmtId="0" fontId="1" fillId="86" borderId="20" applyNumberFormat="0" applyProtection="0">
      <alignment horizontal="left" vertical="top" indent="1"/>
    </xf>
    <xf numFmtId="4" fontId="20" fillId="77" borderId="21" applyNumberFormat="0" applyProtection="0">
      <alignment horizontal="left" vertical="center" indent="1"/>
    </xf>
    <xf numFmtId="0" fontId="20" fillId="84" borderId="20" applyNumberFormat="0" applyProtection="0">
      <alignment horizontal="left" vertical="top" indent="1"/>
    </xf>
    <xf numFmtId="0" fontId="20" fillId="53" borderId="13" applyNumberFormat="0" applyFont="0" applyAlignment="0" applyProtection="0"/>
    <xf numFmtId="4" fontId="20" fillId="79" borderId="21" applyNumberFormat="0" applyProtection="0">
      <alignment horizontal="left" vertical="center" indent="1"/>
    </xf>
    <xf numFmtId="0" fontId="20" fillId="84" borderId="13" applyNumberFormat="0" applyProtection="0">
      <alignment horizontal="left" vertical="center" indent="1"/>
    </xf>
    <xf numFmtId="4" fontId="20" fillId="75" borderId="13" applyNumberFormat="0" applyProtection="0">
      <alignment horizontal="right" vertical="center"/>
    </xf>
    <xf numFmtId="4" fontId="20" fillId="79" borderId="21" applyNumberFormat="0" applyProtection="0">
      <alignment horizontal="left" vertical="center" indent="1"/>
    </xf>
    <xf numFmtId="0" fontId="20" fillId="93" borderId="26"/>
    <xf numFmtId="0" fontId="20" fillId="93" borderId="26"/>
    <xf numFmtId="0" fontId="1" fillId="80" borderId="20" applyNumberFormat="0" applyProtection="0">
      <alignment horizontal="left" vertical="top" indent="1"/>
    </xf>
    <xf numFmtId="0" fontId="1" fillId="79" borderId="20" applyNumberFormat="0" applyProtection="0">
      <alignment horizontal="left" vertical="top" indent="1"/>
    </xf>
    <xf numFmtId="4" fontId="20" fillId="0" borderId="13" applyNumberFormat="0" applyProtection="0">
      <alignment horizontal="right" vertical="center"/>
    </xf>
    <xf numFmtId="4" fontId="20" fillId="73" borderId="13" applyNumberFormat="0" applyProtection="0">
      <alignment horizontal="right" vertical="center"/>
    </xf>
    <xf numFmtId="4" fontId="43" fillId="88" borderId="20" applyNumberFormat="0" applyProtection="0">
      <alignment vertical="center"/>
    </xf>
    <xf numFmtId="0" fontId="1" fillId="80" borderId="20" applyNumberFormat="0" applyProtection="0">
      <alignment horizontal="left" vertical="center" indent="1"/>
    </xf>
    <xf numFmtId="0" fontId="43" fillId="88" borderId="20" applyNumberFormat="0" applyProtection="0">
      <alignment horizontal="left" vertical="top" indent="1"/>
    </xf>
    <xf numFmtId="0" fontId="20" fillId="82" borderId="13" applyNumberFormat="0" applyProtection="0">
      <alignment horizontal="left" vertical="center" indent="1"/>
    </xf>
    <xf numFmtId="4" fontId="20" fillId="68" borderId="13" applyNumberFormat="0" applyProtection="0">
      <alignment horizontal="right" vertical="center"/>
    </xf>
    <xf numFmtId="0" fontId="20" fillId="53" borderId="13" applyNumberFormat="0" applyFont="0" applyAlignment="0" applyProtection="0"/>
    <xf numFmtId="4" fontId="20" fillId="74" borderId="13" applyNumberFormat="0" applyProtection="0">
      <alignment horizontal="right" vertical="center"/>
    </xf>
    <xf numFmtId="0" fontId="1" fillId="66" borderId="20" applyNumberFormat="0" applyProtection="0">
      <alignment horizontal="left" vertical="center" indent="1"/>
    </xf>
    <xf numFmtId="0" fontId="1" fillId="80" borderId="20" applyNumberFormat="0" applyProtection="0">
      <alignment horizontal="left" vertical="top" indent="1"/>
    </xf>
    <xf numFmtId="0" fontId="20" fillId="53" borderId="13" applyNumberFormat="0" applyFont="0" applyAlignment="0" applyProtection="0"/>
    <xf numFmtId="4" fontId="20" fillId="81" borderId="21" applyNumberFormat="0" applyProtection="0">
      <alignment horizontal="left" vertical="center" indent="1"/>
    </xf>
    <xf numFmtId="0" fontId="20" fillId="83" borderId="13" applyNumberFormat="0" applyProtection="0">
      <alignment horizontal="left" vertical="center" indent="1"/>
    </xf>
    <xf numFmtId="0" fontId="20" fillId="79" borderId="20" applyNumberFormat="0" applyProtection="0">
      <alignment horizontal="left" vertical="top" indent="1"/>
    </xf>
    <xf numFmtId="4" fontId="20" fillId="77" borderId="21" applyNumberFormat="0" applyProtection="0">
      <alignment horizontal="left" vertical="center" indent="1"/>
    </xf>
    <xf numFmtId="0" fontId="20" fillId="53" borderId="13" applyNumberFormat="0" applyFont="0" applyAlignment="0" applyProtection="0"/>
    <xf numFmtId="0" fontId="41" fillId="64" borderId="20" applyNumberFormat="0" applyProtection="0">
      <alignment horizontal="left" vertical="top" indent="1"/>
    </xf>
    <xf numFmtId="0" fontId="20" fillId="81" borderId="20" applyNumberFormat="0" applyProtection="0">
      <alignment horizontal="left" vertical="top" indent="1"/>
    </xf>
    <xf numFmtId="0" fontId="1" fillId="66" borderId="20" applyNumberFormat="0" applyProtection="0">
      <alignment horizontal="left" vertical="center" indent="1"/>
    </xf>
    <xf numFmtId="0" fontId="20" fillId="79" borderId="20" applyNumberFormat="0" applyProtection="0">
      <alignment horizontal="left" vertical="top" indent="1"/>
    </xf>
    <xf numFmtId="0" fontId="20" fillId="84" borderId="13" applyNumberFormat="0" applyProtection="0">
      <alignment horizontal="left" vertical="center" indent="1"/>
    </xf>
    <xf numFmtId="4" fontId="20" fillId="76" borderId="13" applyNumberFormat="0" applyProtection="0">
      <alignment horizontal="right" vertical="center"/>
    </xf>
    <xf numFmtId="4" fontId="28" fillId="73" borderId="20" applyNumberFormat="0" applyProtection="0">
      <alignment horizontal="right" vertical="center"/>
    </xf>
    <xf numFmtId="4" fontId="39" fillId="33" borderId="13" applyNumberFormat="0" applyProtection="0">
      <alignment vertical="center"/>
    </xf>
    <xf numFmtId="0" fontId="43" fillId="81" borderId="20" applyNumberFormat="0" applyProtection="0">
      <alignment horizontal="left" vertical="top" indent="1"/>
    </xf>
    <xf numFmtId="4" fontId="20" fillId="72" borderId="13" applyNumberFormat="0" applyProtection="0">
      <alignment horizontal="right" vertical="center"/>
    </xf>
    <xf numFmtId="0" fontId="20" fillId="82" borderId="13" applyNumberFormat="0" applyProtection="0">
      <alignment horizontal="left" vertical="center" indent="1"/>
    </xf>
    <xf numFmtId="0" fontId="1" fillId="84" borderId="20" applyNumberFormat="0" applyProtection="0">
      <alignment horizontal="left" vertical="center" indent="1"/>
    </xf>
    <xf numFmtId="4" fontId="20" fillId="71" borderId="13" applyNumberFormat="0" applyProtection="0">
      <alignment horizontal="right" vertical="center"/>
    </xf>
    <xf numFmtId="0" fontId="20" fillId="84" borderId="20" applyNumberFormat="0" applyProtection="0">
      <alignment horizontal="left" vertical="top" indent="1"/>
    </xf>
    <xf numFmtId="4" fontId="39" fillId="89" borderId="26" applyNumberFormat="0" applyProtection="0">
      <alignment vertical="center"/>
    </xf>
    <xf numFmtId="0" fontId="43" fillId="88" borderId="20" applyNumberFormat="0" applyProtection="0">
      <alignment horizontal="left" vertical="top" indent="1"/>
    </xf>
    <xf numFmtId="4" fontId="20" fillId="73" borderId="13" applyNumberFormat="0" applyProtection="0">
      <alignment horizontal="right" vertical="center"/>
    </xf>
    <xf numFmtId="4" fontId="20" fillId="73" borderId="13" applyNumberFormat="0" applyProtection="0">
      <alignment horizontal="right" vertical="center"/>
    </xf>
    <xf numFmtId="4" fontId="20" fillId="72" borderId="13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0" fontId="1" fillId="78" borderId="20" applyNumberFormat="0" applyProtection="0">
      <alignment horizontal="left" vertical="top" indent="1"/>
    </xf>
    <xf numFmtId="0" fontId="1" fillId="78" borderId="20" applyNumberFormat="0" applyProtection="0">
      <alignment horizontal="left" vertical="center" indent="1"/>
    </xf>
    <xf numFmtId="4" fontId="44" fillId="79" borderId="20" applyNumberFormat="0" applyProtection="0">
      <alignment horizontal="right" vertical="center"/>
    </xf>
    <xf numFmtId="4" fontId="43" fillId="82" borderId="20" applyNumberFormat="0" applyProtection="0">
      <alignment horizontal="left" vertical="center" indent="1"/>
    </xf>
    <xf numFmtId="4" fontId="39" fillId="89" borderId="26" applyNumberFormat="0" applyProtection="0">
      <alignment vertical="center"/>
    </xf>
    <xf numFmtId="4" fontId="39" fillId="89" borderId="26" applyNumberFormat="0" applyProtection="0">
      <alignment vertical="center"/>
    </xf>
    <xf numFmtId="4" fontId="20" fillId="0" borderId="13" applyNumberFormat="0" applyProtection="0">
      <alignment horizontal="right" vertical="center"/>
    </xf>
    <xf numFmtId="0" fontId="43" fillId="88" borderId="20" applyNumberFormat="0" applyProtection="0">
      <alignment horizontal="left" vertical="top" indent="1"/>
    </xf>
    <xf numFmtId="4" fontId="20" fillId="67" borderId="13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0" fontId="20" fillId="84" borderId="13" applyNumberFormat="0" applyProtection="0">
      <alignment horizontal="left" vertical="center" indent="1"/>
    </xf>
    <xf numFmtId="4" fontId="20" fillId="68" borderId="13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0" fontId="38" fillId="33" borderId="20" applyNumberFormat="0" applyProtection="0">
      <alignment horizontal="left" vertical="top" indent="1"/>
    </xf>
    <xf numFmtId="4" fontId="20" fillId="73" borderId="13" applyNumberFormat="0" applyProtection="0">
      <alignment horizontal="right" vertical="center"/>
    </xf>
    <xf numFmtId="0" fontId="1" fillId="87" borderId="26" applyNumberFormat="0">
      <protection locked="0"/>
    </xf>
    <xf numFmtId="4" fontId="28" fillId="70" borderId="20" applyNumberFormat="0" applyProtection="0">
      <alignment horizontal="right" vertical="center"/>
    </xf>
    <xf numFmtId="0" fontId="1" fillId="86" borderId="20" applyNumberFormat="0" applyProtection="0">
      <alignment horizontal="left" vertical="top" indent="1"/>
    </xf>
    <xf numFmtId="0" fontId="20" fillId="78" borderId="20" applyNumberFormat="0" applyProtection="0">
      <alignment horizontal="left" vertical="top" indent="1"/>
    </xf>
    <xf numFmtId="4" fontId="39" fillId="33" borderId="13" applyNumberFormat="0" applyProtection="0">
      <alignment vertical="center"/>
    </xf>
    <xf numFmtId="0" fontId="41" fillId="64" borderId="20" applyNumberFormat="0" applyProtection="0">
      <alignment horizontal="left" vertical="top" indent="1"/>
    </xf>
    <xf numFmtId="4" fontId="20" fillId="77" borderId="21" applyNumberFormat="0" applyProtection="0">
      <alignment horizontal="left" vertical="center" indent="1"/>
    </xf>
    <xf numFmtId="0" fontId="1" fillId="86" borderId="20" applyNumberFormat="0" applyProtection="0">
      <alignment horizontal="left" vertical="top" indent="1"/>
    </xf>
    <xf numFmtId="4" fontId="20" fillId="72" borderId="13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4" fontId="20" fillId="68" borderId="13" applyNumberFormat="0" applyProtection="0">
      <alignment horizontal="right" vertical="center"/>
    </xf>
    <xf numFmtId="0" fontId="38" fillId="33" borderId="20" applyNumberFormat="0" applyProtection="0">
      <alignment horizontal="left" vertical="top" indent="1"/>
    </xf>
    <xf numFmtId="4" fontId="20" fillId="79" borderId="21" applyNumberFormat="0" applyProtection="0">
      <alignment horizontal="left" vertical="center" indent="1"/>
    </xf>
    <xf numFmtId="4" fontId="20" fillId="67" borderId="13" applyNumberFormat="0" applyProtection="0">
      <alignment horizontal="right" vertical="center"/>
    </xf>
    <xf numFmtId="4" fontId="20" fillId="33" borderId="13" applyNumberFormat="0" applyProtection="0">
      <alignment horizontal="left" vertical="center" indent="1"/>
    </xf>
    <xf numFmtId="4" fontId="28" fillId="76" borderId="20" applyNumberFormat="0" applyProtection="0">
      <alignment horizontal="right" vertical="center"/>
    </xf>
    <xf numFmtId="0" fontId="20" fillId="79" borderId="13" applyNumberFormat="0" applyProtection="0">
      <alignment horizontal="left" vertical="center" indent="1"/>
    </xf>
    <xf numFmtId="0" fontId="1" fillId="85" borderId="20" applyNumberFormat="0" applyProtection="0">
      <alignment horizontal="left" vertical="center" indent="1"/>
    </xf>
    <xf numFmtId="0" fontId="43" fillId="88" borderId="20" applyNumberFormat="0" applyProtection="0">
      <alignment horizontal="left" vertical="top" indent="1"/>
    </xf>
    <xf numFmtId="0" fontId="41" fillId="64" borderId="20" applyNumberFormat="0" applyProtection="0">
      <alignment horizontal="left" vertical="top" indent="1"/>
    </xf>
    <xf numFmtId="0" fontId="1" fillId="78" borderId="20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20" fillId="0" borderId="13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4" fontId="20" fillId="64" borderId="13" applyNumberFormat="0" applyProtection="0">
      <alignment vertical="center"/>
    </xf>
    <xf numFmtId="0" fontId="1" fillId="85" borderId="20" applyNumberFormat="0" applyProtection="0">
      <alignment horizontal="left" vertical="center" indent="1"/>
    </xf>
    <xf numFmtId="4" fontId="20" fillId="74" borderId="13" applyNumberFormat="0" applyProtection="0">
      <alignment horizontal="right" vertical="center"/>
    </xf>
    <xf numFmtId="4" fontId="28" fillId="71" borderId="20" applyNumberFormat="0" applyProtection="0">
      <alignment horizontal="right" vertical="center"/>
    </xf>
    <xf numFmtId="4" fontId="20" fillId="77" borderId="21" applyNumberFormat="0" applyProtection="0">
      <alignment horizontal="left" vertical="center" indent="1"/>
    </xf>
    <xf numFmtId="0" fontId="43" fillId="81" borderId="20" applyNumberFormat="0" applyProtection="0">
      <alignment horizontal="left" vertical="top" indent="1"/>
    </xf>
    <xf numFmtId="0" fontId="28" fillId="88" borderId="20" applyNumberFormat="0" applyProtection="0">
      <alignment horizontal="left" vertical="top" indent="1"/>
    </xf>
    <xf numFmtId="0" fontId="20" fillId="83" borderId="13" applyNumberFormat="0" applyProtection="0">
      <alignment horizontal="left" vertical="center" indent="1"/>
    </xf>
    <xf numFmtId="4" fontId="20" fillId="75" borderId="13" applyNumberFormat="0" applyProtection="0">
      <alignment horizontal="right" vertical="center"/>
    </xf>
    <xf numFmtId="4" fontId="28" fillId="73" borderId="20" applyNumberFormat="0" applyProtection="0">
      <alignment horizontal="right" vertical="center"/>
    </xf>
    <xf numFmtId="0" fontId="1" fillId="87" borderId="26" applyNumberFormat="0">
      <protection locked="0"/>
    </xf>
    <xf numFmtId="4" fontId="20" fillId="65" borderId="13" applyNumberFormat="0" applyProtection="0">
      <alignment horizontal="left" vertical="center" indent="1"/>
    </xf>
    <xf numFmtId="4" fontId="20" fillId="64" borderId="13" applyNumberFormat="0" applyProtection="0">
      <alignment vertical="center"/>
    </xf>
    <xf numFmtId="4" fontId="20" fillId="77" borderId="21" applyNumberFormat="0" applyProtection="0">
      <alignment horizontal="left" vertical="center" indent="1"/>
    </xf>
    <xf numFmtId="0" fontId="20" fillId="79" borderId="20" applyNumberFormat="0" applyProtection="0">
      <alignment horizontal="left" vertical="top" indent="1"/>
    </xf>
    <xf numFmtId="4" fontId="28" fillId="81" borderId="20" applyNumberFormat="0" applyProtection="0">
      <alignment horizontal="left" vertical="center" indent="1"/>
    </xf>
    <xf numFmtId="0" fontId="20" fillId="53" borderId="13" applyNumberFormat="0" applyFont="0" applyAlignment="0" applyProtection="0"/>
    <xf numFmtId="4" fontId="20" fillId="65" borderId="13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20" fillId="76" borderId="13" applyNumberFormat="0" applyProtection="0">
      <alignment horizontal="right" vertical="center"/>
    </xf>
    <xf numFmtId="0" fontId="1" fillId="84" borderId="20" applyNumberFormat="0" applyProtection="0">
      <alignment horizontal="left" vertical="top" indent="1"/>
    </xf>
    <xf numFmtId="0" fontId="1" fillId="79" borderId="20" applyNumberFormat="0" applyProtection="0">
      <alignment horizontal="left" vertical="top" indent="1"/>
    </xf>
    <xf numFmtId="4" fontId="20" fillId="0" borderId="13" applyNumberFormat="0" applyProtection="0">
      <alignment horizontal="right" vertical="center"/>
    </xf>
    <xf numFmtId="0" fontId="20" fillId="53" borderId="13" applyNumberFormat="0" applyFont="0" applyAlignment="0" applyProtection="0"/>
    <xf numFmtId="4" fontId="39" fillId="89" borderId="26" applyNumberFormat="0" applyProtection="0">
      <alignment vertical="center"/>
    </xf>
    <xf numFmtId="4" fontId="20" fillId="72" borderId="13" applyNumberFormat="0" applyProtection="0">
      <alignment horizontal="right" vertical="center"/>
    </xf>
    <xf numFmtId="0" fontId="20" fillId="81" borderId="20" applyNumberFormat="0" applyProtection="0">
      <alignment horizontal="left" vertical="top" indent="1"/>
    </xf>
    <xf numFmtId="4" fontId="20" fillId="70" borderId="21" applyNumberFormat="0" applyProtection="0">
      <alignment horizontal="right" vertical="center"/>
    </xf>
    <xf numFmtId="4" fontId="1" fillId="78" borderId="21" applyNumberFormat="0" applyProtection="0">
      <alignment horizontal="left" vertical="center" indent="1"/>
    </xf>
    <xf numFmtId="0" fontId="1" fillId="66" borderId="20" applyNumberFormat="0" applyProtection="0">
      <alignment horizontal="left" vertical="center" indent="1"/>
    </xf>
    <xf numFmtId="4" fontId="1" fillId="78" borderId="21" applyNumberFormat="0" applyProtection="0">
      <alignment horizontal="left" vertical="center" indent="1"/>
    </xf>
    <xf numFmtId="4" fontId="28" fillId="79" borderId="20" applyNumberFormat="0" applyProtection="0">
      <alignment horizontal="right" vertical="center"/>
    </xf>
    <xf numFmtId="4" fontId="20" fillId="72" borderId="13" applyNumberFormat="0" applyProtection="0">
      <alignment horizontal="right" vertical="center"/>
    </xf>
    <xf numFmtId="0" fontId="1" fillId="86" borderId="20" applyNumberFormat="0" applyProtection="0">
      <alignment horizontal="left" vertical="top" indent="1"/>
    </xf>
    <xf numFmtId="0" fontId="20" fillId="79" borderId="20" applyNumberFormat="0" applyProtection="0">
      <alignment horizontal="left" vertical="top" indent="1"/>
    </xf>
    <xf numFmtId="4" fontId="1" fillId="78" borderId="21" applyNumberFormat="0" applyProtection="0">
      <alignment horizontal="left" vertical="center" indent="1"/>
    </xf>
    <xf numFmtId="0" fontId="20" fillId="82" borderId="13" applyNumberFormat="0" applyProtection="0">
      <alignment horizontal="left" vertical="center" indent="1"/>
    </xf>
    <xf numFmtId="4" fontId="28" fillId="79" borderId="20" applyNumberFormat="0" applyProtection="0">
      <alignment horizontal="right" vertical="center"/>
    </xf>
    <xf numFmtId="4" fontId="38" fillId="64" borderId="20" applyNumberFormat="0" applyProtection="0">
      <alignment vertical="center"/>
    </xf>
    <xf numFmtId="4" fontId="20" fillId="68" borderId="13" applyNumberFormat="0" applyProtection="0">
      <alignment horizontal="right" vertical="center"/>
    </xf>
    <xf numFmtId="4" fontId="45" fillId="92" borderId="21" applyNumberFormat="0" applyProtection="0">
      <alignment horizontal="left" vertical="center" indent="1"/>
    </xf>
    <xf numFmtId="0" fontId="20" fillId="81" borderId="20" applyNumberFormat="0" applyProtection="0">
      <alignment horizontal="left" vertical="top" indent="1"/>
    </xf>
    <xf numFmtId="4" fontId="45" fillId="92" borderId="21" applyNumberFormat="0" applyProtection="0">
      <alignment horizontal="left" vertical="center" indent="1"/>
    </xf>
    <xf numFmtId="0" fontId="28" fillId="89" borderId="20" applyNumberFormat="0" applyProtection="0">
      <alignment horizontal="left" vertical="top" indent="1"/>
    </xf>
    <xf numFmtId="4" fontId="20" fillId="73" borderId="13" applyNumberFormat="0" applyProtection="0">
      <alignment horizontal="right" vertical="center"/>
    </xf>
    <xf numFmtId="4" fontId="20" fillId="71" borderId="13" applyNumberFormat="0" applyProtection="0">
      <alignment horizontal="right" vertical="center"/>
    </xf>
    <xf numFmtId="4" fontId="45" fillId="92" borderId="21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20" fillId="68" borderId="13" applyNumberFormat="0" applyProtection="0">
      <alignment horizontal="right" vertical="center"/>
    </xf>
    <xf numFmtId="0" fontId="1" fillId="85" borderId="20" applyNumberFormat="0" applyProtection="0">
      <alignment horizontal="left" vertical="top" indent="1"/>
    </xf>
    <xf numFmtId="4" fontId="20" fillId="75" borderId="13" applyNumberFormat="0" applyProtection="0">
      <alignment horizontal="right" vertical="center"/>
    </xf>
    <xf numFmtId="0" fontId="20" fillId="81" borderId="20" applyNumberFormat="0" applyProtection="0">
      <alignment horizontal="left" vertical="top" indent="1"/>
    </xf>
    <xf numFmtId="0" fontId="1" fillId="79" borderId="20" applyNumberFormat="0" applyProtection="0">
      <alignment horizontal="left" vertical="top" indent="1"/>
    </xf>
    <xf numFmtId="0" fontId="1" fillId="79" borderId="20" applyNumberFormat="0" applyProtection="0">
      <alignment horizontal="left" vertical="center" indent="1"/>
    </xf>
    <xf numFmtId="0" fontId="35" fillId="54" borderId="13" applyNumberFormat="0" applyAlignment="0" applyProtection="0"/>
    <xf numFmtId="4" fontId="47" fillId="87" borderId="13" applyNumberFormat="0" applyProtection="0">
      <alignment horizontal="right" vertical="center"/>
    </xf>
    <xf numFmtId="4" fontId="20" fillId="71" borderId="13" applyNumberFormat="0" applyProtection="0">
      <alignment horizontal="right" vertical="center"/>
    </xf>
    <xf numFmtId="0" fontId="1" fillId="66" borderId="20" applyNumberFormat="0" applyProtection="0">
      <alignment horizontal="left" vertical="top" indent="1"/>
    </xf>
    <xf numFmtId="0" fontId="1" fillId="78" borderId="20" applyNumberFormat="0" applyProtection="0">
      <alignment horizontal="left" vertical="top" indent="1"/>
    </xf>
    <xf numFmtId="4" fontId="20" fillId="67" borderId="13" applyNumberFormat="0" applyProtection="0">
      <alignment horizontal="right" vertical="center"/>
    </xf>
    <xf numFmtId="0" fontId="1" fillId="79" borderId="20" applyNumberFormat="0" applyProtection="0">
      <alignment horizontal="left" vertical="top" indent="1"/>
    </xf>
    <xf numFmtId="4" fontId="20" fillId="68" borderId="13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0" fontId="41" fillId="64" borderId="20" applyNumberFormat="0" applyProtection="0">
      <alignment horizontal="left" vertical="top" indent="1"/>
    </xf>
    <xf numFmtId="0" fontId="20" fillId="78" borderId="20" applyNumberFormat="0" applyProtection="0">
      <alignment horizontal="left" vertical="top" indent="1"/>
    </xf>
    <xf numFmtId="4" fontId="20" fillId="74" borderId="13" applyNumberFormat="0" applyProtection="0">
      <alignment horizontal="right" vertical="center"/>
    </xf>
    <xf numFmtId="4" fontId="20" fillId="71" borderId="13" applyNumberFormat="0" applyProtection="0">
      <alignment horizontal="right" vertical="center"/>
    </xf>
    <xf numFmtId="0" fontId="1" fillId="80" borderId="20" applyNumberFormat="0" applyProtection="0">
      <alignment horizontal="left" vertical="center" indent="1"/>
    </xf>
    <xf numFmtId="0" fontId="20" fillId="79" borderId="20" applyNumberFormat="0" applyProtection="0">
      <alignment horizontal="left" vertical="top" indent="1"/>
    </xf>
    <xf numFmtId="0" fontId="20" fillId="79" borderId="20" applyNumberFormat="0" applyProtection="0">
      <alignment horizontal="left" vertical="top" indent="1"/>
    </xf>
    <xf numFmtId="4" fontId="20" fillId="71" borderId="13" applyNumberFormat="0" applyProtection="0">
      <alignment horizontal="right" vertical="center"/>
    </xf>
    <xf numFmtId="4" fontId="20" fillId="79" borderId="21" applyNumberFormat="0" applyProtection="0">
      <alignment horizontal="left" vertical="center" indent="1"/>
    </xf>
    <xf numFmtId="0" fontId="20" fillId="82" borderId="13" applyNumberFormat="0" applyProtection="0">
      <alignment horizontal="left" vertical="center" indent="1"/>
    </xf>
    <xf numFmtId="4" fontId="39" fillId="33" borderId="13" applyNumberFormat="0" applyProtection="0">
      <alignment vertical="center"/>
    </xf>
    <xf numFmtId="4" fontId="20" fillId="74" borderId="13" applyNumberFormat="0" applyProtection="0">
      <alignment horizontal="right" vertical="center"/>
    </xf>
    <xf numFmtId="0" fontId="20" fillId="84" borderId="13" applyNumberFormat="0" applyProtection="0">
      <alignment horizontal="left" vertical="center" indent="1"/>
    </xf>
    <xf numFmtId="4" fontId="20" fillId="67" borderId="13" applyNumberFormat="0" applyProtection="0">
      <alignment horizontal="right" vertical="center"/>
    </xf>
    <xf numFmtId="0" fontId="1" fillId="84" borderId="20" applyNumberFormat="0" applyProtection="0">
      <alignment horizontal="left" vertical="top" indent="1"/>
    </xf>
    <xf numFmtId="0" fontId="38" fillId="33" borderId="20" applyNumberFormat="0" applyProtection="0">
      <alignment horizontal="left" vertical="top" indent="1"/>
    </xf>
    <xf numFmtId="4" fontId="39" fillId="33" borderId="13" applyNumberFormat="0" applyProtection="0">
      <alignment vertical="center"/>
    </xf>
    <xf numFmtId="4" fontId="20" fillId="75" borderId="13" applyNumberFormat="0" applyProtection="0">
      <alignment horizontal="right" vertical="center"/>
    </xf>
    <xf numFmtId="4" fontId="20" fillId="67" borderId="13" applyNumberFormat="0" applyProtection="0">
      <alignment horizontal="right" vertical="center"/>
    </xf>
    <xf numFmtId="4" fontId="20" fillId="74" borderId="13" applyNumberFormat="0" applyProtection="0">
      <alignment horizontal="right" vertical="center"/>
    </xf>
    <xf numFmtId="0" fontId="28" fillId="66" borderId="20" applyNumberFormat="0" applyProtection="0">
      <alignment horizontal="left" vertical="top" indent="1"/>
    </xf>
    <xf numFmtId="4" fontId="20" fillId="65" borderId="13" applyNumberFormat="0" applyProtection="0">
      <alignment horizontal="left" vertical="center" indent="1"/>
    </xf>
    <xf numFmtId="4" fontId="20" fillId="64" borderId="13" applyNumberFormat="0" applyProtection="0">
      <alignment vertical="center"/>
    </xf>
    <xf numFmtId="0" fontId="20" fillId="84" borderId="13" applyNumberFormat="0" applyProtection="0">
      <alignment horizontal="left" vertical="center" indent="1"/>
    </xf>
    <xf numFmtId="0" fontId="20" fillId="78" borderId="20" applyNumberFormat="0" applyProtection="0">
      <alignment horizontal="left" vertical="top" indent="1"/>
    </xf>
    <xf numFmtId="4" fontId="20" fillId="71" borderId="13" applyNumberFormat="0" applyProtection="0">
      <alignment horizontal="right" vertical="center"/>
    </xf>
    <xf numFmtId="4" fontId="20" fillId="64" borderId="13" applyNumberFormat="0" applyProtection="0">
      <alignment vertical="center"/>
    </xf>
    <xf numFmtId="4" fontId="44" fillId="88" borderId="20" applyNumberFormat="0" applyProtection="0">
      <alignment vertical="center"/>
    </xf>
    <xf numFmtId="0" fontId="1" fillId="84" borderId="20" applyNumberFormat="0" applyProtection="0">
      <alignment horizontal="left" vertical="top" indent="1"/>
    </xf>
    <xf numFmtId="4" fontId="20" fillId="0" borderId="13" applyNumberFormat="0" applyProtection="0">
      <alignment horizontal="right" vertical="center"/>
    </xf>
    <xf numFmtId="4" fontId="47" fillId="87" borderId="13" applyNumberFormat="0" applyProtection="0">
      <alignment horizontal="right" vertical="center"/>
    </xf>
    <xf numFmtId="4" fontId="20" fillId="81" borderId="21" applyNumberFormat="0" applyProtection="0">
      <alignment horizontal="left" vertical="center" indent="1"/>
    </xf>
    <xf numFmtId="4" fontId="20" fillId="68" borderId="13" applyNumberFormat="0" applyProtection="0">
      <alignment horizontal="right" vertical="center"/>
    </xf>
    <xf numFmtId="4" fontId="39" fillId="33" borderId="13" applyNumberFormat="0" applyProtection="0">
      <alignment vertical="center"/>
    </xf>
    <xf numFmtId="4" fontId="28" fillId="74" borderId="20" applyNumberFormat="0" applyProtection="0">
      <alignment horizontal="right" vertical="center"/>
    </xf>
    <xf numFmtId="0" fontId="1" fillId="66" borderId="20" applyNumberFormat="0" applyProtection="0">
      <alignment horizontal="left" vertical="center" indent="1"/>
    </xf>
    <xf numFmtId="4" fontId="44" fillId="79" borderId="20" applyNumberFormat="0" applyProtection="0">
      <alignment horizontal="right" vertical="center"/>
    </xf>
    <xf numFmtId="0" fontId="20" fillId="84" borderId="20" applyNumberFormat="0" applyProtection="0">
      <alignment horizontal="left" vertical="top" indent="1"/>
    </xf>
    <xf numFmtId="4" fontId="28" fillId="88" borderId="20" applyNumberFormat="0" applyProtection="0">
      <alignment horizontal="left" vertical="center" indent="1"/>
    </xf>
    <xf numFmtId="0" fontId="1" fillId="85" borderId="20" applyNumberFormat="0" applyProtection="0">
      <alignment horizontal="left" vertical="center" indent="1"/>
    </xf>
    <xf numFmtId="4" fontId="20" fillId="70" borderId="21" applyNumberFormat="0" applyProtection="0">
      <alignment horizontal="right" vertical="center"/>
    </xf>
    <xf numFmtId="0" fontId="20" fillId="84" borderId="13" applyNumberFormat="0" applyProtection="0">
      <alignment horizontal="left" vertical="center" indent="1"/>
    </xf>
    <xf numFmtId="0" fontId="20" fillId="93" borderId="26"/>
    <xf numFmtId="0" fontId="1" fillId="86" borderId="20" applyNumberFormat="0" applyProtection="0">
      <alignment horizontal="left" vertical="center" indent="1"/>
    </xf>
    <xf numFmtId="0" fontId="20" fillId="79" borderId="20" applyNumberFormat="0" applyProtection="0">
      <alignment horizontal="left" vertical="top" indent="1"/>
    </xf>
    <xf numFmtId="4" fontId="20" fillId="74" borderId="13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4" fontId="20" fillId="75" borderId="13" applyNumberFormat="0" applyProtection="0">
      <alignment horizontal="right" vertical="center"/>
    </xf>
    <xf numFmtId="4" fontId="28" fillId="79" borderId="20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0" fontId="20" fillId="79" borderId="13" applyNumberFormat="0" applyProtection="0">
      <alignment horizontal="left" vertical="center" indent="1"/>
    </xf>
    <xf numFmtId="4" fontId="20" fillId="81" borderId="13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0" fontId="1" fillId="78" borderId="20" applyNumberFormat="0" applyProtection="0">
      <alignment horizontal="left" vertical="center" indent="1"/>
    </xf>
    <xf numFmtId="4" fontId="20" fillId="81" borderId="13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4" fontId="20" fillId="64" borderId="13" applyNumberFormat="0" applyProtection="0">
      <alignment vertical="center"/>
    </xf>
    <xf numFmtId="0" fontId="1" fillId="81" borderId="20" applyNumberFormat="0" applyProtection="0">
      <alignment horizontal="left" vertical="top" indent="1"/>
    </xf>
    <xf numFmtId="4" fontId="43" fillId="88" borderId="20" applyNumberFormat="0" applyProtection="0">
      <alignment vertical="center"/>
    </xf>
    <xf numFmtId="0" fontId="20" fillId="82" borderId="13" applyNumberFormat="0" applyProtection="0">
      <alignment horizontal="left" vertical="center" indent="1"/>
    </xf>
    <xf numFmtId="4" fontId="20" fillId="0" borderId="13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4" fontId="20" fillId="33" borderId="13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0" fontId="1" fillId="80" borderId="20" applyNumberFormat="0" applyProtection="0">
      <alignment horizontal="left" vertical="top" indent="1"/>
    </xf>
    <xf numFmtId="4" fontId="48" fillId="79" borderId="20" applyNumberFormat="0" applyProtection="0">
      <alignment horizontal="right" vertical="center"/>
    </xf>
    <xf numFmtId="4" fontId="20" fillId="74" borderId="13" applyNumberFormat="0" applyProtection="0">
      <alignment horizontal="right" vertical="center"/>
    </xf>
    <xf numFmtId="0" fontId="20" fillId="79" borderId="13" applyNumberFormat="0" applyProtection="0">
      <alignment horizontal="left" vertical="center" indent="1"/>
    </xf>
    <xf numFmtId="0" fontId="21" fillId="78" borderId="24" applyBorder="0"/>
    <xf numFmtId="4" fontId="43" fillId="82" borderId="20" applyNumberFormat="0" applyProtection="0">
      <alignment horizontal="left" vertical="center" indent="1"/>
    </xf>
    <xf numFmtId="4" fontId="1" fillId="78" borderId="21" applyNumberFormat="0" applyProtection="0">
      <alignment horizontal="left" vertical="center" indent="1"/>
    </xf>
    <xf numFmtId="4" fontId="20" fillId="71" borderId="13" applyNumberFormat="0" applyProtection="0">
      <alignment horizontal="right" vertical="center"/>
    </xf>
    <xf numFmtId="4" fontId="20" fillId="77" borderId="21" applyNumberFormat="0" applyProtection="0">
      <alignment horizontal="left" vertical="center" indent="1"/>
    </xf>
    <xf numFmtId="0" fontId="41" fillId="64" borderId="20" applyNumberFormat="0" applyProtection="0">
      <alignment horizontal="left" vertical="top" indent="1"/>
    </xf>
    <xf numFmtId="4" fontId="20" fillId="73" borderId="13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0" fontId="20" fillId="84" borderId="20" applyNumberFormat="0" applyProtection="0">
      <alignment horizontal="left" vertical="top" indent="1"/>
    </xf>
    <xf numFmtId="4" fontId="20" fillId="65" borderId="13" applyNumberFormat="0" applyProtection="0">
      <alignment horizontal="left" vertical="center" indent="1"/>
    </xf>
    <xf numFmtId="0" fontId="20" fillId="84" borderId="13" applyNumberFormat="0" applyProtection="0">
      <alignment horizontal="left" vertical="center" indent="1"/>
    </xf>
    <xf numFmtId="4" fontId="28" fillId="76" borderId="20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4" fontId="20" fillId="79" borderId="21" applyNumberFormat="0" applyProtection="0">
      <alignment horizontal="left" vertical="center" indent="1"/>
    </xf>
    <xf numFmtId="0" fontId="20" fillId="79" borderId="20" applyNumberFormat="0" applyProtection="0">
      <alignment horizontal="left" vertical="top" indent="1"/>
    </xf>
    <xf numFmtId="4" fontId="20" fillId="81" borderId="13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4" fontId="40" fillId="33" borderId="20" applyNumberFormat="0" applyProtection="0">
      <alignment vertical="center"/>
    </xf>
    <xf numFmtId="4" fontId="28" fillId="89" borderId="20" applyNumberFormat="0" applyProtection="0">
      <alignment vertical="center"/>
    </xf>
    <xf numFmtId="4" fontId="40" fillId="64" borderId="20" applyNumberFormat="0" applyProtection="0">
      <alignment vertical="center"/>
    </xf>
    <xf numFmtId="4" fontId="45" fillId="92" borderId="21" applyNumberFormat="0" applyProtection="0">
      <alignment horizontal="left" vertical="center" indent="1"/>
    </xf>
    <xf numFmtId="4" fontId="1" fillId="78" borderId="21" applyNumberFormat="0" applyProtection="0">
      <alignment horizontal="left" vertical="center" indent="1"/>
    </xf>
    <xf numFmtId="0" fontId="20" fillId="79" borderId="13" applyNumberFormat="0" applyProtection="0">
      <alignment horizontal="left" vertical="center" indent="1"/>
    </xf>
    <xf numFmtId="4" fontId="20" fillId="67" borderId="13" applyNumberFormat="0" applyProtection="0">
      <alignment horizontal="right" vertical="center"/>
    </xf>
    <xf numFmtId="0" fontId="20" fillId="84" borderId="13" applyNumberFormat="0" applyProtection="0">
      <alignment horizontal="left" vertical="center" indent="1"/>
    </xf>
    <xf numFmtId="4" fontId="20" fillId="68" borderId="13" applyNumberFormat="0" applyProtection="0">
      <alignment horizontal="right" vertical="center"/>
    </xf>
    <xf numFmtId="0" fontId="20" fillId="84" borderId="20" applyNumberFormat="0" applyProtection="0">
      <alignment horizontal="left" vertical="top" indent="1"/>
    </xf>
    <xf numFmtId="4" fontId="39" fillId="33" borderId="13" applyNumberFormat="0" applyProtection="0">
      <alignment vertical="center"/>
    </xf>
    <xf numFmtId="4" fontId="28" fillId="89" borderId="20" applyNumberFormat="0" applyProtection="0">
      <alignment horizontal="left" vertical="center" indent="1"/>
    </xf>
    <xf numFmtId="4" fontId="20" fillId="70" borderId="21" applyNumberFormat="0" applyProtection="0">
      <alignment horizontal="right" vertical="center"/>
    </xf>
    <xf numFmtId="4" fontId="20" fillId="64" borderId="13" applyNumberFormat="0" applyProtection="0">
      <alignment vertical="center"/>
    </xf>
    <xf numFmtId="4" fontId="20" fillId="81" borderId="21" applyNumberFormat="0" applyProtection="0">
      <alignment horizontal="left" vertical="center" indent="1"/>
    </xf>
    <xf numFmtId="4" fontId="43" fillId="88" borderId="20" applyNumberFormat="0" applyProtection="0">
      <alignment vertical="center"/>
    </xf>
    <xf numFmtId="0" fontId="20" fillId="84" borderId="13" applyNumberFormat="0" applyProtection="0">
      <alignment horizontal="left" vertical="center" indent="1"/>
    </xf>
    <xf numFmtId="4" fontId="28" fillId="72" borderId="20" applyNumberFormat="0" applyProtection="0">
      <alignment horizontal="right" vertical="center"/>
    </xf>
    <xf numFmtId="4" fontId="28" fillId="79" borderId="20" applyNumberFormat="0" applyProtection="0">
      <alignment horizontal="right" vertical="center"/>
    </xf>
    <xf numFmtId="0" fontId="28" fillId="66" borderId="20" applyNumberFormat="0" applyProtection="0">
      <alignment horizontal="left" vertical="top" indent="1"/>
    </xf>
    <xf numFmtId="4" fontId="28" fillId="89" borderId="20" applyNumberFormat="0" applyProtection="0">
      <alignment vertical="center"/>
    </xf>
    <xf numFmtId="4" fontId="39" fillId="91" borderId="13" applyNumberFormat="0" applyProtection="0">
      <alignment horizontal="right" vertical="center"/>
    </xf>
    <xf numFmtId="4" fontId="20" fillId="79" borderId="21" applyNumberFormat="0" applyProtection="0">
      <alignment horizontal="left" vertical="center" indent="1"/>
    </xf>
    <xf numFmtId="4" fontId="39" fillId="91" borderId="13" applyNumberFormat="0" applyProtection="0">
      <alignment horizontal="right" vertical="center"/>
    </xf>
    <xf numFmtId="0" fontId="20" fillId="79" borderId="20" applyNumberFormat="0" applyProtection="0">
      <alignment horizontal="left" vertical="top" indent="1"/>
    </xf>
    <xf numFmtId="4" fontId="44" fillId="88" borderId="20" applyNumberFormat="0" applyProtection="0">
      <alignment vertical="center"/>
    </xf>
    <xf numFmtId="0" fontId="20" fillId="81" borderId="20" applyNumberFormat="0" applyProtection="0">
      <alignment horizontal="left" vertical="top" indent="1"/>
    </xf>
    <xf numFmtId="0" fontId="1" fillId="78" borderId="20" applyNumberFormat="0" applyProtection="0">
      <alignment horizontal="left" vertical="center" indent="1"/>
    </xf>
    <xf numFmtId="4" fontId="28" fillId="73" borderId="20" applyNumberFormat="0" applyProtection="0">
      <alignment horizontal="right" vertical="center"/>
    </xf>
    <xf numFmtId="0" fontId="20" fillId="78" borderId="20" applyNumberFormat="0" applyProtection="0">
      <alignment horizontal="left" vertical="top" indent="1"/>
    </xf>
    <xf numFmtId="0" fontId="43" fillId="81" borderId="20" applyNumberFormat="0" applyProtection="0">
      <alignment horizontal="left" vertical="top" indent="1"/>
    </xf>
    <xf numFmtId="0" fontId="1" fillId="81" borderId="20" applyNumberFormat="0" applyProtection="0">
      <alignment horizontal="left" vertical="top" indent="1"/>
    </xf>
    <xf numFmtId="4" fontId="39" fillId="91" borderId="13" applyNumberFormat="0" applyProtection="0">
      <alignment horizontal="right" vertical="center"/>
    </xf>
    <xf numFmtId="4" fontId="20" fillId="67" borderId="13" applyNumberFormat="0" applyProtection="0">
      <alignment horizontal="right" vertical="center"/>
    </xf>
    <xf numFmtId="0" fontId="20" fillId="81" borderId="20" applyNumberFormat="0" applyProtection="0">
      <alignment horizontal="left" vertical="top" indent="1"/>
    </xf>
    <xf numFmtId="0" fontId="1" fillId="87" borderId="26" applyNumberFormat="0">
      <protection locked="0"/>
    </xf>
    <xf numFmtId="4" fontId="20" fillId="0" borderId="13" applyNumberFormat="0" applyProtection="0">
      <alignment horizontal="right" vertical="center"/>
    </xf>
    <xf numFmtId="4" fontId="38" fillId="33" borderId="20" applyNumberFormat="0" applyProtection="0">
      <alignment horizontal="left" vertical="center" indent="1"/>
    </xf>
    <xf numFmtId="0" fontId="1" fillId="78" borderId="20" applyNumberFormat="0" applyProtection="0">
      <alignment horizontal="left" vertical="center" indent="1"/>
    </xf>
    <xf numFmtId="4" fontId="1" fillId="78" borderId="21" applyNumberFormat="0" applyProtection="0">
      <alignment horizontal="left" vertical="center" indent="1"/>
    </xf>
    <xf numFmtId="4" fontId="20" fillId="33" borderId="13" applyNumberFormat="0" applyProtection="0">
      <alignment horizontal="left" vertical="center" indent="1"/>
    </xf>
    <xf numFmtId="0" fontId="20" fillId="79" borderId="13" applyNumberFormat="0" applyProtection="0">
      <alignment horizontal="left" vertical="center" indent="1"/>
    </xf>
    <xf numFmtId="0" fontId="1" fillId="87" borderId="26" applyNumberFormat="0">
      <protection locked="0"/>
    </xf>
    <xf numFmtId="4" fontId="20" fillId="71" borderId="13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4" fontId="20" fillId="79" borderId="21" applyNumberFormat="0" applyProtection="0">
      <alignment horizontal="left" vertical="center" indent="1"/>
    </xf>
    <xf numFmtId="4" fontId="20" fillId="79" borderId="21" applyNumberFormat="0" applyProtection="0">
      <alignment horizontal="left" vertical="center" indent="1"/>
    </xf>
    <xf numFmtId="4" fontId="28" fillId="81" borderId="20" applyNumberFormat="0" applyProtection="0">
      <alignment horizontal="left" vertical="center" indent="1"/>
    </xf>
    <xf numFmtId="4" fontId="28" fillId="81" borderId="20" applyNumberFormat="0" applyProtection="0">
      <alignment horizontal="right" vertical="center"/>
    </xf>
    <xf numFmtId="0" fontId="20" fillId="81" borderId="20" applyNumberFormat="0" applyProtection="0">
      <alignment horizontal="left" vertical="top" indent="1"/>
    </xf>
    <xf numFmtId="4" fontId="20" fillId="64" borderId="13" applyNumberFormat="0" applyProtection="0">
      <alignment vertical="center"/>
    </xf>
    <xf numFmtId="4" fontId="20" fillId="74" borderId="13" applyNumberFormat="0" applyProtection="0">
      <alignment horizontal="right" vertical="center"/>
    </xf>
    <xf numFmtId="4" fontId="20" fillId="33" borderId="13" applyNumberFormat="0" applyProtection="0">
      <alignment horizontal="left" vertical="center" indent="1"/>
    </xf>
    <xf numFmtId="4" fontId="28" fillId="81" borderId="20" applyNumberFormat="0" applyProtection="0">
      <alignment horizontal="right" vertical="center"/>
    </xf>
    <xf numFmtId="0" fontId="1" fillId="86" borderId="20" applyNumberFormat="0" applyProtection="0">
      <alignment horizontal="left" vertical="top" indent="1"/>
    </xf>
    <xf numFmtId="4" fontId="20" fillId="68" borderId="13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0" fontId="1" fillId="84" borderId="20" applyNumberFormat="0" applyProtection="0">
      <alignment horizontal="left" vertical="top" indent="1"/>
    </xf>
    <xf numFmtId="0" fontId="1" fillId="66" borderId="20" applyNumberFormat="0" applyProtection="0">
      <alignment horizontal="left" vertical="top" indent="1"/>
    </xf>
    <xf numFmtId="0" fontId="43" fillId="88" borderId="20" applyNumberFormat="0" applyProtection="0">
      <alignment horizontal="left" vertical="top" indent="1"/>
    </xf>
    <xf numFmtId="0" fontId="41" fillId="64" borderId="20" applyNumberFormat="0" applyProtection="0">
      <alignment horizontal="left" vertical="top" indent="1"/>
    </xf>
    <xf numFmtId="4" fontId="20" fillId="65" borderId="13" applyNumberFormat="0" applyProtection="0">
      <alignment horizontal="left" vertical="center" indent="1"/>
    </xf>
    <xf numFmtId="4" fontId="20" fillId="0" borderId="13" applyNumberFormat="0" applyProtection="0">
      <alignment horizontal="right" vertical="center"/>
    </xf>
    <xf numFmtId="4" fontId="39" fillId="89" borderId="26" applyNumberFormat="0" applyProtection="0">
      <alignment vertical="center"/>
    </xf>
    <xf numFmtId="4" fontId="20" fillId="79" borderId="21" applyNumberFormat="0" applyProtection="0">
      <alignment horizontal="left" vertical="center" indent="1"/>
    </xf>
    <xf numFmtId="0" fontId="41" fillId="64" borderId="20" applyNumberFormat="0" applyProtection="0">
      <alignment horizontal="left" vertical="top" indent="1"/>
    </xf>
    <xf numFmtId="0" fontId="1" fillId="79" borderId="20" applyNumberFormat="0" applyProtection="0">
      <alignment horizontal="left" vertical="top" indent="1"/>
    </xf>
    <xf numFmtId="0" fontId="1" fillId="78" borderId="20" applyNumberFormat="0" applyProtection="0">
      <alignment horizontal="left" vertical="center" indent="1"/>
    </xf>
    <xf numFmtId="4" fontId="43" fillId="88" borderId="20" applyNumberFormat="0" applyProtection="0">
      <alignment vertical="center"/>
    </xf>
    <xf numFmtId="4" fontId="43" fillId="88" borderId="20" applyNumberFormat="0" applyProtection="0">
      <alignment vertical="center"/>
    </xf>
    <xf numFmtId="4" fontId="28" fillId="70" borderId="20" applyNumberFormat="0" applyProtection="0">
      <alignment horizontal="right" vertical="center"/>
    </xf>
    <xf numFmtId="4" fontId="20" fillId="81" borderId="21" applyNumberFormat="0" applyProtection="0">
      <alignment horizontal="left" vertical="center" indent="1"/>
    </xf>
    <xf numFmtId="4" fontId="20" fillId="81" borderId="21" applyNumberFormat="0" applyProtection="0">
      <alignment horizontal="left" vertical="center" indent="1"/>
    </xf>
    <xf numFmtId="4" fontId="20" fillId="67" borderId="13" applyNumberFormat="0" applyProtection="0">
      <alignment horizontal="right" vertical="center"/>
    </xf>
    <xf numFmtId="0" fontId="1" fillId="84" borderId="20" applyNumberFormat="0" applyProtection="0">
      <alignment horizontal="left" vertical="top" indent="1"/>
    </xf>
    <xf numFmtId="0" fontId="20" fillId="82" borderId="13" applyNumberFormat="0" applyProtection="0">
      <alignment horizontal="left" vertical="center" indent="1"/>
    </xf>
    <xf numFmtId="0" fontId="20" fillId="84" borderId="13" applyNumberFormat="0" applyProtection="0">
      <alignment horizontal="left" vertical="center" indent="1"/>
    </xf>
    <xf numFmtId="0" fontId="1" fillId="78" borderId="20" applyNumberFormat="0" applyProtection="0">
      <alignment horizontal="left" vertical="center" indent="1"/>
    </xf>
    <xf numFmtId="0" fontId="1" fillId="66" borderId="20" applyNumberFormat="0" applyProtection="0">
      <alignment horizontal="left" vertical="top" indent="1"/>
    </xf>
    <xf numFmtId="0" fontId="20" fillId="79" borderId="20" applyNumberFormat="0" applyProtection="0">
      <alignment horizontal="left" vertical="top" indent="1"/>
    </xf>
    <xf numFmtId="4" fontId="20" fillId="77" borderId="21" applyNumberFormat="0" applyProtection="0">
      <alignment horizontal="left" vertical="center" indent="1"/>
    </xf>
    <xf numFmtId="0" fontId="1" fillId="78" borderId="20" applyNumberFormat="0" applyProtection="0">
      <alignment horizontal="left" vertical="top" indent="1"/>
    </xf>
    <xf numFmtId="0" fontId="20" fillId="82" borderId="13" applyNumberFormat="0" applyProtection="0">
      <alignment horizontal="left" vertical="center" indent="1"/>
    </xf>
    <xf numFmtId="0" fontId="1" fillId="85" borderId="20" applyNumberFormat="0" applyProtection="0">
      <alignment horizontal="left" vertical="top" indent="1"/>
    </xf>
    <xf numFmtId="4" fontId="20" fillId="70" borderId="21" applyNumberFormat="0" applyProtection="0">
      <alignment horizontal="right" vertical="center"/>
    </xf>
    <xf numFmtId="4" fontId="28" fillId="74" borderId="20" applyNumberFormat="0" applyProtection="0">
      <alignment horizontal="right" vertical="center"/>
    </xf>
    <xf numFmtId="0" fontId="20" fillId="84" borderId="20" applyNumberFormat="0" applyProtection="0">
      <alignment horizontal="left" vertical="top" indent="1"/>
    </xf>
    <xf numFmtId="4" fontId="1" fillId="78" borderId="21" applyNumberFormat="0" applyProtection="0">
      <alignment horizontal="left" vertical="center" indent="1"/>
    </xf>
    <xf numFmtId="4" fontId="1" fillId="78" borderId="21" applyNumberFormat="0" applyProtection="0">
      <alignment horizontal="left" vertical="center" indent="1"/>
    </xf>
    <xf numFmtId="0" fontId="1" fillId="78" borderId="20" applyNumberFormat="0" applyProtection="0">
      <alignment horizontal="left" vertical="center" indent="1"/>
    </xf>
    <xf numFmtId="4" fontId="20" fillId="67" borderId="13" applyNumberFormat="0" applyProtection="0">
      <alignment horizontal="right" vertical="center"/>
    </xf>
    <xf numFmtId="0" fontId="20" fillId="79" borderId="13" applyNumberFormat="0" applyProtection="0">
      <alignment horizontal="left" vertical="center" indent="1"/>
    </xf>
    <xf numFmtId="0" fontId="20" fillId="83" borderId="13" applyNumberFormat="0" applyProtection="0">
      <alignment horizontal="left" vertical="center" indent="1"/>
    </xf>
    <xf numFmtId="4" fontId="20" fillId="64" borderId="13" applyNumberFormat="0" applyProtection="0">
      <alignment vertical="center"/>
    </xf>
    <xf numFmtId="0" fontId="1" fillId="66" borderId="20" applyNumberFormat="0" applyProtection="0">
      <alignment horizontal="left" vertical="center" indent="1"/>
    </xf>
    <xf numFmtId="0" fontId="20" fillId="79" borderId="13" applyNumberFormat="0" applyProtection="0">
      <alignment horizontal="left" vertical="center" indent="1"/>
    </xf>
    <xf numFmtId="4" fontId="20" fillId="0" borderId="13" applyNumberFormat="0" applyProtection="0">
      <alignment horizontal="right" vertical="center"/>
    </xf>
    <xf numFmtId="4" fontId="20" fillId="73" borderId="13" applyNumberFormat="0" applyProtection="0">
      <alignment horizontal="right" vertical="center"/>
    </xf>
    <xf numFmtId="4" fontId="28" fillId="67" borderId="20" applyNumberFormat="0" applyProtection="0">
      <alignment horizontal="right" vertical="center"/>
    </xf>
    <xf numFmtId="0" fontId="20" fillId="79" borderId="13" applyNumberFormat="0" applyProtection="0">
      <alignment horizontal="left" vertical="center" indent="1"/>
    </xf>
    <xf numFmtId="4" fontId="20" fillId="68" borderId="13" applyNumberFormat="0" applyProtection="0">
      <alignment horizontal="right" vertical="center"/>
    </xf>
    <xf numFmtId="4" fontId="28" fillId="70" borderId="20" applyNumberFormat="0" applyProtection="0">
      <alignment horizontal="right" vertical="center"/>
    </xf>
    <xf numFmtId="0" fontId="20" fillId="83" borderId="13" applyNumberFormat="0" applyProtection="0">
      <alignment horizontal="left" vertical="center" indent="1"/>
    </xf>
    <xf numFmtId="0" fontId="20" fillId="78" borderId="20" applyNumberFormat="0" applyProtection="0">
      <alignment horizontal="left" vertical="top" indent="1"/>
    </xf>
    <xf numFmtId="4" fontId="20" fillId="68" borderId="13" applyNumberFormat="0" applyProtection="0">
      <alignment horizontal="right" vertical="center"/>
    </xf>
    <xf numFmtId="0" fontId="43" fillId="88" borderId="20" applyNumberFormat="0" applyProtection="0">
      <alignment horizontal="left" vertical="top" indent="1"/>
    </xf>
    <xf numFmtId="0" fontId="1" fillId="85" borderId="20" applyNumberFormat="0" applyProtection="0">
      <alignment horizontal="left" vertical="top" indent="1"/>
    </xf>
    <xf numFmtId="4" fontId="20" fillId="33" borderId="13" applyNumberFormat="0" applyProtection="0">
      <alignment horizontal="left" vertical="center" indent="1"/>
    </xf>
    <xf numFmtId="0" fontId="1" fillId="81" borderId="20" applyNumberFormat="0" applyProtection="0">
      <alignment horizontal="left" vertical="center" indent="1"/>
    </xf>
    <xf numFmtId="4" fontId="20" fillId="33" borderId="13" applyNumberFormat="0" applyProtection="0">
      <alignment horizontal="left" vertical="center" indent="1"/>
    </xf>
    <xf numFmtId="4" fontId="20" fillId="72" borderId="13" applyNumberFormat="0" applyProtection="0">
      <alignment horizontal="right" vertical="center"/>
    </xf>
    <xf numFmtId="0" fontId="1" fillId="85" borderId="20" applyNumberFormat="0" applyProtection="0">
      <alignment horizontal="left" vertical="top" indent="1"/>
    </xf>
    <xf numFmtId="4" fontId="20" fillId="72" borderId="13" applyNumberFormat="0" applyProtection="0">
      <alignment horizontal="right" vertical="center"/>
    </xf>
    <xf numFmtId="4" fontId="1" fillId="78" borderId="21" applyNumberFormat="0" applyProtection="0">
      <alignment horizontal="left" vertical="center" indent="1"/>
    </xf>
    <xf numFmtId="4" fontId="20" fillId="67" borderId="13" applyNumberFormat="0" applyProtection="0">
      <alignment horizontal="right" vertical="center"/>
    </xf>
    <xf numFmtId="4" fontId="1" fillId="78" borderId="21" applyNumberFormat="0" applyProtection="0">
      <alignment horizontal="left" vertical="center" indent="1"/>
    </xf>
    <xf numFmtId="4" fontId="20" fillId="79" borderId="21" applyNumberFormat="0" applyProtection="0">
      <alignment horizontal="left" vertical="center" indent="1"/>
    </xf>
    <xf numFmtId="4" fontId="20" fillId="64" borderId="13" applyNumberFormat="0" applyProtection="0">
      <alignment vertical="center"/>
    </xf>
    <xf numFmtId="0" fontId="20" fillId="79" borderId="13" applyNumberFormat="0" applyProtection="0">
      <alignment horizontal="left" vertical="center" indent="1"/>
    </xf>
    <xf numFmtId="0" fontId="38" fillId="64" borderId="20" applyNumberFormat="0" applyProtection="0">
      <alignment horizontal="left" vertical="top" indent="1"/>
    </xf>
    <xf numFmtId="4" fontId="20" fillId="77" borderId="21" applyNumberFormat="0" applyProtection="0">
      <alignment horizontal="left" vertical="center" indent="1"/>
    </xf>
    <xf numFmtId="0" fontId="20" fillId="83" borderId="13" applyNumberFormat="0" applyProtection="0">
      <alignment horizontal="left" vertical="center" indent="1"/>
    </xf>
    <xf numFmtId="0" fontId="1" fillId="80" borderId="20" applyNumberFormat="0" applyProtection="0">
      <alignment horizontal="left" vertical="center" indent="1"/>
    </xf>
    <xf numFmtId="4" fontId="38" fillId="64" borderId="20" applyNumberFormat="0" applyProtection="0">
      <alignment vertical="center"/>
    </xf>
    <xf numFmtId="4" fontId="20" fillId="73" borderId="13" applyNumberFormat="0" applyProtection="0">
      <alignment horizontal="right" vertical="center"/>
    </xf>
    <xf numFmtId="0" fontId="30" fillId="0" borderId="25" applyNumberFormat="0" applyFill="0" applyAlignment="0" applyProtection="0"/>
    <xf numFmtId="4" fontId="20" fillId="72" borderId="13" applyNumberFormat="0" applyProtection="0">
      <alignment horizontal="right" vertical="center"/>
    </xf>
    <xf numFmtId="0" fontId="28" fillId="66" borderId="20" applyNumberFormat="0" applyProtection="0">
      <alignment horizontal="left" vertical="top" indent="1"/>
    </xf>
    <xf numFmtId="0" fontId="1" fillId="66" borderId="20" applyNumberFormat="0" applyProtection="0">
      <alignment horizontal="left" vertical="center" indent="1"/>
    </xf>
    <xf numFmtId="4" fontId="20" fillId="77" borderId="21" applyNumberFormat="0" applyProtection="0">
      <alignment horizontal="left" vertical="center" indent="1"/>
    </xf>
    <xf numFmtId="0" fontId="20" fillId="84" borderId="20" applyNumberFormat="0" applyProtection="0">
      <alignment horizontal="left" vertical="top" indent="1"/>
    </xf>
    <xf numFmtId="4" fontId="40" fillId="64" borderId="20" applyNumberFormat="0" applyProtection="0">
      <alignment vertical="center"/>
    </xf>
    <xf numFmtId="0" fontId="1" fillId="84" borderId="20" applyNumberFormat="0" applyProtection="0">
      <alignment horizontal="left" vertical="top" indent="1"/>
    </xf>
    <xf numFmtId="0" fontId="28" fillId="81" borderId="20" applyNumberFormat="0" applyProtection="0">
      <alignment horizontal="left" vertical="top" indent="1"/>
    </xf>
    <xf numFmtId="4" fontId="20" fillId="33" borderId="13" applyNumberFormat="0" applyProtection="0">
      <alignment horizontal="left" vertical="center" indent="1"/>
    </xf>
    <xf numFmtId="0" fontId="20" fillId="78" borderId="20" applyNumberFormat="0" applyProtection="0">
      <alignment horizontal="left" vertical="top" indent="1"/>
    </xf>
    <xf numFmtId="4" fontId="20" fillId="64" borderId="13" applyNumberFormat="0" applyProtection="0">
      <alignment vertical="center"/>
    </xf>
    <xf numFmtId="0" fontId="1" fillId="78" borderId="20" applyNumberFormat="0" applyProtection="0">
      <alignment horizontal="left" vertical="top" indent="1"/>
    </xf>
    <xf numFmtId="4" fontId="47" fillId="87" borderId="13" applyNumberFormat="0" applyProtection="0">
      <alignment horizontal="right" vertical="center"/>
    </xf>
    <xf numFmtId="0" fontId="20" fillId="83" borderId="13" applyNumberFormat="0" applyProtection="0">
      <alignment horizontal="left" vertical="center" indent="1"/>
    </xf>
    <xf numFmtId="0" fontId="1" fillId="85" borderId="20" applyNumberFormat="0" applyProtection="0">
      <alignment horizontal="left" vertical="top" indent="1"/>
    </xf>
    <xf numFmtId="0" fontId="1" fillId="80" borderId="20" applyNumberFormat="0" applyProtection="0">
      <alignment horizontal="left" vertical="top" indent="1"/>
    </xf>
    <xf numFmtId="4" fontId="1" fillId="78" borderId="21" applyNumberFormat="0" applyProtection="0">
      <alignment horizontal="left" vertical="center" indent="1"/>
    </xf>
    <xf numFmtId="0" fontId="1" fillId="80" borderId="20" applyNumberFormat="0" applyProtection="0">
      <alignment horizontal="left" vertical="top" indent="1"/>
    </xf>
    <xf numFmtId="0" fontId="1" fillId="85" borderId="20" applyNumberFormat="0" applyProtection="0">
      <alignment horizontal="left" vertical="top" indent="1"/>
    </xf>
    <xf numFmtId="0" fontId="28" fillId="66" borderId="20" applyNumberFormat="0" applyProtection="0">
      <alignment horizontal="left" vertical="top" indent="1"/>
    </xf>
    <xf numFmtId="0" fontId="1" fillId="86" borderId="20" applyNumberFormat="0" applyProtection="0">
      <alignment horizontal="left" vertical="top" indent="1"/>
    </xf>
    <xf numFmtId="4" fontId="20" fillId="0" borderId="13" applyNumberFormat="0" applyProtection="0">
      <alignment horizontal="right" vertical="center"/>
    </xf>
    <xf numFmtId="4" fontId="20" fillId="81" borderId="21" applyNumberFormat="0" applyProtection="0">
      <alignment horizontal="left" vertical="center" indent="1"/>
    </xf>
    <xf numFmtId="4" fontId="20" fillId="70" borderId="21" applyNumberFormat="0" applyProtection="0">
      <alignment horizontal="right" vertical="center"/>
    </xf>
    <xf numFmtId="0" fontId="20" fillId="79" borderId="20" applyNumberFormat="0" applyProtection="0">
      <alignment horizontal="left" vertical="top" indent="1"/>
    </xf>
    <xf numFmtId="4" fontId="20" fillId="76" borderId="13" applyNumberFormat="0" applyProtection="0">
      <alignment horizontal="right" vertical="center"/>
    </xf>
    <xf numFmtId="0" fontId="20" fillId="93" borderId="26"/>
    <xf numFmtId="0" fontId="28" fillId="66" borderId="20" applyNumberFormat="0" applyProtection="0">
      <alignment horizontal="left" vertical="top" indent="1"/>
    </xf>
    <xf numFmtId="0" fontId="1" fillId="86" borderId="20" applyNumberFormat="0" applyProtection="0">
      <alignment horizontal="left" vertical="top" indent="1"/>
    </xf>
    <xf numFmtId="4" fontId="20" fillId="73" borderId="13" applyNumberFormat="0" applyProtection="0">
      <alignment horizontal="right" vertical="center"/>
    </xf>
    <xf numFmtId="4" fontId="20" fillId="72" borderId="13" applyNumberFormat="0" applyProtection="0">
      <alignment horizontal="right" vertical="center"/>
    </xf>
    <xf numFmtId="4" fontId="39" fillId="33" borderId="13" applyNumberFormat="0" applyProtection="0">
      <alignment vertical="center"/>
    </xf>
    <xf numFmtId="0" fontId="1" fillId="66" borderId="20" applyNumberFormat="0" applyProtection="0">
      <alignment horizontal="left" vertical="top" indent="1"/>
    </xf>
    <xf numFmtId="0" fontId="20" fillId="79" borderId="13" applyNumberFormat="0" applyProtection="0">
      <alignment horizontal="left" vertical="center" indent="1"/>
    </xf>
    <xf numFmtId="0" fontId="20" fillId="84" borderId="20" applyNumberFormat="0" applyProtection="0">
      <alignment horizontal="left" vertical="top" indent="1"/>
    </xf>
    <xf numFmtId="0" fontId="20" fillId="53" borderId="13" applyNumberFormat="0" applyFont="0" applyAlignment="0" applyProtection="0"/>
    <xf numFmtId="4" fontId="20" fillId="81" borderId="13" applyNumberFormat="0" applyProtection="0">
      <alignment horizontal="right" vertical="center"/>
    </xf>
    <xf numFmtId="0" fontId="1" fillId="66" borderId="20" applyNumberFormat="0" applyProtection="0">
      <alignment horizontal="left" vertical="top" indent="1"/>
    </xf>
    <xf numFmtId="4" fontId="20" fillId="71" borderId="13" applyNumberFormat="0" applyProtection="0">
      <alignment horizontal="right" vertical="center"/>
    </xf>
    <xf numFmtId="0" fontId="26" fillId="57" borderId="13" applyNumberFormat="0" applyAlignment="0" applyProtection="0"/>
    <xf numFmtId="0" fontId="38" fillId="33" borderId="20" applyNumberFormat="0" applyProtection="0">
      <alignment horizontal="left" vertical="top" indent="1"/>
    </xf>
    <xf numFmtId="4" fontId="47" fillId="87" borderId="13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0" fontId="1" fillId="80" borderId="20" applyNumberFormat="0" applyProtection="0">
      <alignment horizontal="left" vertical="center" indent="1"/>
    </xf>
    <xf numFmtId="4" fontId="20" fillId="76" borderId="13" applyNumberFormat="0" applyProtection="0">
      <alignment horizontal="right" vertical="center"/>
    </xf>
    <xf numFmtId="0" fontId="1" fillId="86" borderId="20" applyNumberFormat="0" applyProtection="0">
      <alignment horizontal="left" vertical="center" indent="1"/>
    </xf>
    <xf numFmtId="4" fontId="43" fillId="82" borderId="20" applyNumberFormat="0" applyProtection="0">
      <alignment horizontal="left" vertical="center" indent="1"/>
    </xf>
    <xf numFmtId="4" fontId="20" fillId="81" borderId="21" applyNumberFormat="0" applyProtection="0">
      <alignment horizontal="left" vertical="center" indent="1"/>
    </xf>
    <xf numFmtId="0" fontId="20" fillId="53" borderId="13" applyNumberFormat="0" applyFont="0" applyAlignment="0" applyProtection="0"/>
    <xf numFmtId="4" fontId="20" fillId="79" borderId="21" applyNumberFormat="0" applyProtection="0">
      <alignment horizontal="left" vertical="center" indent="1"/>
    </xf>
    <xf numFmtId="4" fontId="20" fillId="70" borderId="21" applyNumberFormat="0" applyProtection="0">
      <alignment horizontal="right" vertical="center"/>
    </xf>
    <xf numFmtId="4" fontId="20" fillId="77" borderId="21" applyNumberFormat="0" applyProtection="0">
      <alignment horizontal="left" vertical="center" indent="1"/>
    </xf>
    <xf numFmtId="4" fontId="28" fillId="81" borderId="20" applyNumberFormat="0" applyProtection="0">
      <alignment horizontal="left" vertical="center" indent="1"/>
    </xf>
    <xf numFmtId="4" fontId="20" fillId="73" borderId="13" applyNumberFormat="0" applyProtection="0">
      <alignment horizontal="right" vertical="center"/>
    </xf>
    <xf numFmtId="4" fontId="28" fillId="89" borderId="20" applyNumberFormat="0" applyProtection="0">
      <alignment horizontal="left" vertical="center" indent="1"/>
    </xf>
    <xf numFmtId="4" fontId="20" fillId="81" borderId="13" applyNumberFormat="0" applyProtection="0">
      <alignment horizontal="right" vertical="center"/>
    </xf>
    <xf numFmtId="0" fontId="1" fillId="79" borderId="20" applyNumberFormat="0" applyProtection="0">
      <alignment horizontal="left" vertical="center" indent="1"/>
    </xf>
    <xf numFmtId="0" fontId="1" fillId="86" borderId="20" applyNumberFormat="0" applyProtection="0">
      <alignment horizontal="left" vertical="center" indent="1"/>
    </xf>
    <xf numFmtId="4" fontId="20" fillId="68" borderId="13" applyNumberFormat="0" applyProtection="0">
      <alignment horizontal="right" vertical="center"/>
    </xf>
    <xf numFmtId="4" fontId="20" fillId="64" borderId="13" applyNumberFormat="0" applyProtection="0">
      <alignment vertical="center"/>
    </xf>
    <xf numFmtId="4" fontId="28" fillId="72" borderId="20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0" fontId="20" fillId="81" borderId="20" applyNumberFormat="0" applyProtection="0">
      <alignment horizontal="left" vertical="top" indent="1"/>
    </xf>
    <xf numFmtId="0" fontId="20" fillId="84" borderId="20" applyNumberFormat="0" applyProtection="0">
      <alignment horizontal="left" vertical="top" indent="1"/>
    </xf>
    <xf numFmtId="0" fontId="1" fillId="81" borderId="20" applyNumberFormat="0" applyProtection="0">
      <alignment horizontal="left" vertical="top" indent="1"/>
    </xf>
    <xf numFmtId="4" fontId="20" fillId="81" borderId="13" applyNumberFormat="0" applyProtection="0">
      <alignment horizontal="right" vertical="center"/>
    </xf>
    <xf numFmtId="4" fontId="20" fillId="33" borderId="13" applyNumberFormat="0" applyProtection="0">
      <alignment horizontal="left" vertical="center" indent="1"/>
    </xf>
    <xf numFmtId="4" fontId="20" fillId="79" borderId="21" applyNumberFormat="0" applyProtection="0">
      <alignment horizontal="left" vertical="center" indent="1"/>
    </xf>
    <xf numFmtId="0" fontId="1" fillId="78" borderId="20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0" fontId="1" fillId="80" borderId="20" applyNumberFormat="0" applyProtection="0">
      <alignment horizontal="left" vertical="top" indent="1"/>
    </xf>
    <xf numFmtId="0" fontId="1" fillId="80" borderId="20" applyNumberFormat="0" applyProtection="0">
      <alignment horizontal="left" vertical="center" indent="1"/>
    </xf>
    <xf numFmtId="0" fontId="1" fillId="84" borderId="20" applyNumberFormat="0" applyProtection="0">
      <alignment horizontal="left" vertical="top" indent="1"/>
    </xf>
    <xf numFmtId="4" fontId="20" fillId="77" borderId="21" applyNumberFormat="0" applyProtection="0">
      <alignment horizontal="left" vertical="center" indent="1"/>
    </xf>
    <xf numFmtId="4" fontId="28" fillId="76" borderId="20" applyNumberFormat="0" applyProtection="0">
      <alignment horizontal="right" vertical="center"/>
    </xf>
    <xf numFmtId="4" fontId="28" fillId="79" borderId="20" applyNumberFormat="0" applyProtection="0">
      <alignment horizontal="right" vertical="center"/>
    </xf>
    <xf numFmtId="4" fontId="20" fillId="73" borderId="13" applyNumberFormat="0" applyProtection="0">
      <alignment horizontal="right" vertical="center"/>
    </xf>
    <xf numFmtId="4" fontId="43" fillId="82" borderId="20" applyNumberFormat="0" applyProtection="0">
      <alignment horizontal="left" vertical="center" indent="1"/>
    </xf>
    <xf numFmtId="0" fontId="43" fillId="88" borderId="20" applyNumberFormat="0" applyProtection="0">
      <alignment horizontal="left" vertical="top" indent="1"/>
    </xf>
    <xf numFmtId="0" fontId="1" fillId="81" borderId="20" applyNumberFormat="0" applyProtection="0">
      <alignment horizontal="left" vertical="top" indent="1"/>
    </xf>
    <xf numFmtId="4" fontId="20" fillId="76" borderId="13" applyNumberFormat="0" applyProtection="0">
      <alignment horizontal="right" vertical="center"/>
    </xf>
    <xf numFmtId="4" fontId="20" fillId="73" borderId="13" applyNumberFormat="0" applyProtection="0">
      <alignment horizontal="right" vertical="center"/>
    </xf>
    <xf numFmtId="4" fontId="20" fillId="0" borderId="13" applyNumberFormat="0" applyProtection="0">
      <alignment horizontal="right" vertical="center"/>
    </xf>
    <xf numFmtId="4" fontId="45" fillId="92" borderId="21" applyNumberFormat="0" applyProtection="0">
      <alignment horizontal="left" vertical="center" indent="1"/>
    </xf>
    <xf numFmtId="4" fontId="44" fillId="88" borderId="20" applyNumberFormat="0" applyProtection="0">
      <alignment vertical="center"/>
    </xf>
    <xf numFmtId="0" fontId="1" fillId="78" borderId="20" applyNumberFormat="0" applyProtection="0">
      <alignment horizontal="left" vertical="center" indent="1"/>
    </xf>
    <xf numFmtId="4" fontId="20" fillId="75" borderId="13" applyNumberFormat="0" applyProtection="0">
      <alignment horizontal="right" vertical="center"/>
    </xf>
    <xf numFmtId="0" fontId="26" fillId="57" borderId="13" applyNumberFormat="0" applyAlignment="0" applyProtection="0"/>
    <xf numFmtId="4" fontId="20" fillId="65" borderId="13" applyNumberFormat="0" applyProtection="0">
      <alignment horizontal="left" vertical="center" indent="1"/>
    </xf>
    <xf numFmtId="4" fontId="20" fillId="75" borderId="13" applyNumberFormat="0" applyProtection="0">
      <alignment horizontal="right" vertical="center"/>
    </xf>
    <xf numFmtId="0" fontId="20" fillId="84" borderId="20" applyNumberFormat="0" applyProtection="0">
      <alignment horizontal="left" vertical="top" indent="1"/>
    </xf>
    <xf numFmtId="0" fontId="20" fillId="83" borderId="13" applyNumberFormat="0" applyProtection="0">
      <alignment horizontal="left" vertical="center" indent="1"/>
    </xf>
    <xf numFmtId="4" fontId="20" fillId="64" borderId="13" applyNumberFormat="0" applyProtection="0">
      <alignment vertical="center"/>
    </xf>
    <xf numFmtId="0" fontId="20" fillId="83" borderId="13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0" fontId="41" fillId="64" borderId="20" applyNumberFormat="0" applyProtection="0">
      <alignment horizontal="left" vertical="top" indent="1"/>
    </xf>
    <xf numFmtId="4" fontId="20" fillId="33" borderId="13" applyNumberFormat="0" applyProtection="0">
      <alignment horizontal="left" vertical="center" indent="1"/>
    </xf>
    <xf numFmtId="0" fontId="30" fillId="0" borderId="25" applyNumberFormat="0" applyFill="0" applyAlignment="0" applyProtection="0"/>
    <xf numFmtId="4" fontId="20" fillId="81" borderId="13" applyNumberFormat="0" applyProtection="0">
      <alignment horizontal="right" vertical="center"/>
    </xf>
    <xf numFmtId="4" fontId="20" fillId="71" borderId="13" applyNumberFormat="0" applyProtection="0">
      <alignment horizontal="right" vertical="center"/>
    </xf>
    <xf numFmtId="0" fontId="20" fillId="82" borderId="13" applyNumberFormat="0" applyProtection="0">
      <alignment horizontal="left" vertical="center" indent="1"/>
    </xf>
    <xf numFmtId="4" fontId="20" fillId="73" borderId="13" applyNumberFormat="0" applyProtection="0">
      <alignment horizontal="right" vertical="center"/>
    </xf>
    <xf numFmtId="4" fontId="39" fillId="91" borderId="13" applyNumberFormat="0" applyProtection="0">
      <alignment horizontal="right" vertical="center"/>
    </xf>
    <xf numFmtId="0" fontId="20" fillId="82" borderId="13" applyNumberFormat="0" applyProtection="0">
      <alignment horizontal="left" vertical="center" indent="1"/>
    </xf>
    <xf numFmtId="0" fontId="37" fillId="57" borderId="19" applyNumberFormat="0" applyAlignment="0" applyProtection="0"/>
    <xf numFmtId="4" fontId="39" fillId="91" borderId="13" applyNumberFormat="0" applyProtection="0">
      <alignment horizontal="right" vertical="center"/>
    </xf>
    <xf numFmtId="4" fontId="38" fillId="64" borderId="20" applyNumberFormat="0" applyProtection="0">
      <alignment horizontal="left" vertical="center" indent="1"/>
    </xf>
    <xf numFmtId="0" fontId="20" fillId="82" borderId="13" applyNumberFormat="0" applyProtection="0">
      <alignment horizontal="left" vertical="center" indent="1"/>
    </xf>
    <xf numFmtId="0" fontId="1" fillId="78" borderId="20" applyNumberFormat="0" applyProtection="0">
      <alignment horizontal="left" vertical="top" indent="1"/>
    </xf>
    <xf numFmtId="4" fontId="47" fillId="87" borderId="13" applyNumberFormat="0" applyProtection="0">
      <alignment horizontal="right" vertical="center"/>
    </xf>
    <xf numFmtId="4" fontId="28" fillId="89" borderId="20" applyNumberFormat="0" applyProtection="0">
      <alignment horizontal="left" vertical="center" indent="1"/>
    </xf>
    <xf numFmtId="0" fontId="20" fillId="81" borderId="20" applyNumberFormat="0" applyProtection="0">
      <alignment horizontal="left" vertical="top" indent="1"/>
    </xf>
    <xf numFmtId="4" fontId="38" fillId="64" borderId="20" applyNumberFormat="0" applyProtection="0">
      <alignment vertical="center"/>
    </xf>
    <xf numFmtId="4" fontId="45" fillId="92" borderId="21" applyNumberFormat="0" applyProtection="0">
      <alignment horizontal="left" vertical="center" indent="1"/>
    </xf>
    <xf numFmtId="0" fontId="1" fillId="84" borderId="20" applyNumberFormat="0" applyProtection="0">
      <alignment horizontal="left" vertical="top" indent="1"/>
    </xf>
    <xf numFmtId="0" fontId="1" fillId="80" borderId="20" applyNumberFormat="0" applyProtection="0">
      <alignment horizontal="left" vertical="center" indent="1"/>
    </xf>
    <xf numFmtId="0" fontId="1" fillId="66" borderId="20" applyNumberFormat="0" applyProtection="0">
      <alignment horizontal="left" vertical="center" indent="1"/>
    </xf>
    <xf numFmtId="4" fontId="20" fillId="73" borderId="13" applyNumberFormat="0" applyProtection="0">
      <alignment horizontal="right" vertical="center"/>
    </xf>
    <xf numFmtId="4" fontId="20" fillId="77" borderId="21" applyNumberFormat="0" applyProtection="0">
      <alignment horizontal="left" vertical="center" indent="1"/>
    </xf>
    <xf numFmtId="4" fontId="20" fillId="77" borderId="21" applyNumberFormat="0" applyProtection="0">
      <alignment horizontal="left" vertical="center" indent="1"/>
    </xf>
    <xf numFmtId="0" fontId="1" fillId="78" borderId="20" applyNumberFormat="0" applyProtection="0">
      <alignment horizontal="left" vertical="top" indent="1"/>
    </xf>
    <xf numFmtId="0" fontId="1" fillId="79" borderId="20" applyNumberFormat="0" applyProtection="0">
      <alignment horizontal="left" vertical="center" indent="1"/>
    </xf>
    <xf numFmtId="0" fontId="28" fillId="81" borderId="20" applyNumberFormat="0" applyProtection="0">
      <alignment horizontal="left" vertical="top" indent="1"/>
    </xf>
    <xf numFmtId="0" fontId="1" fillId="86" borderId="20" applyNumberFormat="0" applyProtection="0">
      <alignment horizontal="left" vertical="center" indent="1"/>
    </xf>
    <xf numFmtId="4" fontId="20" fillId="72" borderId="13" applyNumberFormat="0" applyProtection="0">
      <alignment horizontal="right" vertical="center"/>
    </xf>
    <xf numFmtId="4" fontId="20" fillId="33" borderId="13" applyNumberFormat="0" applyProtection="0">
      <alignment horizontal="left" vertical="center" indent="1"/>
    </xf>
    <xf numFmtId="0" fontId="20" fillId="53" borderId="13" applyNumberFormat="0" applyFont="0" applyAlignment="0" applyProtection="0"/>
    <xf numFmtId="4" fontId="20" fillId="79" borderId="21" applyNumberFormat="0" applyProtection="0">
      <alignment horizontal="left" vertical="center" indent="1"/>
    </xf>
    <xf numFmtId="0" fontId="38" fillId="64" borderId="20" applyNumberFormat="0" applyProtection="0">
      <alignment horizontal="left" vertical="top" indent="1"/>
    </xf>
    <xf numFmtId="0" fontId="1" fillId="86" borderId="20" applyNumberFormat="0" applyProtection="0">
      <alignment horizontal="left" vertical="top" indent="1"/>
    </xf>
    <xf numFmtId="0" fontId="1" fillId="81" borderId="20" applyNumberFormat="0" applyProtection="0">
      <alignment horizontal="left" vertical="top" indent="1"/>
    </xf>
    <xf numFmtId="4" fontId="20" fillId="74" borderId="13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0" fontId="20" fillId="81" borderId="20" applyNumberFormat="0" applyProtection="0">
      <alignment horizontal="left" vertical="top" indent="1"/>
    </xf>
    <xf numFmtId="4" fontId="20" fillId="79" borderId="21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45" fillId="92" borderId="21" applyNumberFormat="0" applyProtection="0">
      <alignment horizontal="left" vertical="center" indent="1"/>
    </xf>
    <xf numFmtId="4" fontId="20" fillId="81" borderId="13" applyNumberFormat="0" applyProtection="0">
      <alignment horizontal="right" vertical="center"/>
    </xf>
    <xf numFmtId="0" fontId="20" fillId="79" borderId="20" applyNumberFormat="0" applyProtection="0">
      <alignment horizontal="left" vertical="top" indent="1"/>
    </xf>
    <xf numFmtId="4" fontId="47" fillId="87" borderId="13" applyNumberFormat="0" applyProtection="0">
      <alignment horizontal="right" vertical="center"/>
    </xf>
    <xf numFmtId="4" fontId="28" fillId="89" borderId="20" applyNumberFormat="0" applyProtection="0">
      <alignment horizontal="left" vertical="center" indent="1"/>
    </xf>
    <xf numFmtId="4" fontId="20" fillId="81" borderId="13" applyNumberFormat="0" applyProtection="0">
      <alignment horizontal="right" vertical="center"/>
    </xf>
    <xf numFmtId="4" fontId="28" fillId="81" borderId="20" applyNumberFormat="0" applyProtection="0">
      <alignment horizontal="left" vertical="center" indent="1"/>
    </xf>
    <xf numFmtId="4" fontId="20" fillId="79" borderId="21" applyNumberFormat="0" applyProtection="0">
      <alignment horizontal="left" vertical="center" indent="1"/>
    </xf>
    <xf numFmtId="0" fontId="20" fillId="83" borderId="13" applyNumberFormat="0" applyProtection="0">
      <alignment horizontal="left" vertical="center" indent="1"/>
    </xf>
    <xf numFmtId="0" fontId="20" fillId="84" borderId="13" applyNumberFormat="0" applyProtection="0">
      <alignment horizontal="left" vertical="center" indent="1"/>
    </xf>
    <xf numFmtId="0" fontId="38" fillId="33" borderId="20" applyNumberFormat="0" applyProtection="0">
      <alignment horizontal="left" vertical="top" indent="1"/>
    </xf>
    <xf numFmtId="0" fontId="20" fillId="78" borderId="20" applyNumberFormat="0" applyProtection="0">
      <alignment horizontal="left" vertical="top" indent="1"/>
    </xf>
    <xf numFmtId="0" fontId="20" fillId="81" borderId="20" applyNumberFormat="0" applyProtection="0">
      <alignment horizontal="left" vertical="top" indent="1"/>
    </xf>
    <xf numFmtId="4" fontId="28" fillId="67" borderId="20" applyNumberFormat="0" applyProtection="0">
      <alignment horizontal="right" vertical="center"/>
    </xf>
    <xf numFmtId="0" fontId="20" fillId="79" borderId="13" applyNumberFormat="0" applyProtection="0">
      <alignment horizontal="left" vertical="center" indent="1"/>
    </xf>
    <xf numFmtId="0" fontId="1" fillId="66" borderId="20" applyNumberFormat="0" applyProtection="0">
      <alignment horizontal="left" vertical="center" indent="1"/>
    </xf>
    <xf numFmtId="4" fontId="28" fillId="70" borderId="20" applyNumberFormat="0" applyProtection="0">
      <alignment horizontal="right" vertical="center"/>
    </xf>
    <xf numFmtId="4" fontId="20" fillId="74" borderId="13" applyNumberFormat="0" applyProtection="0">
      <alignment horizontal="right" vertical="center"/>
    </xf>
    <xf numFmtId="0" fontId="1" fillId="85" borderId="20" applyNumberFormat="0" applyProtection="0">
      <alignment horizontal="left" vertical="top" indent="1"/>
    </xf>
    <xf numFmtId="0" fontId="20" fillId="84" borderId="13" applyNumberFormat="0" applyProtection="0">
      <alignment horizontal="left" vertical="center" indent="1"/>
    </xf>
    <xf numFmtId="4" fontId="38" fillId="64" borderId="20" applyNumberFormat="0" applyProtection="0">
      <alignment vertical="center"/>
    </xf>
    <xf numFmtId="0" fontId="20" fillId="84" borderId="13" applyNumberFormat="0" applyProtection="0">
      <alignment horizontal="left" vertical="center" indent="1"/>
    </xf>
    <xf numFmtId="4" fontId="20" fillId="76" borderId="13" applyNumberFormat="0" applyProtection="0">
      <alignment horizontal="right" vertical="center"/>
    </xf>
    <xf numFmtId="4" fontId="44" fillId="88" borderId="20" applyNumberFormat="0" applyProtection="0">
      <alignment vertical="center"/>
    </xf>
    <xf numFmtId="0" fontId="1" fillId="86" borderId="20" applyNumberFormat="0" applyProtection="0">
      <alignment horizontal="left" vertical="top" indent="1"/>
    </xf>
    <xf numFmtId="4" fontId="20" fillId="71" borderId="13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0" fontId="38" fillId="33" borderId="20" applyNumberFormat="0" applyProtection="0">
      <alignment horizontal="left" vertical="top" indent="1"/>
    </xf>
    <xf numFmtId="0" fontId="20" fillId="84" borderId="20" applyNumberFormat="0" applyProtection="0">
      <alignment horizontal="left" vertical="top" indent="1"/>
    </xf>
    <xf numFmtId="4" fontId="1" fillId="78" borderId="21" applyNumberFormat="0" applyProtection="0">
      <alignment horizontal="left" vertical="center" indent="1"/>
    </xf>
    <xf numFmtId="4" fontId="20" fillId="72" borderId="13" applyNumberFormat="0" applyProtection="0">
      <alignment horizontal="right" vertical="center"/>
    </xf>
    <xf numFmtId="4" fontId="20" fillId="73" borderId="13" applyNumberFormat="0" applyProtection="0">
      <alignment horizontal="right" vertical="center"/>
    </xf>
    <xf numFmtId="0" fontId="20" fillId="78" borderId="20" applyNumberFormat="0" applyProtection="0">
      <alignment horizontal="left" vertical="top" indent="1"/>
    </xf>
    <xf numFmtId="0" fontId="1" fillId="84" borderId="20" applyNumberFormat="0" applyProtection="0">
      <alignment horizontal="left" vertical="top" indent="1"/>
    </xf>
    <xf numFmtId="0" fontId="1" fillId="87" borderId="26" applyNumberFormat="0">
      <protection locked="0"/>
    </xf>
    <xf numFmtId="0" fontId="20" fillId="53" borderId="13" applyNumberFormat="0" applyFont="0" applyAlignment="0" applyProtection="0"/>
    <xf numFmtId="0" fontId="20" fillId="84" borderId="13" applyNumberFormat="0" applyProtection="0">
      <alignment horizontal="left" vertical="center" indent="1"/>
    </xf>
    <xf numFmtId="4" fontId="20" fillId="67" borderId="13" applyNumberFormat="0" applyProtection="0">
      <alignment horizontal="right" vertical="center"/>
    </xf>
    <xf numFmtId="4" fontId="28" fillId="71" borderId="20" applyNumberFormat="0" applyProtection="0">
      <alignment horizontal="right" vertical="center"/>
    </xf>
    <xf numFmtId="0" fontId="20" fillId="83" borderId="13" applyNumberFormat="0" applyProtection="0">
      <alignment horizontal="left" vertical="center" indent="1"/>
    </xf>
    <xf numFmtId="4" fontId="38" fillId="64" borderId="20" applyNumberFormat="0" applyProtection="0">
      <alignment vertical="center"/>
    </xf>
    <xf numFmtId="4" fontId="20" fillId="73" borderId="13" applyNumberFormat="0" applyProtection="0">
      <alignment horizontal="right" vertical="center"/>
    </xf>
    <xf numFmtId="0" fontId="1" fillId="81" borderId="20" applyNumberFormat="0" applyProtection="0">
      <alignment horizontal="left" vertical="top" indent="1"/>
    </xf>
    <xf numFmtId="4" fontId="38" fillId="33" borderId="20" applyNumberFormat="0" applyProtection="0">
      <alignment horizontal="left" vertical="center" indent="1"/>
    </xf>
    <xf numFmtId="4" fontId="45" fillId="92" borderId="21" applyNumberFormat="0" applyProtection="0">
      <alignment horizontal="left" vertical="center" indent="1"/>
    </xf>
    <xf numFmtId="0" fontId="1" fillId="87" borderId="26" applyNumberFormat="0">
      <protection locked="0"/>
    </xf>
    <xf numFmtId="0" fontId="20" fillId="79" borderId="13" applyNumberFormat="0" applyProtection="0">
      <alignment horizontal="left" vertical="center" indent="1"/>
    </xf>
    <xf numFmtId="4" fontId="20" fillId="67" borderId="13" applyNumberFormat="0" applyProtection="0">
      <alignment horizontal="right" vertical="center"/>
    </xf>
    <xf numFmtId="0" fontId="20" fillId="83" borderId="13" applyNumberFormat="0" applyProtection="0">
      <alignment horizontal="left" vertical="center" indent="1"/>
    </xf>
    <xf numFmtId="4" fontId="20" fillId="68" borderId="13" applyNumberFormat="0" applyProtection="0">
      <alignment horizontal="right" vertical="center"/>
    </xf>
    <xf numFmtId="4" fontId="20" fillId="64" borderId="13" applyNumberFormat="0" applyProtection="0">
      <alignment vertical="center"/>
    </xf>
    <xf numFmtId="0" fontId="1" fillId="66" borderId="20" applyNumberFormat="0" applyProtection="0">
      <alignment horizontal="left" vertical="center" indent="1"/>
    </xf>
    <xf numFmtId="4" fontId="20" fillId="73" borderId="13" applyNumberFormat="0" applyProtection="0">
      <alignment horizontal="right" vertical="center"/>
    </xf>
    <xf numFmtId="4" fontId="20" fillId="77" borderId="21" applyNumberFormat="0" applyProtection="0">
      <alignment horizontal="left" vertical="center" indent="1"/>
    </xf>
    <xf numFmtId="4" fontId="20" fillId="81" borderId="21" applyNumberFormat="0" applyProtection="0">
      <alignment horizontal="left" vertical="center" indent="1"/>
    </xf>
    <xf numFmtId="0" fontId="1" fillId="81" borderId="20" applyNumberFormat="0" applyProtection="0">
      <alignment horizontal="left" vertical="top" indent="1"/>
    </xf>
    <xf numFmtId="4" fontId="20" fillId="79" borderId="21" applyNumberFormat="0" applyProtection="0">
      <alignment horizontal="left" vertical="center" indent="1"/>
    </xf>
    <xf numFmtId="4" fontId="20" fillId="71" borderId="13" applyNumberFormat="0" applyProtection="0">
      <alignment horizontal="right" vertical="center"/>
    </xf>
    <xf numFmtId="4" fontId="28" fillId="67" borderId="20" applyNumberFormat="0" applyProtection="0">
      <alignment horizontal="right" vertical="center"/>
    </xf>
    <xf numFmtId="4" fontId="38" fillId="64" borderId="20" applyNumberFormat="0" applyProtection="0">
      <alignment vertical="center"/>
    </xf>
    <xf numFmtId="0" fontId="20" fillId="81" borderId="20" applyNumberFormat="0" applyProtection="0">
      <alignment horizontal="left" vertical="top" indent="1"/>
    </xf>
    <xf numFmtId="4" fontId="1" fillId="78" borderId="21" applyNumberFormat="0" applyProtection="0">
      <alignment horizontal="left" vertical="center" indent="1"/>
    </xf>
    <xf numFmtId="0" fontId="28" fillId="89" borderId="20" applyNumberFormat="0" applyProtection="0">
      <alignment horizontal="left" vertical="top" indent="1"/>
    </xf>
    <xf numFmtId="0" fontId="1" fillId="80" borderId="20" applyNumberFormat="0" applyProtection="0">
      <alignment horizontal="left" vertical="center" indent="1"/>
    </xf>
    <xf numFmtId="0" fontId="20" fillId="84" borderId="13" applyNumberFormat="0" applyProtection="0">
      <alignment horizontal="left" vertical="center" indent="1"/>
    </xf>
    <xf numFmtId="4" fontId="20" fillId="79" borderId="21" applyNumberFormat="0" applyProtection="0">
      <alignment horizontal="left" vertical="center" indent="1"/>
    </xf>
    <xf numFmtId="4" fontId="20" fillId="33" borderId="13" applyNumberFormat="0" applyProtection="0">
      <alignment horizontal="left" vertical="center" indent="1"/>
    </xf>
    <xf numFmtId="0" fontId="20" fillId="78" borderId="20" applyNumberFormat="0" applyProtection="0">
      <alignment horizontal="left" vertical="top" indent="1"/>
    </xf>
    <xf numFmtId="4" fontId="20" fillId="77" borderId="21" applyNumberFormat="0" applyProtection="0">
      <alignment horizontal="left" vertical="center" indent="1"/>
    </xf>
    <xf numFmtId="4" fontId="39" fillId="33" borderId="13" applyNumberFormat="0" applyProtection="0">
      <alignment vertical="center"/>
    </xf>
    <xf numFmtId="4" fontId="1" fillId="78" borderId="21" applyNumberFormat="0" applyProtection="0">
      <alignment horizontal="left" vertical="center" indent="1"/>
    </xf>
    <xf numFmtId="4" fontId="20" fillId="75" borderId="13" applyNumberFormat="0" applyProtection="0">
      <alignment horizontal="right" vertical="center"/>
    </xf>
    <xf numFmtId="4" fontId="39" fillId="89" borderId="26" applyNumberFormat="0" applyProtection="0">
      <alignment vertical="center"/>
    </xf>
    <xf numFmtId="4" fontId="39" fillId="89" borderId="26" applyNumberFormat="0" applyProtection="0">
      <alignment vertical="center"/>
    </xf>
    <xf numFmtId="4" fontId="20" fillId="68" borderId="13" applyNumberFormat="0" applyProtection="0">
      <alignment horizontal="right" vertical="center"/>
    </xf>
    <xf numFmtId="4" fontId="39" fillId="33" borderId="13" applyNumberFormat="0" applyProtection="0">
      <alignment vertical="center"/>
    </xf>
    <xf numFmtId="0" fontId="20" fillId="84" borderId="20" applyNumberFormat="0" applyProtection="0">
      <alignment horizontal="left" vertical="top" indent="1"/>
    </xf>
    <xf numFmtId="4" fontId="43" fillId="88" borderId="20" applyNumberFormat="0" applyProtection="0">
      <alignment vertical="center"/>
    </xf>
    <xf numFmtId="4" fontId="20" fillId="67" borderId="13" applyNumberFormat="0" applyProtection="0">
      <alignment horizontal="right" vertical="center"/>
    </xf>
    <xf numFmtId="4" fontId="20" fillId="79" borderId="21" applyNumberFormat="0" applyProtection="0">
      <alignment horizontal="left" vertical="center" indent="1"/>
    </xf>
    <xf numFmtId="0" fontId="20" fillId="82" borderId="13" applyNumberFormat="0" applyProtection="0">
      <alignment horizontal="left" vertical="center" indent="1"/>
    </xf>
    <xf numFmtId="0" fontId="20" fillId="81" borderId="20" applyNumberFormat="0" applyProtection="0">
      <alignment horizontal="left" vertical="top" indent="1"/>
    </xf>
    <xf numFmtId="0" fontId="20" fillId="79" borderId="13" applyNumberFormat="0" applyProtection="0">
      <alignment horizontal="left" vertical="center" indent="1"/>
    </xf>
    <xf numFmtId="4" fontId="28" fillId="71" borderId="20" applyNumberFormat="0" applyProtection="0">
      <alignment horizontal="right" vertical="center"/>
    </xf>
    <xf numFmtId="0" fontId="20" fillId="82" borderId="13" applyNumberFormat="0" applyProtection="0">
      <alignment horizontal="left" vertical="center" indent="1"/>
    </xf>
    <xf numFmtId="4" fontId="20" fillId="77" borderId="21" applyNumberFormat="0" applyProtection="0">
      <alignment horizontal="left" vertical="center" indent="1"/>
    </xf>
    <xf numFmtId="4" fontId="20" fillId="72" borderId="13" applyNumberFormat="0" applyProtection="0">
      <alignment horizontal="right" vertical="center"/>
    </xf>
    <xf numFmtId="0" fontId="21" fillId="78" borderId="24" applyBorder="0"/>
    <xf numFmtId="0" fontId="20" fillId="84" borderId="13" applyNumberFormat="0" applyProtection="0">
      <alignment horizontal="left" vertical="center" indent="1"/>
    </xf>
    <xf numFmtId="0" fontId="1" fillId="66" borderId="20" applyNumberFormat="0" applyProtection="0">
      <alignment horizontal="left" vertical="top" indent="1"/>
    </xf>
    <xf numFmtId="0" fontId="1" fillId="86" borderId="20" applyNumberFormat="0" applyProtection="0">
      <alignment horizontal="left" vertical="center" indent="1"/>
    </xf>
    <xf numFmtId="4" fontId="38" fillId="33" borderId="20" applyNumberFormat="0" applyProtection="0">
      <alignment horizontal="left" vertical="center" indent="1"/>
    </xf>
    <xf numFmtId="0" fontId="20" fillId="83" borderId="13" applyNumberFormat="0" applyProtection="0">
      <alignment horizontal="left" vertical="center" indent="1"/>
    </xf>
    <xf numFmtId="4" fontId="44" fillId="79" borderId="20" applyNumberFormat="0" applyProtection="0">
      <alignment horizontal="right" vertical="center"/>
    </xf>
    <xf numFmtId="0" fontId="1" fillId="80" borderId="20" applyNumberFormat="0" applyProtection="0">
      <alignment horizontal="left" vertical="top" indent="1"/>
    </xf>
    <xf numFmtId="0" fontId="20" fillId="81" borderId="20" applyNumberFormat="0" applyProtection="0">
      <alignment horizontal="left" vertical="top" indent="1"/>
    </xf>
    <xf numFmtId="0" fontId="30" fillId="0" borderId="25" applyNumberFormat="0" applyFill="0" applyAlignment="0" applyProtection="0"/>
    <xf numFmtId="0" fontId="1" fillId="66" borderId="20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0" fontId="1" fillId="87" borderId="26" applyNumberFormat="0">
      <protection locked="0"/>
    </xf>
    <xf numFmtId="0" fontId="20" fillId="81" borderId="20" applyNumberFormat="0" applyProtection="0">
      <alignment horizontal="left" vertical="top" indent="1"/>
    </xf>
    <xf numFmtId="4" fontId="20" fillId="76" borderId="13" applyNumberFormat="0" applyProtection="0">
      <alignment horizontal="right" vertical="center"/>
    </xf>
    <xf numFmtId="0" fontId="1" fillId="66" borderId="20" applyNumberFormat="0" applyProtection="0">
      <alignment horizontal="left" vertical="center" indent="1"/>
    </xf>
    <xf numFmtId="0" fontId="1" fillId="86" borderId="20" applyNumberFormat="0" applyProtection="0">
      <alignment horizontal="left" vertical="center" indent="1"/>
    </xf>
    <xf numFmtId="0" fontId="28" fillId="88" borderId="20" applyNumberFormat="0" applyProtection="0">
      <alignment horizontal="left" vertical="top" indent="1"/>
    </xf>
    <xf numFmtId="4" fontId="20" fillId="76" borderId="13" applyNumberFormat="0" applyProtection="0">
      <alignment horizontal="right" vertical="center"/>
    </xf>
    <xf numFmtId="4" fontId="38" fillId="64" borderId="20" applyNumberFormat="0" applyProtection="0">
      <alignment vertical="center"/>
    </xf>
    <xf numFmtId="0" fontId="20" fillId="79" borderId="20" applyNumberFormat="0" applyProtection="0">
      <alignment horizontal="left" vertical="top" indent="1"/>
    </xf>
    <xf numFmtId="0" fontId="20" fillId="53" borderId="13" applyNumberFormat="0" applyFont="0" applyAlignment="0" applyProtection="0"/>
    <xf numFmtId="4" fontId="20" fillId="81" borderId="21" applyNumberFormat="0" applyProtection="0">
      <alignment horizontal="left" vertical="center" indent="1"/>
    </xf>
    <xf numFmtId="4" fontId="20" fillId="70" borderId="21" applyNumberFormat="0" applyProtection="0">
      <alignment horizontal="right" vertical="center"/>
    </xf>
    <xf numFmtId="4" fontId="20" fillId="77" borderId="21" applyNumberFormat="0" applyProtection="0">
      <alignment horizontal="left" vertical="center" indent="1"/>
    </xf>
    <xf numFmtId="4" fontId="20" fillId="67" borderId="13" applyNumberFormat="0" applyProtection="0">
      <alignment horizontal="right" vertical="center"/>
    </xf>
    <xf numFmtId="4" fontId="20" fillId="79" borderId="21" applyNumberFormat="0" applyProtection="0">
      <alignment horizontal="left" vertical="center" indent="1"/>
    </xf>
    <xf numFmtId="4" fontId="45" fillId="92" borderId="21" applyNumberFormat="0" applyProtection="0">
      <alignment horizontal="left" vertical="center" indent="1"/>
    </xf>
    <xf numFmtId="0" fontId="20" fillId="84" borderId="20" applyNumberFormat="0" applyProtection="0">
      <alignment horizontal="left" vertical="top" indent="1"/>
    </xf>
    <xf numFmtId="4" fontId="28" fillId="88" borderId="20" applyNumberFormat="0" applyProtection="0">
      <alignment vertical="center"/>
    </xf>
    <xf numFmtId="4" fontId="20" fillId="73" borderId="13" applyNumberFormat="0" applyProtection="0">
      <alignment horizontal="right" vertical="center"/>
    </xf>
    <xf numFmtId="0" fontId="20" fillId="82" borderId="13" applyNumberFormat="0" applyProtection="0">
      <alignment horizontal="left" vertical="center" indent="1"/>
    </xf>
    <xf numFmtId="0" fontId="20" fillId="79" borderId="13" applyNumberFormat="0" applyProtection="0">
      <alignment horizontal="left" vertical="center" indent="1"/>
    </xf>
    <xf numFmtId="4" fontId="20" fillId="64" borderId="13" applyNumberFormat="0" applyProtection="0">
      <alignment vertical="center"/>
    </xf>
    <xf numFmtId="4" fontId="20" fillId="79" borderId="21" applyNumberFormat="0" applyProtection="0">
      <alignment horizontal="left" vertical="center" indent="1"/>
    </xf>
    <xf numFmtId="4" fontId="20" fillId="81" borderId="21" applyNumberFormat="0" applyProtection="0">
      <alignment horizontal="left" vertical="center" indent="1"/>
    </xf>
    <xf numFmtId="0" fontId="20" fillId="79" borderId="20" applyNumberFormat="0" applyProtection="0">
      <alignment horizontal="left" vertical="top" indent="1"/>
    </xf>
    <xf numFmtId="4" fontId="20" fillId="64" borderId="13" applyNumberFormat="0" applyProtection="0">
      <alignment vertical="center"/>
    </xf>
    <xf numFmtId="4" fontId="43" fillId="82" borderId="20" applyNumberFormat="0" applyProtection="0">
      <alignment horizontal="left" vertical="center" indent="1"/>
    </xf>
    <xf numFmtId="4" fontId="20" fillId="0" borderId="13" applyNumberFormat="0" applyProtection="0">
      <alignment horizontal="right" vertical="center"/>
    </xf>
    <xf numFmtId="0" fontId="20" fillId="83" borderId="13" applyNumberFormat="0" applyProtection="0">
      <alignment horizontal="left" vertical="center" indent="1"/>
    </xf>
    <xf numFmtId="4" fontId="20" fillId="81" borderId="13" applyNumberFormat="0" applyProtection="0">
      <alignment horizontal="right" vertical="center"/>
    </xf>
    <xf numFmtId="4" fontId="1" fillId="78" borderId="21" applyNumberFormat="0" applyProtection="0">
      <alignment horizontal="left" vertical="center" indent="1"/>
    </xf>
    <xf numFmtId="0" fontId="43" fillId="81" borderId="20" applyNumberFormat="0" applyProtection="0">
      <alignment horizontal="left" vertical="top" indent="1"/>
    </xf>
    <xf numFmtId="4" fontId="1" fillId="78" borderId="21" applyNumberFormat="0" applyProtection="0">
      <alignment horizontal="left" vertical="center" indent="1"/>
    </xf>
    <xf numFmtId="0" fontId="1" fillId="78" borderId="20" applyNumberFormat="0" applyProtection="0">
      <alignment horizontal="left" vertical="top" indent="1"/>
    </xf>
    <xf numFmtId="4" fontId="20" fillId="74" borderId="13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4" fontId="20" fillId="74" borderId="13" applyNumberFormat="0" applyProtection="0">
      <alignment horizontal="right" vertical="center"/>
    </xf>
    <xf numFmtId="0" fontId="43" fillId="88" borderId="20" applyNumberFormat="0" applyProtection="0">
      <alignment horizontal="left" vertical="top" indent="1"/>
    </xf>
    <xf numFmtId="4" fontId="47" fillId="87" borderId="13" applyNumberFormat="0" applyProtection="0">
      <alignment horizontal="right" vertical="center"/>
    </xf>
    <xf numFmtId="0" fontId="20" fillId="84" borderId="20" applyNumberFormat="0" applyProtection="0">
      <alignment horizontal="left" vertical="top" indent="1"/>
    </xf>
    <xf numFmtId="4" fontId="20" fillId="64" borderId="13" applyNumberFormat="0" applyProtection="0">
      <alignment vertical="center"/>
    </xf>
    <xf numFmtId="4" fontId="20" fillId="0" borderId="13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0" fontId="1" fillId="66" borderId="20" applyNumberFormat="0" applyProtection="0">
      <alignment horizontal="left" vertical="center" indent="1"/>
    </xf>
    <xf numFmtId="4" fontId="20" fillId="79" borderId="21" applyNumberFormat="0" applyProtection="0">
      <alignment horizontal="left" vertical="center" indent="1"/>
    </xf>
    <xf numFmtId="4" fontId="20" fillId="71" borderId="13" applyNumberFormat="0" applyProtection="0">
      <alignment horizontal="right" vertical="center"/>
    </xf>
    <xf numFmtId="0" fontId="1" fillId="66" borderId="20" applyNumberFormat="0" applyProtection="0">
      <alignment horizontal="left" vertical="center" indent="1"/>
    </xf>
    <xf numFmtId="4" fontId="20" fillId="68" borderId="13" applyNumberFormat="0" applyProtection="0">
      <alignment horizontal="right" vertical="center"/>
    </xf>
    <xf numFmtId="0" fontId="1" fillId="85" borderId="20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28" fillId="71" borderId="20" applyNumberFormat="0" applyProtection="0">
      <alignment horizontal="right" vertical="center"/>
    </xf>
    <xf numFmtId="4" fontId="20" fillId="33" borderId="13" applyNumberFormat="0" applyProtection="0">
      <alignment horizontal="left" vertical="center" indent="1"/>
    </xf>
    <xf numFmtId="0" fontId="20" fillId="79" borderId="20" applyNumberFormat="0" applyProtection="0">
      <alignment horizontal="left" vertical="top" indent="1"/>
    </xf>
    <xf numFmtId="4" fontId="39" fillId="33" borderId="13" applyNumberFormat="0" applyProtection="0">
      <alignment vertical="center"/>
    </xf>
    <xf numFmtId="0" fontId="20" fillId="79" borderId="20" applyNumberFormat="0" applyProtection="0">
      <alignment horizontal="left" vertical="top" indent="1"/>
    </xf>
    <xf numFmtId="4" fontId="28" fillId="67" borderId="20" applyNumberFormat="0" applyProtection="0">
      <alignment horizontal="right" vertical="center"/>
    </xf>
    <xf numFmtId="4" fontId="20" fillId="79" borderId="21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0" fontId="20" fillId="83" borderId="13" applyNumberFormat="0" applyProtection="0">
      <alignment horizontal="left" vertical="center" indent="1"/>
    </xf>
    <xf numFmtId="0" fontId="1" fillId="80" borderId="20" applyNumberFormat="0" applyProtection="0">
      <alignment horizontal="left" vertical="center" indent="1"/>
    </xf>
    <xf numFmtId="4" fontId="28" fillId="70" borderId="20" applyNumberFormat="0" applyProtection="0">
      <alignment horizontal="right" vertical="center"/>
    </xf>
    <xf numFmtId="4" fontId="20" fillId="77" borderId="21" applyNumberFormat="0" applyProtection="0">
      <alignment horizontal="left" vertical="center" indent="1"/>
    </xf>
    <xf numFmtId="0" fontId="1" fillId="85" borderId="20" applyNumberFormat="0" applyProtection="0">
      <alignment horizontal="left" vertical="center" indent="1"/>
    </xf>
    <xf numFmtId="0" fontId="43" fillId="81" borderId="20" applyNumberFormat="0" applyProtection="0">
      <alignment horizontal="left" vertical="top" indent="1"/>
    </xf>
    <xf numFmtId="0" fontId="20" fillId="82" borderId="13" applyNumberFormat="0" applyProtection="0">
      <alignment horizontal="left" vertical="center" indent="1"/>
    </xf>
    <xf numFmtId="0" fontId="1" fillId="80" borderId="20" applyNumberFormat="0" applyProtection="0">
      <alignment horizontal="left" vertical="center" indent="1"/>
    </xf>
    <xf numFmtId="4" fontId="20" fillId="64" borderId="13" applyNumberFormat="0" applyProtection="0">
      <alignment vertical="center"/>
    </xf>
    <xf numFmtId="0" fontId="20" fillId="78" borderId="20" applyNumberFormat="0" applyProtection="0">
      <alignment horizontal="left" vertical="top" indent="1"/>
    </xf>
    <xf numFmtId="0" fontId="1" fillId="81" borderId="20" applyNumberFormat="0" applyProtection="0">
      <alignment horizontal="left" vertical="top" indent="1"/>
    </xf>
    <xf numFmtId="0" fontId="20" fillId="83" borderId="13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0" fontId="20" fillId="81" borderId="20" applyNumberFormat="0" applyProtection="0">
      <alignment horizontal="left" vertical="top" indent="1"/>
    </xf>
    <xf numFmtId="4" fontId="20" fillId="70" borderId="21" applyNumberFormat="0" applyProtection="0">
      <alignment horizontal="right" vertical="center"/>
    </xf>
    <xf numFmtId="4" fontId="28" fillId="88" borderId="20" applyNumberFormat="0" applyProtection="0">
      <alignment vertical="center"/>
    </xf>
    <xf numFmtId="0" fontId="20" fillId="79" borderId="20" applyNumberFormat="0" applyProtection="0">
      <alignment horizontal="left" vertical="top" indent="1"/>
    </xf>
    <xf numFmtId="4" fontId="20" fillId="73" borderId="13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4" fontId="20" fillId="68" borderId="13" applyNumberFormat="0" applyProtection="0">
      <alignment horizontal="right" vertical="center"/>
    </xf>
    <xf numFmtId="0" fontId="1" fillId="86" borderId="20" applyNumberFormat="0" applyProtection="0">
      <alignment horizontal="left" vertical="center" indent="1"/>
    </xf>
    <xf numFmtId="4" fontId="20" fillId="33" borderId="13" applyNumberFormat="0" applyProtection="0">
      <alignment horizontal="left" vertical="center" indent="1"/>
    </xf>
    <xf numFmtId="0" fontId="20" fillId="93" borderId="26"/>
    <xf numFmtId="0" fontId="20" fillId="79" borderId="13" applyNumberFormat="0" applyProtection="0">
      <alignment horizontal="left" vertical="center" indent="1"/>
    </xf>
    <xf numFmtId="4" fontId="20" fillId="74" borderId="13" applyNumberFormat="0" applyProtection="0">
      <alignment horizontal="right" vertical="center"/>
    </xf>
    <xf numFmtId="4" fontId="20" fillId="67" borderId="13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0" fontId="1" fillId="80" borderId="20" applyNumberFormat="0" applyProtection="0">
      <alignment horizontal="left" vertical="center" indent="1"/>
    </xf>
    <xf numFmtId="0" fontId="28" fillId="81" borderId="20" applyNumberFormat="0" applyProtection="0">
      <alignment horizontal="left" vertical="top" indent="1"/>
    </xf>
    <xf numFmtId="4" fontId="20" fillId="65" borderId="13" applyNumberFormat="0" applyProtection="0">
      <alignment horizontal="left" vertical="center" indent="1"/>
    </xf>
    <xf numFmtId="0" fontId="1" fillId="78" borderId="20" applyNumberFormat="0" applyProtection="0">
      <alignment horizontal="left" vertical="center" indent="1"/>
    </xf>
    <xf numFmtId="0" fontId="1" fillId="79" borderId="20" applyNumberFormat="0" applyProtection="0">
      <alignment horizontal="left" vertical="top" indent="1"/>
    </xf>
    <xf numFmtId="0" fontId="35" fillId="54" borderId="13" applyNumberFormat="0" applyAlignment="0" applyProtection="0"/>
    <xf numFmtId="4" fontId="20" fillId="0" borderId="13" applyNumberFormat="0" applyProtection="0">
      <alignment horizontal="right" vertical="center"/>
    </xf>
    <xf numFmtId="0" fontId="20" fillId="84" borderId="20" applyNumberFormat="0" applyProtection="0">
      <alignment horizontal="left" vertical="top" indent="1"/>
    </xf>
    <xf numFmtId="4" fontId="28" fillId="76" borderId="20" applyNumberFormat="0" applyProtection="0">
      <alignment horizontal="right" vertical="center"/>
    </xf>
    <xf numFmtId="0" fontId="1" fillId="84" borderId="20" applyNumberFormat="0" applyProtection="0">
      <alignment horizontal="left" vertical="top" indent="1"/>
    </xf>
    <xf numFmtId="4" fontId="20" fillId="67" borderId="13" applyNumberFormat="0" applyProtection="0">
      <alignment horizontal="right" vertical="center"/>
    </xf>
    <xf numFmtId="0" fontId="20" fillId="82" borderId="13" applyNumberFormat="0" applyProtection="0">
      <alignment horizontal="left" vertical="center" indent="1"/>
    </xf>
    <xf numFmtId="4" fontId="20" fillId="74" borderId="13" applyNumberFormat="0" applyProtection="0">
      <alignment horizontal="right" vertical="center"/>
    </xf>
    <xf numFmtId="4" fontId="28" fillId="81" borderId="20" applyNumberFormat="0" applyProtection="0">
      <alignment horizontal="right" vertical="center"/>
    </xf>
    <xf numFmtId="0" fontId="1" fillId="85" borderId="20" applyNumberFormat="0" applyProtection="0">
      <alignment horizontal="left" vertical="top" indent="1"/>
    </xf>
    <xf numFmtId="0" fontId="20" fillId="82" borderId="13" applyNumberFormat="0" applyProtection="0">
      <alignment horizontal="left" vertical="center" indent="1"/>
    </xf>
    <xf numFmtId="0" fontId="20" fillId="79" borderId="13" applyNumberFormat="0" applyProtection="0">
      <alignment horizontal="left" vertical="center" indent="1"/>
    </xf>
    <xf numFmtId="4" fontId="20" fillId="68" borderId="13" applyNumberFormat="0" applyProtection="0">
      <alignment horizontal="right" vertical="center"/>
    </xf>
    <xf numFmtId="4" fontId="28" fillId="74" borderId="20" applyNumberFormat="0" applyProtection="0">
      <alignment horizontal="right" vertical="center"/>
    </xf>
    <xf numFmtId="0" fontId="20" fillId="84" borderId="20" applyNumberFormat="0" applyProtection="0">
      <alignment horizontal="left" vertical="top" indent="1"/>
    </xf>
    <xf numFmtId="4" fontId="20" fillId="71" borderId="13" applyNumberFormat="0" applyProtection="0">
      <alignment horizontal="right" vertical="center"/>
    </xf>
    <xf numFmtId="4" fontId="20" fillId="74" borderId="13" applyNumberFormat="0" applyProtection="0">
      <alignment horizontal="right" vertical="center"/>
    </xf>
    <xf numFmtId="0" fontId="20" fillId="53" borderId="13" applyNumberFormat="0" applyFont="0" applyAlignment="0" applyProtection="0"/>
    <xf numFmtId="0" fontId="20" fillId="83" borderId="13" applyNumberFormat="0" applyProtection="0">
      <alignment horizontal="left" vertical="center" indent="1"/>
    </xf>
    <xf numFmtId="4" fontId="43" fillId="82" borderId="20" applyNumberFormat="0" applyProtection="0">
      <alignment horizontal="left" vertical="center" indent="1"/>
    </xf>
    <xf numFmtId="0" fontId="38" fillId="33" borderId="20" applyNumberFormat="0" applyProtection="0">
      <alignment horizontal="left" vertical="top" indent="1"/>
    </xf>
    <xf numFmtId="0" fontId="1" fillId="86" borderId="20" applyNumberFormat="0" applyProtection="0">
      <alignment horizontal="left" vertical="center" indent="1"/>
    </xf>
    <xf numFmtId="4" fontId="20" fillId="64" borderId="13" applyNumberFormat="0" applyProtection="0">
      <alignment vertical="center"/>
    </xf>
    <xf numFmtId="0" fontId="20" fillId="79" borderId="20" applyNumberFormat="0" applyProtection="0">
      <alignment horizontal="left" vertical="top" indent="1"/>
    </xf>
    <xf numFmtId="0" fontId="1" fillId="79" borderId="20" applyNumberFormat="0" applyProtection="0">
      <alignment horizontal="left" vertical="top" indent="1"/>
    </xf>
    <xf numFmtId="0" fontId="1" fillId="79" borderId="20" applyNumberFormat="0" applyProtection="0">
      <alignment horizontal="left" vertical="center" indent="1"/>
    </xf>
    <xf numFmtId="0" fontId="1" fillId="80" borderId="20" applyNumberFormat="0" applyProtection="0">
      <alignment horizontal="left" vertical="top" indent="1"/>
    </xf>
    <xf numFmtId="0" fontId="20" fillId="79" borderId="13" applyNumberFormat="0" applyProtection="0">
      <alignment horizontal="left" vertical="center" indent="1"/>
    </xf>
    <xf numFmtId="4" fontId="20" fillId="70" borderId="21" applyNumberFormat="0" applyProtection="0">
      <alignment horizontal="right" vertical="center"/>
    </xf>
    <xf numFmtId="4" fontId="20" fillId="72" borderId="13" applyNumberFormat="0" applyProtection="0">
      <alignment horizontal="right" vertical="center"/>
    </xf>
    <xf numFmtId="4" fontId="20" fillId="67" borderId="13" applyNumberFormat="0" applyProtection="0">
      <alignment horizontal="right" vertical="center"/>
    </xf>
    <xf numFmtId="4" fontId="39" fillId="33" borderId="13" applyNumberFormat="0" applyProtection="0">
      <alignment vertical="center"/>
    </xf>
    <xf numFmtId="4" fontId="38" fillId="64" borderId="20" applyNumberFormat="0" applyProtection="0">
      <alignment vertical="center"/>
    </xf>
    <xf numFmtId="4" fontId="40" fillId="33" borderId="20" applyNumberFormat="0" applyProtection="0">
      <alignment vertical="center"/>
    </xf>
    <xf numFmtId="4" fontId="20" fillId="72" borderId="13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4" fontId="43" fillId="82" borderId="20" applyNumberFormat="0" applyProtection="0">
      <alignment horizontal="left" vertical="center" indent="1"/>
    </xf>
    <xf numFmtId="4" fontId="20" fillId="81" borderId="13" applyNumberFormat="0" applyProtection="0">
      <alignment horizontal="right" vertical="center"/>
    </xf>
    <xf numFmtId="4" fontId="20" fillId="73" borderId="13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4" fontId="43" fillId="82" borderId="20" applyNumberFormat="0" applyProtection="0">
      <alignment horizontal="left" vertical="center" indent="1"/>
    </xf>
    <xf numFmtId="0" fontId="1" fillId="78" borderId="20" applyNumberFormat="0" applyProtection="0">
      <alignment horizontal="left" vertical="top" indent="1"/>
    </xf>
    <xf numFmtId="0" fontId="1" fillId="80" borderId="20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20" fillId="71" borderId="13" applyNumberFormat="0" applyProtection="0">
      <alignment horizontal="right" vertical="center"/>
    </xf>
    <xf numFmtId="0" fontId="28" fillId="66" borderId="20" applyNumberFormat="0" applyProtection="0">
      <alignment horizontal="left" vertical="top" indent="1"/>
    </xf>
    <xf numFmtId="4" fontId="20" fillId="72" borderId="13" applyNumberFormat="0" applyProtection="0">
      <alignment horizontal="right" vertical="center"/>
    </xf>
    <xf numFmtId="4" fontId="1" fillId="78" borderId="21" applyNumberFormat="0" applyProtection="0">
      <alignment horizontal="left" vertical="center" indent="1"/>
    </xf>
    <xf numFmtId="0" fontId="1" fillId="79" borderId="20" applyNumberFormat="0" applyProtection="0">
      <alignment horizontal="left" vertical="top" indent="1"/>
    </xf>
    <xf numFmtId="0" fontId="43" fillId="81" borderId="20" applyNumberFormat="0" applyProtection="0">
      <alignment horizontal="left" vertical="top" indent="1"/>
    </xf>
    <xf numFmtId="4" fontId="20" fillId="64" borderId="13" applyNumberFormat="0" applyProtection="0">
      <alignment vertical="center"/>
    </xf>
    <xf numFmtId="4" fontId="20" fillId="67" borderId="13" applyNumberFormat="0" applyProtection="0">
      <alignment horizontal="right" vertical="center"/>
    </xf>
    <xf numFmtId="0" fontId="1" fillId="78" borderId="20" applyNumberFormat="0" applyProtection="0">
      <alignment horizontal="left" vertical="center" indent="1"/>
    </xf>
    <xf numFmtId="4" fontId="20" fillId="70" borderId="21" applyNumberFormat="0" applyProtection="0">
      <alignment horizontal="right" vertical="center"/>
    </xf>
    <xf numFmtId="4" fontId="43" fillId="82" borderId="20" applyNumberFormat="0" applyProtection="0">
      <alignment horizontal="left" vertical="center" indent="1"/>
    </xf>
    <xf numFmtId="4" fontId="39" fillId="91" borderId="13" applyNumberFormat="0" applyProtection="0">
      <alignment horizontal="right" vertical="center"/>
    </xf>
    <xf numFmtId="4" fontId="20" fillId="64" borderId="13" applyNumberFormat="0" applyProtection="0">
      <alignment vertical="center"/>
    </xf>
    <xf numFmtId="0" fontId="20" fillId="53" borderId="13" applyNumberFormat="0" applyFont="0" applyAlignment="0" applyProtection="0"/>
    <xf numFmtId="4" fontId="20" fillId="77" borderId="21" applyNumberFormat="0" applyProtection="0">
      <alignment horizontal="left" vertical="center" indent="1"/>
    </xf>
    <xf numFmtId="4" fontId="28" fillId="81" borderId="20" applyNumberFormat="0" applyProtection="0">
      <alignment horizontal="right" vertical="center"/>
    </xf>
    <xf numFmtId="0" fontId="20" fillId="82" borderId="13" applyNumberFormat="0" applyProtection="0">
      <alignment horizontal="left" vertical="center" indent="1"/>
    </xf>
    <xf numFmtId="0" fontId="1" fillId="78" borderId="20" applyNumberFormat="0" applyProtection="0">
      <alignment horizontal="left" vertical="top" indent="1"/>
    </xf>
    <xf numFmtId="0" fontId="1" fillId="80" borderId="20" applyNumberFormat="0" applyProtection="0">
      <alignment horizontal="left" vertical="center" indent="1"/>
    </xf>
    <xf numFmtId="0" fontId="20" fillId="78" borderId="20" applyNumberFormat="0" applyProtection="0">
      <alignment horizontal="left" vertical="top" indent="1"/>
    </xf>
    <xf numFmtId="4" fontId="20" fillId="65" borderId="13" applyNumberFormat="0" applyProtection="0">
      <alignment horizontal="left" vertical="center" indent="1"/>
    </xf>
    <xf numFmtId="0" fontId="1" fillId="79" borderId="20" applyNumberFormat="0" applyProtection="0">
      <alignment horizontal="left" vertical="top" indent="1"/>
    </xf>
    <xf numFmtId="4" fontId="40" fillId="33" borderId="20" applyNumberFormat="0" applyProtection="0">
      <alignment vertical="center"/>
    </xf>
    <xf numFmtId="0" fontId="20" fillId="53" borderId="13" applyNumberFormat="0" applyFont="0" applyAlignment="0" applyProtection="0"/>
    <xf numFmtId="4" fontId="39" fillId="33" borderId="13" applyNumberFormat="0" applyProtection="0">
      <alignment vertical="center"/>
    </xf>
    <xf numFmtId="0" fontId="1" fillId="85" borderId="20" applyNumberFormat="0" applyProtection="0">
      <alignment horizontal="left" vertical="top" indent="1"/>
    </xf>
    <xf numFmtId="0" fontId="20" fillId="53" borderId="13" applyNumberFormat="0" applyFont="0" applyAlignment="0" applyProtection="0"/>
    <xf numFmtId="0" fontId="1" fillId="79" borderId="20" applyNumberFormat="0" applyProtection="0">
      <alignment horizontal="left" vertical="top" indent="1"/>
    </xf>
    <xf numFmtId="4" fontId="20" fillId="81" borderId="13" applyNumberFormat="0" applyProtection="0">
      <alignment horizontal="right" vertical="center"/>
    </xf>
    <xf numFmtId="0" fontId="1" fillId="80" borderId="20" applyNumberFormat="0" applyProtection="0">
      <alignment horizontal="left" vertical="center" indent="1"/>
    </xf>
    <xf numFmtId="4" fontId="20" fillId="70" borderId="21" applyNumberFormat="0" applyProtection="0">
      <alignment horizontal="right" vertical="center"/>
    </xf>
    <xf numFmtId="0" fontId="1" fillId="80" borderId="20" applyNumberFormat="0" applyProtection="0">
      <alignment horizontal="left" vertical="top" indent="1"/>
    </xf>
    <xf numFmtId="0" fontId="20" fillId="81" borderId="20" applyNumberFormat="0" applyProtection="0">
      <alignment horizontal="left" vertical="top" indent="1"/>
    </xf>
    <xf numFmtId="4" fontId="20" fillId="70" borderId="21" applyNumberFormat="0" applyProtection="0">
      <alignment horizontal="right" vertical="center"/>
    </xf>
    <xf numFmtId="0" fontId="20" fillId="81" borderId="20" applyNumberFormat="0" applyProtection="0">
      <alignment horizontal="left" vertical="top" indent="1"/>
    </xf>
    <xf numFmtId="4" fontId="20" fillId="71" borderId="13" applyNumberFormat="0" applyProtection="0">
      <alignment horizontal="right" vertical="center"/>
    </xf>
    <xf numFmtId="0" fontId="1" fillId="81" borderId="20" applyNumberFormat="0" applyProtection="0">
      <alignment horizontal="left" vertical="top" indent="1"/>
    </xf>
    <xf numFmtId="4" fontId="20" fillId="81" borderId="21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20" fillId="70" borderId="21" applyNumberFormat="0" applyProtection="0">
      <alignment horizontal="right" vertical="center"/>
    </xf>
    <xf numFmtId="0" fontId="1" fillId="80" borderId="20" applyNumberFormat="0" applyProtection="0">
      <alignment horizontal="left" vertical="top" indent="1"/>
    </xf>
    <xf numFmtId="4" fontId="20" fillId="75" borderId="13" applyNumberFormat="0" applyProtection="0">
      <alignment horizontal="right" vertical="center"/>
    </xf>
    <xf numFmtId="0" fontId="20" fillId="83" borderId="13" applyNumberFormat="0" applyProtection="0">
      <alignment horizontal="left" vertical="center" indent="1"/>
    </xf>
    <xf numFmtId="4" fontId="20" fillId="81" borderId="13" applyNumberFormat="0" applyProtection="0">
      <alignment horizontal="right" vertical="center"/>
    </xf>
    <xf numFmtId="0" fontId="20" fillId="53" borderId="13" applyNumberFormat="0" applyFont="0" applyAlignment="0" applyProtection="0"/>
    <xf numFmtId="0" fontId="1" fillId="81" borderId="20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0" fontId="20" fillId="79" borderId="13" applyNumberFormat="0" applyProtection="0">
      <alignment horizontal="left" vertical="center" indent="1"/>
    </xf>
    <xf numFmtId="0" fontId="20" fillId="79" borderId="13" applyNumberFormat="0" applyProtection="0">
      <alignment horizontal="left" vertical="center" indent="1"/>
    </xf>
    <xf numFmtId="0" fontId="20" fillId="82" borderId="13" applyNumberFormat="0" applyProtection="0">
      <alignment horizontal="left" vertical="center" indent="1"/>
    </xf>
    <xf numFmtId="0" fontId="20" fillId="84" borderId="13" applyNumberFormat="0" applyProtection="0">
      <alignment horizontal="left" vertical="center" indent="1"/>
    </xf>
    <xf numFmtId="0" fontId="1" fillId="84" borderId="20" applyNumberFormat="0" applyProtection="0">
      <alignment horizontal="left" vertical="top" indent="1"/>
    </xf>
    <xf numFmtId="4" fontId="43" fillId="82" borderId="20" applyNumberFormat="0" applyProtection="0">
      <alignment horizontal="left" vertical="center" indent="1"/>
    </xf>
    <xf numFmtId="4" fontId="28" fillId="75" borderId="20" applyNumberFormat="0" applyProtection="0">
      <alignment horizontal="right" vertical="center"/>
    </xf>
    <xf numFmtId="4" fontId="20" fillId="73" borderId="13" applyNumberFormat="0" applyProtection="0">
      <alignment horizontal="right" vertical="center"/>
    </xf>
    <xf numFmtId="4" fontId="28" fillId="71" borderId="20" applyNumberFormat="0" applyProtection="0">
      <alignment horizontal="right" vertical="center"/>
    </xf>
    <xf numFmtId="0" fontId="20" fillId="53" borderId="13" applyNumberFormat="0" applyFont="0" applyAlignment="0" applyProtection="0"/>
    <xf numFmtId="4" fontId="45" fillId="92" borderId="21" applyNumberFormat="0" applyProtection="0">
      <alignment horizontal="left" vertical="center" indent="1"/>
    </xf>
    <xf numFmtId="0" fontId="1" fillId="66" borderId="20" applyNumberFormat="0" applyProtection="0">
      <alignment horizontal="left" vertical="top" indent="1"/>
    </xf>
    <xf numFmtId="4" fontId="20" fillId="33" borderId="13" applyNumberFormat="0" applyProtection="0">
      <alignment horizontal="left" vertical="center" indent="1"/>
    </xf>
    <xf numFmtId="0" fontId="1" fillId="85" borderId="20" applyNumberFormat="0" applyProtection="0">
      <alignment horizontal="left" vertical="center" indent="1"/>
    </xf>
    <xf numFmtId="4" fontId="28" fillId="69" borderId="20" applyNumberFormat="0" applyProtection="0">
      <alignment horizontal="right" vertical="center"/>
    </xf>
    <xf numFmtId="0" fontId="20" fillId="79" borderId="20" applyNumberFormat="0" applyProtection="0">
      <alignment horizontal="left" vertical="top" indent="1"/>
    </xf>
    <xf numFmtId="0" fontId="20" fillId="81" borderId="20" applyNumberFormat="0" applyProtection="0">
      <alignment horizontal="left" vertical="top" indent="1"/>
    </xf>
    <xf numFmtId="4" fontId="20" fillId="70" borderId="21" applyNumberFormat="0" applyProtection="0">
      <alignment horizontal="right" vertical="center"/>
    </xf>
    <xf numFmtId="4" fontId="44" fillId="89" borderId="20" applyNumberFormat="0" applyProtection="0">
      <alignment vertical="center"/>
    </xf>
    <xf numFmtId="4" fontId="20" fillId="77" borderId="21" applyNumberFormat="0" applyProtection="0">
      <alignment horizontal="left" vertical="center" indent="1"/>
    </xf>
    <xf numFmtId="0" fontId="20" fillId="78" borderId="20" applyNumberFormat="0" applyProtection="0">
      <alignment horizontal="left" vertical="top" indent="1"/>
    </xf>
    <xf numFmtId="4" fontId="20" fillId="74" borderId="13" applyNumberFormat="0" applyProtection="0">
      <alignment horizontal="right" vertical="center"/>
    </xf>
    <xf numFmtId="0" fontId="1" fillId="84" borderId="20" applyNumberFormat="0" applyProtection="0">
      <alignment horizontal="left" vertical="top" indent="1"/>
    </xf>
    <xf numFmtId="4" fontId="20" fillId="75" borderId="13" applyNumberFormat="0" applyProtection="0">
      <alignment horizontal="right" vertical="center"/>
    </xf>
    <xf numFmtId="4" fontId="20" fillId="81" borderId="21" applyNumberFormat="0" applyProtection="0">
      <alignment horizontal="left" vertical="center" indent="1"/>
    </xf>
    <xf numFmtId="4" fontId="20" fillId="68" borderId="13" applyNumberFormat="0" applyProtection="0">
      <alignment horizontal="right" vertical="center"/>
    </xf>
    <xf numFmtId="0" fontId="20" fillId="82" borderId="13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0" fontId="1" fillId="80" borderId="20" applyNumberFormat="0" applyProtection="0">
      <alignment horizontal="left" vertical="top" indent="1"/>
    </xf>
    <xf numFmtId="0" fontId="1" fillId="80" borderId="20" applyNumberFormat="0" applyProtection="0">
      <alignment horizontal="left" vertical="center" indent="1"/>
    </xf>
    <xf numFmtId="0" fontId="20" fillId="53" borderId="13" applyNumberFormat="0" applyFont="0" applyAlignment="0" applyProtection="0"/>
    <xf numFmtId="0" fontId="20" fillId="78" borderId="20" applyNumberFormat="0" applyProtection="0">
      <alignment horizontal="left" vertical="top" indent="1"/>
    </xf>
    <xf numFmtId="4" fontId="20" fillId="76" borderId="13" applyNumberFormat="0" applyProtection="0">
      <alignment horizontal="right" vertical="center"/>
    </xf>
    <xf numFmtId="0" fontId="1" fillId="79" borderId="20" applyNumberFormat="0" applyProtection="0">
      <alignment horizontal="left" vertical="center" indent="1"/>
    </xf>
    <xf numFmtId="4" fontId="28" fillId="70" borderId="20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4" fontId="20" fillId="77" borderId="21" applyNumberFormat="0" applyProtection="0">
      <alignment horizontal="left" vertical="center" indent="1"/>
    </xf>
    <xf numFmtId="4" fontId="39" fillId="89" borderId="26" applyNumberFormat="0" applyProtection="0">
      <alignment vertical="center"/>
    </xf>
    <xf numFmtId="0" fontId="20" fillId="79" borderId="13" applyNumberFormat="0" applyProtection="0">
      <alignment horizontal="left" vertical="center" indent="1"/>
    </xf>
    <xf numFmtId="0" fontId="20" fillId="79" borderId="13" applyNumberFormat="0" applyProtection="0">
      <alignment horizontal="left" vertical="center" indent="1"/>
    </xf>
    <xf numFmtId="4" fontId="43" fillId="88" borderId="20" applyNumberFormat="0" applyProtection="0">
      <alignment vertical="center"/>
    </xf>
    <xf numFmtId="0" fontId="43" fillId="88" borderId="20" applyNumberFormat="0" applyProtection="0">
      <alignment horizontal="left" vertical="top" indent="1"/>
    </xf>
    <xf numFmtId="4" fontId="20" fillId="0" borderId="13" applyNumberFormat="0" applyProtection="0">
      <alignment horizontal="right" vertical="center"/>
    </xf>
    <xf numFmtId="0" fontId="1" fillId="85" borderId="20" applyNumberFormat="0" applyProtection="0">
      <alignment horizontal="left" vertical="top" indent="1"/>
    </xf>
    <xf numFmtId="0" fontId="1" fillId="85" borderId="20" applyNumberFormat="0" applyProtection="0">
      <alignment horizontal="left" vertical="top" indent="1"/>
    </xf>
    <xf numFmtId="0" fontId="20" fillId="79" borderId="13" applyNumberFormat="0" applyProtection="0">
      <alignment horizontal="left" vertical="center" indent="1"/>
    </xf>
    <xf numFmtId="0" fontId="1" fillId="86" borderId="20" applyNumberFormat="0" applyProtection="0">
      <alignment horizontal="left" vertical="center" indent="1"/>
    </xf>
    <xf numFmtId="4" fontId="43" fillId="88" borderId="20" applyNumberFormat="0" applyProtection="0">
      <alignment vertical="center"/>
    </xf>
    <xf numFmtId="4" fontId="39" fillId="89" borderId="26" applyNumberFormat="0" applyProtection="0">
      <alignment vertical="center"/>
    </xf>
    <xf numFmtId="4" fontId="39" fillId="89" borderId="26" applyNumberFormat="0" applyProtection="0">
      <alignment vertical="center"/>
    </xf>
    <xf numFmtId="4" fontId="43" fillId="82" borderId="20" applyNumberFormat="0" applyProtection="0">
      <alignment horizontal="left" vertical="center" indent="1"/>
    </xf>
    <xf numFmtId="4" fontId="44" fillId="79" borderId="20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0" fontId="38" fillId="64" borderId="20" applyNumberFormat="0" applyProtection="0">
      <alignment horizontal="left" vertical="top" indent="1"/>
    </xf>
    <xf numFmtId="0" fontId="1" fillId="78" borderId="20" applyNumberFormat="0" applyProtection="0">
      <alignment horizontal="left" vertical="center" indent="1"/>
    </xf>
    <xf numFmtId="0" fontId="1" fillId="78" borderId="20" applyNumberFormat="0" applyProtection="0">
      <alignment horizontal="left" vertical="top" indent="1"/>
    </xf>
    <xf numFmtId="0" fontId="1" fillId="87" borderId="26" applyNumberFormat="0">
      <protection locked="0"/>
    </xf>
    <xf numFmtId="0" fontId="1" fillId="81" borderId="20" applyNumberFormat="0" applyProtection="0">
      <alignment horizontal="left" vertical="center" indent="1"/>
    </xf>
    <xf numFmtId="0" fontId="28" fillId="81" borderId="20" applyNumberFormat="0" applyProtection="0">
      <alignment horizontal="left" vertical="top" indent="1"/>
    </xf>
    <xf numFmtId="0" fontId="1" fillId="79" borderId="20" applyNumberFormat="0" applyProtection="0">
      <alignment horizontal="left" vertical="top" indent="1"/>
    </xf>
    <xf numFmtId="0" fontId="1" fillId="78" borderId="20" applyNumberFormat="0" applyProtection="0">
      <alignment horizontal="left" vertical="center" indent="1"/>
    </xf>
    <xf numFmtId="0" fontId="1" fillId="78" borderId="20" applyNumberFormat="0" applyProtection="0">
      <alignment horizontal="left" vertical="top" indent="1"/>
    </xf>
    <xf numFmtId="0" fontId="1" fillId="87" borderId="26" applyNumberFormat="0">
      <protection locked="0"/>
    </xf>
    <xf numFmtId="0" fontId="20" fillId="53" borderId="13" applyNumberFormat="0" applyFont="0" applyAlignment="0" applyProtection="0"/>
    <xf numFmtId="0" fontId="20" fillId="53" borderId="13" applyNumberFormat="0" applyFont="0" applyAlignment="0" applyProtection="0"/>
    <xf numFmtId="4" fontId="20" fillId="33" borderId="13" applyNumberFormat="0" applyProtection="0">
      <alignment horizontal="left" vertical="center" indent="1"/>
    </xf>
    <xf numFmtId="0" fontId="41" fillId="64" borderId="20" applyNumberFormat="0" applyProtection="0">
      <alignment horizontal="left" vertical="top" indent="1"/>
    </xf>
    <xf numFmtId="4" fontId="20" fillId="65" borderId="13" applyNumberFormat="0" applyProtection="0">
      <alignment horizontal="left" vertical="center" indent="1"/>
    </xf>
    <xf numFmtId="4" fontId="20" fillId="72" borderId="13" applyNumberFormat="0" applyProtection="0">
      <alignment horizontal="right" vertical="center"/>
    </xf>
    <xf numFmtId="4" fontId="20" fillId="73" borderId="13" applyNumberFormat="0" applyProtection="0">
      <alignment horizontal="right" vertical="center"/>
    </xf>
    <xf numFmtId="4" fontId="20" fillId="73" borderId="13" applyNumberFormat="0" applyProtection="0">
      <alignment horizontal="right" vertical="center"/>
    </xf>
    <xf numFmtId="4" fontId="20" fillId="74" borderId="13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4" fontId="20" fillId="81" borderId="13" applyNumberFormat="0" applyProtection="0">
      <alignment horizontal="right" vertical="center"/>
    </xf>
    <xf numFmtId="4" fontId="20" fillId="81" borderId="13" applyNumberFormat="0" applyProtection="0">
      <alignment horizontal="right" vertical="center"/>
    </xf>
    <xf numFmtId="4" fontId="20" fillId="79" borderId="21" applyNumberFormat="0" applyProtection="0">
      <alignment horizontal="left" vertical="center" indent="1"/>
    </xf>
    <xf numFmtId="0" fontId="20" fillId="82" borderId="13" applyNumberFormat="0" applyProtection="0">
      <alignment horizontal="left" vertical="center" indent="1"/>
    </xf>
    <xf numFmtId="0" fontId="20" fillId="83" borderId="13" applyNumberFormat="0" applyProtection="0">
      <alignment horizontal="left" vertical="center" indent="1"/>
    </xf>
    <xf numFmtId="0" fontId="20" fillId="83" borderId="13" applyNumberFormat="0" applyProtection="0">
      <alignment horizontal="left" vertical="center" indent="1"/>
    </xf>
    <xf numFmtId="0" fontId="20" fillId="81" borderId="20" applyNumberFormat="0" applyProtection="0">
      <alignment horizontal="left" vertical="top" indent="1"/>
    </xf>
    <xf numFmtId="4" fontId="39" fillId="89" borderId="26" applyNumberFormat="0" applyProtection="0">
      <alignment vertical="center"/>
    </xf>
    <xf numFmtId="0" fontId="43" fillId="88" borderId="20" applyNumberFormat="0" applyProtection="0">
      <alignment horizontal="left" vertical="top" indent="1"/>
    </xf>
    <xf numFmtId="4" fontId="20" fillId="65" borderId="13" applyNumberFormat="0" applyProtection="0">
      <alignment horizontal="left" vertical="center" indent="1"/>
    </xf>
    <xf numFmtId="0" fontId="20" fillId="53" borderId="13" applyNumberFormat="0" applyFont="0" applyAlignment="0" applyProtection="0"/>
    <xf numFmtId="4" fontId="39" fillId="89" borderId="26" applyNumberFormat="0" applyProtection="0">
      <alignment vertical="center"/>
    </xf>
    <xf numFmtId="0" fontId="1" fillId="87" borderId="26" applyNumberFormat="0">
      <protection locked="0"/>
    </xf>
    <xf numFmtId="4" fontId="20" fillId="76" borderId="13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0" fontId="1" fillId="86" borderId="20" applyNumberFormat="0" applyProtection="0">
      <alignment horizontal="left" vertical="center" indent="1"/>
    </xf>
    <xf numFmtId="4" fontId="20" fillId="0" borderId="13" applyNumberFormat="0" applyProtection="0">
      <alignment horizontal="right" vertical="center"/>
    </xf>
    <xf numFmtId="0" fontId="20" fillId="84" borderId="20" applyNumberFormat="0" applyProtection="0">
      <alignment horizontal="left" vertical="top" indent="1"/>
    </xf>
    <xf numFmtId="0" fontId="1" fillId="80" borderId="20" applyNumberFormat="0" applyProtection="0">
      <alignment horizontal="left" vertical="top" indent="1"/>
    </xf>
    <xf numFmtId="4" fontId="20" fillId="65" borderId="13" applyNumberFormat="0" applyProtection="0">
      <alignment horizontal="left" vertical="center" indent="1"/>
    </xf>
    <xf numFmtId="4" fontId="20" fillId="71" borderId="13" applyNumberFormat="0" applyProtection="0">
      <alignment horizontal="right" vertical="center"/>
    </xf>
    <xf numFmtId="0" fontId="1" fillId="78" borderId="20" applyNumberFormat="0" applyProtection="0">
      <alignment horizontal="left" vertical="center" indent="1"/>
    </xf>
    <xf numFmtId="4" fontId="20" fillId="76" borderId="13" applyNumberFormat="0" applyProtection="0">
      <alignment horizontal="right" vertical="center"/>
    </xf>
    <xf numFmtId="0" fontId="1" fillId="84" borderId="20" applyNumberFormat="0" applyProtection="0">
      <alignment horizontal="left" vertical="center" indent="1"/>
    </xf>
    <xf numFmtId="0" fontId="20" fillId="82" borderId="13" applyNumberFormat="0" applyProtection="0">
      <alignment horizontal="left" vertical="center" indent="1"/>
    </xf>
    <xf numFmtId="4" fontId="20" fillId="72" borderId="13" applyNumberFormat="0" applyProtection="0">
      <alignment horizontal="right" vertical="center"/>
    </xf>
    <xf numFmtId="4" fontId="47" fillId="87" borderId="13" applyNumberFormat="0" applyProtection="0">
      <alignment horizontal="right" vertical="center"/>
    </xf>
    <xf numFmtId="4" fontId="1" fillId="78" borderId="21" applyNumberFormat="0" applyProtection="0">
      <alignment horizontal="left" vertical="center" indent="1"/>
    </xf>
    <xf numFmtId="0" fontId="41" fillId="64" borderId="20" applyNumberFormat="0" applyProtection="0">
      <alignment horizontal="left" vertical="top" indent="1"/>
    </xf>
    <xf numFmtId="0" fontId="43" fillId="81" borderId="20" applyNumberFormat="0" applyProtection="0">
      <alignment horizontal="left" vertical="top" indent="1"/>
    </xf>
    <xf numFmtId="4" fontId="39" fillId="91" borderId="13" applyNumberFormat="0" applyProtection="0">
      <alignment horizontal="right" vertical="center"/>
    </xf>
    <xf numFmtId="4" fontId="39" fillId="33" borderId="13" applyNumberFormat="0" applyProtection="0">
      <alignment vertical="center"/>
    </xf>
    <xf numFmtId="4" fontId="28" fillId="73" borderId="20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0" fontId="1" fillId="85" borderId="20" applyNumberFormat="0" applyProtection="0">
      <alignment horizontal="left" vertical="center" indent="1"/>
    </xf>
    <xf numFmtId="0" fontId="20" fillId="78" borderId="20" applyNumberFormat="0" applyProtection="0">
      <alignment horizontal="left" vertical="top" indent="1"/>
    </xf>
    <xf numFmtId="4" fontId="20" fillId="65" borderId="13" applyNumberFormat="0" applyProtection="0">
      <alignment horizontal="left" vertical="center" indent="1"/>
    </xf>
    <xf numFmtId="0" fontId="20" fillId="79" borderId="13" applyNumberFormat="0" applyProtection="0">
      <alignment horizontal="left" vertical="center" indent="1"/>
    </xf>
    <xf numFmtId="0" fontId="43" fillId="88" borderId="20" applyNumberFormat="0" applyProtection="0">
      <alignment horizontal="left" vertical="top" indent="1"/>
    </xf>
    <xf numFmtId="4" fontId="45" fillId="92" borderId="21" applyNumberFormat="0" applyProtection="0">
      <alignment horizontal="left" vertical="center" indent="1"/>
    </xf>
    <xf numFmtId="4" fontId="43" fillId="82" borderId="20" applyNumberFormat="0" applyProtection="0">
      <alignment horizontal="left" vertical="center" indent="1"/>
    </xf>
    <xf numFmtId="4" fontId="20" fillId="76" borderId="13" applyNumberFormat="0" applyProtection="0">
      <alignment horizontal="right" vertical="center"/>
    </xf>
    <xf numFmtId="0" fontId="1" fillId="66" borderId="20" applyNumberFormat="0" applyProtection="0">
      <alignment horizontal="left" vertical="top" indent="1"/>
    </xf>
    <xf numFmtId="0" fontId="20" fillId="84" borderId="13" applyNumberFormat="0" applyProtection="0">
      <alignment horizontal="left" vertical="center" indent="1"/>
    </xf>
    <xf numFmtId="4" fontId="20" fillId="68" borderId="13" applyNumberFormat="0" applyProtection="0">
      <alignment horizontal="right" vertical="center"/>
    </xf>
    <xf numFmtId="0" fontId="1" fillId="81" borderId="20" applyNumberFormat="0" applyProtection="0">
      <alignment horizontal="left" vertical="top" indent="1"/>
    </xf>
    <xf numFmtId="4" fontId="20" fillId="77" borderId="21" applyNumberFormat="0" applyProtection="0">
      <alignment horizontal="left" vertical="center" indent="1"/>
    </xf>
    <xf numFmtId="0" fontId="1" fillId="66" borderId="20" applyNumberFormat="0" applyProtection="0">
      <alignment horizontal="left" vertical="center" indent="1"/>
    </xf>
    <xf numFmtId="0" fontId="20" fillId="81" borderId="20" applyNumberFormat="0" applyProtection="0">
      <alignment horizontal="left" vertical="top" indent="1"/>
    </xf>
    <xf numFmtId="0" fontId="1" fillId="66" borderId="20" applyNumberFormat="0" applyProtection="0">
      <alignment horizontal="left" vertical="center" indent="1"/>
    </xf>
    <xf numFmtId="4" fontId="20" fillId="81" borderId="13" applyNumberFormat="0" applyProtection="0">
      <alignment horizontal="right" vertical="center"/>
    </xf>
    <xf numFmtId="4" fontId="20" fillId="71" borderId="13" applyNumberFormat="0" applyProtection="0">
      <alignment horizontal="right" vertical="center"/>
    </xf>
    <xf numFmtId="0" fontId="20" fillId="84" borderId="20" applyNumberFormat="0" applyProtection="0">
      <alignment horizontal="left" vertical="top" indent="1"/>
    </xf>
    <xf numFmtId="4" fontId="20" fillId="65" borderId="13" applyNumberFormat="0" applyProtection="0">
      <alignment horizontal="left" vertical="center" indent="1"/>
    </xf>
    <xf numFmtId="0" fontId="20" fillId="53" borderId="13" applyNumberFormat="0" applyFont="0" applyAlignment="0" applyProtection="0"/>
    <xf numFmtId="4" fontId="20" fillId="77" borderId="21" applyNumberFormat="0" applyProtection="0">
      <alignment horizontal="left" vertical="center" indent="1"/>
    </xf>
    <xf numFmtId="0" fontId="20" fillId="79" borderId="20" applyNumberFormat="0" applyProtection="0">
      <alignment horizontal="left" vertical="top" indent="1"/>
    </xf>
    <xf numFmtId="0" fontId="20" fillId="82" borderId="13" applyNumberFormat="0" applyProtection="0">
      <alignment horizontal="left" vertical="center" indent="1"/>
    </xf>
    <xf numFmtId="0" fontId="1" fillId="78" borderId="20" applyNumberFormat="0" applyProtection="0">
      <alignment horizontal="left" vertical="top" indent="1"/>
    </xf>
    <xf numFmtId="4" fontId="20" fillId="64" borderId="13" applyNumberFormat="0" applyProtection="0">
      <alignment vertical="center"/>
    </xf>
    <xf numFmtId="4" fontId="20" fillId="81" borderId="21" applyNumberFormat="0" applyProtection="0">
      <alignment horizontal="left" vertical="center" indent="1"/>
    </xf>
    <xf numFmtId="0" fontId="20" fillId="53" borderId="13" applyNumberFormat="0" applyFont="0" applyAlignment="0" applyProtection="0"/>
    <xf numFmtId="4" fontId="38" fillId="64" borderId="20" applyNumberFormat="0" applyProtection="0">
      <alignment horizontal="left" vertical="center" indent="1"/>
    </xf>
    <xf numFmtId="0" fontId="20" fillId="84" borderId="13" applyNumberFormat="0" applyProtection="0">
      <alignment horizontal="left" vertical="center" indent="1"/>
    </xf>
    <xf numFmtId="0" fontId="20" fillId="81" borderId="20" applyNumberFormat="0" applyProtection="0">
      <alignment horizontal="left" vertical="top" indent="1"/>
    </xf>
    <xf numFmtId="0" fontId="1" fillId="86" borderId="20" applyNumberFormat="0" applyProtection="0">
      <alignment horizontal="left" vertical="top" indent="1"/>
    </xf>
    <xf numFmtId="4" fontId="44" fillId="88" borderId="20" applyNumberFormat="0" applyProtection="0">
      <alignment vertical="center"/>
    </xf>
    <xf numFmtId="0" fontId="20" fillId="84" borderId="13" applyNumberFormat="0" applyProtection="0">
      <alignment horizontal="left" vertical="center" indent="1"/>
    </xf>
    <xf numFmtId="0" fontId="1" fillId="80" borderId="20" applyNumberFormat="0" applyProtection="0">
      <alignment horizontal="left" vertical="top" indent="1"/>
    </xf>
    <xf numFmtId="4" fontId="20" fillId="64" borderId="13" applyNumberFormat="0" applyProtection="0">
      <alignment vertical="center"/>
    </xf>
    <xf numFmtId="4" fontId="28" fillId="81" borderId="20" applyNumberFormat="0" applyProtection="0">
      <alignment horizontal="right" vertical="center"/>
    </xf>
    <xf numFmtId="0" fontId="1" fillId="66" borderId="20" applyNumberFormat="0" applyProtection="0">
      <alignment horizontal="left" vertical="center" indent="1"/>
    </xf>
    <xf numFmtId="4" fontId="20" fillId="70" borderId="21" applyNumberFormat="0" applyProtection="0">
      <alignment horizontal="right" vertical="center"/>
    </xf>
    <xf numFmtId="4" fontId="20" fillId="67" borderId="13" applyNumberFormat="0" applyProtection="0">
      <alignment horizontal="right" vertical="center"/>
    </xf>
    <xf numFmtId="4" fontId="20" fillId="74" borderId="13" applyNumberFormat="0" applyProtection="0">
      <alignment horizontal="right" vertical="center"/>
    </xf>
    <xf numFmtId="4" fontId="20" fillId="81" borderId="21" applyNumberFormat="0" applyProtection="0">
      <alignment horizontal="left" vertical="center" indent="1"/>
    </xf>
    <xf numFmtId="0" fontId="20" fillId="53" borderId="13" applyNumberFormat="0" applyFont="0" applyAlignment="0" applyProtection="0"/>
    <xf numFmtId="4" fontId="20" fillId="70" borderId="21" applyNumberFormat="0" applyProtection="0">
      <alignment horizontal="right" vertical="center"/>
    </xf>
    <xf numFmtId="4" fontId="20" fillId="33" borderId="13" applyNumberFormat="0" applyProtection="0">
      <alignment horizontal="left" vertical="center" indent="1"/>
    </xf>
    <xf numFmtId="4" fontId="20" fillId="72" borderId="13" applyNumberFormat="0" applyProtection="0">
      <alignment horizontal="right" vertical="center"/>
    </xf>
    <xf numFmtId="0" fontId="20" fillId="53" borderId="13" applyNumberFormat="0" applyFont="0" applyAlignment="0" applyProtection="0"/>
    <xf numFmtId="4" fontId="20" fillId="81" borderId="13" applyNumberFormat="0" applyProtection="0">
      <alignment horizontal="right" vertical="center"/>
    </xf>
    <xf numFmtId="4" fontId="20" fillId="64" borderId="13" applyNumberFormat="0" applyProtection="0">
      <alignment vertical="center"/>
    </xf>
    <xf numFmtId="0" fontId="20" fillId="53" borderId="13" applyNumberFormat="0" applyFont="0" applyAlignment="0" applyProtection="0"/>
    <xf numFmtId="4" fontId="38" fillId="33" borderId="20" applyNumberFormat="0" applyProtection="0">
      <alignment horizontal="left" vertical="center" indent="1"/>
    </xf>
    <xf numFmtId="4" fontId="20" fillId="0" borderId="13" applyNumberFormat="0" applyProtection="0">
      <alignment horizontal="right" vertical="center"/>
    </xf>
    <xf numFmtId="4" fontId="20" fillId="67" borderId="13" applyNumberFormat="0" applyProtection="0">
      <alignment horizontal="right" vertical="center"/>
    </xf>
    <xf numFmtId="0" fontId="20" fillId="81" borderId="20" applyNumberFormat="0" applyProtection="0">
      <alignment horizontal="left" vertical="top" indent="1"/>
    </xf>
    <xf numFmtId="4" fontId="20" fillId="68" borderId="13" applyNumberFormat="0" applyProtection="0">
      <alignment horizontal="right" vertical="center"/>
    </xf>
    <xf numFmtId="0" fontId="1" fillId="81" borderId="20" applyNumberFormat="0" applyProtection="0">
      <alignment horizontal="left" vertical="top" indent="1"/>
    </xf>
    <xf numFmtId="4" fontId="20" fillId="81" borderId="21" applyNumberFormat="0" applyProtection="0">
      <alignment horizontal="left" vertical="center" indent="1"/>
    </xf>
    <xf numFmtId="0" fontId="20" fillId="82" borderId="13" applyNumberFormat="0" applyProtection="0">
      <alignment horizontal="left" vertical="center" indent="1"/>
    </xf>
    <xf numFmtId="0" fontId="1" fillId="79" borderId="20" applyNumberFormat="0" applyProtection="0">
      <alignment horizontal="left" vertical="top" indent="1"/>
    </xf>
    <xf numFmtId="4" fontId="20" fillId="72" borderId="13" applyNumberFormat="0" applyProtection="0">
      <alignment horizontal="right" vertical="center"/>
    </xf>
    <xf numFmtId="4" fontId="28" fillId="81" borderId="20" applyNumberFormat="0" applyProtection="0">
      <alignment horizontal="left" vertical="center" indent="1"/>
    </xf>
    <xf numFmtId="0" fontId="1" fillId="80" borderId="20" applyNumberFormat="0" applyProtection="0">
      <alignment horizontal="left" vertical="center" indent="1"/>
    </xf>
    <xf numFmtId="0" fontId="1" fillId="78" borderId="20" applyNumberFormat="0" applyProtection="0">
      <alignment horizontal="left" vertical="top" indent="1"/>
    </xf>
    <xf numFmtId="4" fontId="43" fillId="88" borderId="20" applyNumberFormat="0" applyProtection="0">
      <alignment vertical="center"/>
    </xf>
    <xf numFmtId="0" fontId="20" fillId="83" borderId="13" applyNumberFormat="0" applyProtection="0">
      <alignment horizontal="left" vertical="center" indent="1"/>
    </xf>
    <xf numFmtId="4" fontId="20" fillId="79" borderId="21" applyNumberFormat="0" applyProtection="0">
      <alignment horizontal="left" vertical="center" indent="1"/>
    </xf>
    <xf numFmtId="4" fontId="20" fillId="73" borderId="13" applyNumberFormat="0" applyProtection="0">
      <alignment horizontal="right" vertical="center"/>
    </xf>
    <xf numFmtId="4" fontId="1" fillId="78" borderId="21" applyNumberFormat="0" applyProtection="0">
      <alignment horizontal="left" vertical="center" indent="1"/>
    </xf>
    <xf numFmtId="0" fontId="1" fillId="86" borderId="20" applyNumberFormat="0" applyProtection="0">
      <alignment horizontal="left" vertical="top" indent="1"/>
    </xf>
    <xf numFmtId="0" fontId="20" fillId="53" borderId="13" applyNumberFormat="0" applyFont="0" applyAlignment="0" applyProtection="0"/>
    <xf numFmtId="0" fontId="1" fillId="86" borderId="20" applyNumberFormat="0" applyProtection="0">
      <alignment horizontal="left" vertical="top" indent="1"/>
    </xf>
    <xf numFmtId="0" fontId="1" fillId="85" borderId="20" applyNumberFormat="0" applyProtection="0">
      <alignment horizontal="left" vertical="top" indent="1"/>
    </xf>
    <xf numFmtId="0" fontId="37" fillId="57" borderId="19" applyNumberFormat="0" applyAlignment="0" applyProtection="0"/>
    <xf numFmtId="4" fontId="43" fillId="88" borderId="20" applyNumberFormat="0" applyProtection="0">
      <alignment vertical="center"/>
    </xf>
    <xf numFmtId="0" fontId="38" fillId="64" borderId="20" applyNumberFormat="0" applyProtection="0">
      <alignment horizontal="left" vertical="top" indent="1"/>
    </xf>
    <xf numFmtId="4" fontId="20" fillId="71" borderId="13" applyNumberFormat="0" applyProtection="0">
      <alignment horizontal="right" vertical="center"/>
    </xf>
    <xf numFmtId="4" fontId="20" fillId="0" borderId="13" applyNumberFormat="0" applyProtection="0">
      <alignment horizontal="right" vertical="center"/>
    </xf>
    <xf numFmtId="0" fontId="1" fillId="79" borderId="20" applyNumberFormat="0" applyProtection="0">
      <alignment horizontal="left" vertical="top" indent="1"/>
    </xf>
    <xf numFmtId="0" fontId="1" fillId="80" borderId="20" applyNumberFormat="0" applyProtection="0">
      <alignment horizontal="left" vertical="top" indent="1"/>
    </xf>
    <xf numFmtId="4" fontId="20" fillId="79" borderId="21" applyNumberFormat="0" applyProtection="0">
      <alignment horizontal="left" vertical="center" indent="1"/>
    </xf>
    <xf numFmtId="4" fontId="47" fillId="87" borderId="13" applyNumberFormat="0" applyProtection="0">
      <alignment horizontal="right" vertical="center"/>
    </xf>
    <xf numFmtId="4" fontId="39" fillId="33" borderId="13" applyNumberFormat="0" applyProtection="0">
      <alignment vertical="center"/>
    </xf>
    <xf numFmtId="0" fontId="1" fillId="87" borderId="26" applyNumberFormat="0">
      <protection locked="0"/>
    </xf>
    <xf numFmtId="4" fontId="20" fillId="71" borderId="13" applyNumberFormat="0" applyProtection="0">
      <alignment horizontal="right" vertical="center"/>
    </xf>
    <xf numFmtId="0" fontId="26" fillId="57" borderId="13" applyNumberFormat="0" applyAlignment="0" applyProtection="0"/>
    <xf numFmtId="0" fontId="20" fillId="53" borderId="13" applyNumberFormat="0" applyFont="0" applyAlignment="0" applyProtection="0"/>
    <xf numFmtId="0" fontId="20" fillId="83" borderId="13" applyNumberFormat="0" applyProtection="0">
      <alignment horizontal="left" vertical="center" indent="1"/>
    </xf>
    <xf numFmtId="0" fontId="20" fillId="79" borderId="13" applyNumberFormat="0" applyProtection="0">
      <alignment horizontal="left" vertical="center" indent="1"/>
    </xf>
    <xf numFmtId="0" fontId="20" fillId="93" borderId="26"/>
    <xf numFmtId="4" fontId="20" fillId="79" borderId="21" applyNumberFormat="0" applyProtection="0">
      <alignment horizontal="left" vertical="center" indent="1"/>
    </xf>
    <xf numFmtId="4" fontId="20" fillId="0" borderId="13" applyNumberFormat="0" applyProtection="0">
      <alignment horizontal="right" vertical="center"/>
    </xf>
    <xf numFmtId="0" fontId="20" fillId="93" borderId="26"/>
    <xf numFmtId="0" fontId="1" fillId="66" borderId="20" applyNumberFormat="0" applyProtection="0">
      <alignment horizontal="left" vertical="top" indent="1"/>
    </xf>
    <xf numFmtId="4" fontId="20" fillId="79" borderId="21" applyNumberFormat="0" applyProtection="0">
      <alignment horizontal="left" vertical="center" indent="1"/>
    </xf>
    <xf numFmtId="4" fontId="1" fillId="78" borderId="21" applyNumberFormat="0" applyProtection="0">
      <alignment horizontal="left" vertical="center" indent="1"/>
    </xf>
    <xf numFmtId="0" fontId="20" fillId="84" borderId="13" applyNumberFormat="0" applyProtection="0">
      <alignment horizontal="left" vertical="center" indent="1"/>
    </xf>
    <xf numFmtId="0" fontId="1" fillId="81" borderId="20" applyNumberFormat="0" applyProtection="0">
      <alignment horizontal="left" vertical="top" indent="1"/>
    </xf>
    <xf numFmtId="4" fontId="20" fillId="64" borderId="13" applyNumberFormat="0" applyProtection="0">
      <alignment vertical="center"/>
    </xf>
    <xf numFmtId="4" fontId="20" fillId="81" borderId="13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0" fontId="20" fillId="84" borderId="13" applyNumberFormat="0" applyProtection="0">
      <alignment horizontal="left" vertical="center" indent="1"/>
    </xf>
    <xf numFmtId="0" fontId="1" fillId="78" borderId="20" applyNumberFormat="0" applyProtection="0">
      <alignment horizontal="left" vertical="center" indent="1"/>
    </xf>
    <xf numFmtId="0" fontId="20" fillId="53" borderId="13" applyNumberFormat="0" applyFont="0" applyAlignment="0" applyProtection="0"/>
    <xf numFmtId="0" fontId="20" fillId="84" borderId="20" applyNumberFormat="0" applyProtection="0">
      <alignment horizontal="left" vertical="top" indent="1"/>
    </xf>
    <xf numFmtId="0" fontId="1" fillId="85" borderId="20" applyNumberFormat="0" applyProtection="0">
      <alignment horizontal="left" vertical="top" indent="1"/>
    </xf>
    <xf numFmtId="4" fontId="20" fillId="77" borderId="21" applyNumberFormat="0" applyProtection="0">
      <alignment horizontal="left" vertical="center" indent="1"/>
    </xf>
    <xf numFmtId="0" fontId="20" fillId="78" borderId="20" applyNumberFormat="0" applyProtection="0">
      <alignment horizontal="left" vertical="top" indent="1"/>
    </xf>
    <xf numFmtId="0" fontId="1" fillId="80" borderId="20" applyNumberFormat="0" applyProtection="0">
      <alignment horizontal="left" vertical="center" indent="1"/>
    </xf>
    <xf numFmtId="4" fontId="38" fillId="33" borderId="20" applyNumberFormat="0" applyProtection="0">
      <alignment horizontal="left" vertical="center" indent="1"/>
    </xf>
    <xf numFmtId="4" fontId="20" fillId="72" borderId="13" applyNumberFormat="0" applyProtection="0">
      <alignment horizontal="right" vertical="center"/>
    </xf>
    <xf numFmtId="4" fontId="28" fillId="88" borderId="20" applyNumberFormat="0" applyProtection="0">
      <alignment vertical="center"/>
    </xf>
    <xf numFmtId="0" fontId="1" fillId="80" borderId="20" applyNumberFormat="0" applyProtection="0">
      <alignment horizontal="left" vertical="center" indent="1"/>
    </xf>
    <xf numFmtId="4" fontId="38" fillId="64" borderId="20" applyNumberFormat="0" applyProtection="0">
      <alignment vertical="center"/>
    </xf>
    <xf numFmtId="4" fontId="20" fillId="0" borderId="13" applyNumberFormat="0" applyProtection="0">
      <alignment horizontal="right" vertical="center"/>
    </xf>
    <xf numFmtId="4" fontId="20" fillId="77" borderId="21" applyNumberFormat="0" applyProtection="0">
      <alignment horizontal="left" vertical="center" indent="1"/>
    </xf>
    <xf numFmtId="4" fontId="20" fillId="73" borderId="13" applyNumberFormat="0" applyProtection="0">
      <alignment horizontal="right" vertical="center"/>
    </xf>
    <xf numFmtId="4" fontId="45" fillId="92" borderId="21" applyNumberFormat="0" applyProtection="0">
      <alignment horizontal="left" vertical="center" indent="1"/>
    </xf>
    <xf numFmtId="0" fontId="1" fillId="86" borderId="20" applyNumberFormat="0" applyProtection="0">
      <alignment horizontal="left" vertical="top" indent="1"/>
    </xf>
    <xf numFmtId="4" fontId="20" fillId="0" borderId="13" applyNumberFormat="0" applyProtection="0">
      <alignment horizontal="right" vertical="center"/>
    </xf>
    <xf numFmtId="4" fontId="47" fillId="87" borderId="13" applyNumberFormat="0" applyProtection="0">
      <alignment horizontal="right" vertical="center"/>
    </xf>
    <xf numFmtId="0" fontId="1" fillId="78" borderId="20" applyNumberFormat="0" applyProtection="0">
      <alignment horizontal="left" vertical="top" indent="1"/>
    </xf>
    <xf numFmtId="0" fontId="1" fillId="81" borderId="20" applyNumberFormat="0" applyProtection="0">
      <alignment horizontal="left" vertical="top" indent="1"/>
    </xf>
    <xf numFmtId="0" fontId="1" fillId="87" borderId="26" applyNumberFormat="0">
      <protection locked="0"/>
    </xf>
    <xf numFmtId="0" fontId="1" fillId="79" borderId="20" applyNumberFormat="0" applyProtection="0">
      <alignment horizontal="left" vertical="top" indent="1"/>
    </xf>
    <xf numFmtId="0" fontId="20" fillId="53" borderId="13" applyNumberFormat="0" applyFont="0" applyAlignment="0" applyProtection="0"/>
    <xf numFmtId="4" fontId="20" fillId="67" borderId="13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4" fontId="20" fillId="77" borderId="21" applyNumberFormat="0" applyProtection="0">
      <alignment horizontal="left" vertical="center" indent="1"/>
    </xf>
    <xf numFmtId="0" fontId="20" fillId="82" borderId="13" applyNumberFormat="0" applyProtection="0">
      <alignment horizontal="left" vertical="center" indent="1"/>
    </xf>
    <xf numFmtId="0" fontId="20" fillId="84" borderId="20" applyNumberFormat="0" applyProtection="0">
      <alignment horizontal="left" vertical="top" indent="1"/>
    </xf>
    <xf numFmtId="0" fontId="20" fillId="81" borderId="20" applyNumberFormat="0" applyProtection="0">
      <alignment horizontal="left" vertical="top" indent="1"/>
    </xf>
    <xf numFmtId="4" fontId="47" fillId="87" borderId="13" applyNumberFormat="0" applyProtection="0">
      <alignment horizontal="right" vertical="center"/>
    </xf>
    <xf numFmtId="0" fontId="20" fillId="84" borderId="20" applyNumberFormat="0" applyProtection="0">
      <alignment horizontal="left" vertical="top" indent="1"/>
    </xf>
    <xf numFmtId="0" fontId="30" fillId="0" borderId="25" applyNumberFormat="0" applyFill="0" applyAlignment="0" applyProtection="0"/>
    <xf numFmtId="0" fontId="21" fillId="78" borderId="24" applyBorder="0"/>
    <xf numFmtId="0" fontId="20" fillId="78" borderId="20" applyNumberFormat="0" applyProtection="0">
      <alignment horizontal="left" vertical="top" indent="1"/>
    </xf>
    <xf numFmtId="0" fontId="20" fillId="81" borderId="20" applyNumberFormat="0" applyProtection="0">
      <alignment horizontal="left" vertical="top" indent="1"/>
    </xf>
    <xf numFmtId="4" fontId="20" fillId="73" borderId="13" applyNumberFormat="0" applyProtection="0">
      <alignment horizontal="right" vertical="center"/>
    </xf>
    <xf numFmtId="4" fontId="20" fillId="67" borderId="13" applyNumberFormat="0" applyProtection="0">
      <alignment horizontal="right" vertical="center"/>
    </xf>
    <xf numFmtId="0" fontId="30" fillId="0" borderId="25" applyNumberFormat="0" applyFill="0" applyAlignment="0" applyProtection="0"/>
    <xf numFmtId="4" fontId="39" fillId="91" borderId="13" applyNumberFormat="0" applyProtection="0">
      <alignment horizontal="right" vertical="center"/>
    </xf>
    <xf numFmtId="4" fontId="1" fillId="78" borderId="21" applyNumberFormat="0" applyProtection="0">
      <alignment horizontal="left" vertical="center" indent="1"/>
    </xf>
    <xf numFmtId="4" fontId="28" fillId="72" borderId="20" applyNumberFormat="0" applyProtection="0">
      <alignment horizontal="right" vertical="center"/>
    </xf>
    <xf numFmtId="0" fontId="1" fillId="80" borderId="20" applyNumberFormat="0" applyProtection="0">
      <alignment horizontal="left" vertical="center" indent="1"/>
    </xf>
    <xf numFmtId="0" fontId="1" fillId="81" borderId="20" applyNumberFormat="0" applyProtection="0">
      <alignment horizontal="left" vertical="center" indent="1"/>
    </xf>
    <xf numFmtId="4" fontId="20" fillId="73" borderId="13" applyNumberFormat="0" applyProtection="0">
      <alignment horizontal="right" vertical="center"/>
    </xf>
    <xf numFmtId="0" fontId="20" fillId="79" borderId="20" applyNumberFormat="0" applyProtection="0">
      <alignment horizontal="left" vertical="top" indent="1"/>
    </xf>
    <xf numFmtId="4" fontId="38" fillId="64" borderId="20" applyNumberFormat="0" applyProtection="0">
      <alignment vertical="center"/>
    </xf>
    <xf numFmtId="0" fontId="35" fillId="54" borderId="13" applyNumberFormat="0" applyAlignment="0" applyProtection="0"/>
    <xf numFmtId="4" fontId="20" fillId="65" borderId="13" applyNumberFormat="0" applyProtection="0">
      <alignment horizontal="left" vertical="center" indent="1"/>
    </xf>
    <xf numFmtId="4" fontId="38" fillId="64" borderId="20" applyNumberFormat="0" applyProtection="0">
      <alignment vertical="center"/>
    </xf>
    <xf numFmtId="4" fontId="20" fillId="74" borderId="13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0" fontId="1" fillId="78" borderId="20" applyNumberFormat="0" applyProtection="0">
      <alignment horizontal="left" vertical="top" indent="1"/>
    </xf>
    <xf numFmtId="4" fontId="20" fillId="81" borderId="13" applyNumberFormat="0" applyProtection="0">
      <alignment horizontal="right" vertical="center"/>
    </xf>
    <xf numFmtId="4" fontId="28" fillId="81" borderId="20" applyNumberFormat="0" applyProtection="0">
      <alignment horizontal="right" vertical="center"/>
    </xf>
    <xf numFmtId="4" fontId="20" fillId="81" borderId="13" applyNumberFormat="0" applyProtection="0">
      <alignment horizontal="right" vertical="center"/>
    </xf>
    <xf numFmtId="0" fontId="1" fillId="81" borderId="20" applyNumberFormat="0" applyProtection="0">
      <alignment horizontal="left" vertical="top" indent="1"/>
    </xf>
    <xf numFmtId="4" fontId="20" fillId="64" borderId="13" applyNumberFormat="0" applyProtection="0">
      <alignment vertical="center"/>
    </xf>
    <xf numFmtId="0" fontId="1" fillId="79" borderId="20" applyNumberFormat="0" applyProtection="0">
      <alignment horizontal="left" vertical="center" indent="1"/>
    </xf>
    <xf numFmtId="4" fontId="1" fillId="78" borderId="21" applyNumberFormat="0" applyProtection="0">
      <alignment horizontal="left" vertical="center" indent="1"/>
    </xf>
    <xf numFmtId="4" fontId="28" fillId="89" borderId="20" applyNumberFormat="0" applyProtection="0">
      <alignment horizontal="left" vertical="center" indent="1"/>
    </xf>
    <xf numFmtId="4" fontId="20" fillId="77" borderId="21" applyNumberFormat="0" applyProtection="0">
      <alignment horizontal="left" vertical="center" indent="1"/>
    </xf>
    <xf numFmtId="0" fontId="1" fillId="66" borderId="20" applyNumberFormat="0" applyProtection="0">
      <alignment horizontal="left" vertical="top" indent="1"/>
    </xf>
    <xf numFmtId="4" fontId="20" fillId="71" borderId="13" applyNumberFormat="0" applyProtection="0">
      <alignment horizontal="right" vertical="center"/>
    </xf>
    <xf numFmtId="4" fontId="1" fillId="78" borderId="21" applyNumberFormat="0" applyProtection="0">
      <alignment horizontal="left" vertical="center" indent="1"/>
    </xf>
    <xf numFmtId="4" fontId="28" fillId="69" borderId="20" applyNumberFormat="0" applyProtection="0">
      <alignment horizontal="right" vertical="center"/>
    </xf>
    <xf numFmtId="0" fontId="1" fillId="80" borderId="20" applyNumberFormat="0" applyProtection="0">
      <alignment horizontal="left" vertical="top" indent="1"/>
    </xf>
    <xf numFmtId="0" fontId="20" fillId="53" borderId="13" applyNumberFormat="0" applyFont="0" applyAlignment="0" applyProtection="0"/>
    <xf numFmtId="0" fontId="20" fillId="78" borderId="20" applyNumberFormat="0" applyProtection="0">
      <alignment horizontal="left" vertical="top" indent="1"/>
    </xf>
    <xf numFmtId="4" fontId="28" fillId="81" borderId="20" applyNumberFormat="0" applyProtection="0">
      <alignment horizontal="left" vertical="center" indent="1"/>
    </xf>
    <xf numFmtId="4" fontId="20" fillId="64" borderId="13" applyNumberFormat="0" applyProtection="0">
      <alignment vertical="center"/>
    </xf>
    <xf numFmtId="4" fontId="20" fillId="79" borderId="21" applyNumberFormat="0" applyProtection="0">
      <alignment horizontal="left" vertical="center" indent="1"/>
    </xf>
    <xf numFmtId="0" fontId="38" fillId="33" borderId="20" applyNumberFormat="0" applyProtection="0">
      <alignment horizontal="left" vertical="top" indent="1"/>
    </xf>
    <xf numFmtId="4" fontId="20" fillId="64" borderId="13" applyNumberFormat="0" applyProtection="0">
      <alignment vertical="center"/>
    </xf>
    <xf numFmtId="4" fontId="20" fillId="72" borderId="13" applyNumberFormat="0" applyProtection="0">
      <alignment horizontal="right" vertical="center"/>
    </xf>
    <xf numFmtId="0" fontId="20" fillId="79" borderId="13" applyNumberFormat="0" applyProtection="0">
      <alignment horizontal="left" vertical="center" indent="1"/>
    </xf>
    <xf numFmtId="0" fontId="43" fillId="81" borderId="20" applyNumberFormat="0" applyProtection="0">
      <alignment horizontal="left" vertical="top" indent="1"/>
    </xf>
    <xf numFmtId="0" fontId="20" fillId="83" borderId="13" applyNumberFormat="0" applyProtection="0">
      <alignment horizontal="left" vertical="center" indent="1"/>
    </xf>
    <xf numFmtId="0" fontId="20" fillId="84" borderId="20" applyNumberFormat="0" applyProtection="0">
      <alignment horizontal="left" vertical="top" indent="1"/>
    </xf>
    <xf numFmtId="0" fontId="20" fillId="78" borderId="20" applyNumberFormat="0" applyProtection="0">
      <alignment horizontal="left" vertical="top" indent="1"/>
    </xf>
    <xf numFmtId="4" fontId="39" fillId="91" borderId="13" applyNumberFormat="0" applyProtection="0">
      <alignment horizontal="right" vertical="center"/>
    </xf>
    <xf numFmtId="0" fontId="28" fillId="89" borderId="20" applyNumberFormat="0" applyProtection="0">
      <alignment horizontal="left" vertical="top" indent="1"/>
    </xf>
    <xf numFmtId="0" fontId="1" fillId="79" borderId="20" applyNumberFormat="0" applyProtection="0">
      <alignment horizontal="left" vertical="top" indent="1"/>
    </xf>
    <xf numFmtId="4" fontId="39" fillId="91" borderId="13" applyNumberFormat="0" applyProtection="0">
      <alignment horizontal="right" vertical="center"/>
    </xf>
    <xf numFmtId="4" fontId="20" fillId="67" borderId="13" applyNumberFormat="0" applyProtection="0">
      <alignment horizontal="right" vertical="center"/>
    </xf>
    <xf numFmtId="0" fontId="1" fillId="78" borderId="20" applyNumberFormat="0" applyProtection="0">
      <alignment horizontal="left" vertical="center" indent="1"/>
    </xf>
    <xf numFmtId="4" fontId="39" fillId="91" borderId="13" applyNumberFormat="0" applyProtection="0">
      <alignment horizontal="right" vertical="center"/>
    </xf>
    <xf numFmtId="0" fontId="20" fillId="81" borderId="20" applyNumberFormat="0" applyProtection="0">
      <alignment horizontal="left" vertical="top" indent="1"/>
    </xf>
    <xf numFmtId="0" fontId="20" fillId="53" borderId="13" applyNumberFormat="0" applyFont="0" applyAlignment="0" applyProtection="0"/>
    <xf numFmtId="0" fontId="1" fillId="66" borderId="20" applyNumberFormat="0" applyProtection="0">
      <alignment horizontal="left" vertical="center" indent="1"/>
    </xf>
    <xf numFmtId="0" fontId="1" fillId="80" borderId="20" applyNumberFormat="0" applyProtection="0">
      <alignment horizontal="left" vertical="top" indent="1"/>
    </xf>
    <xf numFmtId="4" fontId="20" fillId="81" borderId="13" applyNumberFormat="0" applyProtection="0">
      <alignment horizontal="right" vertical="center"/>
    </xf>
    <xf numFmtId="0" fontId="26" fillId="57" borderId="13" applyNumberFormat="0" applyAlignment="0" applyProtection="0"/>
    <xf numFmtId="0" fontId="1" fillId="85" borderId="20" applyNumberFormat="0" applyProtection="0">
      <alignment horizontal="left" vertical="top" indent="1"/>
    </xf>
    <xf numFmtId="0" fontId="20" fillId="83" borderId="13" applyNumberFormat="0" applyProtection="0">
      <alignment horizontal="left" vertical="center" indent="1"/>
    </xf>
    <xf numFmtId="4" fontId="20" fillId="33" borderId="13" applyNumberFormat="0" applyProtection="0">
      <alignment horizontal="left" vertical="center" indent="1"/>
    </xf>
    <xf numFmtId="0" fontId="43" fillId="81" borderId="20" applyNumberFormat="0" applyProtection="0">
      <alignment horizontal="left" vertical="top" indent="1"/>
    </xf>
    <xf numFmtId="4" fontId="39" fillId="91" borderId="13" applyNumberFormat="0" applyProtection="0">
      <alignment horizontal="right" vertical="center"/>
    </xf>
    <xf numFmtId="4" fontId="44" fillId="79" borderId="20" applyNumberFormat="0" applyProtection="0">
      <alignment horizontal="right" vertical="center"/>
    </xf>
    <xf numFmtId="4" fontId="20" fillId="73" borderId="13" applyNumberFormat="0" applyProtection="0">
      <alignment horizontal="right" vertical="center"/>
    </xf>
    <xf numFmtId="4" fontId="20" fillId="74" borderId="13" applyNumberFormat="0" applyProtection="0">
      <alignment horizontal="right" vertical="center"/>
    </xf>
    <xf numFmtId="0" fontId="1" fillId="81" borderId="20" applyNumberFormat="0" applyProtection="0">
      <alignment horizontal="left" vertical="top" indent="1"/>
    </xf>
    <xf numFmtId="0" fontId="1" fillId="81" borderId="20" applyNumberFormat="0" applyProtection="0">
      <alignment horizontal="left" vertical="center" indent="1"/>
    </xf>
    <xf numFmtId="0" fontId="1" fillId="85" borderId="20" applyNumberFormat="0" applyProtection="0">
      <alignment horizontal="left" vertical="center" indent="1"/>
    </xf>
    <xf numFmtId="0" fontId="20" fillId="79" borderId="20" applyNumberFormat="0" applyProtection="0">
      <alignment horizontal="left" vertical="top" indent="1"/>
    </xf>
    <xf numFmtId="0" fontId="38" fillId="33" borderId="20" applyNumberFormat="0" applyProtection="0">
      <alignment horizontal="left" vertical="top" indent="1"/>
    </xf>
    <xf numFmtId="0" fontId="43" fillId="81" borderId="20" applyNumberFormat="0" applyProtection="0">
      <alignment horizontal="left" vertical="top" indent="1"/>
    </xf>
    <xf numFmtId="0" fontId="20" fillId="78" borderId="20" applyNumberFormat="0" applyProtection="0">
      <alignment horizontal="left" vertical="top" indent="1"/>
    </xf>
    <xf numFmtId="0" fontId="1" fillId="78" borderId="20" applyNumberFormat="0" applyProtection="0">
      <alignment horizontal="left" vertical="center" indent="1"/>
    </xf>
    <xf numFmtId="0" fontId="30" fillId="0" borderId="25" applyNumberFormat="0" applyFill="0" applyAlignment="0" applyProtection="0"/>
    <xf numFmtId="4" fontId="39" fillId="91" borderId="13" applyNumberFormat="0" applyProtection="0">
      <alignment horizontal="right" vertical="center"/>
    </xf>
    <xf numFmtId="0" fontId="1" fillId="85" borderId="20" applyNumberFormat="0" applyProtection="0">
      <alignment horizontal="left" vertical="top" indent="1"/>
    </xf>
    <xf numFmtId="4" fontId="28" fillId="81" borderId="20" applyNumberFormat="0" applyProtection="0">
      <alignment horizontal="left" vertical="center" indent="1"/>
    </xf>
    <xf numFmtId="4" fontId="20" fillId="70" borderId="21" applyNumberFormat="0" applyProtection="0">
      <alignment horizontal="right" vertical="center"/>
    </xf>
    <xf numFmtId="0" fontId="20" fillId="83" borderId="13" applyNumberFormat="0" applyProtection="0">
      <alignment horizontal="left" vertical="center" indent="1"/>
    </xf>
    <xf numFmtId="4" fontId="20" fillId="79" borderId="21" applyNumberFormat="0" applyProtection="0">
      <alignment horizontal="left" vertical="center" indent="1"/>
    </xf>
    <xf numFmtId="0" fontId="35" fillId="54" borderId="13" applyNumberFormat="0" applyAlignment="0" applyProtection="0"/>
    <xf numFmtId="4" fontId="43" fillId="88" borderId="20" applyNumberFormat="0" applyProtection="0">
      <alignment vertical="center"/>
    </xf>
    <xf numFmtId="4" fontId="28" fillId="89" borderId="20" applyNumberFormat="0" applyProtection="0">
      <alignment vertical="center"/>
    </xf>
    <xf numFmtId="0" fontId="1" fillId="87" borderId="26" applyNumberFormat="0">
      <protection locked="0"/>
    </xf>
    <xf numFmtId="0" fontId="37" fillId="57" borderId="19" applyNumberFormat="0" applyAlignment="0" applyProtection="0"/>
    <xf numFmtId="0" fontId="1" fillId="66" borderId="20" applyNumberFormat="0" applyProtection="0">
      <alignment horizontal="left" vertical="center" indent="1"/>
    </xf>
    <xf numFmtId="4" fontId="45" fillId="92" borderId="21" applyNumberFormat="0" applyProtection="0">
      <alignment horizontal="left" vertical="center" indent="1"/>
    </xf>
    <xf numFmtId="4" fontId="20" fillId="79" borderId="21" applyNumberFormat="0" applyProtection="0">
      <alignment horizontal="left" vertical="center" indent="1"/>
    </xf>
    <xf numFmtId="0" fontId="28" fillId="66" borderId="20" applyNumberFormat="0" applyProtection="0">
      <alignment horizontal="left" vertical="top" indent="1"/>
    </xf>
    <xf numFmtId="4" fontId="20" fillId="65" borderId="13" applyNumberFormat="0" applyProtection="0">
      <alignment horizontal="left" vertical="center" indent="1"/>
    </xf>
    <xf numFmtId="4" fontId="47" fillId="87" borderId="13" applyNumberFormat="0" applyProtection="0">
      <alignment horizontal="right" vertical="center"/>
    </xf>
    <xf numFmtId="0" fontId="1" fillId="81" borderId="20" applyNumberFormat="0" applyProtection="0">
      <alignment horizontal="left" vertical="top" indent="1"/>
    </xf>
    <xf numFmtId="0" fontId="1" fillId="66" borderId="20" applyNumberFormat="0" applyProtection="0">
      <alignment horizontal="left" vertical="top" indent="1"/>
    </xf>
    <xf numFmtId="0" fontId="20" fillId="79" borderId="20" applyNumberFormat="0" applyProtection="0">
      <alignment horizontal="left" vertical="top" indent="1"/>
    </xf>
    <xf numFmtId="0" fontId="20" fillId="84" borderId="13" applyNumberFormat="0" applyProtection="0">
      <alignment horizontal="left" vertical="center" indent="1"/>
    </xf>
    <xf numFmtId="0" fontId="1" fillId="86" borderId="20" applyNumberFormat="0" applyProtection="0">
      <alignment horizontal="left" vertical="center" indent="1"/>
    </xf>
    <xf numFmtId="4" fontId="45" fillId="92" borderId="21" applyNumberFormat="0" applyProtection="0">
      <alignment horizontal="left" vertical="center" indent="1"/>
    </xf>
    <xf numFmtId="4" fontId="43" fillId="88" borderId="20" applyNumberFormat="0" applyProtection="0">
      <alignment vertical="center"/>
    </xf>
    <xf numFmtId="4" fontId="20" fillId="81" borderId="21" applyNumberFormat="0" applyProtection="0">
      <alignment horizontal="left" vertical="center" indent="1"/>
    </xf>
    <xf numFmtId="4" fontId="20" fillId="64" borderId="13" applyNumberFormat="0" applyProtection="0">
      <alignment vertical="center"/>
    </xf>
    <xf numFmtId="4" fontId="20" fillId="70" borderId="21" applyNumberFormat="0" applyProtection="0">
      <alignment horizontal="right" vertical="center"/>
    </xf>
    <xf numFmtId="4" fontId="28" fillId="89" borderId="20" applyNumberFormat="0" applyProtection="0">
      <alignment horizontal="left" vertical="center" indent="1"/>
    </xf>
    <xf numFmtId="4" fontId="39" fillId="33" borderId="13" applyNumberFormat="0" applyProtection="0">
      <alignment vertical="center"/>
    </xf>
    <xf numFmtId="0" fontId="20" fillId="84" borderId="20" applyNumberFormat="0" applyProtection="0">
      <alignment horizontal="left" vertical="top" indent="1"/>
    </xf>
    <xf numFmtId="4" fontId="20" fillId="68" borderId="13" applyNumberFormat="0" applyProtection="0">
      <alignment horizontal="right" vertical="center"/>
    </xf>
    <xf numFmtId="0" fontId="20" fillId="84" borderId="13" applyNumberFormat="0" applyProtection="0">
      <alignment horizontal="left" vertical="center" indent="1"/>
    </xf>
    <xf numFmtId="4" fontId="20" fillId="67" borderId="13" applyNumberFormat="0" applyProtection="0">
      <alignment horizontal="right" vertical="center"/>
    </xf>
    <xf numFmtId="0" fontId="20" fillId="79" borderId="13" applyNumberFormat="0" applyProtection="0">
      <alignment horizontal="left" vertical="center" indent="1"/>
    </xf>
    <xf numFmtId="4" fontId="20" fillId="81" borderId="21" applyNumberFormat="0" applyProtection="0">
      <alignment horizontal="left" vertical="center" indent="1"/>
    </xf>
    <xf numFmtId="4" fontId="1" fillId="78" borderId="21" applyNumberFormat="0" applyProtection="0">
      <alignment horizontal="left" vertical="center" indent="1"/>
    </xf>
    <xf numFmtId="4" fontId="28" fillId="89" borderId="20" applyNumberFormat="0" applyProtection="0">
      <alignment vertical="center"/>
    </xf>
    <xf numFmtId="4" fontId="40" fillId="33" borderId="20" applyNumberFormat="0" applyProtection="0">
      <alignment vertical="center"/>
    </xf>
    <xf numFmtId="4" fontId="20" fillId="75" borderId="13" applyNumberFormat="0" applyProtection="0">
      <alignment horizontal="right" vertical="center"/>
    </xf>
    <xf numFmtId="4" fontId="20" fillId="81" borderId="13" applyNumberFormat="0" applyProtection="0">
      <alignment horizontal="right" vertical="center"/>
    </xf>
    <xf numFmtId="0" fontId="20" fillId="79" borderId="20" applyNumberFormat="0" applyProtection="0">
      <alignment horizontal="left" vertical="top" indent="1"/>
    </xf>
    <xf numFmtId="4" fontId="38" fillId="64" borderId="20" applyNumberFormat="0" applyProtection="0">
      <alignment horizontal="left" vertical="center" indent="1"/>
    </xf>
    <xf numFmtId="0" fontId="20" fillId="93" borderId="26"/>
    <xf numFmtId="4" fontId="20" fillId="75" borderId="13" applyNumberFormat="0" applyProtection="0">
      <alignment horizontal="right" vertical="center"/>
    </xf>
    <xf numFmtId="0" fontId="20" fillId="83" borderId="13" applyNumberFormat="0" applyProtection="0">
      <alignment horizontal="left" vertical="center" indent="1"/>
    </xf>
    <xf numFmtId="0" fontId="20" fillId="84" borderId="13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0" fontId="20" fillId="84" borderId="20" applyNumberFormat="0" applyProtection="0">
      <alignment horizontal="left" vertical="top" indent="1"/>
    </xf>
    <xf numFmtId="0" fontId="41" fillId="64" borderId="20" applyNumberFormat="0" applyProtection="0">
      <alignment horizontal="left" vertical="top" indent="1"/>
    </xf>
    <xf numFmtId="4" fontId="20" fillId="77" borderId="21" applyNumberFormat="0" applyProtection="0">
      <alignment horizontal="left" vertical="center" indent="1"/>
    </xf>
    <xf numFmtId="4" fontId="20" fillId="71" borderId="13" applyNumberFormat="0" applyProtection="0">
      <alignment horizontal="right" vertical="center"/>
    </xf>
    <xf numFmtId="0" fontId="20" fillId="79" borderId="20" applyNumberFormat="0" applyProtection="0">
      <alignment horizontal="left" vertical="top" indent="1"/>
    </xf>
    <xf numFmtId="4" fontId="20" fillId="72" borderId="13" applyNumberFormat="0" applyProtection="0">
      <alignment horizontal="right" vertical="center"/>
    </xf>
    <xf numFmtId="4" fontId="43" fillId="82" borderId="20" applyNumberFormat="0" applyProtection="0">
      <alignment horizontal="left" vertical="center" indent="1"/>
    </xf>
    <xf numFmtId="4" fontId="1" fillId="78" borderId="21" applyNumberFormat="0" applyProtection="0">
      <alignment horizontal="left" vertical="center" indent="1"/>
    </xf>
    <xf numFmtId="4" fontId="20" fillId="81" borderId="21" applyNumberFormat="0" applyProtection="0">
      <alignment horizontal="left" vertical="center" indent="1"/>
    </xf>
    <xf numFmtId="4" fontId="20" fillId="77" borderId="21" applyNumberFormat="0" applyProtection="0">
      <alignment horizontal="left" vertical="center" indent="1"/>
    </xf>
    <xf numFmtId="0" fontId="21" fillId="78" borderId="24" applyBorder="0"/>
    <xf numFmtId="0" fontId="20" fillId="79" borderId="13" applyNumberFormat="0" applyProtection="0">
      <alignment horizontal="left" vertical="center" indent="1"/>
    </xf>
    <xf numFmtId="4" fontId="20" fillId="74" borderId="13" applyNumberFormat="0" applyProtection="0">
      <alignment horizontal="right" vertical="center"/>
    </xf>
    <xf numFmtId="4" fontId="48" fillId="79" borderId="20" applyNumberFormat="0" applyProtection="0">
      <alignment horizontal="right" vertical="center"/>
    </xf>
    <xf numFmtId="4" fontId="20" fillId="72" borderId="13" applyNumberFormat="0" applyProtection="0">
      <alignment horizontal="right" vertical="center"/>
    </xf>
    <xf numFmtId="0" fontId="1" fillId="80" borderId="20" applyNumberFormat="0" applyProtection="0">
      <alignment horizontal="left" vertical="top" indent="1"/>
    </xf>
    <xf numFmtId="4" fontId="20" fillId="81" borderId="13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4" fontId="28" fillId="72" borderId="20" applyNumberFormat="0" applyProtection="0">
      <alignment horizontal="right" vertical="center"/>
    </xf>
    <xf numFmtId="4" fontId="20" fillId="33" borderId="13" applyNumberFormat="0" applyProtection="0">
      <alignment horizontal="left" vertical="center" indent="1"/>
    </xf>
    <xf numFmtId="4" fontId="20" fillId="0" borderId="13" applyNumberFormat="0" applyProtection="0">
      <alignment horizontal="right" vertical="center"/>
    </xf>
    <xf numFmtId="0" fontId="20" fillId="82" borderId="13" applyNumberFormat="0" applyProtection="0">
      <alignment horizontal="left" vertical="center" indent="1"/>
    </xf>
    <xf numFmtId="4" fontId="20" fillId="74" borderId="13" applyNumberFormat="0" applyProtection="0">
      <alignment horizontal="right" vertical="center"/>
    </xf>
    <xf numFmtId="4" fontId="43" fillId="88" borderId="20" applyNumberFormat="0" applyProtection="0">
      <alignment vertical="center"/>
    </xf>
    <xf numFmtId="0" fontId="37" fillId="57" borderId="19" applyNumberFormat="0" applyAlignment="0" applyProtection="0"/>
    <xf numFmtId="0" fontId="1" fillId="81" borderId="20" applyNumberFormat="0" applyProtection="0">
      <alignment horizontal="left" vertical="top" indent="1"/>
    </xf>
    <xf numFmtId="4" fontId="28" fillId="89" borderId="20" applyNumberFormat="0" applyProtection="0">
      <alignment vertical="center"/>
    </xf>
    <xf numFmtId="4" fontId="20" fillId="64" borderId="13" applyNumberFormat="0" applyProtection="0">
      <alignment vertical="center"/>
    </xf>
    <xf numFmtId="4" fontId="20" fillId="0" borderId="13" applyNumberFormat="0" applyProtection="0">
      <alignment horizontal="right" vertical="center"/>
    </xf>
    <xf numFmtId="4" fontId="20" fillId="81" borderId="21" applyNumberFormat="0" applyProtection="0">
      <alignment horizontal="left" vertical="center" indent="1"/>
    </xf>
    <xf numFmtId="4" fontId="20" fillId="75" borderId="13" applyNumberFormat="0" applyProtection="0">
      <alignment horizontal="right" vertical="center"/>
    </xf>
    <xf numFmtId="4" fontId="28" fillId="81" borderId="20" applyNumberFormat="0" applyProtection="0">
      <alignment horizontal="left" vertical="center" indent="1"/>
    </xf>
    <xf numFmtId="4" fontId="44" fillId="89" borderId="20" applyNumberFormat="0" applyProtection="0">
      <alignment vertical="center"/>
    </xf>
    <xf numFmtId="0" fontId="1" fillId="86" borderId="20" applyNumberFormat="0" applyProtection="0">
      <alignment horizontal="left" vertical="center" indent="1"/>
    </xf>
    <xf numFmtId="4" fontId="20" fillId="0" borderId="13" applyNumberFormat="0" applyProtection="0">
      <alignment horizontal="right" vertical="center"/>
    </xf>
    <xf numFmtId="4" fontId="20" fillId="77" borderId="21" applyNumberFormat="0" applyProtection="0">
      <alignment horizontal="left" vertical="center" indent="1"/>
    </xf>
    <xf numFmtId="0" fontId="28" fillId="81" borderId="20" applyNumberFormat="0" applyProtection="0">
      <alignment horizontal="left" vertical="top" indent="1"/>
    </xf>
    <xf numFmtId="4" fontId="20" fillId="65" borderId="13" applyNumberFormat="0" applyProtection="0">
      <alignment horizontal="left" vertical="center" indent="1"/>
    </xf>
    <xf numFmtId="4" fontId="20" fillId="70" borderId="21" applyNumberFormat="0" applyProtection="0">
      <alignment horizontal="right" vertical="center"/>
    </xf>
    <xf numFmtId="4" fontId="20" fillId="72" borderId="13" applyNumberFormat="0" applyProtection="0">
      <alignment horizontal="right" vertical="center"/>
    </xf>
    <xf numFmtId="0" fontId="1" fillId="66" borderId="20" applyNumberFormat="0" applyProtection="0">
      <alignment horizontal="left" vertical="top" indent="1"/>
    </xf>
    <xf numFmtId="4" fontId="20" fillId="67" borderId="13" applyNumberFormat="0" applyProtection="0">
      <alignment horizontal="right" vertical="center"/>
    </xf>
    <xf numFmtId="4" fontId="20" fillId="74" borderId="13" applyNumberFormat="0" applyProtection="0">
      <alignment horizontal="right" vertical="center"/>
    </xf>
    <xf numFmtId="4" fontId="20" fillId="68" borderId="13" applyNumberFormat="0" applyProtection="0">
      <alignment horizontal="right" vertical="center"/>
    </xf>
    <xf numFmtId="0" fontId="1" fillId="85" borderId="20" applyNumberFormat="0" applyProtection="0">
      <alignment horizontal="left" vertical="center" indent="1"/>
    </xf>
    <xf numFmtId="0" fontId="1" fillId="85" borderId="20" applyNumberFormat="0" applyProtection="0">
      <alignment horizontal="left" vertical="top" indent="1"/>
    </xf>
    <xf numFmtId="4" fontId="20" fillId="81" borderId="13" applyNumberFormat="0" applyProtection="0">
      <alignment horizontal="right" vertical="center"/>
    </xf>
    <xf numFmtId="0" fontId="20" fillId="82" borderId="13" applyNumberFormat="0" applyProtection="0">
      <alignment horizontal="left" vertical="center" indent="1"/>
    </xf>
    <xf numFmtId="0" fontId="41" fillId="64" borderId="20" applyNumberFormat="0" applyProtection="0">
      <alignment horizontal="left" vertical="top" indent="1"/>
    </xf>
    <xf numFmtId="4" fontId="20" fillId="74" borderId="13" applyNumberFormat="0" applyProtection="0">
      <alignment horizontal="right" vertical="center"/>
    </xf>
    <xf numFmtId="0" fontId="1" fillId="81" borderId="20" applyNumberFormat="0" applyProtection="0">
      <alignment horizontal="left" vertical="top" indent="1"/>
    </xf>
    <xf numFmtId="4" fontId="1" fillId="78" borderId="21" applyNumberFormat="0" applyProtection="0">
      <alignment horizontal="left" vertical="center" indent="1"/>
    </xf>
    <xf numFmtId="0" fontId="1" fillId="66" borderId="20" applyNumberFormat="0" applyProtection="0">
      <alignment horizontal="left" vertical="top" indent="1"/>
    </xf>
    <xf numFmtId="0" fontId="1" fillId="86" borderId="20" applyNumberFormat="0" applyProtection="0">
      <alignment horizontal="left" vertical="top" indent="1"/>
    </xf>
    <xf numFmtId="4" fontId="20" fillId="72" borderId="13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0" fontId="1" fillId="87" borderId="26" applyNumberFormat="0">
      <protection locked="0"/>
    </xf>
    <xf numFmtId="0" fontId="1" fillId="80" borderId="20" applyNumberFormat="0" applyProtection="0">
      <alignment horizontal="left" vertical="top" indent="1"/>
    </xf>
    <xf numFmtId="4" fontId="20" fillId="76" borderId="13" applyNumberFormat="0" applyProtection="0">
      <alignment horizontal="right" vertical="center"/>
    </xf>
    <xf numFmtId="0" fontId="1" fillId="87" borderId="26" applyNumberFormat="0">
      <protection locked="0"/>
    </xf>
    <xf numFmtId="4" fontId="20" fillId="76" borderId="13" applyNumberFormat="0" applyProtection="0">
      <alignment horizontal="right" vertical="center"/>
    </xf>
    <xf numFmtId="0" fontId="43" fillId="81" borderId="20" applyNumberFormat="0" applyProtection="0">
      <alignment horizontal="left" vertical="top" indent="1"/>
    </xf>
    <xf numFmtId="0" fontId="1" fillId="78" borderId="20" applyNumberFormat="0" applyProtection="0">
      <alignment horizontal="left" vertical="center" indent="1"/>
    </xf>
    <xf numFmtId="0" fontId="1" fillId="78" borderId="20" applyNumberFormat="0" applyProtection="0">
      <alignment horizontal="left" vertical="top" indent="1"/>
    </xf>
    <xf numFmtId="4" fontId="43" fillId="82" borderId="20" applyNumberFormat="0" applyProtection="0">
      <alignment horizontal="left" vertical="center" indent="1"/>
    </xf>
    <xf numFmtId="4" fontId="20" fillId="73" borderId="13" applyNumberFormat="0" applyProtection="0">
      <alignment horizontal="right" vertical="center"/>
    </xf>
    <xf numFmtId="4" fontId="47" fillId="87" borderId="13" applyNumberFormat="0" applyProtection="0">
      <alignment horizontal="right" vertical="center"/>
    </xf>
    <xf numFmtId="0" fontId="1" fillId="87" borderId="26" applyNumberFormat="0">
      <protection locked="0"/>
    </xf>
    <xf numFmtId="0" fontId="20" fillId="78" borderId="20" applyNumberFormat="0" applyProtection="0">
      <alignment horizontal="left" vertical="top" indent="1"/>
    </xf>
    <xf numFmtId="0" fontId="1" fillId="84" borderId="20" applyNumberFormat="0" applyProtection="0">
      <alignment horizontal="left" vertical="top" indent="1"/>
    </xf>
    <xf numFmtId="0" fontId="41" fillId="64" borderId="20" applyNumberFormat="0" applyProtection="0">
      <alignment horizontal="left" vertical="top" indent="1"/>
    </xf>
    <xf numFmtId="4" fontId="40" fillId="64" borderId="20" applyNumberFormat="0" applyProtection="0">
      <alignment vertical="center"/>
    </xf>
    <xf numFmtId="0" fontId="26" fillId="57" borderId="13" applyNumberFormat="0" applyAlignment="0" applyProtection="0"/>
    <xf numFmtId="0" fontId="1" fillId="85" borderId="20" applyNumberFormat="0" applyProtection="0">
      <alignment horizontal="left" vertical="top" indent="1"/>
    </xf>
    <xf numFmtId="0" fontId="1" fillId="78" borderId="20" applyNumberFormat="0" applyProtection="0">
      <alignment horizontal="left" vertical="top" indent="1"/>
    </xf>
    <xf numFmtId="4" fontId="43" fillId="88" borderId="20" applyNumberFormat="0" applyProtection="0">
      <alignment vertical="center"/>
    </xf>
    <xf numFmtId="0" fontId="1" fillId="80" borderId="20" applyNumberFormat="0" applyProtection="0">
      <alignment horizontal="left" vertical="center" indent="1"/>
    </xf>
    <xf numFmtId="4" fontId="20" fillId="81" borderId="21" applyNumberFormat="0" applyProtection="0">
      <alignment horizontal="left" vertical="center" indent="1"/>
    </xf>
    <xf numFmtId="0" fontId="20" fillId="84" borderId="13" applyNumberFormat="0" applyProtection="0">
      <alignment horizontal="left" vertical="center" indent="1"/>
    </xf>
    <xf numFmtId="4" fontId="20" fillId="76" borderId="13" applyNumberFormat="0" applyProtection="0">
      <alignment horizontal="right" vertical="center"/>
    </xf>
    <xf numFmtId="4" fontId="28" fillId="71" borderId="20" applyNumberFormat="0" applyProtection="0">
      <alignment horizontal="right" vertical="center"/>
    </xf>
    <xf numFmtId="0" fontId="43" fillId="88" borderId="20" applyNumberFormat="0" applyProtection="0">
      <alignment horizontal="left" vertical="top" indent="1"/>
    </xf>
    <xf numFmtId="4" fontId="20" fillId="68" borderId="13" applyNumberFormat="0" applyProtection="0">
      <alignment horizontal="right" vertical="center"/>
    </xf>
    <xf numFmtId="0" fontId="28" fillId="89" borderId="20" applyNumberFormat="0" applyProtection="0">
      <alignment horizontal="left" vertical="top" indent="1"/>
    </xf>
    <xf numFmtId="4" fontId="20" fillId="72" borderId="13" applyNumberFormat="0" applyProtection="0">
      <alignment horizontal="right" vertical="center"/>
    </xf>
    <xf numFmtId="0" fontId="1" fillId="79" borderId="20" applyNumberFormat="0" applyProtection="0">
      <alignment horizontal="left" vertical="top" indent="1"/>
    </xf>
    <xf numFmtId="4" fontId="20" fillId="0" borderId="13" applyNumberFormat="0" applyProtection="0">
      <alignment horizontal="right" vertical="center"/>
    </xf>
    <xf numFmtId="4" fontId="20" fillId="81" borderId="21" applyNumberFormat="0" applyProtection="0">
      <alignment horizontal="left" vertical="center" indent="1"/>
    </xf>
    <xf numFmtId="4" fontId="40" fillId="64" borderId="20" applyNumberFormat="0" applyProtection="0">
      <alignment vertical="center"/>
    </xf>
    <xf numFmtId="0" fontId="20" fillId="93" borderId="26"/>
    <xf numFmtId="4" fontId="20" fillId="65" borderId="13" applyNumberFormat="0" applyProtection="0">
      <alignment horizontal="left" vertical="center" indent="1"/>
    </xf>
    <xf numFmtId="4" fontId="20" fillId="33" borderId="13" applyNumberFormat="0" applyProtection="0">
      <alignment horizontal="left" vertical="center" indent="1"/>
    </xf>
    <xf numFmtId="4" fontId="28" fillId="88" borderId="20" applyNumberFormat="0" applyProtection="0">
      <alignment horizontal="left" vertical="center" indent="1"/>
    </xf>
    <xf numFmtId="4" fontId="20" fillId="81" borderId="13" applyNumberFormat="0" applyProtection="0">
      <alignment horizontal="right" vertical="center"/>
    </xf>
    <xf numFmtId="0" fontId="28" fillId="66" borderId="20" applyNumberFormat="0" applyProtection="0">
      <alignment horizontal="left" vertical="top" indent="1"/>
    </xf>
    <xf numFmtId="4" fontId="20" fillId="65" borderId="13" applyNumberFormat="0" applyProtection="0">
      <alignment horizontal="left" vertical="center" indent="1"/>
    </xf>
    <xf numFmtId="4" fontId="40" fillId="33" borderId="20" applyNumberFormat="0" applyProtection="0">
      <alignment vertical="center"/>
    </xf>
    <xf numFmtId="4" fontId="20" fillId="75" borderId="13" applyNumberFormat="0" applyProtection="0">
      <alignment horizontal="right" vertical="center"/>
    </xf>
    <xf numFmtId="0" fontId="1" fillId="78" borderId="20" applyNumberFormat="0" applyProtection="0">
      <alignment horizontal="left" vertical="center" indent="1"/>
    </xf>
    <xf numFmtId="4" fontId="28" fillId="75" borderId="20" applyNumberFormat="0" applyProtection="0">
      <alignment horizontal="right" vertical="center"/>
    </xf>
    <xf numFmtId="0" fontId="28" fillId="88" borderId="20" applyNumberFormat="0" applyProtection="0">
      <alignment horizontal="left" vertical="top" indent="1"/>
    </xf>
    <xf numFmtId="4" fontId="20" fillId="81" borderId="13" applyNumberFormat="0" applyProtection="0">
      <alignment horizontal="right" vertical="center"/>
    </xf>
    <xf numFmtId="0" fontId="1" fillId="78" borderId="20" applyNumberFormat="0" applyProtection="0">
      <alignment horizontal="left" vertical="top" indent="1"/>
    </xf>
    <xf numFmtId="0" fontId="21" fillId="78" borderId="24" applyBorder="0"/>
    <xf numFmtId="0" fontId="43" fillId="88" borderId="20" applyNumberFormat="0" applyProtection="0">
      <alignment horizontal="left" vertical="top" indent="1"/>
    </xf>
    <xf numFmtId="0" fontId="1" fillId="84" borderId="20" applyNumberFormat="0" applyProtection="0">
      <alignment horizontal="left" vertical="top" indent="1"/>
    </xf>
    <xf numFmtId="0" fontId="1" fillId="86" borderId="20" applyNumberFormat="0" applyProtection="0">
      <alignment horizontal="left" vertical="center" indent="1"/>
    </xf>
    <xf numFmtId="0" fontId="1" fillId="81" borderId="20" applyNumberFormat="0" applyProtection="0">
      <alignment horizontal="left" vertical="top" indent="1"/>
    </xf>
    <xf numFmtId="4" fontId="20" fillId="33" borderId="13" applyNumberFormat="0" applyProtection="0">
      <alignment horizontal="left" vertical="center" indent="1"/>
    </xf>
    <xf numFmtId="4" fontId="20" fillId="72" borderId="13" applyNumberFormat="0" applyProtection="0">
      <alignment horizontal="right" vertical="center"/>
    </xf>
    <xf numFmtId="0" fontId="1" fillId="80" borderId="20" applyNumberFormat="0" applyProtection="0">
      <alignment horizontal="left" vertical="top" indent="1"/>
    </xf>
    <xf numFmtId="0" fontId="20" fillId="79" borderId="20" applyNumberFormat="0" applyProtection="0">
      <alignment horizontal="left" vertical="top" indent="1"/>
    </xf>
    <xf numFmtId="4" fontId="20" fillId="64" borderId="13" applyNumberFormat="0" applyProtection="0">
      <alignment vertical="center"/>
    </xf>
    <xf numFmtId="4" fontId="20" fillId="79" borderId="21" applyNumberFormat="0" applyProtection="0">
      <alignment horizontal="left" vertical="center" indent="1"/>
    </xf>
    <xf numFmtId="0" fontId="1" fillId="79" borderId="20" applyNumberFormat="0" applyProtection="0">
      <alignment horizontal="left" vertical="top" indent="1"/>
    </xf>
    <xf numFmtId="0" fontId="1" fillId="85" borderId="20" applyNumberFormat="0" applyProtection="0">
      <alignment horizontal="left" vertical="center" indent="1"/>
    </xf>
    <xf numFmtId="4" fontId="45" fillId="92" borderId="21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20" fillId="33" borderId="13" applyNumberFormat="0" applyProtection="0">
      <alignment horizontal="left" vertical="center" indent="1"/>
    </xf>
    <xf numFmtId="0" fontId="41" fillId="64" borderId="20" applyNumberFormat="0" applyProtection="0">
      <alignment horizontal="left" vertical="top" indent="1"/>
    </xf>
    <xf numFmtId="0" fontId="20" fillId="78" borderId="20" applyNumberFormat="0" applyProtection="0">
      <alignment horizontal="left" vertical="top" indent="1"/>
    </xf>
    <xf numFmtId="4" fontId="20" fillId="79" borderId="21" applyNumberFormat="0" applyProtection="0">
      <alignment horizontal="left" vertical="center" indent="1"/>
    </xf>
    <xf numFmtId="4" fontId="20" fillId="70" borderId="21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4" fontId="20" fillId="81" borderId="13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0" fontId="43" fillId="88" borderId="20" applyNumberFormat="0" applyProtection="0">
      <alignment horizontal="left" vertical="top" indent="1"/>
    </xf>
    <xf numFmtId="4" fontId="20" fillId="81" borderId="13" applyNumberFormat="0" applyProtection="0">
      <alignment horizontal="right" vertical="center"/>
    </xf>
    <xf numFmtId="4" fontId="20" fillId="68" borderId="13" applyNumberFormat="0" applyProtection="0">
      <alignment horizontal="right" vertical="center"/>
    </xf>
    <xf numFmtId="0" fontId="20" fillId="79" borderId="13" applyNumberFormat="0" applyProtection="0">
      <alignment horizontal="left" vertical="center" indent="1"/>
    </xf>
    <xf numFmtId="4" fontId="20" fillId="74" borderId="13" applyNumberFormat="0" applyProtection="0">
      <alignment horizontal="right" vertical="center"/>
    </xf>
    <xf numFmtId="4" fontId="28" fillId="88" borderId="20" applyNumberFormat="0" applyProtection="0">
      <alignment horizontal="left" vertical="center" indent="1"/>
    </xf>
    <xf numFmtId="4" fontId="20" fillId="75" borderId="13" applyNumberFormat="0" applyProtection="0">
      <alignment horizontal="right" vertical="center"/>
    </xf>
    <xf numFmtId="4" fontId="28" fillId="67" borderId="20" applyNumberFormat="0" applyProtection="0">
      <alignment horizontal="right" vertical="center"/>
    </xf>
    <xf numFmtId="4" fontId="1" fillId="78" borderId="21" applyNumberFormat="0" applyProtection="0">
      <alignment horizontal="left" vertical="center" indent="1"/>
    </xf>
    <xf numFmtId="0" fontId="20" fillId="81" borderId="20" applyNumberFormat="0" applyProtection="0">
      <alignment horizontal="left" vertical="top" indent="1"/>
    </xf>
    <xf numFmtId="0" fontId="1" fillId="86" borderId="20" applyNumberFormat="0" applyProtection="0">
      <alignment horizontal="left" vertical="top" indent="1"/>
    </xf>
    <xf numFmtId="0" fontId="1" fillId="85" borderId="20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20" fillId="67" borderId="13" applyNumberFormat="0" applyProtection="0">
      <alignment horizontal="right" vertical="center"/>
    </xf>
    <xf numFmtId="4" fontId="20" fillId="71" borderId="13" applyNumberFormat="0" applyProtection="0">
      <alignment horizontal="right" vertical="center"/>
    </xf>
    <xf numFmtId="0" fontId="20" fillId="82" borderId="13" applyNumberFormat="0" applyProtection="0">
      <alignment horizontal="left" vertical="center" indent="1"/>
    </xf>
    <xf numFmtId="0" fontId="20" fillId="84" borderId="20" applyNumberFormat="0" applyProtection="0">
      <alignment horizontal="left" vertical="top" indent="1"/>
    </xf>
    <xf numFmtId="0" fontId="20" fillId="81" borderId="20" applyNumberFormat="0" applyProtection="0">
      <alignment horizontal="left" vertical="top" indent="1"/>
    </xf>
    <xf numFmtId="4" fontId="20" fillId="75" borderId="13" applyNumberFormat="0" applyProtection="0">
      <alignment horizontal="right" vertical="center"/>
    </xf>
    <xf numFmtId="4" fontId="20" fillId="68" borderId="13" applyNumberFormat="0" applyProtection="0">
      <alignment horizontal="right" vertical="center"/>
    </xf>
    <xf numFmtId="4" fontId="48" fillId="79" borderId="20" applyNumberFormat="0" applyProtection="0">
      <alignment horizontal="right" vertical="center"/>
    </xf>
    <xf numFmtId="0" fontId="1" fillId="78" borderId="20" applyNumberFormat="0" applyProtection="0">
      <alignment horizontal="left" vertical="center" indent="1"/>
    </xf>
    <xf numFmtId="0" fontId="1" fillId="81" borderId="20" applyNumberFormat="0" applyProtection="0">
      <alignment horizontal="left" vertical="top" indent="1"/>
    </xf>
    <xf numFmtId="0" fontId="20" fillId="84" borderId="20" applyNumberFormat="0" applyProtection="0">
      <alignment horizontal="left" vertical="top" indent="1"/>
    </xf>
    <xf numFmtId="4" fontId="20" fillId="74" borderId="13" applyNumberFormat="0" applyProtection="0">
      <alignment horizontal="right" vertical="center"/>
    </xf>
    <xf numFmtId="0" fontId="20" fillId="78" borderId="20" applyNumberFormat="0" applyProtection="0">
      <alignment horizontal="left" vertical="top" indent="1"/>
    </xf>
    <xf numFmtId="4" fontId="20" fillId="73" borderId="13" applyNumberFormat="0" applyProtection="0">
      <alignment horizontal="right" vertical="center"/>
    </xf>
    <xf numFmtId="0" fontId="20" fillId="83" borderId="13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0" fontId="1" fillId="79" borderId="20" applyNumberFormat="0" applyProtection="0">
      <alignment horizontal="left" vertical="top" indent="1"/>
    </xf>
    <xf numFmtId="0" fontId="20" fillId="78" borderId="20" applyNumberFormat="0" applyProtection="0">
      <alignment horizontal="left" vertical="top" indent="1"/>
    </xf>
    <xf numFmtId="0" fontId="1" fillId="80" borderId="20" applyNumberFormat="0" applyProtection="0">
      <alignment horizontal="left" vertical="top" indent="1"/>
    </xf>
    <xf numFmtId="4" fontId="28" fillId="79" borderId="20" applyNumberFormat="0" applyProtection="0">
      <alignment horizontal="right" vertical="center"/>
    </xf>
    <xf numFmtId="4" fontId="47" fillId="87" borderId="13" applyNumberFormat="0" applyProtection="0">
      <alignment horizontal="right" vertical="center"/>
    </xf>
    <xf numFmtId="0" fontId="1" fillId="81" borderId="20" applyNumberFormat="0" applyProtection="0">
      <alignment horizontal="left" vertical="top" indent="1"/>
    </xf>
    <xf numFmtId="0" fontId="1" fillId="84" borderId="20" applyNumberFormat="0" applyProtection="0">
      <alignment horizontal="left" vertical="center" indent="1"/>
    </xf>
    <xf numFmtId="4" fontId="28" fillId="88" borderId="20" applyNumberFormat="0" applyProtection="0">
      <alignment vertical="center"/>
    </xf>
    <xf numFmtId="0" fontId="1" fillId="87" borderId="26" applyNumberFormat="0">
      <protection locked="0"/>
    </xf>
    <xf numFmtId="4" fontId="20" fillId="64" borderId="13" applyNumberFormat="0" applyProtection="0">
      <alignment vertical="center"/>
    </xf>
    <xf numFmtId="4" fontId="20" fillId="68" borderId="13" applyNumberFormat="0" applyProtection="0">
      <alignment horizontal="right" vertical="center"/>
    </xf>
    <xf numFmtId="4" fontId="20" fillId="71" borderId="13" applyNumberFormat="0" applyProtection="0">
      <alignment horizontal="right" vertical="center"/>
    </xf>
    <xf numFmtId="4" fontId="20" fillId="77" borderId="21" applyNumberFormat="0" applyProtection="0">
      <alignment horizontal="left" vertical="center" indent="1"/>
    </xf>
    <xf numFmtId="0" fontId="20" fillId="82" borderId="13" applyNumberFormat="0" applyProtection="0">
      <alignment horizontal="left" vertical="center" indent="1"/>
    </xf>
    <xf numFmtId="0" fontId="20" fillId="79" borderId="20" applyNumberFormat="0" applyProtection="0">
      <alignment horizontal="left" vertical="top" indent="1"/>
    </xf>
    <xf numFmtId="0" fontId="20" fillId="79" borderId="13" applyNumberFormat="0" applyProtection="0">
      <alignment horizontal="left" vertical="center" indent="1"/>
    </xf>
    <xf numFmtId="4" fontId="28" fillId="73" borderId="20" applyNumberFormat="0" applyProtection="0">
      <alignment horizontal="right" vertical="center"/>
    </xf>
    <xf numFmtId="4" fontId="1" fillId="78" borderId="21" applyNumberFormat="0" applyProtection="0">
      <alignment horizontal="left" vertical="center" indent="1"/>
    </xf>
    <xf numFmtId="0" fontId="1" fillId="66" borderId="20" applyNumberFormat="0" applyProtection="0">
      <alignment horizontal="left" vertical="center" indent="1"/>
    </xf>
    <xf numFmtId="0" fontId="1" fillId="84" borderId="20" applyNumberFormat="0" applyProtection="0">
      <alignment horizontal="left" vertical="top" indent="1"/>
    </xf>
    <xf numFmtId="4" fontId="20" fillId="71" borderId="13" applyNumberFormat="0" applyProtection="0">
      <alignment horizontal="right" vertical="center"/>
    </xf>
    <xf numFmtId="0" fontId="20" fillId="81" borderId="20" applyNumberFormat="0" applyProtection="0">
      <alignment horizontal="left" vertical="top" indent="1"/>
    </xf>
    <xf numFmtId="0" fontId="1" fillId="86" borderId="20" applyNumberFormat="0" applyProtection="0">
      <alignment horizontal="left" vertical="top" indent="1"/>
    </xf>
    <xf numFmtId="4" fontId="20" fillId="71" borderId="13" applyNumberFormat="0" applyProtection="0">
      <alignment horizontal="right" vertical="center"/>
    </xf>
    <xf numFmtId="4" fontId="28" fillId="76" borderId="20" applyNumberFormat="0" applyProtection="0">
      <alignment horizontal="right" vertical="center"/>
    </xf>
    <xf numFmtId="0" fontId="1" fillId="66" borderId="20" applyNumberFormat="0" applyProtection="0">
      <alignment horizontal="left" vertical="top" indent="1"/>
    </xf>
    <xf numFmtId="4" fontId="20" fillId="76" borderId="13" applyNumberFormat="0" applyProtection="0">
      <alignment horizontal="right" vertical="center"/>
    </xf>
    <xf numFmtId="0" fontId="1" fillId="85" borderId="20" applyNumberFormat="0" applyProtection="0">
      <alignment horizontal="left" vertical="center" indent="1"/>
    </xf>
    <xf numFmtId="0" fontId="38" fillId="64" borderId="20" applyNumberFormat="0" applyProtection="0">
      <alignment horizontal="left" vertical="top" indent="1"/>
    </xf>
    <xf numFmtId="4" fontId="20" fillId="75" borderId="13" applyNumberFormat="0" applyProtection="0">
      <alignment horizontal="right" vertical="center"/>
    </xf>
    <xf numFmtId="4" fontId="20" fillId="74" borderId="13" applyNumberFormat="0" applyProtection="0">
      <alignment horizontal="right" vertical="center"/>
    </xf>
    <xf numFmtId="4" fontId="20" fillId="33" borderId="13" applyNumberFormat="0" applyProtection="0">
      <alignment horizontal="left" vertical="center" indent="1"/>
    </xf>
    <xf numFmtId="0" fontId="20" fillId="79" borderId="13" applyNumberFormat="0" applyProtection="0">
      <alignment horizontal="left" vertical="center" indent="1"/>
    </xf>
    <xf numFmtId="0" fontId="20" fillId="79" borderId="20" applyNumberFormat="0" applyProtection="0">
      <alignment horizontal="left" vertical="top" indent="1"/>
    </xf>
    <xf numFmtId="0" fontId="1" fillId="85" borderId="20" applyNumberFormat="0" applyProtection="0">
      <alignment horizontal="left" vertical="top" indent="1"/>
    </xf>
    <xf numFmtId="4" fontId="20" fillId="0" borderId="13" applyNumberFormat="0" applyProtection="0">
      <alignment horizontal="right" vertical="center"/>
    </xf>
    <xf numFmtId="4" fontId="20" fillId="65" borderId="13" applyNumberFormat="0" applyProtection="0">
      <alignment horizontal="left" vertical="center" indent="1"/>
    </xf>
    <xf numFmtId="4" fontId="43" fillId="88" borderId="20" applyNumberFormat="0" applyProtection="0">
      <alignment vertical="center"/>
    </xf>
    <xf numFmtId="0" fontId="1" fillId="86" borderId="20" applyNumberFormat="0" applyProtection="0">
      <alignment horizontal="left" vertical="center" indent="1"/>
    </xf>
    <xf numFmtId="0" fontId="1" fillId="86" borderId="20" applyNumberFormat="0" applyProtection="0">
      <alignment horizontal="left" vertical="center" indent="1"/>
    </xf>
    <xf numFmtId="4" fontId="39" fillId="91" borderId="13" applyNumberFormat="0" applyProtection="0">
      <alignment horizontal="right" vertical="center"/>
    </xf>
    <xf numFmtId="4" fontId="43" fillId="82" borderId="20" applyNumberFormat="0" applyProtection="0">
      <alignment horizontal="left" vertical="center" indent="1"/>
    </xf>
    <xf numFmtId="0" fontId="43" fillId="88" borderId="20" applyNumberFormat="0" applyProtection="0">
      <alignment horizontal="left" vertical="top" indent="1"/>
    </xf>
    <xf numFmtId="4" fontId="38" fillId="64" borderId="20" applyNumberFormat="0" applyProtection="0">
      <alignment horizontal="left" vertical="center" indent="1"/>
    </xf>
    <xf numFmtId="4" fontId="28" fillId="81" borderId="20" applyNumberFormat="0" applyProtection="0">
      <alignment horizontal="left" vertical="center" indent="1"/>
    </xf>
    <xf numFmtId="0" fontId="28" fillId="66" borderId="20" applyNumberFormat="0" applyProtection="0">
      <alignment horizontal="left" vertical="top" indent="1"/>
    </xf>
    <xf numFmtId="0" fontId="1" fillId="87" borderId="26" applyNumberFormat="0">
      <protection locked="0"/>
    </xf>
    <xf numFmtId="0" fontId="1" fillId="79" borderId="20" applyNumberFormat="0" applyProtection="0">
      <alignment horizontal="left" vertical="top" indent="1"/>
    </xf>
    <xf numFmtId="0" fontId="1" fillId="78" borderId="20" applyNumberFormat="0" applyProtection="0">
      <alignment horizontal="left" vertical="top" indent="1"/>
    </xf>
    <xf numFmtId="0" fontId="1" fillId="79" borderId="20" applyNumberFormat="0" applyProtection="0">
      <alignment horizontal="left" vertical="top" indent="1"/>
    </xf>
    <xf numFmtId="0" fontId="1" fillId="87" borderId="26" applyNumberFormat="0">
      <protection locked="0"/>
    </xf>
    <xf numFmtId="0" fontId="1" fillId="78" borderId="20" applyNumberFormat="0" applyProtection="0">
      <alignment horizontal="left" vertical="top" indent="1"/>
    </xf>
    <xf numFmtId="0" fontId="1" fillId="81" borderId="20" applyNumberFormat="0" applyProtection="0">
      <alignment horizontal="left" vertical="top" indent="1"/>
    </xf>
    <xf numFmtId="4" fontId="20" fillId="72" borderId="13" applyNumberFormat="0" applyProtection="0">
      <alignment horizontal="right" vertical="center"/>
    </xf>
    <xf numFmtId="4" fontId="39" fillId="33" borderId="13" applyNumberFormat="0" applyProtection="0">
      <alignment vertical="center"/>
    </xf>
    <xf numFmtId="4" fontId="20" fillId="33" borderId="13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4" fontId="20" fillId="70" borderId="21" applyNumberFormat="0" applyProtection="0">
      <alignment horizontal="right" vertical="center"/>
    </xf>
    <xf numFmtId="4" fontId="20" fillId="81" borderId="13" applyNumberFormat="0" applyProtection="0">
      <alignment horizontal="right" vertical="center"/>
    </xf>
    <xf numFmtId="4" fontId="20" fillId="74" borderId="13" applyNumberFormat="0" applyProtection="0">
      <alignment horizontal="right" vertical="center"/>
    </xf>
    <xf numFmtId="4" fontId="20" fillId="75" borderId="13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0" fontId="20" fillId="83" borderId="13" applyNumberFormat="0" applyProtection="0">
      <alignment horizontal="left" vertical="center" indent="1"/>
    </xf>
    <xf numFmtId="4" fontId="20" fillId="81" borderId="21" applyNumberFormat="0" applyProtection="0">
      <alignment horizontal="left" vertical="center" indent="1"/>
    </xf>
    <xf numFmtId="0" fontId="20" fillId="79" borderId="20" applyNumberFormat="0" applyProtection="0">
      <alignment horizontal="left" vertical="top" indent="1"/>
    </xf>
    <xf numFmtId="0" fontId="20" fillId="84" borderId="13" applyNumberFormat="0" applyProtection="0">
      <alignment horizontal="left" vertical="center" indent="1"/>
    </xf>
    <xf numFmtId="4" fontId="28" fillId="69" borderId="20" applyNumberFormat="0" applyProtection="0">
      <alignment horizontal="right" vertical="center"/>
    </xf>
    <xf numFmtId="4" fontId="39" fillId="91" borderId="13" applyNumberFormat="0" applyProtection="0">
      <alignment horizontal="right" vertical="center"/>
    </xf>
    <xf numFmtId="0" fontId="20" fillId="93" borderId="26"/>
    <xf numFmtId="0" fontId="20" fillId="82" borderId="13" applyNumberFormat="0" applyProtection="0">
      <alignment horizontal="left" vertical="center" indent="1"/>
    </xf>
    <xf numFmtId="0" fontId="1" fillId="86" borderId="20" applyNumberFormat="0" applyProtection="0">
      <alignment horizontal="left" vertical="center" indent="1"/>
    </xf>
    <xf numFmtId="4" fontId="28" fillId="74" borderId="20" applyNumberFormat="0" applyProtection="0">
      <alignment horizontal="right" vertical="center"/>
    </xf>
    <xf numFmtId="0" fontId="1" fillId="84" borderId="20" applyNumberFormat="0" applyProtection="0">
      <alignment horizontal="left" vertical="top" indent="1"/>
    </xf>
    <xf numFmtId="0" fontId="1" fillId="80" borderId="20" applyNumberFormat="0" applyProtection="0">
      <alignment horizontal="left" vertical="top" indent="1"/>
    </xf>
    <xf numFmtId="4" fontId="20" fillId="75" borderId="13" applyNumberFormat="0" applyProtection="0">
      <alignment horizontal="right" vertical="center"/>
    </xf>
    <xf numFmtId="4" fontId="20" fillId="76" borderId="13" applyNumberFormat="0" applyProtection="0">
      <alignment horizontal="right" vertical="center"/>
    </xf>
    <xf numFmtId="4" fontId="28" fillId="75" borderId="20" applyNumberFormat="0" applyProtection="0">
      <alignment horizontal="right" vertical="center"/>
    </xf>
    <xf numFmtId="0" fontId="20" fillId="93" borderId="26"/>
    <xf numFmtId="0" fontId="1" fillId="66" borderId="20" applyNumberFormat="0" applyProtection="0">
      <alignment horizontal="left" vertical="top" indent="1"/>
    </xf>
    <xf numFmtId="0" fontId="1" fillId="85" borderId="20" applyNumberFormat="0" applyProtection="0">
      <alignment horizontal="left" vertical="center" indent="1"/>
    </xf>
    <xf numFmtId="0" fontId="1" fillId="85" borderId="20" applyNumberFormat="0" applyProtection="0">
      <alignment horizontal="left" vertical="center" indent="1"/>
    </xf>
    <xf numFmtId="4" fontId="20" fillId="73" borderId="13" applyNumberFormat="0" applyProtection="0">
      <alignment horizontal="right" vertical="center"/>
    </xf>
    <xf numFmtId="0" fontId="20" fillId="83" borderId="13" applyNumberFormat="0" applyProtection="0">
      <alignment horizontal="left" vertical="center" indent="1"/>
    </xf>
    <xf numFmtId="0" fontId="1" fillId="66" borderId="20" applyNumberFormat="0" applyProtection="0">
      <alignment horizontal="left" vertical="center" indent="1"/>
    </xf>
    <xf numFmtId="0" fontId="43" fillId="81" borderId="20" applyNumberFormat="0" applyProtection="0">
      <alignment horizontal="left" vertical="top" indent="1"/>
    </xf>
    <xf numFmtId="0" fontId="20" fillId="79" borderId="20" applyNumberFormat="0" applyProtection="0">
      <alignment horizontal="left" vertical="top" indent="1"/>
    </xf>
    <xf numFmtId="4" fontId="20" fillId="0" borderId="13" applyNumberFormat="0" applyProtection="0">
      <alignment horizontal="right" vertical="center"/>
    </xf>
    <xf numFmtId="0" fontId="20" fillId="93" borderId="26"/>
    <xf numFmtId="0" fontId="1" fillId="85" borderId="20" applyNumberFormat="0" applyProtection="0">
      <alignment horizontal="left" vertical="top" indent="1"/>
    </xf>
    <xf numFmtId="4" fontId="20" fillId="67" borderId="13" applyNumberFormat="0" applyProtection="0">
      <alignment horizontal="right" vertical="center"/>
    </xf>
    <xf numFmtId="4" fontId="20" fillId="77" borderId="21" applyNumberFormat="0" applyProtection="0">
      <alignment horizontal="left" vertical="center" indent="1"/>
    </xf>
    <xf numFmtId="0" fontId="1" fillId="84" borderId="20" applyNumberFormat="0" applyProtection="0">
      <alignment horizontal="left" vertical="top" indent="1"/>
    </xf>
    <xf numFmtId="0" fontId="20" fillId="84" borderId="13" applyNumberFormat="0" applyProtection="0">
      <alignment horizontal="left" vertical="center" indent="1"/>
    </xf>
    <xf numFmtId="4" fontId="20" fillId="71" borderId="13" applyNumberFormat="0" applyProtection="0">
      <alignment horizontal="right" vertical="center"/>
    </xf>
    <xf numFmtId="0" fontId="1" fillId="84" borderId="20" applyNumberFormat="0" applyProtection="0">
      <alignment horizontal="left" vertical="center" indent="1"/>
    </xf>
    <xf numFmtId="0" fontId="20" fillId="84" borderId="20" applyNumberFormat="0" applyProtection="0">
      <alignment horizontal="left" vertical="top" indent="1"/>
    </xf>
    <xf numFmtId="4" fontId="20" fillId="70" borderId="21" applyNumberFormat="0" applyProtection="0">
      <alignment horizontal="right" vertical="center"/>
    </xf>
    <xf numFmtId="0" fontId="1" fillId="78" borderId="20" applyNumberFormat="0" applyProtection="0">
      <alignment horizontal="left" vertical="top" indent="1"/>
    </xf>
    <xf numFmtId="4" fontId="20" fillId="76" borderId="13" applyNumberFormat="0" applyProtection="0">
      <alignment horizontal="right" vertical="center"/>
    </xf>
    <xf numFmtId="0" fontId="1" fillId="85" borderId="20" applyNumberFormat="0" applyProtection="0">
      <alignment horizontal="left" vertical="center" indent="1"/>
    </xf>
    <xf numFmtId="4" fontId="20" fillId="33" borderId="13" applyNumberFormat="0" applyProtection="0">
      <alignment horizontal="left" vertical="center" indent="1"/>
    </xf>
    <xf numFmtId="0" fontId="20" fillId="81" borderId="20" applyNumberFormat="0" applyProtection="0">
      <alignment horizontal="left" vertical="top" indent="1"/>
    </xf>
    <xf numFmtId="0" fontId="20" fillId="84" borderId="20" applyNumberFormat="0" applyProtection="0">
      <alignment horizontal="left" vertical="top" indent="1"/>
    </xf>
    <xf numFmtId="0" fontId="20" fillId="79" borderId="13" applyNumberFormat="0" applyProtection="0">
      <alignment horizontal="left" vertical="center" indent="1"/>
    </xf>
    <xf numFmtId="0" fontId="43" fillId="81" borderId="20" applyNumberFormat="0" applyProtection="0">
      <alignment horizontal="left" vertical="top" indent="1"/>
    </xf>
    <xf numFmtId="4" fontId="20" fillId="79" borderId="21" applyNumberFormat="0" applyProtection="0">
      <alignment horizontal="left" vertical="center" indent="1"/>
    </xf>
    <xf numFmtId="0" fontId="1" fillId="66" borderId="20" applyNumberFormat="0" applyProtection="0">
      <alignment horizontal="left" vertical="top" indent="1"/>
    </xf>
    <xf numFmtId="0" fontId="20" fillId="84" borderId="13" applyNumberFormat="0" applyProtection="0">
      <alignment horizontal="left" vertical="center" indent="1"/>
    </xf>
    <xf numFmtId="4" fontId="20" fillId="81" borderId="21" applyNumberFormat="0" applyProtection="0">
      <alignment horizontal="left" vertical="center" indent="1"/>
    </xf>
    <xf numFmtId="4" fontId="20" fillId="65" borderId="13" applyNumberFormat="0" applyProtection="0">
      <alignment horizontal="left" vertical="center" indent="1"/>
    </xf>
    <xf numFmtId="0" fontId="1" fillId="86" borderId="20" applyNumberFormat="0" applyProtection="0">
      <alignment horizontal="left" vertical="center" indent="1"/>
    </xf>
    <xf numFmtId="4" fontId="20" fillId="0" borderId="13" applyNumberFormat="0" applyProtection="0">
      <alignment horizontal="right" vertical="center"/>
    </xf>
    <xf numFmtId="4" fontId="28" fillId="88" borderId="20" applyNumberFormat="0" applyProtection="0">
      <alignment horizontal="left" vertical="center" indent="1"/>
    </xf>
    <xf numFmtId="4" fontId="20" fillId="75" borderId="13" applyNumberFormat="0" applyProtection="0">
      <alignment horizontal="right" vertical="center"/>
    </xf>
    <xf numFmtId="0" fontId="20" fillId="53" borderId="13" applyNumberFormat="0" applyFont="0" applyAlignment="0" applyProtection="0"/>
    <xf numFmtId="4" fontId="20" fillId="33" borderId="13" applyNumberFormat="0" applyProtection="0">
      <alignment horizontal="left" vertical="center" indent="1"/>
    </xf>
    <xf numFmtId="0" fontId="20" fillId="84" borderId="20" applyNumberFormat="0" applyProtection="0">
      <alignment horizontal="left" vertical="top" indent="1"/>
    </xf>
    <xf numFmtId="4" fontId="20" fillId="33" borderId="13" applyNumberFormat="0" applyProtection="0">
      <alignment horizontal="left" vertical="center" indent="1"/>
    </xf>
    <xf numFmtId="0" fontId="1" fillId="86" borderId="20" applyNumberFormat="0" applyProtection="0">
      <alignment horizontal="left" vertical="top" indent="1"/>
    </xf>
    <xf numFmtId="4" fontId="20" fillId="74" borderId="13" applyNumberFormat="0" applyProtection="0">
      <alignment horizontal="right" vertical="center"/>
    </xf>
    <xf numFmtId="0" fontId="1" fillId="78" borderId="20" applyNumberFormat="0" applyProtection="0">
      <alignment horizontal="left" vertical="top" indent="1"/>
    </xf>
    <xf numFmtId="0" fontId="1" fillId="87" borderId="26" applyNumberFormat="0">
      <protection locked="0"/>
    </xf>
    <xf numFmtId="4" fontId="20" fillId="71" borderId="13" applyNumberFormat="0" applyProtection="0">
      <alignment horizontal="right" vertical="center"/>
    </xf>
    <xf numFmtId="0" fontId="20" fillId="78" borderId="20" applyNumberFormat="0" applyProtection="0">
      <alignment horizontal="left" vertical="top" indent="1"/>
    </xf>
    <xf numFmtId="4" fontId="20" fillId="68" borderId="13" applyNumberFormat="0" applyProtection="0">
      <alignment horizontal="right" vertical="center"/>
    </xf>
    <xf numFmtId="0" fontId="1" fillId="79" borderId="20" applyNumberFormat="0" applyProtection="0">
      <alignment horizontal="left" vertical="top" indent="1"/>
    </xf>
    <xf numFmtId="0" fontId="20" fillId="79" borderId="20" applyNumberFormat="0" applyProtection="0">
      <alignment horizontal="left" vertical="top" indent="1"/>
    </xf>
    <xf numFmtId="0" fontId="28" fillId="88" borderId="20" applyNumberFormat="0" applyProtection="0">
      <alignment horizontal="left" vertical="top" indent="1"/>
    </xf>
    <xf numFmtId="0" fontId="20" fillId="78" borderId="20" applyNumberFormat="0" applyProtection="0">
      <alignment horizontal="left" vertical="top" indent="1"/>
    </xf>
    <xf numFmtId="4" fontId="20" fillId="65" borderId="13" applyNumberFormat="0" applyProtection="0">
      <alignment horizontal="left" vertical="center" indent="1"/>
    </xf>
    <xf numFmtId="0" fontId="20" fillId="78" borderId="20" applyNumberFormat="0" applyProtection="0">
      <alignment horizontal="left" vertical="top" indent="1"/>
    </xf>
    <xf numFmtId="4" fontId="20" fillId="81" borderId="21" applyNumberFormat="0" applyProtection="0">
      <alignment horizontal="left" vertical="center" indent="1"/>
    </xf>
    <xf numFmtId="0" fontId="1" fillId="85" borderId="20" applyNumberFormat="0" applyProtection="0">
      <alignment horizontal="left" vertical="top" indent="1"/>
    </xf>
    <xf numFmtId="0" fontId="1" fillId="66" borderId="20" applyNumberFormat="0" applyProtection="0">
      <alignment horizontal="left" vertical="center" indent="1"/>
    </xf>
    <xf numFmtId="4" fontId="20" fillId="67" borderId="13" applyNumberFormat="0" applyProtection="0">
      <alignment horizontal="right" vertical="center"/>
    </xf>
    <xf numFmtId="4" fontId="20" fillId="81" borderId="13" applyNumberFormat="0" applyProtection="0">
      <alignment horizontal="right" vertical="center"/>
    </xf>
    <xf numFmtId="0" fontId="1" fillId="79" borderId="20" applyNumberFormat="0" applyProtection="0">
      <alignment horizontal="left" vertical="top" indent="1"/>
    </xf>
    <xf numFmtId="0" fontId="20" fillId="84" borderId="20" applyNumberFormat="0" applyProtection="0">
      <alignment horizontal="left" vertical="top" indent="1"/>
    </xf>
    <xf numFmtId="0" fontId="1" fillId="80" borderId="20" applyNumberFormat="0" applyProtection="0">
      <alignment horizontal="left" vertical="center" indent="1"/>
    </xf>
    <xf numFmtId="4" fontId="20" fillId="81" borderId="21" applyNumberFormat="0" applyProtection="0">
      <alignment horizontal="left" vertical="center" indent="1"/>
    </xf>
    <xf numFmtId="0" fontId="1" fillId="66" borderId="20" applyNumberFormat="0" applyProtection="0">
      <alignment horizontal="left" vertical="top" indent="1"/>
    </xf>
    <xf numFmtId="4" fontId="28" fillId="74" borderId="20" applyNumberFormat="0" applyProtection="0">
      <alignment horizontal="right" vertical="center"/>
    </xf>
    <xf numFmtId="0" fontId="1" fillId="80" borderId="20" applyNumberFormat="0" applyProtection="0">
      <alignment horizontal="left" vertical="center" indent="1"/>
    </xf>
    <xf numFmtId="4" fontId="39" fillId="33" borderId="13" applyNumberFormat="0" applyProtection="0">
      <alignment vertical="center"/>
    </xf>
    <xf numFmtId="0" fontId="20" fillId="82" borderId="13" applyNumberFormat="0" applyProtection="0">
      <alignment horizontal="left" vertical="center" indent="1"/>
    </xf>
    <xf numFmtId="4" fontId="20" fillId="68" borderId="13" applyNumberFormat="0" applyProtection="0">
      <alignment horizontal="right" vertical="center"/>
    </xf>
    <xf numFmtId="0" fontId="1" fillId="81" borderId="20" applyNumberFormat="0" applyProtection="0">
      <alignment horizontal="left" vertical="top" indent="1"/>
    </xf>
    <xf numFmtId="4" fontId="20" fillId="81" borderId="21" applyNumberFormat="0" applyProtection="0">
      <alignment horizontal="left" vertical="center" indent="1"/>
    </xf>
    <xf numFmtId="0" fontId="20" fillId="83" borderId="13" applyNumberFormat="0" applyProtection="0">
      <alignment horizontal="left" vertical="center" indent="1"/>
    </xf>
    <xf numFmtId="4" fontId="47" fillId="87" borderId="13" applyNumberFormat="0" applyProtection="0">
      <alignment horizontal="right" vertical="center"/>
    </xf>
    <xf numFmtId="0" fontId="1" fillId="86" borderId="20" applyNumberFormat="0" applyProtection="0">
      <alignment horizontal="left" vertical="top" indent="1"/>
    </xf>
    <xf numFmtId="4" fontId="20" fillId="0" borderId="13" applyNumberFormat="0" applyProtection="0">
      <alignment horizontal="right" vertical="center"/>
    </xf>
    <xf numFmtId="4" fontId="48" fillId="79" borderId="20" applyNumberFormat="0" applyProtection="0">
      <alignment horizontal="right" vertical="center"/>
    </xf>
    <xf numFmtId="0" fontId="1" fillId="84" borderId="20" applyNumberFormat="0" applyProtection="0">
      <alignment horizontal="left" vertical="top" indent="1"/>
    </xf>
    <xf numFmtId="0" fontId="1" fillId="84" borderId="20" applyNumberFormat="0" applyProtection="0">
      <alignment horizontal="left" vertical="top" indent="1"/>
    </xf>
    <xf numFmtId="4" fontId="44" fillId="88" borderId="20" applyNumberFormat="0" applyProtection="0">
      <alignment vertical="center"/>
    </xf>
    <xf numFmtId="0" fontId="1" fillId="84" borderId="20" applyNumberFormat="0" applyProtection="0">
      <alignment horizontal="left" vertical="top" indent="1"/>
    </xf>
    <xf numFmtId="4" fontId="20" fillId="64" borderId="13" applyNumberFormat="0" applyProtection="0">
      <alignment vertical="center"/>
    </xf>
    <xf numFmtId="4" fontId="20" fillId="68" borderId="13" applyNumberFormat="0" applyProtection="0">
      <alignment horizontal="right" vertical="center"/>
    </xf>
    <xf numFmtId="4" fontId="20" fillId="71" borderId="13" applyNumberFormat="0" applyProtection="0">
      <alignment horizontal="right" vertical="center"/>
    </xf>
    <xf numFmtId="4" fontId="1" fillId="78" borderId="21" applyNumberFormat="0" applyProtection="0">
      <alignment horizontal="left" vertical="center" indent="1"/>
    </xf>
    <xf numFmtId="0" fontId="20" fillId="78" borderId="20" applyNumberFormat="0" applyProtection="0">
      <alignment horizontal="left" vertical="top" indent="1"/>
    </xf>
    <xf numFmtId="0" fontId="20" fillId="79" borderId="13" applyNumberFormat="0" applyProtection="0">
      <alignment horizontal="left" vertical="center" indent="1"/>
    </xf>
    <xf numFmtId="0" fontId="20" fillId="84" borderId="13" applyNumberFormat="0" applyProtection="0">
      <alignment horizontal="left" vertical="center" indent="1"/>
    </xf>
    <xf numFmtId="4" fontId="44" fillId="89" borderId="20" applyNumberFormat="0" applyProtection="0">
      <alignment vertical="center"/>
    </xf>
  </cellStyleXfs>
  <cellXfs count="32">
    <xf numFmtId="0" fontId="0" fillId="0" borderId="0" xfId="0"/>
    <xf numFmtId="0" fontId="0" fillId="0" borderId="0" xfId="0"/>
    <xf numFmtId="3" fontId="0" fillId="0" borderId="0" xfId="0" applyNumberFormat="1"/>
    <xf numFmtId="0" fontId="0" fillId="0" borderId="1" xfId="0" applyBorder="1"/>
    <xf numFmtId="43" fontId="0" fillId="0" borderId="0" xfId="2" applyFont="1"/>
    <xf numFmtId="164" fontId="0" fillId="0" borderId="0" xfId="3" applyNumberFormat="1" applyFont="1"/>
    <xf numFmtId="165" fontId="0" fillId="0" borderId="0" xfId="2" applyNumberFormat="1" applyFont="1"/>
    <xf numFmtId="0" fontId="0" fillId="0" borderId="0" xfId="0" applyAlignment="1"/>
    <xf numFmtId="164" fontId="0" fillId="0" borderId="0" xfId="2" applyNumberFormat="1" applyFont="1"/>
    <xf numFmtId="0" fontId="0" fillId="0" borderId="0" xfId="0" applyAlignment="1">
      <alignment horizontal="center"/>
    </xf>
    <xf numFmtId="0" fontId="0" fillId="0" borderId="0" xfId="0" applyBorder="1"/>
    <xf numFmtId="3" fontId="0" fillId="0" borderId="0" xfId="0" applyNumberFormat="1" applyBorder="1"/>
    <xf numFmtId="164" fontId="0" fillId="0" borderId="0" xfId="3" applyNumberFormat="1" applyFont="1" applyBorder="1"/>
    <xf numFmtId="165" fontId="0" fillId="0" borderId="0" xfId="0" applyNumberFormat="1"/>
    <xf numFmtId="2" fontId="0" fillId="0" borderId="0" xfId="0" applyNumberFormat="1"/>
    <xf numFmtId="3" fontId="0" fillId="0" borderId="1" xfId="0" applyNumberFormat="1" applyBorder="1"/>
    <xf numFmtId="43" fontId="0" fillId="0" borderId="0" xfId="2" applyFont="1" applyBorder="1"/>
    <xf numFmtId="165" fontId="0" fillId="0" borderId="0" xfId="2" applyNumberFormat="1" applyFont="1" applyBorder="1"/>
    <xf numFmtId="164" fontId="0" fillId="0" borderId="0" xfId="2" applyNumberFormat="1" applyFont="1" applyBorder="1"/>
    <xf numFmtId="164" fontId="0" fillId="0" borderId="0" xfId="3" applyNumberFormat="1" applyFont="1" applyFill="1"/>
    <xf numFmtId="0" fontId="0" fillId="0" borderId="0" xfId="0" applyAlignment="1">
      <alignment horizontal="center"/>
    </xf>
    <xf numFmtId="0" fontId="0" fillId="0" borderId="2" xfId="0" applyBorder="1"/>
    <xf numFmtId="3" fontId="0" fillId="0" borderId="2" xfId="0" applyNumberFormat="1" applyBorder="1"/>
    <xf numFmtId="165" fontId="0" fillId="0" borderId="2" xfId="2" applyNumberFormat="1" applyFont="1" applyBorder="1"/>
    <xf numFmtId="164" fontId="0" fillId="0" borderId="2" xfId="3" applyNumberFormat="1" applyFont="1" applyBorder="1"/>
    <xf numFmtId="0" fontId="0" fillId="0" borderId="0" xfId="0" applyFill="1" applyBorder="1"/>
    <xf numFmtId="0" fontId="0" fillId="0" borderId="0" xfId="0" applyAlignment="1">
      <alignment horizontal="center"/>
    </xf>
    <xf numFmtId="3" fontId="0" fillId="0" borderId="0" xfId="0" applyNumberFormat="1" applyFill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applyFont="1" applyAlignment="1">
      <alignment horizontal="left"/>
    </xf>
  </cellXfs>
  <cellStyles count="3322">
    <cellStyle name="20% - Accent1 2" xfId="16" xr:uid="{CDE7C928-F9B6-4251-BEF0-3D826D502486}"/>
    <cellStyle name="20% - Accent1 2 2" xfId="671" xr:uid="{7EA4AFCB-BAA5-4706-85D9-1177AB30DEC6}"/>
    <cellStyle name="20% - Accent2 2" xfId="17" xr:uid="{B0EEEF83-BD4E-4609-AD6E-A6E907936310}"/>
    <cellStyle name="20% - Accent2 2 2" xfId="672" xr:uid="{4F153E9D-E1BA-4901-B5C0-BAD0517CC0AC}"/>
    <cellStyle name="20% - Accent3 2" xfId="18" xr:uid="{EF07416B-0356-4573-9788-F4940B3AD3B3}"/>
    <cellStyle name="20% - Accent3 2 2" xfId="673" xr:uid="{11E75250-C0B3-4BCF-8F2D-9226C4392335}"/>
    <cellStyle name="20% - Accent4 2" xfId="19" xr:uid="{23E787FD-19B8-46F9-A8D7-40EB5CAF68F2}"/>
    <cellStyle name="20% - Accent4 2 2" xfId="674" xr:uid="{291E5E79-2694-4004-9D29-3694AB833E2D}"/>
    <cellStyle name="20% - Accent5 2" xfId="20" xr:uid="{03EC3C61-538C-415B-B1B4-27A893BFF2F7}"/>
    <cellStyle name="20% - Accent5 2 2" xfId="675" xr:uid="{24969830-7AE5-4C42-B343-70E4B151A132}"/>
    <cellStyle name="20% - Accent6 2" xfId="21" xr:uid="{FE38560A-6960-429B-BE01-FF1FF1E959BB}"/>
    <cellStyle name="20% - Accent6 2 2" xfId="676" xr:uid="{74273BA3-5A24-401A-91F0-6A369BA1EDD3}"/>
    <cellStyle name="40% - Accent1 2" xfId="22" xr:uid="{25E39A03-30E0-4B87-BCD4-8E5DF643A15D}"/>
    <cellStyle name="40% - Accent1 2 2" xfId="677" xr:uid="{A83EE05B-FC62-4F9A-8F62-DAA76B00C0BD}"/>
    <cellStyle name="40% - Accent2 2" xfId="23" xr:uid="{EF6835EF-CB61-49BB-AD6A-4D38D0FD36AD}"/>
    <cellStyle name="40% - Accent2 2 2" xfId="678" xr:uid="{B85ACFDA-A4CC-42DF-940A-714B256AAB1E}"/>
    <cellStyle name="40% - Accent3 2" xfId="24" xr:uid="{FF72A8DD-459F-4209-B515-B11FF3012386}"/>
    <cellStyle name="40% - Accent3 2 2" xfId="679" xr:uid="{E55D9CA1-1081-4DC9-B061-004FE8431472}"/>
    <cellStyle name="40% - Accent4 2" xfId="25" xr:uid="{A7F76255-6975-4C76-B403-62AC58DA5AFA}"/>
    <cellStyle name="40% - Accent4 2 2" xfId="680" xr:uid="{6EF8AEF1-7088-4EE0-89A7-9E0374008397}"/>
    <cellStyle name="40% - Accent5 2" xfId="26" xr:uid="{E1FC4AB7-AAE6-4462-A795-080AEF93E6D4}"/>
    <cellStyle name="40% - Accent5 2 2" xfId="681" xr:uid="{079AB05F-C4FB-4834-BF7F-AB2E11E8F004}"/>
    <cellStyle name="40% - Accent6 2" xfId="27" xr:uid="{3D86E9B7-5749-4AFE-BBA8-582BEB9479B1}"/>
    <cellStyle name="40% - Accent6 2 2" xfId="682" xr:uid="{D684E53D-C107-4175-91AF-02939FF43EB9}"/>
    <cellStyle name="60% - Accent1 2" xfId="28" xr:uid="{250C93A5-F2A3-4203-B690-1433F0A9FF68}"/>
    <cellStyle name="60% - Accent2 2" xfId="29" xr:uid="{BF2DAB16-880A-4917-999E-FA284472B16F}"/>
    <cellStyle name="60% - Accent3 2" xfId="30" xr:uid="{4766D474-EDA1-461F-A1E4-543BC33EE4F1}"/>
    <cellStyle name="60% - Accent4 2" xfId="31" xr:uid="{110B6AA2-3E91-407F-9632-CF44960AB07E}"/>
    <cellStyle name="60% - Accent5 2" xfId="32" xr:uid="{F755C8AE-AEFA-4CDD-BB5D-1E7D1D024E6A}"/>
    <cellStyle name="60% - Accent6 2" xfId="33" xr:uid="{41FDEEC8-021E-4DAA-ABAA-59E48D9DDCA6}"/>
    <cellStyle name="Accent1 - 20%" xfId="34" xr:uid="{DF8E3957-74DC-4458-BB49-B0FFE0751C42}"/>
    <cellStyle name="Accent1 - 20% 2" xfId="35" xr:uid="{5D6EAC0C-71EB-4129-8ACA-81788E336330}"/>
    <cellStyle name="Accent1 - 20% 3" xfId="36" xr:uid="{196B9C53-BA2E-45F3-9334-672401ECB6A9}"/>
    <cellStyle name="Accent1 - 20% 4" xfId="37" xr:uid="{1763DA52-5214-4A24-A751-053E4AECD1C7}"/>
    <cellStyle name="Accent1 - 20% 5" xfId="683" xr:uid="{BDA7343D-75AA-4ED1-8B9E-5A2ADEB2E855}"/>
    <cellStyle name="Accent1 - 20%_Actuals by Storm IO" xfId="38" xr:uid="{BE6E7324-D699-48E7-8905-3BB594AB274A}"/>
    <cellStyle name="Accent1 - 40%" xfId="39" xr:uid="{FEF8F0E2-7837-48FD-88CC-1865F402AE5C}"/>
    <cellStyle name="Accent1 - 40% 2" xfId="40" xr:uid="{9338CD43-22A7-4007-BAB4-717AC4DBBD09}"/>
    <cellStyle name="Accent1 - 40% 3" xfId="41" xr:uid="{C48ECDF4-67ED-4A18-A225-9FD25E9B4AE1}"/>
    <cellStyle name="Accent1 - 40% 4" xfId="42" xr:uid="{DB2D998C-A416-4DEB-86BA-D6BD304F87AE}"/>
    <cellStyle name="Accent1 - 40% 5" xfId="684" xr:uid="{76A375F5-9B8D-4DD7-8677-5CAA5C2777EE}"/>
    <cellStyle name="Accent1 - 40%_Actuals by Storm IO" xfId="43" xr:uid="{F51EA72A-A172-44E0-BDD8-B8AE062D3131}"/>
    <cellStyle name="Accent1 - 60%" xfId="44" xr:uid="{BD8F404C-AE5C-4FC5-BC94-DBB77B2691EF}"/>
    <cellStyle name="Accent1 - 60% 2" xfId="45" xr:uid="{BDD1A2F4-B824-4737-9D75-BDE5F9653369}"/>
    <cellStyle name="Accent1 - 60% 3" xfId="620" xr:uid="{8DCAD5D3-9AAB-4274-828E-85091BDEC06A}"/>
    <cellStyle name="Accent1 - 60% 4" xfId="685" xr:uid="{891F09FF-6E0D-43DF-AB18-97C6E80C4875}"/>
    <cellStyle name="Accent1 - 60%_Actuals by Storm IO" xfId="46" xr:uid="{C52E08BB-BC2B-44CD-B8A4-9A78DD42EDD0}"/>
    <cellStyle name="Accent1 10" xfId="47" xr:uid="{E0BB5CB6-083E-4242-A114-4F2CAD7E1A50}"/>
    <cellStyle name="Accent1 11" xfId="48" xr:uid="{08BA893D-396D-4201-9A66-A434526DB4C6}"/>
    <cellStyle name="Accent1 12" xfId="49" xr:uid="{31F40C15-D4F9-4D8B-9634-7DDC4AFD898E}"/>
    <cellStyle name="Accent1 13" xfId="50" xr:uid="{A00672FE-84BA-4BE9-9F96-EA57B8473885}"/>
    <cellStyle name="Accent1 14" xfId="51" xr:uid="{856C6789-490A-4435-9FD8-4B7AE9C7AE2E}"/>
    <cellStyle name="Accent1 15" xfId="52" xr:uid="{8C6D4CA0-C958-45F8-BD60-A65E62DE1DC6}"/>
    <cellStyle name="Accent1 16" xfId="53" xr:uid="{DAD693EE-AECC-4362-84BD-F426BE8192E0}"/>
    <cellStyle name="Accent1 17" xfId="54" xr:uid="{0D805568-69B1-412C-9650-B8E1162ED377}"/>
    <cellStyle name="Accent1 18" xfId="55" xr:uid="{DBF1CA61-6A15-4664-B05D-F0290693ECCF}"/>
    <cellStyle name="Accent1 2" xfId="56" xr:uid="{862F65DE-DB6F-4614-B81C-4580D659A46A}"/>
    <cellStyle name="Accent1 3" xfId="57" xr:uid="{F155E667-005D-441A-A53A-33EDA11AB903}"/>
    <cellStyle name="Accent1 4" xfId="58" xr:uid="{E6D9D0A3-6D7B-47F8-8EAF-DBE00BCA873C}"/>
    <cellStyle name="Accent1 5" xfId="59" xr:uid="{9AC4A89D-DF26-4CDE-B782-C82EB1889372}"/>
    <cellStyle name="Accent1 6" xfId="60" xr:uid="{980BD2F1-35CC-4C7E-9A37-EAC13441517F}"/>
    <cellStyle name="Accent1 7" xfId="61" xr:uid="{2229214D-E23B-48DE-B9B5-F64B00BA3EB6}"/>
    <cellStyle name="Accent1 8" xfId="62" xr:uid="{7F8828F6-318B-4237-AA0C-EA0FBEA17BE9}"/>
    <cellStyle name="Accent1 9" xfId="63" xr:uid="{6C2DB221-24D6-4853-B173-3155C813B22F}"/>
    <cellStyle name="Accent2 - 20%" xfId="64" xr:uid="{DB8697D2-9338-4E55-BEF1-212B41E1EAC8}"/>
    <cellStyle name="Accent2 - 20% 2" xfId="65" xr:uid="{B56AEFB4-0ACA-4FB2-87EF-C682B9FB7522}"/>
    <cellStyle name="Accent2 - 20% 3" xfId="66" xr:uid="{F31AB52B-EEFA-4D4E-8D86-3B2228A1A67A}"/>
    <cellStyle name="Accent2 - 20% 4" xfId="67" xr:uid="{45644818-A302-419D-BD49-927D4068C39D}"/>
    <cellStyle name="Accent2 - 20% 5" xfId="686" xr:uid="{B7D9C746-8F74-4C90-B332-3FE9DF86C9BE}"/>
    <cellStyle name="Accent2 - 20%_Actuals by Storm IO" xfId="68" xr:uid="{7B894BFD-FFDB-453E-8252-A61B0A3FAB77}"/>
    <cellStyle name="Accent2 - 40%" xfId="69" xr:uid="{4CCD166C-A922-433E-B3A3-04040BF362AA}"/>
    <cellStyle name="Accent2 - 40% 2" xfId="70" xr:uid="{66D9C942-8500-499C-8DDD-867F5C469F89}"/>
    <cellStyle name="Accent2 - 40% 3" xfId="71" xr:uid="{0D1FB4A1-2AA5-45D3-B342-6DBFB4DB7D2A}"/>
    <cellStyle name="Accent2 - 40% 4" xfId="72" xr:uid="{A4AE1F9F-9F31-487A-BC2E-EBC1A3E93093}"/>
    <cellStyle name="Accent2 - 40% 5" xfId="687" xr:uid="{FF1F02D1-AE1A-4EF7-A90E-3AA7461FD8B1}"/>
    <cellStyle name="Accent2 - 40%_Actuals by Storm IO" xfId="73" xr:uid="{7D068703-4569-47F5-9297-690F05A5EA59}"/>
    <cellStyle name="Accent2 - 60%" xfId="74" xr:uid="{5800E465-FD27-463C-9613-AFC5FD624B24}"/>
    <cellStyle name="Accent2 - 60% 2" xfId="75" xr:uid="{D5CF4CF7-5ABB-49D6-BDB9-A85043E840BB}"/>
    <cellStyle name="Accent2 - 60% 3" xfId="621" xr:uid="{90F29A2D-C9EF-4987-A006-B9AE7E7F0B84}"/>
    <cellStyle name="Accent2 - 60% 4" xfId="688" xr:uid="{2A50E9FE-13D0-4679-8B8B-8E8BEAB65A4D}"/>
    <cellStyle name="Accent2 - 60%_Actuals by Storm IO" xfId="76" xr:uid="{6A28E4C3-6BCC-40CC-BC5D-07EA8DDBC08C}"/>
    <cellStyle name="Accent2 10" xfId="77" xr:uid="{F73A4731-8BAA-4CBD-BDE1-2BF647A21288}"/>
    <cellStyle name="Accent2 11" xfId="78" xr:uid="{4549D3EA-6541-4943-9AA7-7DA67B6295F7}"/>
    <cellStyle name="Accent2 12" xfId="79" xr:uid="{91A1E433-1613-4097-8476-ED41803D6AE8}"/>
    <cellStyle name="Accent2 13" xfId="80" xr:uid="{DF7164F5-EFC4-486E-9D61-6BCDC42BFB0E}"/>
    <cellStyle name="Accent2 14" xfId="81" xr:uid="{3B356AE2-2E43-4E0C-83C3-6F29FBDC32B6}"/>
    <cellStyle name="Accent2 15" xfId="82" xr:uid="{93057C10-E4DB-41A9-8D15-1FB1825C722D}"/>
    <cellStyle name="Accent2 16" xfId="83" xr:uid="{363A4861-DDE7-482C-A04E-C654BA9CFF87}"/>
    <cellStyle name="Accent2 17" xfId="84" xr:uid="{1A2B14EA-30AB-4A1F-9437-D81C21DAFD73}"/>
    <cellStyle name="Accent2 18" xfId="85" xr:uid="{F8371FF6-91A4-47D6-9D8E-D7F0A4499C04}"/>
    <cellStyle name="Accent2 2" xfId="86" xr:uid="{D36ABEAC-D43A-4BA9-8A9C-F66EAD65212C}"/>
    <cellStyle name="Accent2 3" xfId="87" xr:uid="{5BAF4069-B680-4101-AD61-10F993349605}"/>
    <cellStyle name="Accent2 4" xfId="88" xr:uid="{8887B34F-5095-4E84-9088-2ECFFA676AF3}"/>
    <cellStyle name="Accent2 5" xfId="89" xr:uid="{026EF41E-6314-495D-A7A1-0B75B4CF012D}"/>
    <cellStyle name="Accent2 6" xfId="90" xr:uid="{B7DDEE47-8B74-43EE-B6DE-30C551D33873}"/>
    <cellStyle name="Accent2 7" xfId="91" xr:uid="{E104300C-4517-4EE0-B69D-271BDD571EE4}"/>
    <cellStyle name="Accent2 8" xfId="92" xr:uid="{17653FE1-EDD2-4545-99F1-A5BB66B75600}"/>
    <cellStyle name="Accent2 9" xfId="93" xr:uid="{759F2184-9BF7-4EDE-BDAD-B60FBC7A98CC}"/>
    <cellStyle name="Accent3 - 20%" xfId="94" xr:uid="{56C8559E-4CE6-423B-8F24-297C782A382C}"/>
    <cellStyle name="Accent3 - 20% 2" xfId="95" xr:uid="{E03B52E4-D952-4BCD-BDA0-A847F8A43C95}"/>
    <cellStyle name="Accent3 - 20% 3" xfId="96" xr:uid="{C0B9A72B-02F6-4154-9A9E-3DD9FE467939}"/>
    <cellStyle name="Accent3 - 20% 4" xfId="97" xr:uid="{B322CC82-D500-44A4-A402-19B3F06E3B73}"/>
    <cellStyle name="Accent3 - 20% 5" xfId="689" xr:uid="{C13B2E35-5A84-4A56-84B1-25D98F2B6110}"/>
    <cellStyle name="Accent3 - 20%_Actuals by Storm IO" xfId="98" xr:uid="{31FEE528-BF3F-459D-B693-A89FD5EA51B8}"/>
    <cellStyle name="Accent3 - 40%" xfId="99" xr:uid="{D1BD1929-3E51-42B6-B957-74AEA1FDB1BD}"/>
    <cellStyle name="Accent3 - 40% 2" xfId="100" xr:uid="{795CA598-372F-4664-83C4-42CE5B4E900A}"/>
    <cellStyle name="Accent3 - 40% 3" xfId="101" xr:uid="{97066DA3-780D-4E44-BE15-35831FFB6098}"/>
    <cellStyle name="Accent3 - 40% 4" xfId="102" xr:uid="{6F1C588E-8A7D-4A66-9334-5DC3D33A21FA}"/>
    <cellStyle name="Accent3 - 40% 5" xfId="690" xr:uid="{E5E33C0C-61EC-4A07-A265-945929A01530}"/>
    <cellStyle name="Accent3 - 40%_Actuals by Storm IO" xfId="103" xr:uid="{BD1204C9-2EB8-4B91-BC20-819BCAA1041B}"/>
    <cellStyle name="Accent3 - 60%" xfId="104" xr:uid="{5B87BB3E-09A1-47E1-B93D-5CC4F4BFEE99}"/>
    <cellStyle name="Accent3 - 60% 2" xfId="105" xr:uid="{EF67B854-D265-488B-B0BA-ADFB39029F40}"/>
    <cellStyle name="Accent3 - 60% 3" xfId="622" xr:uid="{8E2AB71D-1145-4D99-B834-D160141BAABD}"/>
    <cellStyle name="Accent3 - 60% 4" xfId="691" xr:uid="{E69FD392-4353-4EC6-AE0D-A84991DA4162}"/>
    <cellStyle name="Accent3 - 60%_Actuals by Storm IO" xfId="106" xr:uid="{3E9B43E5-3229-4F60-8C4D-6033CE314D41}"/>
    <cellStyle name="Accent3 10" xfId="107" xr:uid="{4AFAA5EE-8F9E-4514-9E3D-A60DFAB32A07}"/>
    <cellStyle name="Accent3 11" xfId="108" xr:uid="{BBCEBABF-AF3B-4463-AF02-A9B3456231F4}"/>
    <cellStyle name="Accent3 12" xfId="109" xr:uid="{46364C4E-9869-411B-B3D2-4F658E26340C}"/>
    <cellStyle name="Accent3 13" xfId="110" xr:uid="{B2F6541A-8163-4ED8-BC98-8660488AB277}"/>
    <cellStyle name="Accent3 14" xfId="111" xr:uid="{2BE7990C-DEDB-42A6-88EC-6FA630663353}"/>
    <cellStyle name="Accent3 15" xfId="112" xr:uid="{D81BB398-948C-4700-A253-CBCB773F9C24}"/>
    <cellStyle name="Accent3 16" xfId="113" xr:uid="{FDA63421-A835-42B2-A204-4F0E99FC4DAE}"/>
    <cellStyle name="Accent3 17" xfId="114" xr:uid="{0D019F7F-B03B-42BC-9891-2493A75CF958}"/>
    <cellStyle name="Accent3 18" xfId="115" xr:uid="{90EC98A0-BA45-43ED-807E-850C1D99491B}"/>
    <cellStyle name="Accent3 2" xfId="116" xr:uid="{68177FED-F7DF-4EFE-9FC6-30098ABBE18B}"/>
    <cellStyle name="Accent3 3" xfId="117" xr:uid="{95636D5C-E56A-40B3-8ECD-4144ED601BCC}"/>
    <cellStyle name="Accent3 4" xfId="118" xr:uid="{96252785-67F7-42DA-B7D5-A0DBA19BD4B4}"/>
    <cellStyle name="Accent3 5" xfId="119" xr:uid="{AAFC2A98-F192-4ED9-889E-43A8798D8D35}"/>
    <cellStyle name="Accent3 6" xfId="120" xr:uid="{973000EA-B7CF-4D13-9758-4C3F5A4B6C15}"/>
    <cellStyle name="Accent3 7" xfId="121" xr:uid="{597333BD-B5D1-46C1-B954-F55DC74DC64B}"/>
    <cellStyle name="Accent3 8" xfId="122" xr:uid="{7C711B2A-EAC7-4C0A-9211-BB30496FC2D0}"/>
    <cellStyle name="Accent3 9" xfId="123" xr:uid="{9C5049E1-6E00-4327-BB46-8096199BEF82}"/>
    <cellStyle name="Accent4 - 20%" xfId="124" xr:uid="{9B209C49-E975-4EC4-98E5-0C21F9982B1B}"/>
    <cellStyle name="Accent4 - 20% 2" xfId="125" xr:uid="{CE0105ED-6365-4755-8FCF-278425B5B61F}"/>
    <cellStyle name="Accent4 - 20% 3" xfId="126" xr:uid="{92C889D3-4766-4119-9336-5332F35CD965}"/>
    <cellStyle name="Accent4 - 20% 4" xfId="127" xr:uid="{CC410C5B-82B4-49B5-937B-CAA50DC787C2}"/>
    <cellStyle name="Accent4 - 20% 5" xfId="692" xr:uid="{EFE0382C-57B6-46C7-8FCE-43F757E09682}"/>
    <cellStyle name="Accent4 - 20%_Actuals by Storm IO" xfId="128" xr:uid="{42B43708-B83A-4EBE-B8D2-DA5587D22DC3}"/>
    <cellStyle name="Accent4 - 40%" xfId="129" xr:uid="{4AB907E4-AE71-40AE-9288-108C4BD29232}"/>
    <cellStyle name="Accent4 - 40% 2" xfId="130" xr:uid="{3BA4F69A-34EB-4349-9C3C-26FA67EFC812}"/>
    <cellStyle name="Accent4 - 40% 3" xfId="131" xr:uid="{8B1951EB-8C5B-48DE-B8B2-AD2CECB996B5}"/>
    <cellStyle name="Accent4 - 40% 4" xfId="132" xr:uid="{0B15A803-41C6-43DB-8A83-3C3879CB28C1}"/>
    <cellStyle name="Accent4 - 40% 5" xfId="693" xr:uid="{26028B9B-3A3D-455E-BB5F-17F8CBD24AE5}"/>
    <cellStyle name="Accent4 - 40%_Actuals by Storm IO" xfId="133" xr:uid="{7BDEFBA0-F8A9-49C4-87B8-D009F5C08C7E}"/>
    <cellStyle name="Accent4 - 60%" xfId="134" xr:uid="{AA8E91FE-3E95-4A97-905D-D2E10FBCD85A}"/>
    <cellStyle name="Accent4 - 60% 2" xfId="135" xr:uid="{D5423294-3069-48E2-9E16-26DF7ED42D43}"/>
    <cellStyle name="Accent4 - 60% 3" xfId="623" xr:uid="{092C31AC-9FD8-4EAB-873E-C9BDA785921B}"/>
    <cellStyle name="Accent4 - 60% 4" xfId="694" xr:uid="{93739E05-87D8-4FD5-9F96-44107384F1AA}"/>
    <cellStyle name="Accent4 - 60%_Actuals by Storm IO" xfId="136" xr:uid="{C713AD29-7A32-4E57-94E9-B8B9AEFEB27D}"/>
    <cellStyle name="Accent4 10" xfId="137" xr:uid="{D51ACD6C-C26B-404A-8CD5-035F8FF0E5B4}"/>
    <cellStyle name="Accent4 11" xfId="138" xr:uid="{CD571BED-42C3-4AD7-898C-17F48335217F}"/>
    <cellStyle name="Accent4 12" xfId="139" xr:uid="{C7ACF02F-841C-4152-B142-61B47178B4F1}"/>
    <cellStyle name="Accent4 13" xfId="140" xr:uid="{46DC8F7D-19CB-4D35-BF15-32333D44045C}"/>
    <cellStyle name="Accent4 14" xfId="141" xr:uid="{0F2A223F-B820-47E8-8F21-F8FA975B4D51}"/>
    <cellStyle name="Accent4 15" xfId="142" xr:uid="{B4178626-EFA6-4FF1-BAF7-BF544F5B92D0}"/>
    <cellStyle name="Accent4 16" xfId="143" xr:uid="{89D6EC38-526D-4C8A-B461-2475FBED062D}"/>
    <cellStyle name="Accent4 17" xfId="144" xr:uid="{CE0C0C0B-2BC4-405E-8CC5-19431C96A600}"/>
    <cellStyle name="Accent4 18" xfId="145" xr:uid="{3EF8ED0F-4200-46D9-8540-294E1A82F279}"/>
    <cellStyle name="Accent4 2" xfId="146" xr:uid="{70836D6B-06F8-47DC-84C9-D279438DA075}"/>
    <cellStyle name="Accent4 3" xfId="147" xr:uid="{A69A4D87-1237-404F-AA08-64956EBE51C2}"/>
    <cellStyle name="Accent4 4" xfId="148" xr:uid="{5333DC5C-3F2A-4A26-AAFC-90FCC80A1529}"/>
    <cellStyle name="Accent4 5" xfId="149" xr:uid="{77A2E7B7-65BD-4A05-B75F-60D8A6A46F66}"/>
    <cellStyle name="Accent4 6" xfId="150" xr:uid="{D7134313-C665-46DC-9910-AA8D6B118D6D}"/>
    <cellStyle name="Accent4 7" xfId="151" xr:uid="{3CD4DEA8-F126-4C34-9652-0048AF89A048}"/>
    <cellStyle name="Accent4 8" xfId="152" xr:uid="{015FE699-4636-4D7A-8873-464AD1E3EFDD}"/>
    <cellStyle name="Accent4 9" xfId="153" xr:uid="{8E408AF8-A580-4247-A2EC-152AAEA5F406}"/>
    <cellStyle name="Accent5 - 20%" xfId="154" xr:uid="{1887D162-A99D-41B5-B02B-0D89525D26E4}"/>
    <cellStyle name="Accent5 - 20% 2" xfId="155" xr:uid="{9CDEB076-D905-4FF4-B64C-73FEAA4C040E}"/>
    <cellStyle name="Accent5 - 20% 3" xfId="156" xr:uid="{8BF53CFB-4328-4505-B24A-CA6FA230AF02}"/>
    <cellStyle name="Accent5 - 20% 4" xfId="157" xr:uid="{F6EC810A-EF3C-4377-97E7-43E6A3AF88B6}"/>
    <cellStyle name="Accent5 - 20% 5" xfId="695" xr:uid="{C0BAF853-863B-4CCC-B14A-61017679A471}"/>
    <cellStyle name="Accent5 - 20%_Actuals by Storm IO" xfId="158" xr:uid="{828DB75F-3BFC-4F38-908F-81ACE1B2F465}"/>
    <cellStyle name="Accent5 - 40%" xfId="159" xr:uid="{3AAC1251-B84F-42F4-A27A-8A6F1D993660}"/>
    <cellStyle name="Accent5 - 40% 2" xfId="160" xr:uid="{934EE6F5-62C7-450A-A54F-FFE15AB1B051}"/>
    <cellStyle name="Accent5 - 40% 3" xfId="161" xr:uid="{89105685-FC16-45A2-8D6D-210831AE3005}"/>
    <cellStyle name="Accent5 - 60%" xfId="162" xr:uid="{7FD02D5C-15F7-4BF5-A488-735D38162913}"/>
    <cellStyle name="Accent5 - 60% 2" xfId="163" xr:uid="{A1D0882B-6F50-4A55-B74D-43558569A8DE}"/>
    <cellStyle name="Accent5 - 60% 3" xfId="624" xr:uid="{679F8078-C0E3-4DF8-A65B-B8ABA0A94FBE}"/>
    <cellStyle name="Accent5 - 60% 4" xfId="696" xr:uid="{5A7138A3-E38B-4708-8A0C-E19DE8A4DC34}"/>
    <cellStyle name="Accent5 - 60%_Actuals by Storm IO" xfId="164" xr:uid="{78266F5E-4093-43B1-BAB9-5B20C17A17B4}"/>
    <cellStyle name="Accent5 10" xfId="165" xr:uid="{7CFED861-946C-4C61-AB7F-B573A759F920}"/>
    <cellStyle name="Accent5 11" xfId="166" xr:uid="{1706ED13-3889-4852-9EBF-691FA3291326}"/>
    <cellStyle name="Accent5 12" xfId="167" xr:uid="{A18AE69D-AA4A-400A-BC64-5CF94E61D631}"/>
    <cellStyle name="Accent5 13" xfId="168" xr:uid="{888A86A2-9FCA-4FB1-89A5-9B2C80E19CE1}"/>
    <cellStyle name="Accent5 14" xfId="169" xr:uid="{A4DD1FD2-8391-435D-9354-C4332DB16BCC}"/>
    <cellStyle name="Accent5 15" xfId="170" xr:uid="{DAC084C0-CCDD-44BA-AE5D-6ADDCBACB2CC}"/>
    <cellStyle name="Accent5 16" xfId="171" xr:uid="{AF95A02E-0682-4B48-9A8B-8DAD67EFB4E2}"/>
    <cellStyle name="Accent5 17" xfId="172" xr:uid="{6852A238-9AE4-42F9-9B20-2E066D1BFBE7}"/>
    <cellStyle name="Accent5 18" xfId="173" xr:uid="{E0958EF2-7AB7-43D1-ABA4-8DA83E2AF812}"/>
    <cellStyle name="Accent5 2" xfId="174" xr:uid="{E45495A3-54BF-47CA-B1A3-4AB94DFCA334}"/>
    <cellStyle name="Accent5 3" xfId="175" xr:uid="{F708842C-7327-4426-B89F-437B3DF37175}"/>
    <cellStyle name="Accent5 4" xfId="176" xr:uid="{4C7F901B-6068-43EB-BD7E-E6331BDBDF31}"/>
    <cellStyle name="Accent5 5" xfId="177" xr:uid="{71B32CF8-784A-4733-8A3D-4A7DE0A677E8}"/>
    <cellStyle name="Accent5 6" xfId="178" xr:uid="{18883CB4-D998-47C7-A40B-63A110DCC613}"/>
    <cellStyle name="Accent5 7" xfId="179" xr:uid="{8F926493-6D6E-43EC-B735-9784818A5E3F}"/>
    <cellStyle name="Accent5 8" xfId="180" xr:uid="{748E02E5-2C7B-490A-8A14-EEBA813AEBF3}"/>
    <cellStyle name="Accent5 9" xfId="181" xr:uid="{3850F7C2-DA1A-4B30-A119-346667E2D085}"/>
    <cellStyle name="Accent6 - 20%" xfId="182" xr:uid="{28CE45DF-4510-4988-A11D-4EE734B92D89}"/>
    <cellStyle name="Accent6 - 20% 2" xfId="183" xr:uid="{EBF256FA-F2D8-4364-8351-3200D3C56527}"/>
    <cellStyle name="Accent6 - 20% 3" xfId="184" xr:uid="{178A7193-A07A-4C71-82D0-019D10046A2E}"/>
    <cellStyle name="Accent6 - 40%" xfId="185" xr:uid="{A4310070-4788-4B0F-8666-B322AA6D651C}"/>
    <cellStyle name="Accent6 - 40% 2" xfId="186" xr:uid="{D615D992-5A72-4B36-9360-E2514D59C9E2}"/>
    <cellStyle name="Accent6 - 40% 3" xfId="187" xr:uid="{3FA71589-7A5B-40FD-828B-8DE035E99DF5}"/>
    <cellStyle name="Accent6 - 40% 4" xfId="188" xr:uid="{264406D3-9325-406C-B513-F99F7CABBE9A}"/>
    <cellStyle name="Accent6 - 40% 5" xfId="697" xr:uid="{84BB6300-C831-478C-8684-ED8805895562}"/>
    <cellStyle name="Accent6 - 40%_Actuals by Storm IO" xfId="189" xr:uid="{0B6BD660-19AA-4C4E-8F7B-82A2C1DA38FE}"/>
    <cellStyle name="Accent6 - 60%" xfId="190" xr:uid="{63671254-5D42-4E97-8A8E-14882F7EF19E}"/>
    <cellStyle name="Accent6 - 60% 2" xfId="191" xr:uid="{174104DB-7CB2-4B89-9AE5-518DE02C6300}"/>
    <cellStyle name="Accent6 - 60% 3" xfId="625" xr:uid="{B2C4F682-494B-47E6-B19E-65DCDF6A0483}"/>
    <cellStyle name="Accent6 - 60% 4" xfId="698" xr:uid="{078954BE-745F-4D8C-9B52-83F4E2CA92C1}"/>
    <cellStyle name="Accent6 - 60%_Actuals by Storm IO" xfId="192" xr:uid="{C2C30856-E750-4D43-A96A-D0776B71560B}"/>
    <cellStyle name="Accent6 10" xfId="193" xr:uid="{49C21B28-7064-4577-984E-D6D4844AD090}"/>
    <cellStyle name="Accent6 11" xfId="194" xr:uid="{49F99030-1022-4F4F-A438-ACCBC6B5C18D}"/>
    <cellStyle name="Accent6 12" xfId="195" xr:uid="{2D2573F1-A040-4165-B5AE-160E1E1F0100}"/>
    <cellStyle name="Accent6 13" xfId="196" xr:uid="{1B74D32A-AEC3-4641-9E0A-FEF775380D04}"/>
    <cellStyle name="Accent6 14" xfId="197" xr:uid="{B8F5AC7E-1AB7-4E63-BE48-22A1EC347636}"/>
    <cellStyle name="Accent6 15" xfId="198" xr:uid="{11CCB911-9666-414E-817F-9FB2834071F1}"/>
    <cellStyle name="Accent6 16" xfId="199" xr:uid="{CE2E0688-031C-49CE-8332-C0CAB6D6849E}"/>
    <cellStyle name="Accent6 17" xfId="200" xr:uid="{11A7B665-FADC-42C5-B8D2-671084C170E3}"/>
    <cellStyle name="Accent6 18" xfId="201" xr:uid="{ED157C82-5C9A-41ED-8B36-A3CE35E780E8}"/>
    <cellStyle name="Accent6 2" xfId="202" xr:uid="{A2C51D3B-A231-466F-ACBD-069C1AC0F8E6}"/>
    <cellStyle name="Accent6 3" xfId="203" xr:uid="{5ADD05B1-A08B-41C8-8A80-48D8C2C11BB2}"/>
    <cellStyle name="Accent6 4" xfId="204" xr:uid="{6C3DAF19-8F31-4C51-B52C-7058242DC5D4}"/>
    <cellStyle name="Accent6 5" xfId="205" xr:uid="{15946A72-DBEC-48BF-8B46-096414C3B8F5}"/>
    <cellStyle name="Accent6 6" xfId="206" xr:uid="{EB715F82-DF45-4DBF-8959-179F863649B3}"/>
    <cellStyle name="Accent6 7" xfId="207" xr:uid="{4AAFDF6C-A72C-488A-8353-F64EC1BB0585}"/>
    <cellStyle name="Accent6 8" xfId="208" xr:uid="{51E89E4C-1DBC-497C-8F4A-FDC4481450A7}"/>
    <cellStyle name="Accent6 9" xfId="209" xr:uid="{39B43641-FF0D-4324-9148-27DF7713005E}"/>
    <cellStyle name="Bad 2" xfId="210" xr:uid="{118AE8B7-3162-45E6-8D42-16660F74E8A7}"/>
    <cellStyle name="Bad 3" xfId="211" xr:uid="{2F9B0908-3BAD-47CA-B487-9B98E12F90E0}"/>
    <cellStyle name="Calculation 2" xfId="212" xr:uid="{2382C5E7-CC6B-452F-95B0-ABE88D4D9E50}"/>
    <cellStyle name="Calculation 2 2" xfId="1215" xr:uid="{73B0F17F-2139-486A-8773-B06AA57C5D07}"/>
    <cellStyle name="Calculation 2 2 2" xfId="2302" xr:uid="{BAC293A0-D777-4DF1-AC35-43094A327A25}"/>
    <cellStyle name="Calculation 2 2 3" xfId="2937" xr:uid="{E79B6A22-ACB3-45DF-9732-534C343FC28D}"/>
    <cellStyle name="Calculation 2 3" xfId="1078" xr:uid="{1658C006-FCAF-44D3-B446-52DFB65A060E}"/>
    <cellStyle name="Calculation 2 3 2" xfId="2254" xr:uid="{8EECC7F1-0CA1-4D7F-86C4-07A6152ADD7B}"/>
    <cellStyle name="Calculation 2 3 3" xfId="2828" xr:uid="{A2104068-835A-429B-B5AC-40519C21BA84}"/>
    <cellStyle name="Calculation 2 4" xfId="1747" xr:uid="{75B60C4A-6587-493B-BE2E-24A34270F6D9}"/>
    <cellStyle name="Calculation 2 5" xfId="3074" xr:uid="{6749D8FA-D0F6-451A-BDED-54869D0DE159}"/>
    <cellStyle name="Calculation 3" xfId="213" xr:uid="{BA6DA9D9-EDA2-44F6-842D-E43E1534A31C}"/>
    <cellStyle name="Check Cell 2" xfId="214" xr:uid="{83CB61A0-4E1B-439A-A6E9-E428E06B6CCC}"/>
    <cellStyle name="Check Cell 3" xfId="215" xr:uid="{ABB21337-6911-42F0-ACDF-A2F23C207CFE}"/>
    <cellStyle name="Comma" xfId="2" builtinId="3"/>
    <cellStyle name="Comma [0] 2" xfId="216" xr:uid="{8E673BB4-2239-4687-B133-32CF3A53E087}"/>
    <cellStyle name="Comma [0] 3" xfId="217" xr:uid="{EC26A20F-70D0-4199-BCA1-B5C0275E7F0C}"/>
    <cellStyle name="Comma 10" xfId="218" xr:uid="{77F18D05-B593-4C2E-8F4E-CA16E8D1EAC9}"/>
    <cellStyle name="Comma 11" xfId="219" xr:uid="{1DE07F84-C38C-4AD3-BC36-68A0C29C2608}"/>
    <cellStyle name="Comma 12" xfId="1254" xr:uid="{53CA6B8B-7279-46EA-BF25-04FED7A56BD6}"/>
    <cellStyle name="Comma 13" xfId="1256" xr:uid="{5659C8F9-BADC-4405-ACEF-B04A38D49356}"/>
    <cellStyle name="Comma 16" xfId="220" xr:uid="{1556677D-0114-4A1A-8D5A-FCD87C662382}"/>
    <cellStyle name="Comma 16 2" xfId="699" xr:uid="{4897DCA2-B17A-4D74-85A7-76A17BC86EB7}"/>
    <cellStyle name="Comma 17" xfId="221" xr:uid="{E08A9077-BDA6-4E6D-AD1F-6507498EC4A1}"/>
    <cellStyle name="Comma 17 2" xfId="700" xr:uid="{E7DC05A3-11EE-4B8A-9598-079A07C4441D}"/>
    <cellStyle name="Comma 2" xfId="222" xr:uid="{5D6CF0ED-7314-4A64-A495-6481B9C63E98}"/>
    <cellStyle name="Comma 2 2" xfId="223" xr:uid="{EC4A3C27-15C0-4206-BD6F-6D01CA20D6D1}"/>
    <cellStyle name="Comma 2 2 2" xfId="224" xr:uid="{2EA30212-B317-4689-BE97-355BE415CA35}"/>
    <cellStyle name="Comma 2 2_Actuals by Storm IO" xfId="225" xr:uid="{47D2EB3F-F45A-426A-B9E8-70FE8234E8FA}"/>
    <cellStyle name="Comma 2 3" xfId="226" xr:uid="{E0FABE9C-B022-4D56-9340-085CF174BB57}"/>
    <cellStyle name="Comma 2 4" xfId="227" xr:uid="{95EA6600-7D3F-4203-9C05-465B695674D0}"/>
    <cellStyle name="Comma 2 5" xfId="228" xr:uid="{674C4861-A04C-498F-BFEE-3B7BE653B6C4}"/>
    <cellStyle name="Comma 2 5 2" xfId="701" xr:uid="{6F5C17F0-8429-4727-B1B1-D2FEA2E004CB}"/>
    <cellStyle name="Comma 3" xfId="229" xr:uid="{61830828-3606-4601-9B20-E24DA6B549A2}"/>
    <cellStyle name="Comma 3 2" xfId="230" xr:uid="{59C56E35-DEC9-4A00-A580-FC9155183F48}"/>
    <cellStyle name="Comma 3_Actuals by Storm IO" xfId="231" xr:uid="{BEEAC650-4A73-4B17-847F-F4D33750C636}"/>
    <cellStyle name="Comma 4" xfId="232" xr:uid="{5851668C-0CBE-4487-BA85-405E29E127C3}"/>
    <cellStyle name="Comma 4 2" xfId="233" xr:uid="{2D0A2187-F4B0-49B6-A2BB-FDC615DE7083}"/>
    <cellStyle name="Comma 4_Actuals by Storm IO" xfId="234" xr:uid="{67AF7FB8-1DDF-491D-B500-2D847463CF13}"/>
    <cellStyle name="Comma 5" xfId="235" xr:uid="{29C75A8F-87FD-42AC-B2CD-B0E77A696379}"/>
    <cellStyle name="Comma 6" xfId="236" xr:uid="{421560EC-11C5-4CD0-9BC2-76D8CD1D5F9E}"/>
    <cellStyle name="Comma 6 2" xfId="237" xr:uid="{89D141D9-1272-468E-BB2D-C3547D3F094B}"/>
    <cellStyle name="Comma 7" xfId="238" xr:uid="{83F7EA7C-8774-4920-B3BE-C0E553736C62}"/>
    <cellStyle name="Comma 7 2" xfId="239" xr:uid="{2D18A01B-883D-4A49-B7F9-CAF38A3C38E0}"/>
    <cellStyle name="Comma 8" xfId="240" xr:uid="{691E11B9-C869-4EA4-AF30-9B8D3058E480}"/>
    <cellStyle name="Comma 9" xfId="241" xr:uid="{C11411F3-EDEF-4E4B-A163-F446E1E66CFD}"/>
    <cellStyle name="comma, 0" xfId="242" xr:uid="{6177F29E-F1DA-407C-A8A1-2079987C4CBF}"/>
    <cellStyle name="Currency [0] 2" xfId="243" xr:uid="{F80A726D-CAF7-4E2E-9988-6276DA39C21E}"/>
    <cellStyle name="Currency [0] 2 2" xfId="244" xr:uid="{E8548BBA-B8F4-4187-B74F-4E26769DD5C4}"/>
    <cellStyle name="Currency [0] 3" xfId="245" xr:uid="{5BB2D92B-B4B1-4ECF-8EBA-1AACC13E65D5}"/>
    <cellStyle name="Currency [0] 3 2" xfId="702" xr:uid="{83E335AC-DB9F-4FA1-B362-F9031D03C516}"/>
    <cellStyle name="Currency [0] 4" xfId="246" xr:uid="{38E7F919-2D5C-40C8-9E47-DA18C7BB547D}"/>
    <cellStyle name="Currency 10" xfId="974" xr:uid="{51B76EB7-C0AF-48AE-A805-D676D29A981B}"/>
    <cellStyle name="Currency 11" xfId="1080" xr:uid="{9F32A41A-1D2F-464A-A351-8EA2F5E46089}"/>
    <cellStyle name="Currency 12" xfId="893" xr:uid="{423C61B0-6838-4A40-97AA-1560A283E2DD}"/>
    <cellStyle name="Currency 13" xfId="247" xr:uid="{9EBE1BB9-3B6B-46C2-AC92-ABFD32AFEED1}"/>
    <cellStyle name="Currency 14" xfId="1281" xr:uid="{3ADFCA72-9392-4DC5-A174-0B61A920ED85}"/>
    <cellStyle name="Currency 15" xfId="987" xr:uid="{5B300B12-434F-4A77-8167-A83ECC2A3EDC}"/>
    <cellStyle name="Currency 2" xfId="248" xr:uid="{0AC140B7-0555-4529-94DD-0705E06CB1F2}"/>
    <cellStyle name="Currency 2 2" xfId="249" xr:uid="{90FD9CD8-572B-446D-A6CC-B861EB53369F}"/>
    <cellStyle name="Currency 2 3" xfId="250" xr:uid="{A675FE67-D6B8-43C9-A38C-E96CE9180259}"/>
    <cellStyle name="Currency 2 4" xfId="251" xr:uid="{2AF4C2DF-3554-4564-9051-0C29B6408C42}"/>
    <cellStyle name="Currency 2 5" xfId="703" xr:uid="{006BF6C5-8CC7-4316-B10F-0D75A7AE1B37}"/>
    <cellStyle name="Currency 3" xfId="252" xr:uid="{23E12D77-CD2A-4A86-9538-51087D81C058}"/>
    <cellStyle name="Currency 3 5" xfId="253" xr:uid="{E6CD0F82-91FD-4838-8C56-3EA6E45A4104}"/>
    <cellStyle name="Currency 3_Actuals by Storm IO" xfId="254" xr:uid="{05E9185E-4A9C-42CB-A224-FD9EA180D533}"/>
    <cellStyle name="Currency 4" xfId="255" xr:uid="{455FFC6E-3585-4D22-BD98-BA46398D2E7A}"/>
    <cellStyle name="Currency 4 2" xfId="256" xr:uid="{C0CE9E4A-F007-4A10-A796-E46FF674352B}"/>
    <cellStyle name="Currency 5" xfId="257" xr:uid="{3630DB1B-15CA-4B5B-ADB0-674E1DAC8146}"/>
    <cellStyle name="Currency 6" xfId="258" xr:uid="{364832D9-9BB8-44AE-A182-CAFD14DF4B94}"/>
    <cellStyle name="Currency 7" xfId="10" xr:uid="{7296932A-ED9E-4F3B-9496-C5A27C5EF697}"/>
    <cellStyle name="Currency 8" xfId="872" xr:uid="{4F5A62F3-0129-4F9E-B60F-05E573D2711E}"/>
    <cellStyle name="Currency 9" xfId="1150" xr:uid="{478A1801-BBA8-4744-B251-6C4BE5AA71D6}"/>
    <cellStyle name="Currency.oo" xfId="259" xr:uid="{20F9E3CB-B20E-4178-ADE9-86469D8ABCAB}"/>
    <cellStyle name="Emphasis 1" xfId="260" xr:uid="{3E33D589-49F7-4855-A444-6F06525B4287}"/>
    <cellStyle name="Emphasis 1 2" xfId="261" xr:uid="{543E549D-CA54-4365-AF55-D63AE87E0972}"/>
    <cellStyle name="Emphasis 1 3" xfId="262" xr:uid="{684301E9-384E-49CB-9431-9D6805377B5E}"/>
    <cellStyle name="Emphasis 1 4" xfId="263" xr:uid="{6DB7AF89-D5FB-4AEE-B2F9-C29CAD948754}"/>
    <cellStyle name="Emphasis 1 5" xfId="704" xr:uid="{3B33E8ED-89F5-4571-A204-652582436CCB}"/>
    <cellStyle name="Emphasis 1_Actuals by Storm IO" xfId="264" xr:uid="{0A811ABB-2F20-4DD6-9360-03625D35A04E}"/>
    <cellStyle name="Emphasis 2" xfId="265" xr:uid="{5908AFBC-C35B-4680-8740-63CDDE4A71E7}"/>
    <cellStyle name="Emphasis 2 2" xfId="266" xr:uid="{8DDD3D5E-8BD9-4B75-9F81-13A8318ECA6E}"/>
    <cellStyle name="Emphasis 2 3" xfId="267" xr:uid="{3C9B6DAB-94E6-4931-8E64-1E7881D70681}"/>
    <cellStyle name="Emphasis 2 4" xfId="268" xr:uid="{C02BE603-0FD8-4F9B-8F0D-85F94F29675B}"/>
    <cellStyle name="Emphasis 2 5" xfId="705" xr:uid="{7AC5F3B8-D3DD-4A68-B096-645CB500BBFD}"/>
    <cellStyle name="Emphasis 2_Actuals by Storm IO" xfId="269" xr:uid="{2C3D0473-7043-44A4-A1AA-B5A0E75790C2}"/>
    <cellStyle name="Emphasis 3" xfId="270" xr:uid="{E23C2E6F-61E1-4829-8432-E25DC6FF0604}"/>
    <cellStyle name="Emphasis 3 2" xfId="271" xr:uid="{862AF10F-43DE-4F0B-85F1-2F7D5130069B}"/>
    <cellStyle name="Emphasis 3 3" xfId="272" xr:uid="{910730CA-3812-4B45-B99E-FDA398C5F6A6}"/>
    <cellStyle name="Explanatory Text 2" xfId="273" xr:uid="{317FA3D1-E298-44B4-AF30-BCB2B9609A5D}"/>
    <cellStyle name="Good 2" xfId="274" xr:uid="{9A24FA8D-DEF6-4CC8-BCB1-B3CA50516480}"/>
    <cellStyle name="Good 3" xfId="275" xr:uid="{E40DB5FD-AC96-4398-B6BE-38D171193228}"/>
    <cellStyle name="Heading 1 2" xfId="276" xr:uid="{3D02F50D-7F37-4C3D-8458-63A14BDE944C}"/>
    <cellStyle name="Heading 1 3" xfId="277" xr:uid="{DC0D85B9-1A2E-4E17-82C9-37C9E46F93F5}"/>
    <cellStyle name="Heading 2 2" xfId="278" xr:uid="{DBA4E304-BB73-418C-A3DC-E362FAC6763A}"/>
    <cellStyle name="Heading 2 3" xfId="279" xr:uid="{CE390FB9-1CF1-4301-9DE9-E92E784E4256}"/>
    <cellStyle name="Heading 3 2" xfId="280" xr:uid="{B921CE21-387C-4291-A4A4-EA4822E2F131}"/>
    <cellStyle name="Heading 3 3" xfId="281" xr:uid="{B4BA5B70-7BAC-4DCB-8237-8E1FFD29B66F}"/>
    <cellStyle name="Heading 4 2" xfId="282" xr:uid="{46B91FC4-EEF7-44EE-AF87-8B2A46AF3A87}"/>
    <cellStyle name="Heading 4 3" xfId="283" xr:uid="{3C06A3A2-EDAC-4AB5-A352-4E514447B6C5}"/>
    <cellStyle name="Hyperlink 2" xfId="284" xr:uid="{D85C60E1-9E04-43DC-B4CA-B7B1AEEF5486}"/>
    <cellStyle name="Input 2" xfId="285" xr:uid="{272CBE69-5DAB-4696-B2AA-FB22F6AEBB1B}"/>
    <cellStyle name="Input 2 2" xfId="879" xr:uid="{0B3DE3B3-F537-46ED-9EB3-146DF15E6DF7}"/>
    <cellStyle name="Input 2 2 2" xfId="1995" xr:uid="{2F3B5489-E7FA-4D54-AB69-B2DBF0FB26C3}"/>
    <cellStyle name="Input 2 2 3" xfId="2892" xr:uid="{9C3E71B3-D82D-4153-8B3D-76AA3BFF4B55}"/>
    <cellStyle name="Input 2 3" xfId="1132" xr:uid="{5DD30CD7-5CE6-4D5B-8FEC-B8319B70D26A}"/>
    <cellStyle name="Input 2 3 2" xfId="1820" xr:uid="{F35A6DA4-99B4-49CF-8DDC-98859F3CD6EC}"/>
    <cellStyle name="Input 2 3 3" xfId="2961" xr:uid="{22208A0D-82CF-4208-B8D9-3BF33D2096F9}"/>
    <cellStyle name="Input 2 4" xfId="2543" xr:uid="{8E56BC70-0856-4C0C-BA84-650888B0967A}"/>
    <cellStyle name="Input 2 5" xfId="1803" xr:uid="{DAF8DED7-ADB9-4BD8-8B44-E0EB2F04B296}"/>
    <cellStyle name="Input 3" xfId="286" xr:uid="{6362F130-590A-4FAF-BEEE-9EA90755A9F2}"/>
    <cellStyle name="Linked Cell 2" xfId="287" xr:uid="{B5BC686B-73E0-4874-BADE-B0563D698A48}"/>
    <cellStyle name="Linked Cell 3" xfId="288" xr:uid="{4A172B38-4E93-462F-907F-E921E0DD4A20}"/>
    <cellStyle name="n" xfId="289" xr:uid="{8644D41D-2AAF-4FB7-B887-B4217917F982}"/>
    <cellStyle name="n_2003 Wkld MASTER" xfId="290" xr:uid="{C0C7773A-A86D-4E51-96B8-2C315BB39F27}"/>
    <cellStyle name="n_2003 Wkld Master In Progress V5" xfId="291" xr:uid="{8E1BCCAF-A323-4199-9D1F-875A5407A95E}"/>
    <cellStyle name="n_2003 Wkld Master In Progress V5_Arborist Pmts YTD APR - EAC 692 as of 4-23-10" xfId="292" xr:uid="{428F605E-609B-460F-B21C-32D31F8C8E67}"/>
    <cellStyle name="n_2003 Wkld Master In Progress V5_Arborist Pmts YTD MAR - EAC 692 as of 3-25-10" xfId="293" xr:uid="{31791485-9097-4A8B-8300-BD2841F674F4}"/>
    <cellStyle name="n_2003 Wkld Master In Progress V5_Debris Pmts MAY as of 5-21-10" xfId="294" xr:uid="{B4E16984-4824-418E-99B0-C1746FA3ED67}"/>
    <cellStyle name="n_2003 Wkld Master In Progress V5_Q1 Reconciliation forecast 3-12-10 v2" xfId="295" xr:uid="{A3611944-4132-4EF7-A6C5-A0864ACBD9B2}"/>
    <cellStyle name="n_2003 Wkld Master In Progress V5_Q1 Reconciliation forecast 3-18-10 v3" xfId="296" xr:uid="{07BA8318-4EB6-4FDD-8F87-820FCC408C43}"/>
    <cellStyle name="n_2003 Wkld Master In Progress V5_Q1 Reconciliation forecast 3-28-10 v6" xfId="297" xr:uid="{63D85C3F-3EF0-4B2F-9228-3A7F8D41E940}"/>
    <cellStyle name="n_2003 Wkld Master In Progress V5_Q2 Reconciliation Detail 6-29-10" xfId="298" xr:uid="{A77E00EA-E862-4BB3-998D-F221D4CF3133}"/>
    <cellStyle name="n_2003 Wkld Master In Progress V5_Q2 Reconciliation forecast 4-6-10" xfId="299" xr:uid="{AF2290B1-6AAB-4CA1-84B8-76EFB452583D}"/>
    <cellStyle name="n_2003 Wkld Master In Progress V5_Revised 2010 VM Budget cash flows and drivers 4-5-10" xfId="300" xr:uid="{5BC691F8-D3D1-4FB4-B491-089B8896F12E}"/>
    <cellStyle name="n_2003 Wkld Master In Progress V5_T&amp;M Accrual Estimate" xfId="301" xr:uid="{455463AC-44A7-4B52-9287-56D3B5B17567}"/>
    <cellStyle name="n_2003 Wkld Master In Progress V5_Vegetation 01_January Accrual EOM" xfId="302" xr:uid="{50185829-F5E1-462F-9486-38159CD6FC03}"/>
    <cellStyle name="n_2003 Wkld Master In Progress V5_Vegetation 02_February Forecast EOM" xfId="303" xr:uid="{7664E897-182F-4F3C-BBCC-32F196E928EC}"/>
    <cellStyle name="n_2003 Wkld Master In Progress V5_Vegetation 03_March Forecast" xfId="304" xr:uid="{AA4B6689-3157-40F1-AD2A-3C11A0F7C915}"/>
    <cellStyle name="n_2003 Wkld Master In Progress V5_Vegetation 04_April Forecast" xfId="305" xr:uid="{1DECDF6E-18C8-42A2-BCFB-09C79B7EF880}"/>
    <cellStyle name="n_2003 Wkld Master In Progress V5_Vegetation 06_June Accrual EOM" xfId="306" xr:uid="{161B796C-051F-48A3-8363-04DC74D028EA}"/>
    <cellStyle name="n_2003 Wkld Master In Progress V5_Vegetation 08 August Accrual" xfId="307" xr:uid="{FE46525A-F969-499E-A219-2C7876F8EDD9}"/>
    <cellStyle name="n_2003 Wkld Master In Progress V5_Vegetation 08_August Accrual EOM IN PROGRESS DO NOT USE" xfId="308" xr:uid="{1BC2C3B3-1E55-4BD0-9492-1E57F17579EF}"/>
    <cellStyle name="n_2003 Wkld Master In Progress V5_VM Cashflows_2010 Final" xfId="309" xr:uid="{727F8D25-9322-490D-88C0-75AA234A5154}"/>
    <cellStyle name="n_2003 Wkld MASTER_Arborist Pmts YTD APR - EAC 692 as of 4-23-10" xfId="310" xr:uid="{09708F87-D185-443D-861B-9662BECE65A4}"/>
    <cellStyle name="n_2003 Wkld MASTER_Arborist Pmts YTD MAR - EAC 692 as of 3-25-10" xfId="311" xr:uid="{049D5DD5-6156-43BF-907E-20B30ECB2B54}"/>
    <cellStyle name="n_2003 Wkld MASTER_Debris Pmts MAY as of 5-21-10" xfId="312" xr:uid="{0F0DE8C0-5BEC-4FDB-85C2-304AC5512D4C}"/>
    <cellStyle name="n_2003 Wkld MASTER_Q1 Reconciliation forecast 3-12-10 v2" xfId="313" xr:uid="{C24716BB-A9C9-4E97-9237-3C42FBF8024B}"/>
    <cellStyle name="n_2003 Wkld MASTER_Q1 Reconciliation forecast 3-18-10 v3" xfId="314" xr:uid="{69024146-E892-406F-9EA8-CAFA9C126CB0}"/>
    <cellStyle name="n_2003 Wkld MASTER_Q1 Reconciliation forecast 3-28-10 v6" xfId="315" xr:uid="{6E1C14F2-7C03-43B2-8D08-E98E94168694}"/>
    <cellStyle name="n_2003 Wkld MASTER_Q2 Reconciliation Detail 6-29-10" xfId="316" xr:uid="{3C9A0E5F-EBC7-49E2-8A71-000CA9F3F80C}"/>
    <cellStyle name="n_2003 Wkld MASTER_Q2 Reconciliation forecast 4-6-10" xfId="317" xr:uid="{B0DC7856-2D9F-4051-933E-12276DFE5C4D}"/>
    <cellStyle name="n_2003 Wkld MASTER_Revised 2010 VM Budget cash flows and drivers 4-5-10" xfId="318" xr:uid="{7CB3153E-1F61-42F3-9DE4-DD809971F3D6}"/>
    <cellStyle name="n_2003 Wkld MASTER_T&amp;M Accrual Estimate" xfId="319" xr:uid="{A010AD21-A9C3-4200-82FA-9D50F4C9BBC4}"/>
    <cellStyle name="n_2003 Wkld MASTER_Vegetation 01_January Accrual EOM" xfId="320" xr:uid="{D45330AC-2142-471A-825B-60E47356DFBA}"/>
    <cellStyle name="n_2003 Wkld MASTER_Vegetation 02_February Forecast EOM" xfId="321" xr:uid="{3ADC270D-2D13-4354-AB7C-1CA7621B50B4}"/>
    <cellStyle name="n_2003 Wkld MASTER_Vegetation 03_March Forecast" xfId="322" xr:uid="{88F935B3-DD3A-4F54-BC3B-0AE75D72BF8D}"/>
    <cellStyle name="n_2003 Wkld MASTER_Vegetation 04_April Forecast" xfId="323" xr:uid="{A3509529-1102-4FB9-8EFF-3A08E73C676F}"/>
    <cellStyle name="n_2003 Wkld MASTER_Vegetation 06_June Accrual EOM" xfId="324" xr:uid="{64A9F3DD-1800-4D23-A390-9E26FE0CC909}"/>
    <cellStyle name="n_2003 Wkld MASTER_Vegetation 08 August Accrual" xfId="325" xr:uid="{052E54B7-B63B-4514-A626-3F58B012FE46}"/>
    <cellStyle name="n_2003 Wkld MASTER_Vegetation 08_August Accrual EOM IN PROGRESS DO NOT USE" xfId="326" xr:uid="{B24F05C5-13B1-489E-9783-FB1026AE1895}"/>
    <cellStyle name="n_2003 Wkld MASTER_VM Cashflows_2010 Final" xfId="327" xr:uid="{E7FF192E-5C1B-4552-A4D4-A186D04B3147}"/>
    <cellStyle name="n_4th Q Reconcilation Detail - 1-19-10" xfId="328" xr:uid="{D96FBDCC-F403-4E4B-801B-9862226288EB}"/>
    <cellStyle name="n_Arborist Pmts YTD APR - EAC 692 as of 4-23-10" xfId="329" xr:uid="{7C79D332-DA70-48B1-98C2-D6DCB95A69D0}"/>
    <cellStyle name="n_Arborist Pmts YTD MAR - EAC 692 as of 3-25-10" xfId="330" xr:uid="{9567055C-B5E9-4A3D-9B0B-23C2C73AD754}"/>
    <cellStyle name="n_Debris Pmts MAY as of 5-21-10" xfId="331" xr:uid="{13C5B123-08C1-499E-891B-2123DB39977C}"/>
    <cellStyle name="n_Q1 Reconciliation forecast 3-12-10 v2" xfId="332" xr:uid="{632AF333-C85A-4917-8296-41528D0EDA5C}"/>
    <cellStyle name="n_Q1 Reconciliation forecast 3-18-10 v3" xfId="333" xr:uid="{96E08807-99B1-4AB6-87BD-68E4C1E3DEE4}"/>
    <cellStyle name="n_Q1 Reconciliation forecast 3-30-10 v7" xfId="334" xr:uid="{B74A7011-BA58-4EF0-9C1B-9A29D38E15CF}"/>
    <cellStyle name="n_Q2 Reconciliation Detail 6-29-10" xfId="335" xr:uid="{D2039BD1-344A-46A8-9B48-DC22DEBBB6CF}"/>
    <cellStyle name="n_Q2 Reconciliation forecast 4-6-10" xfId="336" xr:uid="{B4F8DD71-49DE-47E1-B941-2BE7577A24D9}"/>
    <cellStyle name="n_Revised 2010 VM Budget cash flows and drivers 4-5-10" xfId="337" xr:uid="{486F132B-A57D-4995-98A5-03AE45E54109}"/>
    <cellStyle name="n_T&amp;M Accrual Estimate" xfId="338" xr:uid="{57FEA54D-DF63-4619-9D0A-0611B6E24DAD}"/>
    <cellStyle name="n_Vegetation 01_January Accrual EOM" xfId="339" xr:uid="{73082D34-8093-4FA3-9AD3-EADA494564C9}"/>
    <cellStyle name="n_Vegetation 02_February Forecast EOM" xfId="340" xr:uid="{8EAEE547-7E2B-43DA-941E-F50BAD5596CC}"/>
    <cellStyle name="n_Vegetation 03_March Forecast" xfId="341" xr:uid="{584D0A98-55C6-4E85-B8C4-80894ECC6FBE}"/>
    <cellStyle name="n_Vegetation 04_April Forecast" xfId="342" xr:uid="{1CB58BBD-63DC-40DF-977D-D9187DB67517}"/>
    <cellStyle name="n_Vegetation 06_June Accrual EOM" xfId="343" xr:uid="{DFE0E669-91D4-476A-A2B1-2B330592B6CE}"/>
    <cellStyle name="n_Vegetation 08 August Accrual" xfId="344" xr:uid="{5575DFF4-774D-4F43-B79F-5C51A8DFE3A1}"/>
    <cellStyle name="n_Vegetation 08_August Accrual EOM IN PROGRESS DO NOT USE" xfId="345" xr:uid="{0D82DD70-EBA2-488D-9F9F-3802918AC1B7}"/>
    <cellStyle name="n_VM Cashflows_2010 Final" xfId="346" xr:uid="{FC204078-97FC-4A1B-85D7-60E1D45DDBC9}"/>
    <cellStyle name="Neutral 2" xfId="347" xr:uid="{96B9CC1D-0596-4CB0-95F5-58E198F66388}"/>
    <cellStyle name="Neutral 3" xfId="348" xr:uid="{27D95595-5F31-4385-BD78-716F0314CCBA}"/>
    <cellStyle name="Normal" xfId="0" builtinId="0"/>
    <cellStyle name="Normal - Style1 2" xfId="349" xr:uid="{FC285CB1-2601-4B20-82A0-08AF8B952BCD}"/>
    <cellStyle name="Normal 10" xfId="15" xr:uid="{2185324F-4697-4090-8FF2-36A9917767F3}"/>
    <cellStyle name="Normal 10 2 10" xfId="8" xr:uid="{2B313C93-BF09-474B-BF3F-880045F2BC31}"/>
    <cellStyle name="Normal 11" xfId="14" xr:uid="{888BE7D1-D6DD-439E-AB7B-573BD3E26F51}"/>
    <cellStyle name="Normal 12" xfId="350" xr:uid="{EE3DD93B-30CB-4CEC-8A7B-C9E4B4C7F3E5}"/>
    <cellStyle name="Normal 12 2" xfId="351" xr:uid="{5AB52912-2400-4B44-80AF-6E0B50B018C2}"/>
    <cellStyle name="Normal 12 2 2" xfId="706" xr:uid="{C02B3211-4BE0-4AEB-9095-B0DC18BA2DB6}"/>
    <cellStyle name="Normal 13" xfId="352" xr:uid="{9EA34AB5-92A5-4971-B451-183CEBFCDE75}"/>
    <cellStyle name="Normal 13 2" xfId="353" xr:uid="{1C49F759-B590-494E-81AF-9168492C21BB}"/>
    <cellStyle name="Normal 13 2 2" xfId="707" xr:uid="{82160127-8911-415E-9902-E957244E50AF}"/>
    <cellStyle name="Normal 14" xfId="354" xr:uid="{DFD5DFE4-16E4-4946-A23A-7446005D746C}"/>
    <cellStyle name="Normal 15" xfId="355" xr:uid="{3DA65A89-A0FD-43BB-8C6A-3F4EA13E3575}"/>
    <cellStyle name="Normal 15 2" xfId="708" xr:uid="{BE25FB5D-642E-4DDB-BE6F-AF8F4F34218C}"/>
    <cellStyle name="Normal 16" xfId="356" xr:uid="{2E116167-C51E-4B59-B520-C8830CA8D79B}"/>
    <cellStyle name="Normal 16 2" xfId="709" xr:uid="{089A04D1-512B-4354-8BDB-961170797405}"/>
    <cellStyle name="Normal 17" xfId="357" xr:uid="{5C5E9F71-B842-45C3-B42D-A77F5345E1F2}"/>
    <cellStyle name="Normal 17 2" xfId="710" xr:uid="{BE54AEB6-7732-4024-8036-36C63953C9C7}"/>
    <cellStyle name="Normal 18" xfId="711" xr:uid="{E4A2C5D1-1DF5-4EB3-A704-AD5E75CC2D7E}"/>
    <cellStyle name="Normal 19" xfId="712" xr:uid="{3A8ED336-A8A8-4D49-8F72-79B0B9AB7ADB}"/>
    <cellStyle name="Normal 2" xfId="1" xr:uid="{00000000-0005-0000-0000-000002000000}"/>
    <cellStyle name="Normal 2 19" xfId="359" xr:uid="{DC9F7945-EE66-42D3-B4E3-808FEB4FF3EA}"/>
    <cellStyle name="Normal 2 19 2" xfId="714" xr:uid="{71094831-AA9F-4FDE-A6B7-4887E8F46E36}"/>
    <cellStyle name="Normal 2 2" xfId="7" xr:uid="{73B7CF6E-7E29-47DE-BCCF-9DBF5BAB171A}"/>
    <cellStyle name="Normal 2 3" xfId="360" xr:uid="{C071F380-352A-451B-ACD3-153CD5C8FEA9}"/>
    <cellStyle name="Normal 2 3 2" xfId="715" xr:uid="{270E2578-A102-4EA6-B1CA-859A81EA059C}"/>
    <cellStyle name="Normal 2 4" xfId="713" xr:uid="{07B94430-BC80-473C-B2BE-7C14E54BBA7A}"/>
    <cellStyle name="Normal 2 5" xfId="358" xr:uid="{66BB9046-AF82-4F06-AA70-50EDAE270601}"/>
    <cellStyle name="Normal 2 6" xfId="1255" xr:uid="{5A3AB3D6-AE22-4421-A094-BBD795CA18B9}"/>
    <cellStyle name="Normal 2 7" xfId="11" xr:uid="{62F078A9-E684-49AA-8C37-5086DF5930FA}"/>
    <cellStyle name="Normal 2_2011 Phase III Estimate Irene_Distr_June2012Accrual" xfId="361" xr:uid="{3385BB62-655D-4C83-8F5D-60A819A63FC8}"/>
    <cellStyle name="Normal 20" xfId="716" xr:uid="{43DF9955-2891-46F1-8301-37C849A45D15}"/>
    <cellStyle name="Normal 21" xfId="717" xr:uid="{CEB57223-C22A-4063-96C4-91FE2453DFCA}"/>
    <cellStyle name="Normal 22" xfId="362" xr:uid="{40F4367C-2D56-489E-A319-D4ACAB278153}"/>
    <cellStyle name="Normal 22 2" xfId="718" xr:uid="{841FDC63-5EC1-4108-985F-1E590DFE0C33}"/>
    <cellStyle name="Normal 23" xfId="363" xr:uid="{1708F23E-5875-4486-91BB-C5691B710A6C}"/>
    <cellStyle name="Normal 23 2" xfId="719" xr:uid="{E26B396A-2538-4C77-A2AC-9815137BC2D1}"/>
    <cellStyle name="Normal 24" xfId="364" xr:uid="{243EA126-4411-4AF0-9D1D-6AA6EE7B88CE}"/>
    <cellStyle name="Normal 24 2" xfId="720" xr:uid="{38009CFC-AD74-4FB7-9A85-AC0E1DA1A0C0}"/>
    <cellStyle name="Normal 25" xfId="721" xr:uid="{D332C9F0-3A6E-466B-8EED-B094F11D484D}"/>
    <cellStyle name="Normal 26" xfId="722" xr:uid="{073B7721-16C4-4714-A85C-B0C740E7DA29}"/>
    <cellStyle name="Normal 27" xfId="723" xr:uid="{0C956E59-8F2E-4B50-AA13-DDB674290D4B}"/>
    <cellStyle name="Normal 28" xfId="724" xr:uid="{E7A929B6-350D-4FF5-8F12-19F58AD2253E}"/>
    <cellStyle name="Normal 29" xfId="725" xr:uid="{DEBF5538-BEA4-4A3D-B96D-B4BEC3BAD002}"/>
    <cellStyle name="Normal 3" xfId="12" xr:uid="{BD8E2209-8609-44A9-B527-524D09D90321}"/>
    <cellStyle name="Normal 3 2" xfId="366" xr:uid="{04BE233D-AAFF-49A9-8BD9-58998559FCF6}"/>
    <cellStyle name="Normal 3 2 2" xfId="727" xr:uid="{4C416908-4E72-4275-A353-4954B9D0DFD4}"/>
    <cellStyle name="Normal 3 3" xfId="726" xr:uid="{0B1A3950-3865-4309-8F78-D660DFD4FF84}"/>
    <cellStyle name="Normal 3 4" xfId="365" xr:uid="{84FFE549-8ED7-498A-B9A6-344E12DF68C4}"/>
    <cellStyle name="Normal 3_Actuals by Storm IO" xfId="367" xr:uid="{5A0AFF90-53D5-4910-A444-D1B71EE4CD3D}"/>
    <cellStyle name="Normal 30" xfId="728" xr:uid="{1E5A22FF-421A-4DCA-BE7B-B120E5918D78}"/>
    <cellStyle name="Normal 31" xfId="729" xr:uid="{F51086AB-71B4-4BD5-9E5E-F81710B70D05}"/>
    <cellStyle name="Normal 32" xfId="730" xr:uid="{20929D45-49BF-4655-B3C1-A217B1C4A0E4}"/>
    <cellStyle name="Normal 33" xfId="731" xr:uid="{26C168C2-8B78-4079-86BF-BD006C207C92}"/>
    <cellStyle name="Normal 34" xfId="732" xr:uid="{ABC8BE45-7B8E-48E3-8F2A-335FCDCCCEFF}"/>
    <cellStyle name="Normal 35" xfId="733" xr:uid="{6C3F77F8-D439-4074-9E19-5B7598E1DF21}"/>
    <cellStyle name="Normal 36" xfId="734" xr:uid="{82712751-34A1-459B-AECB-640A4B2FC56D}"/>
    <cellStyle name="Normal 37" xfId="735" xr:uid="{B491C02A-4260-4D3E-AB87-616077ECE2D0}"/>
    <cellStyle name="Normal 38" xfId="736" xr:uid="{B3D81202-3837-4177-A586-5D554234D05A}"/>
    <cellStyle name="Normal 39" xfId="737" xr:uid="{608B94A0-DE43-4623-ADFB-947ABE1B2C5D}"/>
    <cellStyle name="Normal 4" xfId="13" xr:uid="{38DC3DA8-9D94-4961-A374-5DC8B849B3A5}"/>
    <cellStyle name="Normal 4 2" xfId="369" xr:uid="{EC6E0E18-1502-47EE-B7AA-86B036B43551}"/>
    <cellStyle name="Normal 4 2 2" xfId="739" xr:uid="{FA9756BC-6DA7-411F-9CCF-B02185CBD650}"/>
    <cellStyle name="Normal 4 3" xfId="738" xr:uid="{B9A22C19-B516-4163-8C77-D35624DF771D}"/>
    <cellStyle name="Normal 4 4" xfId="368" xr:uid="{1349036A-89DE-419F-98F2-8D4313274665}"/>
    <cellStyle name="Normal 4_Actuals by Storm IO" xfId="370" xr:uid="{36BC062A-5BF2-42B5-A46E-6484BEC84241}"/>
    <cellStyle name="Normal 40" xfId="740" xr:uid="{A69C2236-00E6-413D-8661-C284FB98962B}"/>
    <cellStyle name="Normal 41" xfId="741" xr:uid="{AB764F21-C093-4811-A95E-D2450C782102}"/>
    <cellStyle name="Normal 42" xfId="742" xr:uid="{27624A02-FE21-43DB-A8F8-C46A1791DFB1}"/>
    <cellStyle name="Normal 43" xfId="743" xr:uid="{70CFA9E6-00FE-42E1-BABA-9C920BF482EA}"/>
    <cellStyle name="Normal 44" xfId="744" xr:uid="{7CD24944-04F6-42FC-8955-1B737D71FBFA}"/>
    <cellStyle name="Normal 45" xfId="745" xr:uid="{BF896813-1E3E-4984-9480-680E505260FB}"/>
    <cellStyle name="Normal 46" xfId="746" xr:uid="{BC9E5722-D47A-49E3-8856-ADDDB51B3F99}"/>
    <cellStyle name="Normal 47" xfId="747" xr:uid="{75FEF060-78AF-4BEB-B464-95F4A602AE61}"/>
    <cellStyle name="Normal 48" xfId="748" xr:uid="{9558C4EC-E2C9-47D0-A7D5-55E1324CF927}"/>
    <cellStyle name="Normal 49" xfId="749" xr:uid="{366F680D-7354-4FBC-AE51-0D21CE3665E0}"/>
    <cellStyle name="Normal 5" xfId="371" xr:uid="{92B73E29-F3A1-4D3D-BF80-56D64B1D63CD}"/>
    <cellStyle name="Normal 5 2" xfId="750" xr:uid="{F1793851-EDDE-4CEF-97E3-C2A0B11F2797}"/>
    <cellStyle name="Normal 50" xfId="751" xr:uid="{B82E79E7-7AC5-4071-B686-5B68B88836F1}"/>
    <cellStyle name="Normal 51" xfId="752" xr:uid="{57933BEE-E9F2-4D22-9A0A-DBD195621033}"/>
    <cellStyle name="Normal 52" xfId="753" xr:uid="{D906BD00-E838-4BB1-B5C9-9113A6394177}"/>
    <cellStyle name="Normal 53" xfId="754" xr:uid="{74D4ED59-9EAA-4BE7-AB8A-5E3962030006}"/>
    <cellStyle name="Normal 54" xfId="755" xr:uid="{E2902CCE-6C8B-440F-A751-DEA1B0C00D6D}"/>
    <cellStyle name="Normal 55" xfId="756" xr:uid="{9FDB938D-EB84-4FE8-A01E-6B56C68C7F03}"/>
    <cellStyle name="Normal 56" xfId="757" xr:uid="{ADC9633D-8839-4B83-BE9E-44871F5A6529}"/>
    <cellStyle name="Normal 57" xfId="758" xr:uid="{6A553E1E-1922-4A07-BCD3-C9B1A88D9DF9}"/>
    <cellStyle name="Normal 58" xfId="759" xr:uid="{D5064750-93AA-44D5-A15C-07AB8B01938C}"/>
    <cellStyle name="Normal 59" xfId="760" xr:uid="{CDA32030-990A-4BAB-9931-813FA4CA8F3F}"/>
    <cellStyle name="Normal 6" xfId="372" xr:uid="{5E1F1437-C1EC-4C33-B0B5-B3ED1ED978FC}"/>
    <cellStyle name="Normal 6 2" xfId="373" xr:uid="{EE3CF5DE-A644-458B-914E-C257AAA2D397}"/>
    <cellStyle name="Normal 6 2 2" xfId="762" xr:uid="{41CA5EA8-96D9-456F-825A-709035CD1A58}"/>
    <cellStyle name="Normal 6 3" xfId="761" xr:uid="{CAFB83F1-8395-434F-B89E-75E3D11A1FB8}"/>
    <cellStyle name="Normal 60" xfId="763" xr:uid="{1D0461ED-20CF-4567-AF22-702D35ECA149}"/>
    <cellStyle name="Normal 61" xfId="764" xr:uid="{23F61AE8-E695-4892-9393-4AEF87F5A3A5}"/>
    <cellStyle name="Normal 62" xfId="765" xr:uid="{AAE581BF-073A-4D50-8176-B01D01330693}"/>
    <cellStyle name="Normal 63" xfId="840" xr:uid="{2E80DFFC-303E-4E8B-8226-B41AE84D5BED}"/>
    <cellStyle name="Normal 64" xfId="9" xr:uid="{F724B25B-4ABB-49D3-BD40-22FE1FC0B393}"/>
    <cellStyle name="Normal 65" xfId="1257" xr:uid="{7A665B5B-2184-443E-9F4B-9CEDDB5497D5}"/>
    <cellStyle name="Normal 66" xfId="871" xr:uid="{8054C584-D7B7-4179-87ED-5DFDF0A68CE6}"/>
    <cellStyle name="Normal 67" xfId="1151" xr:uid="{DFC5593E-3C0E-4116-B15A-881E04B82B50}"/>
    <cellStyle name="Normal 68" xfId="1258" xr:uid="{BF321A61-BAD7-4042-A843-FEF1B0559EDD}"/>
    <cellStyle name="Normal 69" xfId="1231" xr:uid="{C40A1439-ABA2-4422-8C9F-62ADA5C6F941}"/>
    <cellStyle name="Normal 7" xfId="374" xr:uid="{CE922F0D-8462-436C-92C5-7676B76168A0}"/>
    <cellStyle name="Normal 7 2" xfId="766" xr:uid="{85A40BFB-38D2-4881-A49B-342ED7E838FC}"/>
    <cellStyle name="Normal 70" xfId="892" xr:uid="{72D38988-BC41-4BD0-A873-555624D3D187}"/>
    <cellStyle name="Normal 71" xfId="1048" xr:uid="{BE520776-5F16-4948-8E52-819885DC4DBF}"/>
    <cellStyle name="Normal 72" xfId="1311" xr:uid="{DA8B0678-B85E-4F6A-961F-66CBD4CFC6EB}"/>
    <cellStyle name="Normal 8" xfId="375" xr:uid="{87896F06-42C7-40B7-B95B-E55877077287}"/>
    <cellStyle name="Normal 8 2" xfId="767" xr:uid="{A0EF0760-96EE-47AD-8C5C-02049A0073FC}"/>
    <cellStyle name="Normal 9" xfId="376" xr:uid="{536A8FDE-6137-493A-89D6-21F7443E64D6}"/>
    <cellStyle name="Normal 9 2" xfId="768" xr:uid="{2D62E4E0-C52C-43DD-9254-8DDCFC52CCFB}"/>
    <cellStyle name="Nor濭al_Sheet1_1" xfId="377" xr:uid="{A98C082C-D801-4C28-A7DE-26464BCC8677}"/>
    <cellStyle name="Note 2" xfId="378" xr:uid="{DAEDE485-5AC0-4ACC-8682-D334E8C86989}"/>
    <cellStyle name="Note 2 2" xfId="769" xr:uid="{1408B00C-FC5F-4139-A697-8EE58ECAA38D}"/>
    <cellStyle name="Note 2 2 2" xfId="1087" xr:uid="{BC585B50-A257-4704-8F07-A00AA8E68840}"/>
    <cellStyle name="Note 2 2 2 2" xfId="1957" xr:uid="{B06E1FD7-55B3-48CD-AAA4-ED2CD1DCAC31}"/>
    <cellStyle name="Note 2 2 2 3" xfId="1964" xr:uid="{4135892A-92B6-477A-8C6C-9DDB1C64267B}"/>
    <cellStyle name="Note 2 2 3" xfId="1410" xr:uid="{908EA7D2-A088-482D-8692-CE0B0B174356}"/>
    <cellStyle name="Note 2 2 3 2" xfId="2263" xr:uid="{C4D17577-ECAA-4548-9582-80014C6E634D}"/>
    <cellStyle name="Note 2 2 3 3" xfId="2700" xr:uid="{7788878E-D797-4C22-B78D-4923EF13DF16}"/>
    <cellStyle name="Note 2 2 4" xfId="2341" xr:uid="{4D49869A-A3B4-45A5-AF64-2E79A6F800E0}"/>
    <cellStyle name="Note 2 2 5" xfId="2790" xr:uid="{E7C19F87-F195-45DB-A100-73F1D0A8AE1E}"/>
    <cellStyle name="Note 2 3" xfId="940" xr:uid="{A9B24D6B-10BD-41AA-93C1-E0301BA60907}"/>
    <cellStyle name="Note 2 3 2" xfId="1835" xr:uid="{35053396-85DF-40BC-B903-3D9E63981BBA}"/>
    <cellStyle name="Note 2 3 3" xfId="2933" xr:uid="{27CC3516-59A0-43FD-A5D9-D06C6BF90A2D}"/>
    <cellStyle name="Note 2 4" xfId="922" xr:uid="{BC812295-431D-4EA6-BF46-BA6FFF1BE9AE}"/>
    <cellStyle name="Note 2 4 2" xfId="2614" xr:uid="{C1ACE8BF-4180-42F6-9E2B-F83835B1BA91}"/>
    <cellStyle name="Note 2 4 3" xfId="2813" xr:uid="{F54FC3D7-DA76-4ADA-8E5A-AEF014416D4F}"/>
    <cellStyle name="Note 2 5" xfId="1872" xr:uid="{9213DA28-E282-45BA-86D0-4888BF94D52B}"/>
    <cellStyle name="Note 2 6" xfId="2793" xr:uid="{92124F6A-93FA-4BCA-B09A-8412334DA696}"/>
    <cellStyle name="Note 3" xfId="379" xr:uid="{26D44842-2934-46C6-9F7E-D844BEDF2656}"/>
    <cellStyle name="Note 3 2" xfId="380" xr:uid="{ACCD368B-3EFF-4A7E-8EC9-DD284C8FF511}"/>
    <cellStyle name="Note 3 2 2" xfId="771" xr:uid="{7B8C1DF3-CA13-4366-9314-0D9588F48D30}"/>
    <cellStyle name="Note 3 2 2 2" xfId="875" xr:uid="{A52EB5FA-8E8F-43E3-B39E-BF5F5A66E5BE}"/>
    <cellStyle name="Note 3 2 2 2 2" xfId="1556" xr:uid="{85E8B298-9864-47E4-8652-5EE57E1628F8}"/>
    <cellStyle name="Note 3 2 2 2 3" xfId="3271" xr:uid="{D3BAE1F5-94C0-43EC-9FA4-F9806FE11386}"/>
    <cellStyle name="Note 3 2 2 3" xfId="1412" xr:uid="{E5DAF76E-9AEF-46F1-A328-85A880FA8E89}"/>
    <cellStyle name="Note 3 2 2 3 2" xfId="1851" xr:uid="{B9DF30A4-FAB3-4AC7-971C-60BE5FA5960E}"/>
    <cellStyle name="Note 3 2 2 3 3" xfId="2868" xr:uid="{2586EFB6-E858-40F6-BAC4-C701AB1F0A70}"/>
    <cellStyle name="Note 3 2 2 4" xfId="1881" xr:uid="{8F341C18-0869-4C14-B351-6C0B14DC214C}"/>
    <cellStyle name="Note 3 2 2 5" xfId="2764" xr:uid="{1A224E32-5972-41EE-93A8-780F951A0ECA}"/>
    <cellStyle name="Note 3 2 3" xfId="1090" xr:uid="{D2489AE2-023B-4739-AD73-CE25C25BFDFA}"/>
    <cellStyle name="Note 3 2 3 2" xfId="2611" xr:uid="{A84F9C7C-B32F-4BC9-A4EC-C6B94E9949D0}"/>
    <cellStyle name="Note 3 2 3 3" xfId="2829" xr:uid="{06D555FA-9CCC-4E92-A7D1-D3BF46E32F87}"/>
    <cellStyle name="Note 3 2 4" xfId="923" xr:uid="{48420AC7-3C85-4200-AE21-498D4B93075E}"/>
    <cellStyle name="Note 3 2 4 2" xfId="1876" xr:uid="{5AE54EAE-489E-4971-9DA7-D062F9A65AD6}"/>
    <cellStyle name="Note 3 2 4 3" xfId="2771" xr:uid="{D6AB1B07-B4CB-46CE-9DF1-BD715D0F6DB2}"/>
    <cellStyle name="Note 3 2 5" xfId="2665" xr:uid="{B15C0903-22D9-4580-9515-5B644A50C0C2}"/>
    <cellStyle name="Note 3 2 6" xfId="2644" xr:uid="{A7F7159C-9A0A-4A31-8848-300F95EF1A54}"/>
    <cellStyle name="Note 3 3" xfId="770" xr:uid="{9C4A9844-71A4-4D78-9064-AF442234BA1B}"/>
    <cellStyle name="Note 3 3 2" xfId="904" xr:uid="{D216AC64-586A-4DA8-81A0-C93BDCFE5121}"/>
    <cellStyle name="Note 3 3 2 2" xfId="2250" xr:uid="{C279E62D-F0B9-4621-B312-D442AD49F274}"/>
    <cellStyle name="Note 3 3 2 3" xfId="2560" xr:uid="{BFECDBEB-94D9-4A5F-B2E1-BBCE1079340E}"/>
    <cellStyle name="Note 3 3 3" xfId="1411" xr:uid="{38638EE2-5352-4879-A2E3-F972FC2DCE05}"/>
    <cellStyle name="Note 3 3 3 2" xfId="2632" xr:uid="{34535F8A-CC7C-48BE-89A8-20866DFF17A6}"/>
    <cellStyle name="Note 3 3 3 3" xfId="2701" xr:uid="{85E6D6E5-ED63-4E81-AF51-E8E291825035}"/>
    <cellStyle name="Note 3 3 4" xfId="2459" xr:uid="{DBE3B8C7-7221-4853-BDAA-273B1FA06E4E}"/>
    <cellStyle name="Note 3 3 5" xfId="2786" xr:uid="{3D5B4583-A6F0-42C5-965C-AA387EAF8CE9}"/>
    <cellStyle name="Note 3 4" xfId="1095" xr:uid="{0514CC28-9B8F-49FF-B81F-8848629F79A1}"/>
    <cellStyle name="Note 3 4 2" xfId="2386" xr:uid="{9357F0C8-BD06-4770-B335-AA5F4F368A8D}"/>
    <cellStyle name="Note 3 4 3" xfId="2720" xr:uid="{10C17FF3-6121-47E6-BE63-EAD282187B81}"/>
    <cellStyle name="Note 3 5" xfId="1079" xr:uid="{A841E3B0-7A3E-446A-8A51-FBE6C2E24E4F}"/>
    <cellStyle name="Note 3 5 2" xfId="1856" xr:uid="{55B6108A-0DD7-4F27-BA04-272EB76E49B1}"/>
    <cellStyle name="Note 3 5 3" xfId="2846" xr:uid="{E496A9AF-72B8-460B-BF58-F4213B899553}"/>
    <cellStyle name="Note 3 6" xfId="2601" xr:uid="{283D85AB-2E8A-4AF2-9644-C97F7365E77F}"/>
    <cellStyle name="Note 3 7" xfId="2912" xr:uid="{2E20DDCE-FE91-4136-B59D-100F2498E55F}"/>
    <cellStyle name="Note 4" xfId="381" xr:uid="{998DD1E3-D007-45E4-BDC2-045E0515A127}"/>
    <cellStyle name="Note 4 2" xfId="772" xr:uid="{9BA7966E-DA38-45EA-B957-E28426B16522}"/>
    <cellStyle name="Output 2" xfId="382" xr:uid="{93CA09A6-C4A8-4857-B609-3E3212D1FE6E}"/>
    <cellStyle name="Output 2 2" xfId="1085" xr:uid="{638BB83B-B351-4919-B297-C2AA15A6D0F1}"/>
    <cellStyle name="Output 2 2 2" xfId="1816" xr:uid="{64D0A2F7-6325-4867-8B16-2CBF16FF58FD}"/>
    <cellStyle name="Output 2 2 3" xfId="2965" xr:uid="{ED3E46F1-A1B2-4481-AB48-79217C8020D5}"/>
    <cellStyle name="Output 2 3" xfId="1133" xr:uid="{7238482C-C058-407C-9092-B8A749C9627F}"/>
    <cellStyle name="Output 2 3 2" xfId="1798" xr:uid="{339E6BAC-762F-4759-B8D2-AAEFA9E3C786}"/>
    <cellStyle name="Output 2 3 3" xfId="3026" xr:uid="{93426101-40C4-433D-8E3D-689C2AEF2834}"/>
    <cellStyle name="Output 2 4" xfId="2319" xr:uid="{086C5032-A951-4262-8765-440930E0A797}"/>
    <cellStyle name="Output 2 5" xfId="2816" xr:uid="{844C940E-9ED4-48C6-A02A-0962ACB77531}"/>
    <cellStyle name="Output 3" xfId="383" xr:uid="{E66D36D7-374D-4705-B0C0-203B39A24640}"/>
    <cellStyle name="Percent" xfId="3" builtinId="5"/>
    <cellStyle name="Percent 10" xfId="384" xr:uid="{37C114B3-C911-4313-820A-40C7934FA2C0}"/>
    <cellStyle name="Percent 2" xfId="385" xr:uid="{E92DF7BD-1BFF-41AD-996D-E600B949A5B1}"/>
    <cellStyle name="Percent 2 2" xfId="386" xr:uid="{382263DA-773B-4B93-9B8A-30121AB2BB03}"/>
    <cellStyle name="Percent 3" xfId="387" xr:uid="{C13B4014-080F-47E7-9447-D034924BE791}"/>
    <cellStyle name="Percent 3 2" xfId="388" xr:uid="{B2DBB738-B73D-424C-AD1C-EC5BE6515660}"/>
    <cellStyle name="Percent 4" xfId="389" xr:uid="{8AE4A583-9214-4FAE-86A4-DC6BAD32CFCB}"/>
    <cellStyle name="Percent 8" xfId="390" xr:uid="{631D8D2F-A0F2-4A02-967E-463C936F0D40}"/>
    <cellStyle name="Percent 8 2" xfId="773" xr:uid="{80F0B0FB-3F68-4CF4-8E4E-9DFDD7BB693E}"/>
    <cellStyle name="Percent 9" xfId="391" xr:uid="{33DD69BD-EAFA-42F3-BF54-8B8195673CAB}"/>
    <cellStyle name="Percent 9 2" xfId="774" xr:uid="{80D874FE-E32C-4262-82BD-8753E3976034}"/>
    <cellStyle name="SAPBEXaggData" xfId="392" xr:uid="{8FD53245-37D7-467D-B4DC-F36BD2A1C02D}"/>
    <cellStyle name="SAPBEXaggData 10" xfId="1953" xr:uid="{DE328434-8B18-420E-A30C-47F3C64F974D}"/>
    <cellStyle name="SAPBEXaggData 2" xfId="393" xr:uid="{5C2F8830-8130-4780-8684-47D8F637E3A6}"/>
    <cellStyle name="SAPBEXaggData 2 2" xfId="775" xr:uid="{BF735912-4D20-48EB-880F-734B391E0AD2}"/>
    <cellStyle name="SAPBEXaggData 2 2 2" xfId="886" xr:uid="{0CEDE3DA-5EE8-41D2-9DA9-49AFFC443666}"/>
    <cellStyle name="SAPBEXaggData 2 2 2 2" xfId="2475" xr:uid="{DCE9BB18-7E1D-4BF6-B51C-07B1B6C13BA0}"/>
    <cellStyle name="SAPBEXaggData 2 2 2 3" xfId="1796" xr:uid="{B8187669-21E4-4A65-BA16-E5F2FA651F49}"/>
    <cellStyle name="SAPBEXaggData 2 2 3" xfId="1413" xr:uid="{854C1F45-BE56-424C-B36F-2022A0F27289}"/>
    <cellStyle name="SAPBEXaggData 2 2 3 2" xfId="1660" xr:uid="{F57EF4C9-127B-426B-962B-FF58548694A3}"/>
    <cellStyle name="SAPBEXaggData 2 2 3 3" xfId="3166" xr:uid="{06A3DD22-857C-40AE-8719-A0EBB2BB8D51}"/>
    <cellStyle name="SAPBEXaggData 2 2 4" xfId="2401" xr:uid="{9E5DF16C-1CD4-450E-A817-971EE95006E7}"/>
    <cellStyle name="SAPBEXaggData 2 2 5" xfId="2841" xr:uid="{2FBD7F46-AD04-4F0F-AB3A-990887F6258B}"/>
    <cellStyle name="SAPBEXaggData 2 3" xfId="1148" xr:uid="{2A93AD7D-8FD8-4CFB-B7C2-ACA93E2B2F63}"/>
    <cellStyle name="SAPBEXaggData 2 3 2" xfId="2565" xr:uid="{F11DB82C-D5B0-4F90-9E1D-3C9902F92DDC}"/>
    <cellStyle name="SAPBEXaggData 2 3 3" xfId="2902" xr:uid="{1F6A02AD-81C4-4315-B2CC-8D47FA02678D}"/>
    <cellStyle name="SAPBEXaggData 2 4" xfId="1010" xr:uid="{27D495AC-691C-456C-B541-E5C0159B649B}"/>
    <cellStyle name="SAPBEXaggData 2 4 2" xfId="2517" xr:uid="{D7FCD13A-BAE1-4689-803D-1F3B0DCE426B}"/>
    <cellStyle name="SAPBEXaggData 2 4 3" xfId="2026" xr:uid="{19805537-1275-4982-95D2-F8338EAEBD37}"/>
    <cellStyle name="SAPBEXaggData 2 5" xfId="2307" xr:uid="{BAFFEF15-7BE6-48AE-8308-A978C3A43475}"/>
    <cellStyle name="SAPBEXaggData 2 6" xfId="1558" xr:uid="{ACD5E5B4-3F85-4CCF-9918-1E8AEC7BAF7D}"/>
    <cellStyle name="SAPBEXaggData 3" xfId="394" xr:uid="{5A34CAD9-4036-4941-ACE9-EC616A9960BF}"/>
    <cellStyle name="SAPBEXaggData 3 2" xfId="970" xr:uid="{875B40F0-E526-4EE5-986B-F38EAAAC3BBB}"/>
    <cellStyle name="SAPBEXaggData 3 2 2" xfId="2575" xr:uid="{CA755750-9428-414E-B6B7-1982E7978483}"/>
    <cellStyle name="SAPBEXaggData 3 2 3" xfId="2371" xr:uid="{E79234F5-63A9-40DF-909B-EEC3669073D8}"/>
    <cellStyle name="SAPBEXaggData 3 3" xfId="924" xr:uid="{E8CD9CE7-B5E7-48EE-930C-2E6C4CEED00B}"/>
    <cellStyle name="SAPBEXaggData 3 3 2" xfId="1979" xr:uid="{66049A6B-5661-4380-85DE-80ABFB32369F}"/>
    <cellStyle name="SAPBEXaggData 3 3 3" xfId="1761" xr:uid="{321797C0-38B6-4DAD-A6F8-A49705D2A8E8}"/>
    <cellStyle name="SAPBEXaggData 3 4" xfId="2457" xr:uid="{4DDF504D-092F-47C1-857B-6FF201FC3D0B}"/>
    <cellStyle name="SAPBEXaggData 3 5" xfId="2891" xr:uid="{74393143-C141-4CBE-BF55-1AE82E0DA31B}"/>
    <cellStyle name="SAPBEXaggData 4" xfId="395" xr:uid="{C66DD669-D86D-4BE9-9B25-925EDA09AF0A}"/>
    <cellStyle name="SAPBEXaggData 4 2" xfId="1077" xr:uid="{73719C0A-F405-4D13-9B32-4FAB08D252CB}"/>
    <cellStyle name="SAPBEXaggData 4 2 2" xfId="2410" xr:uid="{44DCE97E-9D55-4E3F-807F-27858DC320B9}"/>
    <cellStyle name="SAPBEXaggData 4 2 3" xfId="2327" xr:uid="{4C6CF95F-546A-413A-AF97-92E00AE441E1}"/>
    <cellStyle name="SAPBEXaggData 4 3" xfId="1209" xr:uid="{8AE05605-D0F2-43E2-A2CE-5E7BAE9B11A1}"/>
    <cellStyle name="SAPBEXaggData 4 3 2" xfId="2212" xr:uid="{45C89EE7-F6C0-4F39-8A62-F65E8AF61AA9}"/>
    <cellStyle name="SAPBEXaggData 4 3 3" xfId="2856" xr:uid="{6420C5F7-AEE7-4346-9ACA-4DE39A4E8AAC}"/>
    <cellStyle name="SAPBEXaggData 4 4" xfId="2391" xr:uid="{B716741D-99B6-40EB-84D6-72544BF586F0}"/>
    <cellStyle name="SAPBEXaggData 4 5" xfId="2894" xr:uid="{EAD66D5F-FF15-41B3-A1CF-8ADEA3E8579B}"/>
    <cellStyle name="SAPBEXaggData 5" xfId="396" xr:uid="{B10AA710-72F9-4D97-9B5C-8B3E247194EB}"/>
    <cellStyle name="SAPBEXaggData 5 2" xfId="776" xr:uid="{41B87961-F355-466D-B64B-751A35B02058}"/>
    <cellStyle name="SAPBEXaggData 5 2 2" xfId="1180" xr:uid="{AE8875D9-8FDD-4A40-8261-6CD09508ECB0}"/>
    <cellStyle name="SAPBEXaggData 5 2 2 2" xfId="2206" xr:uid="{FDBB74FA-EF1C-4039-9F36-E0C6B8534687}"/>
    <cellStyle name="SAPBEXaggData 5 2 2 3" xfId="3114" xr:uid="{2F4C1704-6AB0-438A-B88D-1456FF7B1927}"/>
    <cellStyle name="SAPBEXaggData 5 2 3" xfId="1414" xr:uid="{714EEFE5-F58C-4E41-976D-2FDDBCB9F674}"/>
    <cellStyle name="SAPBEXaggData 5 2 3 2" xfId="2030" xr:uid="{AD46DBB1-854F-48DA-A594-F085573F7C5D}"/>
    <cellStyle name="SAPBEXaggData 5 2 3 3" xfId="3314" xr:uid="{2FFA2562-617B-4361-9DC3-7B4010DB8B23}"/>
    <cellStyle name="SAPBEXaggData 5 2 4" xfId="2060" xr:uid="{202892D1-0AC7-4C7F-9F6B-045FB8E892D2}"/>
    <cellStyle name="SAPBEXaggData 5 2 5" xfId="3029" xr:uid="{3B682F51-F090-4484-9758-B7B133F85EC7}"/>
    <cellStyle name="SAPBEXaggData 5 3" xfId="1076" xr:uid="{769C2435-3459-43A1-92CE-ED7AD6BEE137}"/>
    <cellStyle name="SAPBEXaggData 5 3 2" xfId="2600" xr:uid="{AE4321CB-B20D-4304-9A01-521A6A0F9549}"/>
    <cellStyle name="SAPBEXaggData 5 3 3" xfId="2918" xr:uid="{C0B47A58-532E-431A-9776-A88B970C8D8E}"/>
    <cellStyle name="SAPBEXaggData 5 4" xfId="1263" xr:uid="{F59DBCA7-B6EF-4EC7-818C-DB5A2BB709C0}"/>
    <cellStyle name="SAPBEXaggData 5 4 2" xfId="2594" xr:uid="{62F8B849-E482-49A4-8A10-7E319EB5ED4E}"/>
    <cellStyle name="SAPBEXaggData 5 4 3" xfId="2490" xr:uid="{1DCA6E3F-CAB9-4DDF-A3FE-388B6A03B806}"/>
    <cellStyle name="SAPBEXaggData 5 5" xfId="2182" xr:uid="{8F3D2F13-D19B-4345-9EF8-CD7E7240E5DB}"/>
    <cellStyle name="SAPBEXaggData 5 6" xfId="1941" xr:uid="{1D6718E9-7B41-49C3-889F-BFE371C50411}"/>
    <cellStyle name="SAPBEXaggData 6" xfId="777" xr:uid="{7BECBBAA-8A1F-4CCB-B59B-FA98BA58BDC7}"/>
    <cellStyle name="SAPBEXaggData 6 2" xfId="1011" xr:uid="{4E7205F7-C9A8-4FE3-B23F-6D13478D1B98}"/>
    <cellStyle name="SAPBEXaggData 6 2 2" xfId="2139" xr:uid="{A037D2EC-3AE5-4586-AA18-B96763CF2EF1}"/>
    <cellStyle name="SAPBEXaggData 6 2 3" xfId="2792" xr:uid="{669E2B0C-BA47-40DF-8675-8AB6609EC963}"/>
    <cellStyle name="SAPBEXaggData 6 3" xfId="1415" xr:uid="{32B63F42-E1DA-4C7E-B5B0-4FA111DA7455}"/>
    <cellStyle name="SAPBEXaggData 6 3 2" xfId="2102" xr:uid="{5523FF99-4D44-4077-90E7-9AA4281A2A17}"/>
    <cellStyle name="SAPBEXaggData 6 3 3" xfId="2980" xr:uid="{6FE6DE8D-A572-429C-B296-36D0B82FDDEB}"/>
    <cellStyle name="SAPBEXaggData 6 4" xfId="2225" xr:uid="{DCE9289D-1D5D-41F9-B748-54331F299F60}"/>
    <cellStyle name="SAPBEXaggData 6 5" xfId="2769" xr:uid="{5B3E48E8-9B53-4DF7-A080-BA22B3E44F2A}"/>
    <cellStyle name="SAPBEXaggData 7" xfId="1229" xr:uid="{A633A969-4981-4E7B-AFBB-47361528FBA5}"/>
    <cellStyle name="SAPBEXaggData 7 2" xfId="2471" xr:uid="{A002A8B5-74C4-4A00-B1E4-C0FF6EDA2EE3}"/>
    <cellStyle name="SAPBEXaggData 7 3" xfId="2779" xr:uid="{7B2AE8D4-7018-42E2-97BB-93ED831DE6BC}"/>
    <cellStyle name="SAPBEXaggData 8" xfId="890" xr:uid="{1A2D9084-78F3-4618-8D09-B47144ED9DBB}"/>
    <cellStyle name="SAPBEXaggData 8 2" xfId="1840" xr:uid="{AD8A8EC3-EB7C-4C6A-8CA1-B35E1E280C3E}"/>
    <cellStyle name="SAPBEXaggData 8 3" xfId="2915" xr:uid="{E11154E7-4BC2-49CA-A40E-5D1B3611754A}"/>
    <cellStyle name="SAPBEXaggData 9" xfId="2274" xr:uid="{288AFD42-F644-44B4-B4A6-D85BCEB2CE13}"/>
    <cellStyle name="SAPBEXaggData_Actuals by Storm IO" xfId="397" xr:uid="{31646A7F-D48F-4958-B727-CC998F29178C}"/>
    <cellStyle name="SAPBEXaggDataEmph" xfId="398" xr:uid="{ADB05077-D9C3-425F-A9E6-A6337CB3BD24}"/>
    <cellStyle name="SAPBEXaggDataEmph 2" xfId="399" xr:uid="{FF05A345-ABB3-43F6-B6F2-605BCAECA3E6}"/>
    <cellStyle name="SAPBEXaggDataEmph 2 2" xfId="1038" xr:uid="{4CE701B1-5E80-4A60-8015-20AA5CFBC673}"/>
    <cellStyle name="SAPBEXaggDataEmph 2 2 2" xfId="2612" xr:uid="{127A6E6A-8223-49D6-8B4D-D851788F1087}"/>
    <cellStyle name="SAPBEXaggDataEmph 2 2 3" xfId="2825" xr:uid="{5BE91A8B-8C72-4D0D-A2B6-2048EEDC09C1}"/>
    <cellStyle name="SAPBEXaggDataEmph 2 3" xfId="1165" xr:uid="{1AC2A2DB-A801-4AE1-8E2B-EA0CB3BFE322}"/>
    <cellStyle name="SAPBEXaggDataEmph 2 3 2" xfId="2037" xr:uid="{6EFF2AD7-0488-45DB-87B0-CA30B5DAAC12}"/>
    <cellStyle name="SAPBEXaggDataEmph 2 3 3" xfId="3300" xr:uid="{C169FE9E-49D9-4B06-9D63-6BCDD81089A8}"/>
    <cellStyle name="SAPBEXaggDataEmph 2 4" xfId="2014" xr:uid="{3520A4A6-72F0-4493-B14A-773F40BF07B6}"/>
    <cellStyle name="SAPBEXaggDataEmph 2 5" xfId="2574" xr:uid="{EB57758E-0C52-4EF0-A039-00A50CEFB763}"/>
    <cellStyle name="SAPBEXaggDataEmph 3" xfId="400" xr:uid="{E182EFDC-17A7-48B8-8A8F-0BAAFBC1A3CE}"/>
    <cellStyle name="SAPBEXaggDataEmph 3 2" xfId="921" xr:uid="{E2ED0E8C-7FCF-4797-989B-B6D5A8E67D36}"/>
    <cellStyle name="SAPBEXaggDataEmph 3 2 2" xfId="2089" xr:uid="{48E1A841-5AC2-482F-A92F-44F6C990D43B}"/>
    <cellStyle name="SAPBEXaggDataEmph 3 2 3" xfId="2992" xr:uid="{5030981B-24E9-4D25-99FF-1F79FC0668AD}"/>
    <cellStyle name="SAPBEXaggDataEmph 3 3" xfId="1249" xr:uid="{0F1C51C4-B619-4639-95CA-F563E6298B3B}"/>
    <cellStyle name="SAPBEXaggDataEmph 3 3 2" xfId="1722" xr:uid="{22523410-CAF6-4E57-83EE-BC674A4CCCFB}"/>
    <cellStyle name="SAPBEXaggDataEmph 3 3 3" xfId="3098" xr:uid="{F1AA8118-7F27-4142-9E7F-E04B3195317E}"/>
    <cellStyle name="SAPBEXaggDataEmph 3 4" xfId="2576" xr:uid="{A55BE73B-E65A-41A2-8535-65C9105412CC}"/>
    <cellStyle name="SAPBEXaggDataEmph 3 5" xfId="2610" xr:uid="{1007B8F3-5990-4927-9911-339CA5BE6A5C}"/>
    <cellStyle name="SAPBEXaggDataEmph 4" xfId="626" xr:uid="{5BEF59F7-7638-4407-A44C-28C9D4E082B5}"/>
    <cellStyle name="SAPBEXaggDataEmph 4 2" xfId="1237" xr:uid="{2561BB4C-EA67-4162-8475-295BF0669060}"/>
    <cellStyle name="SAPBEXaggDataEmph 4 2 2" xfId="1748" xr:uid="{0570D559-E497-4681-B6AE-789CD79287EA}"/>
    <cellStyle name="SAPBEXaggDataEmph 4 2 3" xfId="3073" xr:uid="{E7F84F16-D680-48ED-9664-D3059C463E5A}"/>
    <cellStyle name="SAPBEXaggDataEmph 4 3" xfId="1368" xr:uid="{71BB5125-53E4-4E46-9C4E-96A752C6950E}"/>
    <cellStyle name="SAPBEXaggDataEmph 4 3 2" xfId="1731" xr:uid="{040913C7-B497-45B1-BFDE-D34BAE581478}"/>
    <cellStyle name="SAPBEXaggDataEmph 4 3 3" xfId="3090" xr:uid="{032A4E0C-C639-47DC-849B-1BCDA5946B92}"/>
    <cellStyle name="SAPBEXaggDataEmph 4 4" xfId="2220" xr:uid="{5E4D893C-2554-4EA5-BB82-99A4E7B62BB6}"/>
    <cellStyle name="SAPBEXaggDataEmph 4 5" xfId="2091" xr:uid="{A61BBC6C-B242-42D0-B71C-C522B92FD916}"/>
    <cellStyle name="SAPBEXaggDataEmph 5" xfId="778" xr:uid="{D3DAB396-C4DF-456D-9567-B4218EA50F06}"/>
    <cellStyle name="SAPBEXaggDataEmph 5 2" xfId="887" xr:uid="{3A2B06FC-897D-45D9-8781-62C95106D701}"/>
    <cellStyle name="SAPBEXaggDataEmph 5 2 2" xfId="2420" xr:uid="{EDD52E7D-97D0-4AC2-83FE-5FBB16771CC9}"/>
    <cellStyle name="SAPBEXaggDataEmph 5 2 3" xfId="2246" xr:uid="{C16BFED8-B7D4-43A4-A0C4-9DC0866507AD}"/>
    <cellStyle name="SAPBEXaggDataEmph 5 3" xfId="1416" xr:uid="{4F1DE038-5405-44BD-9163-7A978CCAF19F}"/>
    <cellStyle name="SAPBEXaggDataEmph 5 3 2" xfId="1617" xr:uid="{253B7C99-44E8-49DF-B680-F1E8AB4B5B50}"/>
    <cellStyle name="SAPBEXaggDataEmph 5 3 3" xfId="3211" xr:uid="{A5A92875-2A10-4597-8520-E308E1A34D6F}"/>
    <cellStyle name="SAPBEXaggDataEmph 5 4" xfId="2504" xr:uid="{B38CEA19-6FBF-4534-ADCB-77CFF660E5EF}"/>
    <cellStyle name="SAPBEXaggDataEmph 5 5" xfId="2426" xr:uid="{205F61E6-1178-4FF9-9210-0F0B81E4E3BB}"/>
    <cellStyle name="SAPBEXaggDataEmph 6" xfId="1094" xr:uid="{99DEB8F0-13A9-40AE-9841-70BB1DD9B9E1}"/>
    <cellStyle name="SAPBEXaggDataEmph 6 2" xfId="1889" xr:uid="{3405C2FA-B378-4C50-94B1-9AAB06774C5C}"/>
    <cellStyle name="SAPBEXaggDataEmph 6 3" xfId="2741" xr:uid="{82ABCE83-9D76-4EF7-AAAE-79285194D16B}"/>
    <cellStyle name="SAPBEXaggDataEmph 7" xfId="1230" xr:uid="{8135A22A-B9AC-474E-BED2-FD2DBCE75E77}"/>
    <cellStyle name="SAPBEXaggDataEmph 7 2" xfId="2020" xr:uid="{941F8490-2D4F-4DE1-BB32-C2A96DAC7A08}"/>
    <cellStyle name="SAPBEXaggDataEmph 7 3" xfId="1921" xr:uid="{1FD6EF0A-A0C3-48BC-AF93-836F1CF3B8D0}"/>
    <cellStyle name="SAPBEXaggDataEmph 8" xfId="2099" xr:uid="{7CD05EAE-2A12-4320-87F8-712531C5C7E6}"/>
    <cellStyle name="SAPBEXaggDataEmph 9" xfId="2983" xr:uid="{511FF65E-CFCD-4E1A-A586-19392A0E7051}"/>
    <cellStyle name="SAPBEXaggDataEmph_Actuals by Storm IO" xfId="401" xr:uid="{194B50C2-085B-44A0-A75A-BD2F73F5FA05}"/>
    <cellStyle name="SAPBEXaggItem" xfId="402" xr:uid="{0EF749EC-10E8-4480-B3A6-EE0396EB8E36}"/>
    <cellStyle name="SAPBEXaggItem 10" xfId="2129" xr:uid="{AA4D907B-FAA5-46B1-9082-1B7A2185F425}"/>
    <cellStyle name="SAPBEXaggItem 2" xfId="403" xr:uid="{6CB48746-99FF-49AE-9D4A-CE8E75EDFD77}"/>
    <cellStyle name="SAPBEXaggItem 2 2" xfId="779" xr:uid="{F6E23B08-4FFD-4F47-9E44-A27508BE48DE}"/>
    <cellStyle name="SAPBEXaggItem 2 2 2" xfId="884" xr:uid="{DE0D31A8-720C-45E7-BAFA-F0ABB4B2D7D1}"/>
    <cellStyle name="SAPBEXaggItem 2 2 2 2" xfId="1727" xr:uid="{B178D9FB-853F-47B2-85FD-A5F50C37C08E}"/>
    <cellStyle name="SAPBEXaggItem 2 2 2 3" xfId="3093" xr:uid="{ADAE2ADD-6608-4ED3-B7E1-E38F375E2DFD}"/>
    <cellStyle name="SAPBEXaggItem 2 2 3" xfId="1417" xr:uid="{404A914B-D0BC-4203-8B01-4F83C1833E28}"/>
    <cellStyle name="SAPBEXaggItem 2 2 3 2" xfId="2311" xr:uid="{80D5EAC0-CB36-43DC-93A5-27F6ED96E8C6}"/>
    <cellStyle name="SAPBEXaggItem 2 2 3 3" xfId="2702" xr:uid="{36EF8CAF-E811-497E-AE39-CC34993FB7E7}"/>
    <cellStyle name="SAPBEXaggItem 2 2 4" xfId="2340" xr:uid="{EA717CD9-C849-495D-9080-FAB798E1FA8A}"/>
    <cellStyle name="SAPBEXaggItem 2 2 5" xfId="2198" xr:uid="{7CB8887D-AD5A-4878-A0C4-72B3E4512A70}"/>
    <cellStyle name="SAPBEXaggItem 2 3" xfId="1100" xr:uid="{DBBF44D9-A102-45A4-96A9-FDB6E0DF02FF}"/>
    <cellStyle name="SAPBEXaggItem 2 3 2" xfId="2502" xr:uid="{84BFBF4A-EC1A-491C-ABDC-64ACB9F20F18}"/>
    <cellStyle name="SAPBEXaggItem 2 3 3" xfId="2196" xr:uid="{00D8A15D-108C-4C89-A331-6CC786F1C6F1}"/>
    <cellStyle name="SAPBEXaggItem 2 4" xfId="926" xr:uid="{BDF28576-C92C-4CC3-A539-B9DD7F265132}"/>
    <cellStyle name="SAPBEXaggItem 2 4 2" xfId="1555" xr:uid="{FC49C2A9-7ABE-4ADE-9FD8-E6BA9C8E8242}"/>
    <cellStyle name="SAPBEXaggItem 2 4 3" xfId="3272" xr:uid="{30D19726-4096-48BE-9AF0-3BEAE71DC746}"/>
    <cellStyle name="SAPBEXaggItem 2 5" xfId="2647" xr:uid="{34AC3874-3AAC-42EC-AC31-89A7824776EB}"/>
    <cellStyle name="SAPBEXaggItem 2 6" xfId="2417" xr:uid="{18FA40CE-7E04-45CB-88BE-6AF8A587F54B}"/>
    <cellStyle name="SAPBEXaggItem 3" xfId="404" xr:uid="{715B7158-30CD-462E-99DB-AAC61ACC07E3}"/>
    <cellStyle name="SAPBEXaggItem 3 2" xfId="1183" xr:uid="{FAEBEEF0-4A1A-4CE6-A4E8-E665F85E85F4}"/>
    <cellStyle name="SAPBEXaggItem 3 2 2" xfId="2126" xr:uid="{B0D68B5D-D05C-4675-9C9A-AF48886250FF}"/>
    <cellStyle name="SAPBEXaggItem 3 2 3" xfId="2852" xr:uid="{24DC8E5A-6716-4B4A-BA1A-50E00840E965}"/>
    <cellStyle name="SAPBEXaggItem 3 3" xfId="925" xr:uid="{2B9882C7-587D-4B6C-AECC-C61D53EB548E}"/>
    <cellStyle name="SAPBEXaggItem 3 3 2" xfId="2442" xr:uid="{C2FA95ED-CDF0-4DCE-AC20-4700F3723691}"/>
    <cellStyle name="SAPBEXaggItem 3 3 3" xfId="1581" xr:uid="{62FC5410-A29D-4224-B42E-DC0D4FFCDB8B}"/>
    <cellStyle name="SAPBEXaggItem 3 4" xfId="2394" xr:uid="{9CAB6B68-2287-4B3F-BAC0-24AB08B6DE12}"/>
    <cellStyle name="SAPBEXaggItem 3 5" xfId="2794" xr:uid="{91D87B11-C656-476D-BEC7-A34A44536470}"/>
    <cellStyle name="SAPBEXaggItem 4" xfId="405" xr:uid="{A616A2AA-CDB1-4CAC-B84B-FE7DD10FF9B9}"/>
    <cellStyle name="SAPBEXaggItem 4 2" xfId="780" xr:uid="{E202C499-0BCA-4A5C-98D3-598180F1CBA8}"/>
    <cellStyle name="SAPBEXaggItem 4 2 2" xfId="1194" xr:uid="{D43DF911-38A0-49FF-A1F0-BB0ADBC2D113}"/>
    <cellStyle name="SAPBEXaggItem 4 2 2 2" xfId="1704" xr:uid="{E9E8323A-0679-4B2E-B6B9-8BC6EEA8443A}"/>
    <cellStyle name="SAPBEXaggItem 4 2 2 3" xfId="3120" xr:uid="{D2A71A15-97CB-4770-970D-AF270D888A51}"/>
    <cellStyle name="SAPBEXaggItem 4 2 3" xfId="1418" xr:uid="{F8B7D98C-8EB3-4C44-8BF7-42E409A998BF}"/>
    <cellStyle name="SAPBEXaggItem 4 2 3 2" xfId="1710" xr:uid="{FF7D3ECB-6904-4762-83F9-ACBABABF90CC}"/>
    <cellStyle name="SAPBEXaggItem 4 2 3 3" xfId="3110" xr:uid="{462144D5-E6CE-4A72-B53C-89DA84D312F3}"/>
    <cellStyle name="SAPBEXaggItem 4 2 4" xfId="2141" xr:uid="{F75ABD33-0852-41FE-BA42-1F9E0788875E}"/>
    <cellStyle name="SAPBEXaggItem 4 2 5" xfId="2788" xr:uid="{4EDB4ED2-A631-43D7-9BEE-95F808C69498}"/>
    <cellStyle name="SAPBEXaggItem 4 3" xfId="1088" xr:uid="{4BBC82C9-557D-4AF0-93BC-A4ADAE9F0CD0}"/>
    <cellStyle name="SAPBEXaggItem 4 3 2" xfId="1832" xr:uid="{C79A223C-B61B-4FE3-BCAF-13827BD464BB}"/>
    <cellStyle name="SAPBEXaggItem 4 3 3" xfId="2940" xr:uid="{0C9F137F-5388-4350-9F22-8AD251DF53BE}"/>
    <cellStyle name="SAPBEXaggItem 4 4" xfId="1158" xr:uid="{937C9130-E654-42CA-82CC-D4829A07336A}"/>
    <cellStyle name="SAPBEXaggItem 4 4 2" xfId="1575" xr:uid="{455FA34E-0CB3-4449-B189-EC6BE2049A99}"/>
    <cellStyle name="SAPBEXaggItem 4 4 3" xfId="3257" xr:uid="{B8EDA6E7-7027-4809-A9BE-8C702FFD1FC3}"/>
    <cellStyle name="SAPBEXaggItem 4 5" xfId="2223" xr:uid="{24F4AA86-EC40-4817-A063-51A07D473B4D}"/>
    <cellStyle name="SAPBEXaggItem 4 6" xfId="2281" xr:uid="{8584A93D-F621-4E89-8764-F8C9D4773C7D}"/>
    <cellStyle name="SAPBEXaggItem 5" xfId="627" xr:uid="{6BADF6B5-C27D-4C14-9191-23BE09EC4479}"/>
    <cellStyle name="SAPBEXaggItem 5 2" xfId="966" xr:uid="{1271F261-325A-43B1-A385-B21A1D9195BF}"/>
    <cellStyle name="SAPBEXaggItem 5 2 2" xfId="1810" xr:uid="{8C7C3C7A-90E2-4AD9-BBD4-6F5EE16C78B9}"/>
    <cellStyle name="SAPBEXaggItem 5 2 3" xfId="2996" xr:uid="{04A832F5-AAF7-4F40-8798-2BA7D3BF7A04}"/>
    <cellStyle name="SAPBEXaggItem 5 3" xfId="1369" xr:uid="{DF8F9447-690B-42ED-A282-5629805D6600}"/>
    <cellStyle name="SAPBEXaggItem 5 3 2" xfId="1628" xr:uid="{B1442A87-1D3F-4974-9BC8-0C7BA5AF36A4}"/>
    <cellStyle name="SAPBEXaggItem 5 3 3" xfId="3200" xr:uid="{266C4F96-D32E-4AA6-9D97-5F37A8DEB4C1}"/>
    <cellStyle name="SAPBEXaggItem 5 4" xfId="2321" xr:uid="{B32F0AE0-947D-49DD-9E0A-74C842330A36}"/>
    <cellStyle name="SAPBEXaggItem 5 5" xfId="2772" xr:uid="{DDC29ECF-35F7-45B3-9DF7-C44AB23CB3B1}"/>
    <cellStyle name="SAPBEXaggItem 6" xfId="781" xr:uid="{89894C05-333F-48DF-9D64-8F9AFB830EBD}"/>
    <cellStyle name="SAPBEXaggItem 6 2" xfId="1026" xr:uid="{91693156-2E01-4FDB-8342-B0C51B073E1B}"/>
    <cellStyle name="SAPBEXaggItem 6 2 2" xfId="1554" xr:uid="{61516A21-4C42-429C-BA66-8C481C231082}"/>
    <cellStyle name="SAPBEXaggItem 6 2 3" xfId="3274" xr:uid="{CDB9696C-6D55-4D1E-9122-9D6C86F57629}"/>
    <cellStyle name="SAPBEXaggItem 6 3" xfId="1419" xr:uid="{E89174A6-6F67-45C5-A0B1-CAD16729D6F2}"/>
    <cellStyle name="SAPBEXaggItem 6 3 2" xfId="1616" xr:uid="{453AC183-0993-4B03-9A53-65769086D052}"/>
    <cellStyle name="SAPBEXaggItem 6 3 3" xfId="3212" xr:uid="{D1CA969A-D5A1-49DA-ABBF-0B406D543224}"/>
    <cellStyle name="SAPBEXaggItem 6 4" xfId="1931" xr:uid="{2A543F09-91D6-4F95-936F-2BC95DF955DF}"/>
    <cellStyle name="SAPBEXaggItem 6 5" xfId="1780" xr:uid="{0542C710-57AA-4934-91F9-4DE74EF6AB53}"/>
    <cellStyle name="SAPBEXaggItem 7" xfId="1084" xr:uid="{2257BAFD-FD26-4854-AB54-CBFC38218E60}"/>
    <cellStyle name="SAPBEXaggItem 7 2" xfId="2066" xr:uid="{DDE255E1-2F79-465E-BF5B-8515AB43BD76}"/>
    <cellStyle name="SAPBEXaggItem 7 3" xfId="3021" xr:uid="{58D6C173-8D90-44B0-A0EC-9B21571E9AD2}"/>
    <cellStyle name="SAPBEXaggItem 8" xfId="1236" xr:uid="{A4DCDA33-A76D-40AD-B916-2A3D5FC68D1F}"/>
    <cellStyle name="SAPBEXaggItem 8 2" xfId="1639" xr:uid="{7BE42CEB-0999-4A88-9281-29472B92BD34}"/>
    <cellStyle name="SAPBEXaggItem 8 3" xfId="3188" xr:uid="{8CD60FEE-5D60-4454-BA0E-2A9B993FECCE}"/>
    <cellStyle name="SAPBEXaggItem 9" xfId="2532" xr:uid="{30CBF33F-EE6B-4B98-8DC5-57CEB13BC3A0}"/>
    <cellStyle name="SAPBEXaggItem_Actuals by Storm IO" xfId="406" xr:uid="{292C4048-0FE8-49C9-969B-B76118A9BD12}"/>
    <cellStyle name="SAPBEXaggItemX" xfId="407" xr:uid="{4CD2C33B-B566-4262-89C5-BFFF204B39D3}"/>
    <cellStyle name="SAPBEXaggItemX 10" xfId="2738" xr:uid="{009E671B-20CE-4982-873B-4FB59D25EC4B}"/>
    <cellStyle name="SAPBEXaggItemX 2" xfId="408" xr:uid="{46B51913-FAA6-4A62-BAA9-38FB43370039}"/>
    <cellStyle name="SAPBEXaggItemX 2 2" xfId="1075" xr:uid="{5FF7A850-2BA2-4C69-B312-722D6C52810C}"/>
    <cellStyle name="SAPBEXaggItemX 2 2 2" xfId="1777" xr:uid="{2CFF8F7B-BBE4-4CB5-9FDA-23D028CE8301}"/>
    <cellStyle name="SAPBEXaggItemX 2 2 3" xfId="3050" xr:uid="{361F9622-05FB-4685-8B87-F96062892D15}"/>
    <cellStyle name="SAPBEXaggItemX 2 3" xfId="1058" xr:uid="{8F7BB0D5-7817-41F1-9F71-77151C55DB30}"/>
    <cellStyle name="SAPBEXaggItemX 2 3 2" xfId="2077" xr:uid="{80540F84-BCC2-4499-BFE9-37AC33B0B24B}"/>
    <cellStyle name="SAPBEXaggItemX 2 3 3" xfId="3003" xr:uid="{AA224912-DB70-42D9-A5B8-706E704D3C06}"/>
    <cellStyle name="SAPBEXaggItemX 2 4" xfId="2310" xr:uid="{FF55F64E-AC36-4EA1-A516-B8B1FFAEBB2A}"/>
    <cellStyle name="SAPBEXaggItemX 2 5" xfId="1922" xr:uid="{FE6C94A3-D463-4E3A-BE2E-9EE0C2B691B0}"/>
    <cellStyle name="SAPBEXaggItemX 3" xfId="409" xr:uid="{218745BD-46B4-4BDE-A117-77FA3934AFF0}"/>
    <cellStyle name="SAPBEXaggItemX 3 2" xfId="1074" xr:uid="{49E86623-1D8F-4B61-999C-2E7B96D0B201}"/>
    <cellStyle name="SAPBEXaggItemX 3 2 2" xfId="1928" xr:uid="{70C81E95-8014-4BAD-9401-FC83461FA015}"/>
    <cellStyle name="SAPBEXaggItemX 3 2 3" xfId="2255" xr:uid="{596F0F6E-6EC9-4322-B84B-568E12527E91}"/>
    <cellStyle name="SAPBEXaggItemX 3 3" xfId="1134" xr:uid="{5521387E-367E-4CB0-8931-E50590A9BD7C}"/>
    <cellStyle name="SAPBEXaggItemX 3 3 2" xfId="1915" xr:uid="{6788DB18-B1F2-4C16-A2A6-DAA942BB2538}"/>
    <cellStyle name="SAPBEXaggItemX 3 3 3" xfId="2563" xr:uid="{C6F0BB75-3290-4A7D-B7B5-D1E165BB66B2}"/>
    <cellStyle name="SAPBEXaggItemX 3 4" xfId="2378" xr:uid="{492C5973-C26D-4E47-9DA3-4F6C5C6F72C4}"/>
    <cellStyle name="SAPBEXaggItemX 3 5" xfId="5" xr:uid="{BA3F36E4-E077-408C-922C-7F06306A319D}"/>
    <cellStyle name="SAPBEXaggItemX 4" xfId="410" xr:uid="{674D5B71-D4C5-4B5D-8897-188A72DF32BF}"/>
    <cellStyle name="SAPBEXaggItemX 4 2" xfId="1073" xr:uid="{2AA637F3-D7B8-439A-BF0F-97ECADC7803A}"/>
    <cellStyle name="SAPBEXaggItemX 4 2 2" xfId="2361" xr:uid="{A6EF3F98-119A-4ADB-B45B-29B73C2002AE}"/>
    <cellStyle name="SAPBEXaggItemX 4 2 3" xfId="2917" xr:uid="{824182C1-4417-43B7-B38B-076DC6B6F866}"/>
    <cellStyle name="SAPBEXaggItemX 4 3" xfId="1210" xr:uid="{50407419-0C82-4249-9457-3AAD34ACADE7}"/>
    <cellStyle name="SAPBEXaggItemX 4 3 2" xfId="2019" xr:uid="{513FC83C-DC83-4BF2-BA3F-8685BF8F0299}"/>
    <cellStyle name="SAPBEXaggItemX 4 3 3" xfId="1540" xr:uid="{B3FF8C8D-66F3-4CB6-9BEF-558D72F0C196}"/>
    <cellStyle name="SAPBEXaggItemX 4 4" xfId="1822" xr:uid="{E915248E-8A5A-4DA0-9C7F-7D2D3F975EE4}"/>
    <cellStyle name="SAPBEXaggItemX 4 5" xfId="2950" xr:uid="{EAF8636E-6788-4934-A8C3-E5AB8188063E}"/>
    <cellStyle name="SAPBEXaggItemX 5" xfId="628" xr:uid="{4EA74735-7574-4F31-9D99-AB5B01840346}"/>
    <cellStyle name="SAPBEXaggItemX 5 2" xfId="1222" xr:uid="{AC955BBB-CC87-4DB2-904F-A0324425C225}"/>
    <cellStyle name="SAPBEXaggItemX 5 2 2" xfId="1641" xr:uid="{B0124B13-4D22-46F8-81FC-3CD5CD622605}"/>
    <cellStyle name="SAPBEXaggItemX 5 2 3" xfId="3185" xr:uid="{3DA9FFB6-A5BD-45F6-B52A-F0640ADBDF38}"/>
    <cellStyle name="SAPBEXaggItemX 5 3" xfId="1370" xr:uid="{45A83567-0AC5-40A4-8CD9-065FB90B0BC2}"/>
    <cellStyle name="SAPBEXaggItemX 5 3 2" xfId="2208" xr:uid="{81270287-B69B-460B-9F14-74A4EE87701F}"/>
    <cellStyle name="SAPBEXaggItemX 5 3 3" xfId="2690" xr:uid="{3CF1D860-CE4E-465B-BCB5-EB23369399EC}"/>
    <cellStyle name="SAPBEXaggItemX 5 4" xfId="2343" xr:uid="{57762CC8-1018-4974-91BD-F09C35B8DE26}"/>
    <cellStyle name="SAPBEXaggItemX 5 5" xfId="2818" xr:uid="{DFCE07CF-1DDF-4D1D-AB30-56376F756611}"/>
    <cellStyle name="SAPBEXaggItemX 6" xfId="782" xr:uid="{51F3DE9F-CA6C-401B-89A9-33E4FAE61BD0}"/>
    <cellStyle name="SAPBEXaggItemX 6 2" xfId="903" xr:uid="{AFB0952B-C5CF-4708-BEA6-049381E3EFC1}"/>
    <cellStyle name="SAPBEXaggItemX 6 2 2" xfId="2004" xr:uid="{C06115A1-B941-4A8C-A4B6-BFE59B465C09}"/>
    <cellStyle name="SAPBEXaggItemX 6 2 3" xfId="1508" xr:uid="{2A7CEAFC-D36A-44F7-8A29-F83547AD6DB9}"/>
    <cellStyle name="SAPBEXaggItemX 6 3" xfId="1420" xr:uid="{FCE92B6D-77DA-4DFE-8BED-F5E5F541622C}"/>
    <cellStyle name="SAPBEXaggItemX 6 3 2" xfId="2154" xr:uid="{07A481BF-285E-49B4-9B7F-763D66FA9985}"/>
    <cellStyle name="SAPBEXaggItemX 6 3 3" xfId="2703" xr:uid="{37F62813-C5C8-442A-A19D-A7C01A4DBDBD}"/>
    <cellStyle name="SAPBEXaggItemX 6 4" xfId="1936" xr:uid="{EBACA29A-5217-41E3-9EC4-33A00F346590}"/>
    <cellStyle name="SAPBEXaggItemX 6 5" xfId="1882" xr:uid="{F077E023-EAFC-45EB-9696-994214A4A71C}"/>
    <cellStyle name="SAPBEXaggItemX 7" xfId="883" xr:uid="{A3A8EE99-ED6F-48F6-9057-21DAA075C64F}"/>
    <cellStyle name="SAPBEXaggItemX 7 2" xfId="1750" xr:uid="{76777CEE-1B97-4D70-A49E-1877D4C529E0}"/>
    <cellStyle name="SAPBEXaggItemX 7 3" xfId="3072" xr:uid="{C6AEEBD7-9AB8-4149-8525-947FD60136CD}"/>
    <cellStyle name="SAPBEXaggItemX 8" xfId="1051" xr:uid="{43A7B902-029D-4AAF-919C-B04787B4D7C0}"/>
    <cellStyle name="SAPBEXaggItemX 8 2" xfId="1703" xr:uid="{8530E332-C003-420D-8DE5-C059CB5DFDE5}"/>
    <cellStyle name="SAPBEXaggItemX 8 3" xfId="3121" xr:uid="{CA0D294B-B85E-45BD-8ACC-3F917F3F5C97}"/>
    <cellStyle name="SAPBEXaggItemX 9" xfId="2149" xr:uid="{733031E2-8DAD-49DB-8AA1-17D7CAB81970}"/>
    <cellStyle name="SAPBEXaggItemX_Actuals by Storm IO" xfId="411" xr:uid="{B7AABF55-202C-42AC-BD32-6E5049B2B0A6}"/>
    <cellStyle name="SAPBEXchaText" xfId="412" xr:uid="{E43CA9FA-9597-4D6B-8357-8B69E68DE4EF}"/>
    <cellStyle name="SAPBEXchaText 10" xfId="2540" xr:uid="{197E0C55-EFBD-4B24-8D33-65131138D365}"/>
    <cellStyle name="SAPBEXchaText 2" xfId="413" xr:uid="{840C4841-237D-43AA-95DA-C10BE96771BE}"/>
    <cellStyle name="SAPBEXchaText 2 2" xfId="783" xr:uid="{B4839B49-D021-4B68-A7CC-C08CC99BE254}"/>
    <cellStyle name="SAPBEXchaText 2 2 2" xfId="1024" xr:uid="{1D518339-7FD8-492B-B080-9AB7395F22D5}"/>
    <cellStyle name="SAPBEXchaText 2 2 2 2" xfId="1729" xr:uid="{D77F0F0F-C6A8-4AF1-A8FF-C05DC19DD8B8}"/>
    <cellStyle name="SAPBEXchaText 2 2 2 3" xfId="3092" xr:uid="{32E3FA94-A85E-4AF6-9EB6-4F0F4BFF6F9D}"/>
    <cellStyle name="SAPBEXchaText 2 2 3" xfId="1421" xr:uid="{6F643D47-C644-422D-B11D-C8A6E026D799}"/>
    <cellStyle name="SAPBEXchaText 2 2 3 2" xfId="1705" xr:uid="{3EA311D0-C747-405C-8BA6-54ED676ACF86}"/>
    <cellStyle name="SAPBEXchaText 2 2 3 3" xfId="3119" xr:uid="{57E7DFB2-36F8-481B-878B-50AAF83DF28E}"/>
    <cellStyle name="SAPBEXchaText 2 2 4" xfId="2025" xr:uid="{FF6B2B99-13A3-4FC7-B96F-7169497FFD21}"/>
    <cellStyle name="SAPBEXchaText 2 2 5" xfId="2583" xr:uid="{7CC5FAEF-3071-4742-9363-B641B220B2A8}"/>
    <cellStyle name="SAPBEXchaText 2 3" xfId="1228" xr:uid="{2190A30F-5098-4D99-8AA1-10873DA8E6EB}"/>
    <cellStyle name="SAPBEXchaText 2 3 2" xfId="2150" xr:uid="{68E310F8-9F6B-4233-9A80-66492666A926}"/>
    <cellStyle name="SAPBEXchaText 2 3 3" xfId="2729" xr:uid="{A071EB40-06D8-4DC5-930B-DC52574EE48F}"/>
    <cellStyle name="SAPBEXchaText 2 4" xfId="1135" xr:uid="{112E65D9-6B5F-4695-9854-B35EE568B1BC}"/>
    <cellStyle name="SAPBEXchaText 2 4 2" xfId="1914" xr:uid="{CA726CAE-AB20-4A0D-8B93-4F4F818C3EC8}"/>
    <cellStyle name="SAPBEXchaText 2 4 3" xfId="1771" xr:uid="{F7755771-F490-4672-ABA4-8DE678662D32}"/>
    <cellStyle name="SAPBEXchaText 2 5" xfId="2529" xr:uid="{912FA9EE-87FE-4822-9DF1-ADE4DA0975B1}"/>
    <cellStyle name="SAPBEXchaText 2 6" xfId="2067" xr:uid="{5B2FD23C-B163-40A8-A8C9-E7F14486FDE2}"/>
    <cellStyle name="SAPBEXchaText 3" xfId="414" xr:uid="{FA6E2729-20E7-4B64-A20F-D6CC995E37DA}"/>
    <cellStyle name="SAPBEXchaText 4" xfId="415" xr:uid="{497EB52E-6226-45F0-A82C-0EF55325FAE6}"/>
    <cellStyle name="SAPBEXchaText 4 2" xfId="784" xr:uid="{584AE8AB-69D7-4D4A-BBE3-267032F54722}"/>
    <cellStyle name="SAPBEXchaText 4 2 2" xfId="1192" xr:uid="{A37FA5E4-B8E4-4A8C-BE45-6B4A1022FEBB}"/>
    <cellStyle name="SAPBEXchaText 4 2 2 2" xfId="2053" xr:uid="{63AD4EA9-7DFF-4AF4-AC3F-A85C942F32B6}"/>
    <cellStyle name="SAPBEXchaText 4 2 2 3" xfId="3156" xr:uid="{98E34210-5BE7-4056-B95B-C52A2A4F22EB}"/>
    <cellStyle name="SAPBEXchaText 4 2 3" xfId="1422" xr:uid="{AC32AF5D-0C8E-4810-9153-CE1BFB5C8089}"/>
    <cellStyle name="SAPBEXchaText 4 2 3 2" xfId="1615" xr:uid="{5B4A3338-9523-4321-A4A4-FA6CC6C16775}"/>
    <cellStyle name="SAPBEXchaText 4 2 3 3" xfId="3213" xr:uid="{137AE828-7B00-4D2F-9DB8-64BD02B0AC04}"/>
    <cellStyle name="SAPBEXchaText 4 2 4" xfId="2662" xr:uid="{BCD410AF-1917-44E7-B5A1-02DA465F5442}"/>
    <cellStyle name="SAPBEXchaText 4 2 5" xfId="2276" xr:uid="{941B23AE-6E2C-4EC3-A2A5-EA4F088CB130}"/>
    <cellStyle name="SAPBEXchaText 4 3" xfId="1208" xr:uid="{8BFF1014-F870-4681-ADCD-647F8807E254}"/>
    <cellStyle name="SAPBEXchaText 4 3 2" xfId="2587" xr:uid="{4FD5BE90-448F-4155-B443-2DD361C04378}"/>
    <cellStyle name="SAPBEXchaText 4 3 3" xfId="2508" xr:uid="{EE570C9B-1B75-49E9-AE58-CFE764A05281}"/>
    <cellStyle name="SAPBEXchaText 4 4" xfId="1175" xr:uid="{24273124-E893-429B-991C-DA6851C836FD}"/>
    <cellStyle name="SAPBEXchaText 4 4 2" xfId="6" xr:uid="{C80618AC-A7C3-4CFB-A379-624F2899B9F6}"/>
    <cellStyle name="SAPBEXchaText 4 4 3" xfId="3039" xr:uid="{A3E8FE53-7DFB-4BC3-888D-8A64474D3B29}"/>
    <cellStyle name="SAPBEXchaText 4 5" xfId="1938" xr:uid="{653AC4A2-7C4F-4A81-B364-AAE01A00C8BD}"/>
    <cellStyle name="SAPBEXchaText 4 6" xfId="1988" xr:uid="{7B008F15-B718-46EC-9F6B-A373BFE38672}"/>
    <cellStyle name="SAPBEXchaText 5" xfId="629" xr:uid="{7DC60A65-839E-4E34-8E96-22C7BC2A42DF}"/>
    <cellStyle name="SAPBEXchaText 6" xfId="785" xr:uid="{ADAE909F-83FF-487A-A43F-22233E837ED7}"/>
    <cellStyle name="SAPBEXchaText 6 2" xfId="1015" xr:uid="{C24D8293-A02A-48B1-AA9C-F9BE0CFB7563}"/>
    <cellStyle name="SAPBEXchaText 6 2 2" xfId="2537" xr:uid="{1DCCEE1B-E9D3-47FF-B647-99E2B7B2619F}"/>
    <cellStyle name="SAPBEXchaText 6 2 3" xfId="1959" xr:uid="{E831C0BE-05C5-45C7-9A21-A2B4DA8E29F6}"/>
    <cellStyle name="SAPBEXchaText 6 3" xfId="1423" xr:uid="{18763386-6EFA-43E9-9A71-4354F4CEF488}"/>
    <cellStyle name="SAPBEXchaText 6 3 2" xfId="1901" xr:uid="{FF11B8DF-6523-4465-9DA6-0F76FC529948}"/>
    <cellStyle name="SAPBEXchaText 6 3 3" xfId="2704" xr:uid="{666A11F1-B61D-44FE-A9DC-24381C41912B}"/>
    <cellStyle name="SAPBEXchaText 6 4" xfId="1563" xr:uid="{CBE5BCDD-197B-4084-883F-8B5683D0011C}"/>
    <cellStyle name="SAPBEXchaText 6 5" xfId="3266" xr:uid="{5B736DA4-AD1F-4B8A-BBFE-624AF43EA029}"/>
    <cellStyle name="SAPBEXchaText 7" xfId="965" xr:uid="{832A173C-8A5D-4443-ADD8-03444707F4F1}"/>
    <cellStyle name="SAPBEXchaText 7 2" xfId="2521" xr:uid="{E74F8D51-2580-47AB-A4AB-13282CAB8607}"/>
    <cellStyle name="SAPBEXchaText 7 3" xfId="1781" xr:uid="{7C236EB2-116E-4558-A8BA-6A36EFE897DE}"/>
    <cellStyle name="SAPBEXchaText 8" xfId="1262" xr:uid="{634D4378-CB8B-4410-A15E-5A927BB0EA77}"/>
    <cellStyle name="SAPBEXchaText 8 2" xfId="1958" xr:uid="{0CA74A16-6E25-4C05-85B0-9950FD02FD29}"/>
    <cellStyle name="SAPBEXchaText 8 3" xfId="2347" xr:uid="{5A9BB943-285E-4FB1-877F-0955A190F8E2}"/>
    <cellStyle name="SAPBEXchaText 9" xfId="1952" xr:uid="{BF1CDD5C-22BB-4191-8930-F39F0368BBD9}"/>
    <cellStyle name="SAPBEXchaText_Actuals by Storm IO" xfId="416" xr:uid="{D7C4866F-5E8D-433E-9250-4272D7103038}"/>
    <cellStyle name="SAPBEXexcBad7" xfId="417" xr:uid="{0ABA71E7-CB59-4424-B3C2-ADB2266E66DE}"/>
    <cellStyle name="SAPBEXexcBad7 2" xfId="418" xr:uid="{77C992E4-8968-4D52-863D-731386D11D89}"/>
    <cellStyle name="SAPBEXexcBad7 2 2" xfId="786" xr:uid="{4EDE0A7A-F041-4BCE-BAAE-7243E991F25D}"/>
    <cellStyle name="SAPBEXexcBad7 2 2 2" xfId="981" xr:uid="{CD6C5D59-B723-4264-879D-6C77C419359F}"/>
    <cellStyle name="SAPBEXexcBad7 2 2 2 2" xfId="2162" xr:uid="{184CFA91-00CB-49A2-856C-CB9676484282}"/>
    <cellStyle name="SAPBEXexcBad7 2 2 2 3" xfId="1824" xr:uid="{E12AA12A-2C52-4339-95A0-1AC1CE984F33}"/>
    <cellStyle name="SAPBEXexcBad7 2 2 3" xfId="1424" xr:uid="{5BB21CC7-7AB3-45E6-A20A-B7AE250BCDBF}"/>
    <cellStyle name="SAPBEXexcBad7 2 2 3 2" xfId="1850" xr:uid="{95A45C1C-9DF0-45C5-86B3-4487B7BB0949}"/>
    <cellStyle name="SAPBEXexcBad7 2 2 3 3" xfId="2869" xr:uid="{D93C5D85-1E70-4940-8EE6-9BB56F6A5B70}"/>
    <cellStyle name="SAPBEXexcBad7 2 2 4" xfId="1930" xr:uid="{29EFB94A-7402-4032-B339-DC4CDFCDF33C}"/>
    <cellStyle name="SAPBEXexcBad7 2 2 5" xfId="1570" xr:uid="{76F37877-210B-4F70-B25D-F62234FB807E}"/>
    <cellStyle name="SAPBEXexcBad7 2 3" xfId="954" xr:uid="{9DCF1398-7C19-4F97-9CEA-B4F67664F866}"/>
    <cellStyle name="SAPBEXexcBad7 2 3 2" xfId="2463" xr:uid="{6654C1E2-4116-4E7C-A49B-0CEA01B744EB}"/>
    <cellStyle name="SAPBEXexcBad7 2 3 3" xfId="2882" xr:uid="{357C997F-EFC8-4EC2-8231-AE67259AA01D}"/>
    <cellStyle name="SAPBEXexcBad7 2 4" xfId="1261" xr:uid="{0D7CF8B4-2EBE-449C-A45A-A27E736246FF}"/>
    <cellStyle name="SAPBEXexcBad7 2 4 2" xfId="1585" xr:uid="{4438D6E8-A006-4A2D-A672-FF73C97FC4D3}"/>
    <cellStyle name="SAPBEXexcBad7 2 4 3" xfId="3246" xr:uid="{6BBF8048-7391-4FF3-8C0B-F23E3B73A180}"/>
    <cellStyle name="SAPBEXexcBad7 2 5" xfId="2095" xr:uid="{6616BCDF-656F-4E6C-9464-075395482724}"/>
    <cellStyle name="SAPBEXexcBad7 2 6" xfId="2987" xr:uid="{26FFE2C2-C301-406D-B471-EC76B0872D1D}"/>
    <cellStyle name="SAPBEXexcBad7 3" xfId="419" xr:uid="{E83840C2-2000-43EE-90E6-E421CEFFD27E}"/>
    <cellStyle name="SAPBEXexcBad7 3 2" xfId="1006" xr:uid="{814951C7-F421-4E41-8A1F-046B60EACF99}"/>
    <cellStyle name="SAPBEXexcBad7 3 2 2" xfId="2409" xr:uid="{58E2DE30-7A4E-4985-9240-7C24F10849EA}"/>
    <cellStyle name="SAPBEXexcBad7 3 2 3" xfId="2364" xr:uid="{FB75A35F-AA25-4D1E-8235-58129110D48B}"/>
    <cellStyle name="SAPBEXexcBad7 3 3" xfId="1053" xr:uid="{CBF05D49-7392-4E09-B363-F05F79C15DDD}"/>
    <cellStyle name="SAPBEXexcBad7 3 3 2" xfId="1689" xr:uid="{716BEEF7-3FC2-4246-B9E3-E479F0419BA8}"/>
    <cellStyle name="SAPBEXexcBad7 3 3 3" xfId="3135" xr:uid="{3761646A-D511-4123-9F50-CDDCE17656D7}"/>
    <cellStyle name="SAPBEXexcBad7 3 4" xfId="2506" xr:uid="{5639C949-68E0-4407-977A-B7D1425EB3B2}"/>
    <cellStyle name="SAPBEXexcBad7 3 5" xfId="2187" xr:uid="{E4D38F69-18A6-4E04-9F79-6AF41C270EB9}"/>
    <cellStyle name="SAPBEXexcBad7 4" xfId="420" xr:uid="{25E639BF-5A4E-4DBA-BAFF-EFE2FE952AAC}"/>
    <cellStyle name="SAPBEXexcBad7 4 2" xfId="787" xr:uid="{1C784F53-2BDB-4225-8A6C-807D33AC6168}"/>
    <cellStyle name="SAPBEXexcBad7 4 2 2" xfId="902" xr:uid="{D2B5D490-A003-4EFA-928F-F71A2CE84D70}"/>
    <cellStyle name="SAPBEXexcBad7 4 2 2 2" xfId="1683" xr:uid="{001B55D2-10FA-4433-B564-18692B519E21}"/>
    <cellStyle name="SAPBEXexcBad7 4 2 2 3" xfId="3141" xr:uid="{CFC78D15-CD8A-497D-924A-6876F9B17778}"/>
    <cellStyle name="SAPBEXexcBad7 4 2 3" xfId="1425" xr:uid="{AAB6EA29-23ED-4D17-94E3-B16B63025099}"/>
    <cellStyle name="SAPBEXexcBad7 4 2 3 2" xfId="2398" xr:uid="{367E2669-39E1-44ED-B214-8839DA9C5556}"/>
    <cellStyle name="SAPBEXexcBad7 4 2 3 3" xfId="2536" xr:uid="{1F649282-E051-49B7-86E5-892CA272C1F2}"/>
    <cellStyle name="SAPBEXexcBad7 4 2 4" xfId="1530" xr:uid="{5B03B730-D89B-463F-A72F-B088F4AD4900}"/>
    <cellStyle name="SAPBEXexcBad7 4 2 5" xfId="3291" xr:uid="{0A3114A7-B46F-432A-94E0-C1D0F1C339A6}"/>
    <cellStyle name="SAPBEXexcBad7 4 3" xfId="1234" xr:uid="{5042C465-6A79-44D4-95ED-BDFF533EDD4C}"/>
    <cellStyle name="SAPBEXexcBad7 4 3 2" xfId="1910" xr:uid="{19279BA4-9B18-4B95-90A9-13DBFE9CFE5B}"/>
    <cellStyle name="SAPBEXexcBad7 4 3 3" xfId="2000" xr:uid="{05CE63AA-4799-4DB2-A141-D324635B3517}"/>
    <cellStyle name="SAPBEXexcBad7 4 4" xfId="885" xr:uid="{B8AD43B5-8703-4453-83F9-94F3451C9B5E}"/>
    <cellStyle name="SAPBEXexcBad7 4 4 2" xfId="2573" xr:uid="{247A538F-C8D0-47F5-8884-C6A201E73A30}"/>
    <cellStyle name="SAPBEXexcBad7 4 4 3" xfId="2179" xr:uid="{D7125EE7-0240-45BB-80FB-F68CADD6B355}"/>
    <cellStyle name="SAPBEXexcBad7 4 5" xfId="2595" xr:uid="{7CAC8148-E989-47FE-98AB-D1D33FDD9BE2}"/>
    <cellStyle name="SAPBEXexcBad7 4 6" xfId="2122" xr:uid="{825DE50F-439B-4A11-9D37-4173716C5D68}"/>
    <cellStyle name="SAPBEXexcBad7 5" xfId="788" xr:uid="{889CD8DC-DC31-401A-8384-D2D5B08D3085}"/>
    <cellStyle name="SAPBEXexcBad7 5 2" xfId="901" xr:uid="{4A1DDE12-48B1-4A0E-8AAD-7477CD21D608}"/>
    <cellStyle name="SAPBEXexcBad7 5 2 2" xfId="2388" xr:uid="{FAE614CF-6111-4B60-A676-E32FADD60211}"/>
    <cellStyle name="SAPBEXexcBad7 5 2 3" xfId="2783" xr:uid="{5D123D63-32DF-42EB-A630-2CD38391F3D2}"/>
    <cellStyle name="SAPBEXexcBad7 5 3" xfId="1426" xr:uid="{72FD16F2-1197-4B14-8115-E7165CC07A69}"/>
    <cellStyle name="SAPBEXexcBad7 5 3 2" xfId="2017" xr:uid="{54F67186-6415-4BFF-9AE6-CBC0A7F61B33}"/>
    <cellStyle name="SAPBEXexcBad7 5 3 3" xfId="2548" xr:uid="{0143B430-B5AF-4048-A8EA-514E0E44F001}"/>
    <cellStyle name="SAPBEXexcBad7 5 4" xfId="2429" xr:uid="{478062A1-2441-4808-838E-9A831A6B7EE1}"/>
    <cellStyle name="SAPBEXexcBad7 5 5" xfId="2796" xr:uid="{F2DF82E9-5F86-430F-9F46-6E0FE2E06743}"/>
    <cellStyle name="SAPBEXexcBad7 6" xfId="1227" xr:uid="{7A8F1EFA-C643-43D3-A678-FBAD0AD04F57}"/>
    <cellStyle name="SAPBEXexcBad7 6 2" xfId="2203" xr:uid="{5BF849AE-BEAF-4690-A151-4FE5373187A4}"/>
    <cellStyle name="SAPBEXexcBad7 6 3" xfId="2929" xr:uid="{8BEFAC38-84DA-4629-82CA-BADC8119BBB2}"/>
    <cellStyle name="SAPBEXexcBad7 7" xfId="927" xr:uid="{6D38E045-18DD-4C6D-8449-F93CA7E0925C}"/>
    <cellStyle name="SAPBEXexcBad7 7 2" xfId="1787" xr:uid="{6C960B1D-E83F-4E3B-B9E3-730EBD5F1839}"/>
    <cellStyle name="SAPBEXexcBad7 7 3" xfId="3043" xr:uid="{DDB4FF01-BE2D-4613-A6DF-17564356B823}"/>
    <cellStyle name="SAPBEXexcBad7 8" xfId="2022" xr:uid="{E5627712-7ABE-42C4-A26A-114BFE8E2E41}"/>
    <cellStyle name="SAPBEXexcBad7 9" xfId="1604" xr:uid="{F7B2DBCB-40F0-4BD7-8C33-AA5E72FA73CF}"/>
    <cellStyle name="SAPBEXexcBad7_Actuals by Storm IO" xfId="421" xr:uid="{1DA5ED03-6241-417F-9F98-796152E0DFA7}"/>
    <cellStyle name="SAPBEXexcBad8" xfId="422" xr:uid="{B5158292-B8CE-4DC3-8183-9FF217F08376}"/>
    <cellStyle name="SAPBEXexcBad8 2" xfId="423" xr:uid="{E589DB13-B0C8-464D-BE9D-7CDAEC9D56A5}"/>
    <cellStyle name="SAPBEXexcBad8 2 2" xfId="789" xr:uid="{E63F6BFA-FAC9-4564-B3FA-322339D1AC40}"/>
    <cellStyle name="SAPBEXexcBad8 2 2 2" xfId="1193" xr:uid="{015853B6-8A41-4468-B08F-AD5E2CF18FA5}"/>
    <cellStyle name="SAPBEXexcBad8 2 2 2 2" xfId="2036" xr:uid="{F9CC3022-F914-4844-B675-AB4BD96EC209}"/>
    <cellStyle name="SAPBEXexcBad8 2 2 2 3" xfId="3302" xr:uid="{A7894660-A0D4-469B-BD09-B863421CCD82}"/>
    <cellStyle name="SAPBEXexcBad8 2 2 3" xfId="1427" xr:uid="{3704D1DF-9ABF-4D7A-BD4B-320F22DBFE12}"/>
    <cellStyle name="SAPBEXexcBad8 2 2 3 2" xfId="1659" xr:uid="{DEACA475-7B41-45EE-A316-A88FEF52ED22}"/>
    <cellStyle name="SAPBEXexcBad8 2 2 3 3" xfId="3167" xr:uid="{007312F0-E046-49D2-8B12-D2BDFBD5CA4E}"/>
    <cellStyle name="SAPBEXexcBad8 2 2 4" xfId="1871" xr:uid="{47FCC05F-7729-45B5-AE68-7E7A1BD9EEED}"/>
    <cellStyle name="SAPBEXexcBad8 2 2 5" xfId="2798" xr:uid="{216959A2-2D08-4C38-8854-8A6FC40BBA93}"/>
    <cellStyle name="SAPBEXexcBad8 2 3" xfId="1089" xr:uid="{3D139EA5-D8DA-4E21-A8A8-8F373CBD28A8}"/>
    <cellStyle name="SAPBEXexcBad8 2 3 2" xfId="1547" xr:uid="{17C549FA-CEA4-4F4C-9FB0-B7F088D2E55E}"/>
    <cellStyle name="SAPBEXexcBad8 2 3 3" xfId="3281" xr:uid="{527A9649-CB2E-4FFF-94ED-2D6123DCF0DC}"/>
    <cellStyle name="SAPBEXexcBad8 2 4" xfId="1144" xr:uid="{D1850B38-698D-4805-A5B8-6F96DB2F1D06}"/>
    <cellStyle name="SAPBEXexcBad8 2 4 2" xfId="1913" xr:uid="{6C1199BC-5758-410F-A5FE-4A799CABEC0D}"/>
    <cellStyle name="SAPBEXexcBad8 2 4 3" xfId="2144" xr:uid="{8AAB8E24-DBB7-4CC4-BA2E-91D90B422F9A}"/>
    <cellStyle name="SAPBEXexcBad8 2 5" xfId="1692" xr:uid="{0297343F-4AC2-450F-A229-8A722F9C4785}"/>
    <cellStyle name="SAPBEXexcBad8 2 6" xfId="3130" xr:uid="{79D591A4-04B8-429D-BF64-9FB83CD6B39E}"/>
    <cellStyle name="SAPBEXexcBad8 3" xfId="424" xr:uid="{1DC54F8A-CEE9-4DA7-910C-5E263323E92D}"/>
    <cellStyle name="SAPBEXexcBad8 3 2" xfId="1072" xr:uid="{AF9C46DA-3743-4407-895F-451E16140E99}"/>
    <cellStyle name="SAPBEXexcBad8 3 2 2" xfId="1608" xr:uid="{0DF5DC70-204F-48C6-9540-D4F37DC251C5}"/>
    <cellStyle name="SAPBEXexcBad8 3 2 3" xfId="3223" xr:uid="{C9787769-E4ED-45AB-BFCA-359A41783F72}"/>
    <cellStyle name="SAPBEXexcBad8 3 3" xfId="941" xr:uid="{E1D8D81B-A4E1-43D7-8E1D-EA21C7CBB8C8}"/>
    <cellStyle name="SAPBEXexcBad8 3 3 2" xfId="2649" xr:uid="{4426AF84-7BAC-4B7D-B059-593EB441FB1B}"/>
    <cellStyle name="SAPBEXexcBad8 3 3 3" xfId="1687" xr:uid="{4B745B6C-F335-4374-9A64-3F0782762CAA}"/>
    <cellStyle name="SAPBEXexcBad8 3 4" xfId="1842" xr:uid="{8FD6C126-AF15-4B06-B5FE-73C1BB1EDBCC}"/>
    <cellStyle name="SAPBEXexcBad8 3 5" xfId="2910" xr:uid="{B8882F61-5D4D-4DD9-90A2-10F4E59AD65C}"/>
    <cellStyle name="SAPBEXexcBad8 4" xfId="425" xr:uid="{76D09203-EB36-4E85-A62C-B4F43796E0E1}"/>
    <cellStyle name="SAPBEXexcBad8 4 2" xfId="790" xr:uid="{250989CC-5228-439D-AF3F-4553D9449711}"/>
    <cellStyle name="SAPBEXexcBad8 4 2 2" xfId="1025" xr:uid="{2D4B1275-50D7-4BC1-AB5E-C9FFD847E7B1}"/>
    <cellStyle name="SAPBEXexcBad8 4 2 2 2" xfId="2097" xr:uid="{4385F6FE-AEBC-4F37-AD68-11983189955D}"/>
    <cellStyle name="SAPBEXexcBad8 4 2 2 3" xfId="2985" xr:uid="{5D4CBFB7-253C-4ADB-9F5B-D2A5C5051566}"/>
    <cellStyle name="SAPBEXexcBad8 4 2 3" xfId="1428" xr:uid="{AAEA968F-FA6B-4437-8924-44B5D26B8C75}"/>
    <cellStyle name="SAPBEXexcBad8 4 2 3 2" xfId="1515" xr:uid="{F17B979D-24A9-4FA8-8388-71DAAB688BE8}"/>
    <cellStyle name="SAPBEXexcBad8 4 2 3 3" xfId="3315" xr:uid="{849B33FA-A8C5-4DCB-842A-A9E1EDDA8F57}"/>
    <cellStyle name="SAPBEXexcBad8 4 2 4" xfId="1784" xr:uid="{091CAF92-E890-48E6-98C5-42D6BD2A815E}"/>
    <cellStyle name="SAPBEXexcBad8 4 2 5" xfId="3045" xr:uid="{DFDCBCF4-798C-4814-8FAC-0632377859E5}"/>
    <cellStyle name="SAPBEXexcBad8 4 3" xfId="1226" xr:uid="{E726669A-942C-4041-A7DB-11A23754BA31}"/>
    <cellStyle name="SAPBEXexcBad8 4 3 2" xfId="2002" xr:uid="{03A58335-CF7A-4BDC-96CC-545E4AD0F09E}"/>
    <cellStyle name="SAPBEXexcBad8 4 3 3" xfId="2425" xr:uid="{3087DB79-1664-4761-BA62-1E134EA400A6}"/>
    <cellStyle name="SAPBEXexcBad8 4 4" xfId="1232" xr:uid="{A920188F-0957-49DE-803B-36B88115D8C9}"/>
    <cellStyle name="SAPBEXexcBad8 4 4 2" xfId="1927" xr:uid="{665186AE-F549-491C-8E88-CD11B4306E20}"/>
    <cellStyle name="SAPBEXexcBad8 4 4 3" xfId="2273" xr:uid="{17DCFF6A-7B50-4D79-932A-9B5008B444AA}"/>
    <cellStyle name="SAPBEXexcBad8 4 5" xfId="2193" xr:uid="{1C53D7EB-902E-4643-8FD9-130A127FB568}"/>
    <cellStyle name="SAPBEXexcBad8 4 6" xfId="1989" xr:uid="{B21A0FCE-171D-46BD-B3F7-7B109D4A7BDE}"/>
    <cellStyle name="SAPBEXexcBad8 5" xfId="791" xr:uid="{DAF2D519-C019-49D3-B3A6-2749E8CE7F68}"/>
    <cellStyle name="SAPBEXexcBad8 5 2" xfId="888" xr:uid="{81DFBF22-40B2-45B2-BFA7-1C341D4CC193}"/>
    <cellStyle name="SAPBEXexcBad8 5 2 2" xfId="1980" xr:uid="{0EFD162A-0FF8-4078-B97C-B9938B148D6D}"/>
    <cellStyle name="SAPBEXexcBad8 5 2 3" xfId="2189" xr:uid="{B51D1201-D9D0-4EB6-A6A7-835807FB96CF}"/>
    <cellStyle name="SAPBEXexcBad8 5 3" xfId="1429" xr:uid="{3588FF1E-129D-418B-97FD-5ADA9276DB3A}"/>
    <cellStyle name="SAPBEXexcBad8 5 3 2" xfId="1677" xr:uid="{CE828723-13E3-4E53-958C-29400735C5B6}"/>
    <cellStyle name="SAPBEXexcBad8 5 3 3" xfId="3147" xr:uid="{292B056C-78BF-4AF8-AF0C-0C76C2FB4ED7}"/>
    <cellStyle name="SAPBEXexcBad8 5 4" xfId="2530" xr:uid="{88F57203-1D7E-4191-9677-851EDCD27B8A}"/>
    <cellStyle name="SAPBEXexcBad8 5 5" xfId="2400" xr:uid="{07479791-53C8-48BC-A9C2-4E28CA8C8A59}"/>
    <cellStyle name="SAPBEXexcBad8 6" xfId="953" xr:uid="{1CE367A0-4BA0-46E8-99C7-C5947C9F1B97}"/>
    <cellStyle name="SAPBEXexcBad8 6 2" xfId="2660" xr:uid="{8B1BB2FE-23DC-4F78-9FBA-560CCAEE924C}"/>
    <cellStyle name="SAPBEXexcBad8 6 3" xfId="2555" xr:uid="{0421F4DC-2C38-4A5F-9285-5C0FFDF6B5A7}"/>
    <cellStyle name="SAPBEXexcBad8 7" xfId="928" xr:uid="{760F023A-1E82-4B31-BCEF-1B6B0BA027D3}"/>
    <cellStyle name="SAPBEXexcBad8 7 2" xfId="1739" xr:uid="{08BB7BEF-CE68-4857-A2EE-8CC0AACB0FBA}"/>
    <cellStyle name="SAPBEXexcBad8 7 3" xfId="3084" xr:uid="{8293CEB4-39C5-4C79-ACA9-61F21853BE16}"/>
    <cellStyle name="SAPBEXexcBad8 8" xfId="2497" xr:uid="{438549A1-19E3-4959-AD02-AEEDA86C695C}"/>
    <cellStyle name="SAPBEXexcBad8 9" xfId="2754" xr:uid="{785C21B9-459B-4A8E-8E38-344E07FAEDDB}"/>
    <cellStyle name="SAPBEXexcBad8_Actuals by Storm IO" xfId="426" xr:uid="{9AAAEA11-E033-4B62-938E-75FCAFC08CA3}"/>
    <cellStyle name="SAPBEXexcBad9" xfId="427" xr:uid="{9685F5C0-FC86-4994-AD11-7CFD411A53C5}"/>
    <cellStyle name="SAPBEXexcBad9 2" xfId="428" xr:uid="{45368620-591B-4740-B3D0-A25BA0F3851C}"/>
    <cellStyle name="SAPBEXexcBad9 2 2" xfId="792" xr:uid="{A56177D2-DDC9-4C58-8143-961428C3A2D8}"/>
    <cellStyle name="SAPBEXexcBad9 2 2 2" xfId="950" xr:uid="{BD51C1DD-A64F-44CF-BDD8-4DF0421CE736}"/>
    <cellStyle name="SAPBEXexcBad9 2 2 2 2" xfId="2056" xr:uid="{46BF496E-5D44-45D4-86EE-01B8D1CEE0C3}"/>
    <cellStyle name="SAPBEXexcBad9 2 2 2 3" xfId="3124" xr:uid="{40CA4418-BE77-4110-A182-2BAC8C14D1F5}"/>
    <cellStyle name="SAPBEXexcBad9 2 2 3" xfId="1430" xr:uid="{CD22BB27-E018-47C3-BE15-5B880CB341ED}"/>
    <cellStyle name="SAPBEXexcBad9 2 2 3 2" xfId="2265" xr:uid="{1A9F253E-2D50-4AD4-8EC7-2652990D92F1}"/>
    <cellStyle name="SAPBEXexcBad9 2 2 3 3" xfId="1968" xr:uid="{2A94DB72-D18A-4A15-A684-C0FDEFD31F53}"/>
    <cellStyle name="SAPBEXexcBad9 2 2 4" xfId="2618" xr:uid="{E1B91EBD-8C96-4EA9-B94B-B19FE96E8DC6}"/>
    <cellStyle name="SAPBEXexcBad9 2 2 5" xfId="2787" xr:uid="{ADF3EEBB-823C-4509-8772-F4CF4E42EF85}"/>
    <cellStyle name="SAPBEXexcBad9 2 3" xfId="1233" xr:uid="{AFF8F26F-F872-454D-8EC8-239891962D71}"/>
    <cellStyle name="SAPBEXexcBad9 2 3 2" xfId="1911" xr:uid="{C588FC92-136A-43CE-A44E-A9A05ABAAA66}"/>
    <cellStyle name="SAPBEXexcBad9 2 3 3" xfId="2571" xr:uid="{EA7817E7-B86B-4F1B-830F-F7331FAC094C}"/>
    <cellStyle name="SAPBEXexcBad9 2 4" xfId="1166" xr:uid="{205D65B7-D9F0-47CB-9C45-DF6F6F35487A}"/>
    <cellStyle name="SAPBEXexcBad9 2 4 2" xfId="2597" xr:uid="{FB07724B-AE59-4D0F-9AA9-981BB728274F}"/>
    <cellStyle name="SAPBEXexcBad9 2 4 3" xfId="2958" xr:uid="{CCFB1DBB-5470-41DA-B2AB-F52D00AD7CC8}"/>
    <cellStyle name="SAPBEXexcBad9 2 5" xfId="2065" xr:uid="{8A7C6FB2-EA7A-4CA0-9850-3C7F1F4E5BB6}"/>
    <cellStyle name="SAPBEXexcBad9 2 6" xfId="3019" xr:uid="{DFC14449-DB04-42A2-BB01-4ABD40F3A4A6}"/>
    <cellStyle name="SAPBEXexcBad9 3" xfId="429" xr:uid="{9A38DE73-CF5C-41CA-A397-DACF99A016DC}"/>
    <cellStyle name="SAPBEXexcBad9 3 2" xfId="1005" xr:uid="{F3DA6F84-F72F-486A-82F7-31425BD5B923}"/>
    <cellStyle name="SAPBEXexcBad9 3 2 2" xfId="1918" xr:uid="{188DADBE-3279-4963-AF26-A40CDFD56CD6}"/>
    <cellStyle name="SAPBEXexcBad9 3 2 3" xfId="2190" xr:uid="{729BBCE0-4124-4E19-A35C-96AC92B24450}"/>
    <cellStyle name="SAPBEXexcBad9 3 3" xfId="1266" xr:uid="{C6EEEF63-534C-4926-8A0F-B89CE1872F2A}"/>
    <cellStyle name="SAPBEXexcBad9 3 3 2" xfId="2159" xr:uid="{401B69CC-4ED8-4071-AE51-9E8881C32991}"/>
    <cellStyle name="SAPBEXexcBad9 3 3 3" xfId="2669" xr:uid="{7303D63B-7592-43B1-8714-74971F93266B}"/>
    <cellStyle name="SAPBEXexcBad9 3 4" xfId="2367" xr:uid="{21E00EF4-75C2-419D-9F2A-2D3DE3EDCA34}"/>
    <cellStyle name="SAPBEXexcBad9 3 5" xfId="2511" xr:uid="{0804304A-AE41-48B8-A733-A2D8CE3179E6}"/>
    <cellStyle name="SAPBEXexcBad9 4" xfId="430" xr:uid="{DED5C606-759B-47EE-A5C4-9FB10322ECAD}"/>
    <cellStyle name="SAPBEXexcBad9 4 2" xfId="793" xr:uid="{FB855A90-19D6-4188-A11A-73899A0BCECE}"/>
    <cellStyle name="SAPBEXexcBad9 4 2 2" xfId="1142" xr:uid="{DBDB09BD-C989-47BF-BFE9-20E6C5FFB074}"/>
    <cellStyle name="SAPBEXexcBad9 4 2 2 2" xfId="1790" xr:uid="{5790FB41-DB35-42CF-9F20-13C33ADD22F0}"/>
    <cellStyle name="SAPBEXexcBad9 4 2 2 3" xfId="3040" xr:uid="{0499042B-F5B1-4783-BF6E-22A9A476D331}"/>
    <cellStyle name="SAPBEXexcBad9 4 2 3" xfId="1431" xr:uid="{FB2A52CD-C436-4721-BC49-896F0BD7BD63}"/>
    <cellStyle name="SAPBEXexcBad9 4 2 3 2" xfId="1614" xr:uid="{4F7836F6-E4FC-4066-9F49-66102F010C7F}"/>
    <cellStyle name="SAPBEXexcBad9 4 2 3 3" xfId="3214" xr:uid="{00A403F8-353A-4C88-86EB-3A42604DF1D5}"/>
    <cellStyle name="SAPBEXexcBad9 4 2 4" xfId="2523" xr:uid="{F432DB10-69C6-4E15-A763-DF793424EF1D}"/>
    <cellStyle name="SAPBEXexcBad9 4 2 5" xfId="1666" xr:uid="{44CC551C-6FAD-4FBB-8475-08C1E1150C9F}"/>
    <cellStyle name="SAPBEXexcBad9 4 3" xfId="952" xr:uid="{DE8623E3-3EEE-4663-BDA5-F64A03A41AF2}"/>
    <cellStyle name="SAPBEXexcBad9 4 3 2" xfId="2238" xr:uid="{DCD9FB82-D5D3-467D-BD0D-A4B30987DFA5}"/>
    <cellStyle name="SAPBEXexcBad9 4 3 3" xfId="2782" xr:uid="{808FFF96-D51B-44CF-999C-32662F697A81}"/>
    <cellStyle name="SAPBEXexcBad9 4 4" xfId="951" xr:uid="{466B8180-E474-4E00-9514-D9EACC599CDC}"/>
    <cellStyle name="SAPBEXexcBad9 4 4 2" xfId="1696" xr:uid="{B7EE88CC-BE36-49FC-B93A-2A6702F960B6}"/>
    <cellStyle name="SAPBEXexcBad9 4 4 3" xfId="3125" xr:uid="{4B4A7615-8260-44B0-BD21-5ABBF4CAD4FF}"/>
    <cellStyle name="SAPBEXexcBad9 4 5" xfId="2652" xr:uid="{3EC995CC-E382-4459-89F3-EDA0C1BC2B1D}"/>
    <cellStyle name="SAPBEXexcBad9 4 6" xfId="2461" xr:uid="{802DEFA3-2C7F-4416-A154-1EEE2C6EEEF9}"/>
    <cellStyle name="SAPBEXexcBad9 5" xfId="794" xr:uid="{5B9AE4A4-979C-43C1-8298-46FC30410736}"/>
    <cellStyle name="SAPBEXexcBad9 5 2" xfId="1235" xr:uid="{4EBA6AEC-2002-4839-B9C8-223748D9AE9F}"/>
    <cellStyle name="SAPBEXexcBad9 5 2 2" xfId="2101" xr:uid="{8E9510EF-E75E-4738-B725-EA4BC3132014}"/>
    <cellStyle name="SAPBEXexcBad9 5 2 3" xfId="2981" xr:uid="{BCB20118-3C42-4214-BC43-83299372D311}"/>
    <cellStyle name="SAPBEXexcBad9 5 3" xfId="1432" xr:uid="{F278220D-D943-409A-A717-AFA10DF03C1C}"/>
    <cellStyle name="SAPBEXexcBad9 5 3 2" xfId="2492" xr:uid="{18E34C55-E784-4EFF-90AA-1530FA5E9A16}"/>
    <cellStyle name="SAPBEXexcBad9 5 3 3" xfId="2870" xr:uid="{212B167A-F6F0-41F9-B7F5-6ECBABD6D1F5}"/>
    <cellStyle name="SAPBEXexcBad9 5 4" xfId="2528" xr:uid="{B6A4BE2F-5D3A-46D5-8C34-5F10BC42CDDC}"/>
    <cellStyle name="SAPBEXexcBad9 5 5" xfId="2621" xr:uid="{14B9705D-697C-4056-82E0-41E636FDCCD6}"/>
    <cellStyle name="SAPBEXexcBad9 6" xfId="920" xr:uid="{B5338853-0BA2-4028-952D-6F71C5E12762}"/>
    <cellStyle name="SAPBEXexcBad9 6 2" xfId="2173" xr:uid="{52161E57-11BE-4905-9C97-A555E82E62D7}"/>
    <cellStyle name="SAPBEXexcBad9 6 3" xfId="2627" xr:uid="{9A2D7FFC-1959-4F9D-AD9A-13F74E61ED90}"/>
    <cellStyle name="SAPBEXexcBad9 7" xfId="1152" xr:uid="{0F9D8DE9-AE74-49FF-B6E2-D71AC82189FE}"/>
    <cellStyle name="SAPBEXexcBad9 7 2" xfId="2044" xr:uid="{C43D7A5A-2F9A-4B29-9AB1-6FD1C280ABE4}"/>
    <cellStyle name="SAPBEXexcBad9 7 3" xfId="3253" xr:uid="{CA9BFF6E-F05E-42FF-9CA4-DBC4DD5C588B}"/>
    <cellStyle name="SAPBEXexcBad9 8" xfId="2257" xr:uid="{39219DA6-4B8C-40F3-927A-2350C59108BE}"/>
    <cellStyle name="SAPBEXexcBad9 9" xfId="1539" xr:uid="{24ED7FC2-8C20-4545-B792-A22ADA6D195A}"/>
    <cellStyle name="SAPBEXexcBad9_Actuals by Storm IO" xfId="431" xr:uid="{ADB67115-E89A-4F2D-A68B-4FD8726F3781}"/>
    <cellStyle name="SAPBEXexcCritical4" xfId="432" xr:uid="{6A8A7DF6-7AD2-4821-B6BF-E0D78923FDEB}"/>
    <cellStyle name="SAPBEXexcCritical4 2" xfId="433" xr:uid="{5698E26D-E8DE-4985-95CD-3B8CC6A71088}"/>
    <cellStyle name="SAPBEXexcCritical4 2 2" xfId="795" xr:uid="{83A071D3-D4D4-4832-9FF9-97C625CE71C7}"/>
    <cellStyle name="SAPBEXexcCritical4 2 2 2" xfId="1161" xr:uid="{5805B139-70AA-40C0-8695-33E2870D4C6D}"/>
    <cellStyle name="SAPBEXexcCritical4 2 2 2 2" xfId="1649" xr:uid="{B4CF751B-62C8-4CF0-83FC-3DC947FFD003}"/>
    <cellStyle name="SAPBEXexcCritical4 2 2 2 3" xfId="3177" xr:uid="{63B9DE28-D94A-416A-A3F8-FAF6DA4EFFB8}"/>
    <cellStyle name="SAPBEXexcCritical4 2 2 3" xfId="1433" xr:uid="{13018253-A41C-4637-B846-6E91568059E3}"/>
    <cellStyle name="SAPBEXexcCritical4 2 2 3 2" xfId="1658" xr:uid="{7EA7EF57-92D1-4355-9EB6-1BB97BAD1065}"/>
    <cellStyle name="SAPBEXexcCritical4 2 2 3 3" xfId="3168" xr:uid="{12E3191E-0298-4C62-AC8B-6943EABF7C99}"/>
    <cellStyle name="SAPBEXexcCritical4 2 2 4" xfId="2132" xr:uid="{26802911-5FBC-4C09-A6EE-DE44435A0E27}"/>
    <cellStyle name="SAPBEXexcCritical4 2 2 5" xfId="2819" xr:uid="{5CE99B99-38FA-4472-BC70-BCB046E34ABD}"/>
    <cellStyle name="SAPBEXexcCritical4 2 3" xfId="1070" xr:uid="{E5030709-EF67-44CB-A5D7-A86DA081244C}"/>
    <cellStyle name="SAPBEXexcCritical4 2 3 2" xfId="1549" xr:uid="{14B599C3-EFA6-4DA5-AA90-204552336B33}"/>
    <cellStyle name="SAPBEXexcCritical4 2 3 3" xfId="3279" xr:uid="{F0B4DE92-7220-41D0-ABA8-B597C7F8D40B}"/>
    <cellStyle name="SAPBEXexcCritical4 2 4" xfId="1176" xr:uid="{DF62BAE3-C1B9-43AF-8FE2-6CC7EF2E43BE}"/>
    <cellStyle name="SAPBEXexcCritical4 2 4 2" xfId="1646" xr:uid="{201504BC-5AF1-476B-A5DC-A1A7E9243E05}"/>
    <cellStyle name="SAPBEXexcCritical4 2 4 3" xfId="3180" xr:uid="{931F1BBF-5FE8-4312-8747-E49C04D956AF}"/>
    <cellStyle name="SAPBEXexcCritical4 2 5" xfId="1894" xr:uid="{A074B4EB-6DCF-4F36-BD4A-E806605378CF}"/>
    <cellStyle name="SAPBEXexcCritical4 2 6" xfId="2730" xr:uid="{9E4B97EB-E577-44BD-AC22-EEF3AAF64643}"/>
    <cellStyle name="SAPBEXexcCritical4 3" xfId="434" xr:uid="{724D715A-7D4E-41CD-B474-C2A9B75A8109}"/>
    <cellStyle name="SAPBEXexcCritical4 3 2" xfId="1037" xr:uid="{37532893-B07C-48E8-BBA4-6B693425671B}"/>
    <cellStyle name="SAPBEXexcCritical4 3 2 2" xfId="2643" xr:uid="{B0AF0C2A-71FE-48EF-A5D8-57E9391DF146}"/>
    <cellStyle name="SAPBEXexcCritical4 3 2 3" xfId="2434" xr:uid="{F4B6E2C9-FE7E-431F-B201-69629C157368}"/>
    <cellStyle name="SAPBEXexcCritical4 3 3" xfId="1039" xr:uid="{E99E9AD8-54C5-4137-8EF8-32712B53A400}"/>
    <cellStyle name="SAPBEXexcCritical4 3 3 2" xfId="2389" xr:uid="{808AC7F4-7332-48D8-B2C8-55A38ADCED53}"/>
    <cellStyle name="SAPBEXexcCritical4 3 3 3" xfId="3082" xr:uid="{D41651F9-C158-4F17-9375-8C2A19530CF1}"/>
    <cellStyle name="SAPBEXexcCritical4 3 4" xfId="1944" xr:uid="{5A8D94ED-1398-4639-8EAF-52A3AB73B50A}"/>
    <cellStyle name="SAPBEXexcCritical4 3 5" xfId="2501" xr:uid="{EAFF0946-E889-4C63-A56B-9583FD89188A}"/>
    <cellStyle name="SAPBEXexcCritical4 4" xfId="435" xr:uid="{8FE7D343-3D38-4012-9D9D-92BD637D3210}"/>
    <cellStyle name="SAPBEXexcCritical4 4 2" xfId="796" xr:uid="{9F595BF4-F731-48EB-8185-8C0F80FBEE00}"/>
    <cellStyle name="SAPBEXexcCritical4 4 2 2" xfId="873" xr:uid="{3DA45287-8A68-4ADE-A64F-D27160518835}"/>
    <cellStyle name="SAPBEXexcCritical4 4 2 2 2" xfId="2558" xr:uid="{51018437-32F6-4EE3-B77B-494ABE484BAC}"/>
    <cellStyle name="SAPBEXexcCritical4 4 2 2 3" xfId="2376" xr:uid="{CB7A9B98-D835-419D-B0AF-A7A94CD8CD4F}"/>
    <cellStyle name="SAPBEXexcCritical4 4 2 3" xfId="1434" xr:uid="{0AF905D7-CDB3-4C42-8D4D-4FD34613411E}"/>
    <cellStyle name="SAPBEXexcCritical4 4 2 3 2" xfId="2029" xr:uid="{946752F6-974D-45BF-BB4E-9B56DADD44B6}"/>
    <cellStyle name="SAPBEXexcCritical4 4 2 3 3" xfId="3316" xr:uid="{80523E73-B278-493A-AB1A-AD18A5B4342E}"/>
    <cellStyle name="SAPBEXexcCritical4 4 2 4" xfId="1997" xr:uid="{89E87F3E-528D-4B6A-A7FA-89EFBDF9A57D}"/>
    <cellStyle name="SAPBEXexcCritical4 4 2 5" xfId="2314" xr:uid="{D7F439A3-C016-4012-A1EC-5C43B7B4952D}"/>
    <cellStyle name="SAPBEXexcCritical4 4 3" xfId="1284" xr:uid="{F331E4ED-5EE7-4A54-9CF2-787981D9459B}"/>
    <cellStyle name="SAPBEXexcCritical4 4 3 2" xfId="2623" xr:uid="{45B6A9F1-E896-488A-9ACC-B017D14A8D54}"/>
    <cellStyle name="SAPBEXexcCritical4 4 3 3" xfId="2761" xr:uid="{DEAF1B74-98FB-4CD7-AD16-1BFC13F74D10}"/>
    <cellStyle name="SAPBEXexcCritical4 4 4" xfId="929" xr:uid="{A2849F40-9848-416E-A8F7-9FDFC41652E7}"/>
    <cellStyle name="SAPBEXexcCritical4 4 4 2" xfId="2408" xr:uid="{1EE07319-2234-478F-B1EA-E1234FFD4429}"/>
    <cellStyle name="SAPBEXexcCritical4 4 4 3" xfId="2011" xr:uid="{2A2BBC03-584B-4DBD-9758-27AB0787D48B}"/>
    <cellStyle name="SAPBEXexcCritical4 4 5" xfId="1986" xr:uid="{CB7468CF-1768-4807-B91C-8699ADB03A43}"/>
    <cellStyle name="SAPBEXexcCritical4 4 6" xfId="2495" xr:uid="{3D072C2C-6D5B-4CFE-B661-9CAFFD29A2B2}"/>
    <cellStyle name="SAPBEXexcCritical4 5" xfId="797" xr:uid="{DD418C4B-56CD-4991-B28C-71449753B8D0}"/>
    <cellStyle name="SAPBEXexcCritical4 5 2" xfId="1065" xr:uid="{6CAB4B03-6C81-47DD-A3FD-85E684F54A2E}"/>
    <cellStyle name="SAPBEXexcCritical4 5 2 2" xfId="2253" xr:uid="{8E1B1AC8-48A6-4001-884D-FEB617D15DD7}"/>
    <cellStyle name="SAPBEXexcCritical4 5 2 3" xfId="2827" xr:uid="{CD705224-E295-4811-AF5C-578CB244AC5D}"/>
    <cellStyle name="SAPBEXexcCritical4 5 3" xfId="1435" xr:uid="{944A079F-CB5B-4F08-9CD1-835B0FE80542}"/>
    <cellStyle name="SAPBEXexcCritical4 5 3 2" xfId="2075" xr:uid="{FB2A3C4A-E6F8-4227-B7B2-199738E64F03}"/>
    <cellStyle name="SAPBEXexcCritical4 5 3 3" xfId="3005" xr:uid="{30283D72-ED76-49A9-B2B3-08D1E2EDD235}"/>
    <cellStyle name="SAPBEXexcCritical4 5 4" xfId="2588" xr:uid="{6C607EB6-D054-4746-B5D5-B22313AC8ADE}"/>
    <cellStyle name="SAPBEXexcCritical4 5 5" xfId="2007" xr:uid="{941F7601-F5D5-4A45-AE13-3DB11D6BFE27}"/>
    <cellStyle name="SAPBEXexcCritical4 6" xfId="1071" xr:uid="{DECBCA5D-928B-445B-B626-304DE8AC5F5E}"/>
    <cellStyle name="SAPBEXexcCritical4 6 2" xfId="1682" xr:uid="{7CD97B51-D73B-48EC-8D16-0680C9573F30}"/>
    <cellStyle name="SAPBEXexcCritical4 6 3" xfId="3142" xr:uid="{418BBB95-DB73-4AD3-836C-1A0F6D3FAEE5}"/>
    <cellStyle name="SAPBEXexcCritical4 7" xfId="1250" xr:uid="{854FF25C-843B-475E-A10E-18EEF9F42712}"/>
    <cellStyle name="SAPBEXexcCritical4 7 2" xfId="1843" xr:uid="{DA4C0FA5-4F1A-487B-8D36-632D2AB415DE}"/>
    <cellStyle name="SAPBEXexcCritical4 7 3" xfId="2908" xr:uid="{4BD6CAFF-2971-42D8-8E6F-8D907227079D}"/>
    <cellStyle name="SAPBEXexcCritical4 8" xfId="1582" xr:uid="{62F251F4-BFAF-49DF-B392-6605CD907B8A}"/>
    <cellStyle name="SAPBEXexcCritical4 9" xfId="3250" xr:uid="{3475348C-F3AA-4F00-B2D0-62AE196AA8C2}"/>
    <cellStyle name="SAPBEXexcCritical4_Actuals by Storm IO" xfId="436" xr:uid="{B878D402-8EBB-47AF-866D-0878CECCC901}"/>
    <cellStyle name="SAPBEXexcCritical5" xfId="437" xr:uid="{7BC38A35-25EA-4A06-B3C1-DA12E72079A2}"/>
    <cellStyle name="SAPBEXexcCritical5 2" xfId="438" xr:uid="{04D2B88C-4A6C-411D-809E-76498195963E}"/>
    <cellStyle name="SAPBEXexcCritical5 2 2" xfId="798" xr:uid="{B8217FF1-0EF7-4CF0-9BBF-40775169CF69}"/>
    <cellStyle name="SAPBEXexcCritical5 2 2 2" xfId="900" xr:uid="{513887C0-3CD0-4DBE-8835-4567978CEE04}"/>
    <cellStyle name="SAPBEXexcCritical5 2 2 2 2" xfId="2339" xr:uid="{56684077-DF44-4A9E-A1A6-051EC20DF653}"/>
    <cellStyle name="SAPBEXexcCritical5 2 2 2 3" xfId="2789" xr:uid="{729987F5-E5B2-4299-95DC-E066F22C9E94}"/>
    <cellStyle name="SAPBEXexcCritical5 2 2 3" xfId="1436" xr:uid="{38462DA7-1B1F-4A64-939A-88BB9AAD639E}"/>
    <cellStyle name="SAPBEXexcCritical5 2 2 3 2" xfId="1925" xr:uid="{3E7E971D-490A-4736-8D2C-DCD13DB12EE9}"/>
    <cellStyle name="SAPBEXexcCritical5 2 2 3 3" xfId="2245" xr:uid="{B37F1A43-5722-42C1-878C-E71F540659C1}"/>
    <cellStyle name="SAPBEXexcCritical5 2 2 4" xfId="1891" xr:uid="{1B564253-A4F2-4CBB-99CE-2F34720F9BA4}"/>
    <cellStyle name="SAPBEXexcCritical5 2 2 5" xfId="2735" xr:uid="{FB75C493-1546-49C8-A885-EA053B758767}"/>
    <cellStyle name="SAPBEXexcCritical5 2 3" xfId="1069" xr:uid="{A82DB1BE-66EB-4759-9B64-C3587169D4DC}"/>
    <cellStyle name="SAPBEXexcCritical5 2 3 2" xfId="1709" xr:uid="{C97D3EFD-B75A-4F44-8B60-A17BA89ADE4A}"/>
    <cellStyle name="SAPBEXexcCritical5 2 3 3" xfId="3111" xr:uid="{0414A3D1-BB3B-44C6-B989-12C018960673}"/>
    <cellStyle name="SAPBEXexcCritical5 2 4" xfId="1054" xr:uid="{5CAA25FC-4859-41A0-A79A-8EBEEA837E01}"/>
    <cellStyle name="SAPBEXexcCritical5 2 4 2" xfId="1805" xr:uid="{12B997CE-B415-4311-B590-671316C5A257}"/>
    <cellStyle name="SAPBEXexcCritical5 2 4 3" xfId="3007" xr:uid="{BC066783-1863-4BE5-AC8A-98DBA0E63AEB}"/>
    <cellStyle name="SAPBEXexcCritical5 2 5" xfId="1973" xr:uid="{BE4CF7DC-DB3F-40C3-ABBA-7259331A153D}"/>
    <cellStyle name="SAPBEXexcCritical5 2 6" xfId="2577" xr:uid="{BB5F67B5-6714-405B-9014-9D78A8CDC4F4}"/>
    <cellStyle name="SAPBEXexcCritical5 3" xfId="439" xr:uid="{7C6D52A1-3503-499A-8194-31CCC97CA515}"/>
    <cellStyle name="SAPBEXexcCritical5 3 2" xfId="919" xr:uid="{36198732-69F9-4BFB-AA51-CBD0199BB11A}"/>
    <cellStyle name="SAPBEXexcCritical5 3 2 2" xfId="1846" xr:uid="{6D74DE8F-C986-4A6B-B48F-ADD69EE1265F}"/>
    <cellStyle name="SAPBEXexcCritical5 3 2 3" xfId="2886" xr:uid="{345B7BAB-D6F5-4D6A-934D-52005A4D6927}"/>
    <cellStyle name="SAPBEXexcCritical5 3 3" xfId="1145" xr:uid="{A97C9B6C-FD6D-408D-ABA5-DD7D1DB676DF}"/>
    <cellStyle name="SAPBEXexcCritical5 3 3 2" xfId="1801" xr:uid="{D8BC59D8-9604-4923-8B9D-270ABDB63ECF}"/>
    <cellStyle name="SAPBEXexcCritical5 3 3 3" xfId="3020" xr:uid="{FA218C4A-20F7-448E-A396-9E64F958778F}"/>
    <cellStyle name="SAPBEXexcCritical5 3 4" xfId="2275" xr:uid="{934CB475-A836-42BD-8E91-79170D6285C3}"/>
    <cellStyle name="SAPBEXexcCritical5 3 5" xfId="2106" xr:uid="{215B5403-D4EC-4EF6-9850-6A7DEB1C3AD0}"/>
    <cellStyle name="SAPBEXexcCritical5 4" xfId="440" xr:uid="{2C7D47AB-09DC-4BFC-B1EE-D5EEA16F8940}"/>
    <cellStyle name="SAPBEXexcCritical5 4 2" xfId="799" xr:uid="{80245090-6493-4635-8802-F9DEC2B08029}"/>
    <cellStyle name="SAPBEXexcCritical5 4 2 2" xfId="1191" xr:uid="{41595CC6-32F3-46F3-9728-940BA2F6AE5E}"/>
    <cellStyle name="SAPBEXexcCritical5 4 2 2 2" xfId="2199" xr:uid="{28A181B8-DF4B-49E9-B3F7-477261906438}"/>
    <cellStyle name="SAPBEXexcCritical5 4 2 2 3" xfId="2853" xr:uid="{CB6358BF-A89C-484D-A8B6-031ED9FB0CF8}"/>
    <cellStyle name="SAPBEXexcCritical5 4 2 3" xfId="1437" xr:uid="{16D9CE30-8726-438A-A59D-F95D87DA0754}"/>
    <cellStyle name="SAPBEXexcCritical5 4 2 3 2" xfId="1618" xr:uid="{6B420F25-78DB-470A-8F02-16BB77581C29}"/>
    <cellStyle name="SAPBEXexcCritical5 4 2 3 3" xfId="3210" xr:uid="{9DCED165-0C82-440B-B44D-D634A105EDDC}"/>
    <cellStyle name="SAPBEXexcCritical5 4 2 4" xfId="2590" xr:uid="{ECA7ADEE-A0A6-41D9-9709-8E18E315DEBA}"/>
    <cellStyle name="SAPBEXexcCritical5 4 2 5" xfId="1718" xr:uid="{12D7F0A5-5CF5-429A-8CEB-8CF0B830FB84}"/>
    <cellStyle name="SAPBEXexcCritical5 4 3" xfId="1036" xr:uid="{468049D4-104C-4DFF-831C-B9EF29AC1854}"/>
    <cellStyle name="SAPBEXexcCritical5 4 3 2" xfId="2381" xr:uid="{6B43F39F-F9C5-44AD-B061-FD0684B3345A}"/>
    <cellStyle name="SAPBEXexcCritical5 4 3 3" xfId="1966" xr:uid="{C2D7180B-3CEA-418D-BC25-95A75EBC3435}"/>
    <cellStyle name="SAPBEXexcCritical5 4 4" xfId="881" xr:uid="{5C3CBC07-6052-4E82-8218-904506E2D49F}"/>
    <cellStyle name="SAPBEXexcCritical5 4 4 2" xfId="2437" xr:uid="{BE9EE56F-588F-46BD-968B-088EAA9622A1}"/>
    <cellStyle name="SAPBEXexcCritical5 4 4 3" xfId="2803" xr:uid="{825BFC24-D991-4B1A-BB11-BA5B9392A33A}"/>
    <cellStyle name="SAPBEXexcCritical5 4 5" xfId="2201" xr:uid="{75EE582E-30FC-4F8D-9F77-D322A758329E}"/>
    <cellStyle name="SAPBEXexcCritical5 4 6" xfId="2919" xr:uid="{7D408847-DB70-4EEE-9BF5-A3DC1473C16B}"/>
    <cellStyle name="SAPBEXexcCritical5 5" xfId="800" xr:uid="{359B023F-0577-42B2-A588-43A8858D501C}"/>
    <cellStyle name="SAPBEXexcCritical5 5 2" xfId="1014" xr:uid="{46B1023E-F8A5-4C07-B0B4-2C4724DDCA9D}"/>
    <cellStyle name="SAPBEXexcCritical5 5 2 2" xfId="2215" xr:uid="{2F72D734-ACFB-4872-9692-2C9B01AA1BF0}"/>
    <cellStyle name="SAPBEXexcCritical5 5 2 3" xfId="2572" xr:uid="{C2CEF791-7833-4C1E-A5A6-2CE50C766362}"/>
    <cellStyle name="SAPBEXexcCritical5 5 3" xfId="1438" xr:uid="{CE5962B9-BDFE-4908-9C00-A080EF05157F}"/>
    <cellStyle name="SAPBEXexcCritical5 5 3 2" xfId="1900" xr:uid="{3349B665-1F23-4DA5-BBFB-600BE29F8588}"/>
    <cellStyle name="SAPBEXexcCritical5 5 3 3" xfId="2705" xr:uid="{F2EFC671-56A9-48FC-81DB-2B96E7E09AF6}"/>
    <cellStyle name="SAPBEXexcCritical5 5 4" xfId="1737" xr:uid="{51EBA8EC-28A4-4663-B199-326B305835F7}"/>
    <cellStyle name="SAPBEXexcCritical5 5 5" xfId="3086" xr:uid="{E2CB2725-797F-4F40-80AB-E34A8F6757D4}"/>
    <cellStyle name="SAPBEXexcCritical5 6" xfId="1225" xr:uid="{B58390AB-F207-46F0-90C0-6228FDA41BC5}"/>
    <cellStyle name="SAPBEXexcCritical5 6 2" xfId="1804" xr:uid="{4F9A40B7-480B-4CA1-828D-979E022A525B}"/>
    <cellStyle name="SAPBEXexcCritical5 6 3" xfId="3016" xr:uid="{7EFB4252-622B-4DAD-8845-5F9769EEC137}"/>
    <cellStyle name="SAPBEXexcCritical5 7" xfId="1136" xr:uid="{D5DECD9E-4866-4BAA-8220-BBCB32A2480E}"/>
    <cellStyle name="SAPBEXexcCritical5 7 2" xfId="1789" xr:uid="{D4D1B6F0-9F47-4450-9C68-E38AF92778F8}"/>
    <cellStyle name="SAPBEXexcCritical5 7 3" xfId="3041" xr:uid="{2AA5A7EF-56B1-4DEA-BCF3-E185392A8624}"/>
    <cellStyle name="SAPBEXexcCritical5 8" xfId="1769" xr:uid="{1C5444B4-8E03-4B8B-84B4-026B43F69467}"/>
    <cellStyle name="SAPBEXexcCritical5 9" xfId="3056" xr:uid="{BA3504B4-ECA2-43E4-A7DA-705FBF4DCE23}"/>
    <cellStyle name="SAPBEXexcCritical5_Actuals by Storm IO" xfId="441" xr:uid="{2AD0CE5C-70ED-4C0E-8991-F22EBD9936FE}"/>
    <cellStyle name="SAPBEXexcCritical6" xfId="442" xr:uid="{31579110-5570-480C-BFC1-29ED8D7FD2A2}"/>
    <cellStyle name="SAPBEXexcCritical6 2" xfId="443" xr:uid="{3F34E29C-CBE3-4FBE-BAC5-6004AAB73889}"/>
    <cellStyle name="SAPBEXexcCritical6 2 2" xfId="801" xr:uid="{B61912BB-73D4-417E-A891-447B843BB1EA}"/>
    <cellStyle name="SAPBEXexcCritical6 2 2 2" xfId="1179" xr:uid="{C7894391-6E90-408D-B78A-9D40D6507408}"/>
    <cellStyle name="SAPBEXexcCritical6 2 2 2 2" xfId="2291" xr:uid="{25709FB5-2D34-4355-A2E7-E58DF47962DD}"/>
    <cellStyle name="SAPBEXexcCritical6 2 2 2 3" xfId="2642" xr:uid="{CE4AAE7E-6E42-4496-8610-6208DD551682}"/>
    <cellStyle name="SAPBEXexcCritical6 2 2 3" xfId="1439" xr:uid="{F587E030-A7AD-4D3F-870C-516B2F13ABAD}"/>
    <cellStyle name="SAPBEXexcCritical6 2 2 3 2" xfId="1899" xr:uid="{76B17F6A-2F5F-4EA5-B31A-E8D7DE4E3CC8}"/>
    <cellStyle name="SAPBEXexcCritical6 2 2 3 3" xfId="2706" xr:uid="{01C6138B-FB60-4D3B-8FF1-D8D198BB12F0}"/>
    <cellStyle name="SAPBEXexcCritical6 2 2 4" xfId="2186" xr:uid="{8BCC0917-B901-469B-93EA-A5D4E85608A1}"/>
    <cellStyle name="SAPBEXexcCritical6 2 2 5" xfId="2468" xr:uid="{D0DD9FF3-4D37-48FF-A5BB-EA89BE29E95F}"/>
    <cellStyle name="SAPBEXexcCritical6 2 3" xfId="961" xr:uid="{FDB6C495-9AB7-4C5D-A51D-C9466A3E6871}"/>
    <cellStyle name="SAPBEXexcCritical6 2 3 2" xfId="1866" xr:uid="{7664B4DD-5919-4E83-A7EE-DE315E47DB0C}"/>
    <cellStyle name="SAPBEXexcCritical6 2 3 3" xfId="2810" xr:uid="{B9777381-C61B-453C-8611-D2ADAF2F8FFE}"/>
    <cellStyle name="SAPBEXexcCritical6 2 4" xfId="930" xr:uid="{B7F127F5-D5DB-4A51-860B-F56F40A1EEA7}"/>
    <cellStyle name="SAPBEXexcCritical6 2 4 2" xfId="1829" xr:uid="{1BA5E682-5015-4F97-9FA6-D51D3CE6DFF4}"/>
    <cellStyle name="SAPBEXexcCritical6 2 4 3" xfId="2944" xr:uid="{1B46B49F-BCEA-4B4B-85F4-81A89534DF4A}"/>
    <cellStyle name="SAPBEXexcCritical6 2 5" xfId="1985" xr:uid="{9C54D96B-A544-443F-B4CA-A193817F8B30}"/>
    <cellStyle name="SAPBEXexcCritical6 2 6" xfId="2403" xr:uid="{B847DE2F-A353-4F78-B34B-E3D998A049D4}"/>
    <cellStyle name="SAPBEXexcCritical6 3" xfId="444" xr:uid="{8B6A1D32-4B39-418E-931B-3364F5F71675}"/>
    <cellStyle name="SAPBEXexcCritical6 3 2" xfId="1147" xr:uid="{44F7E178-1CA8-455E-8A41-F5ED3AB5FF1C}"/>
    <cellStyle name="SAPBEXexcCritical6 3 2 2" xfId="1888" xr:uid="{BE9140CE-286B-4904-9350-C994982986DB}"/>
    <cellStyle name="SAPBEXexcCritical6 3 2 3" xfId="2742" xr:uid="{52F4D86D-6738-4D7D-B789-16F17BA3F37A}"/>
    <cellStyle name="SAPBEXexcCritical6 3 3" xfId="1137" xr:uid="{57588291-7A53-4D77-AD41-A4F771107301}"/>
    <cellStyle name="SAPBEXexcCritical6 3 3 2" xfId="1653" xr:uid="{D92E38A7-9DC1-4E2B-A4A5-6708ECC79EEF}"/>
    <cellStyle name="SAPBEXexcCritical6 3 3 3" xfId="3173" xr:uid="{9CBFBDE5-0D87-4484-89BE-01A3EDE5C530}"/>
    <cellStyle name="SAPBEXexcCritical6 3 4" xfId="1950" xr:uid="{D892018D-2B30-4D58-8D74-1E6D99C68047}"/>
    <cellStyle name="SAPBEXexcCritical6 3 5" xfId="2117" xr:uid="{5213E191-E69F-4BBC-9E2E-C102A156BD2B}"/>
    <cellStyle name="SAPBEXexcCritical6 4" xfId="445" xr:uid="{AE56E62C-23D8-4110-A637-A4E5E30BF1E0}"/>
    <cellStyle name="SAPBEXexcCritical6 4 2" xfId="802" xr:uid="{75588183-F901-4730-9B50-14887C5B02EC}"/>
    <cellStyle name="SAPBEXexcCritical6 4 2 2" xfId="1190" xr:uid="{2B0D2394-C429-4EF6-98E7-698ED75A1F42}"/>
    <cellStyle name="SAPBEXexcCritical6 4 2 2 2" xfId="1591" xr:uid="{B254D191-61C5-43F9-9628-715CC4B07068}"/>
    <cellStyle name="SAPBEXexcCritical6 4 2 2 3" xfId="3238" xr:uid="{6724FB39-B23C-44BF-BDE2-29813145E816}"/>
    <cellStyle name="SAPBEXexcCritical6 4 2 3" xfId="1440" xr:uid="{AA2F0E10-C1AF-4710-AB07-F4BACA5E423B}"/>
    <cellStyle name="SAPBEXexcCritical6 4 2 3 2" xfId="1898" xr:uid="{87926536-ED2F-44E7-9003-7EB305066B60}"/>
    <cellStyle name="SAPBEXexcCritical6 4 2 3 3" xfId="2707" xr:uid="{F67CBD89-0DD4-4854-808A-972B982BC576}"/>
    <cellStyle name="SAPBEXexcCritical6 4 2 4" xfId="2316" xr:uid="{7320F604-0A29-4567-9046-4BB5DAFCABA4}"/>
    <cellStyle name="SAPBEXexcCritical6 4 2 5" xfId="2526" xr:uid="{EA1FC7D1-13BE-4B63-804D-A93123BA61F0}"/>
    <cellStyle name="SAPBEXexcCritical6 4 3" xfId="1068" xr:uid="{EB78DE0F-B2C8-45F2-A728-8CBB4E48AFC1}"/>
    <cellStyle name="SAPBEXexcCritical6 4 3 2" xfId="1916" xr:uid="{C19F3B8E-1972-4C78-A20B-6C2B50FDED7A}"/>
    <cellStyle name="SAPBEXexcCritical6 4 3 3" xfId="2582" xr:uid="{EE067475-DBCB-4096-B621-7A5D5876D484}"/>
    <cellStyle name="SAPBEXexcCritical6 4 4" xfId="1267" xr:uid="{AA2C38A2-1652-40A8-BB70-70EDE29B8FC4}"/>
    <cellStyle name="SAPBEXexcCritical6 4 4 2" xfId="2332" xr:uid="{DB062B4D-94D8-4553-9BF6-DFA38A35096E}"/>
    <cellStyle name="SAPBEXexcCritical6 4 4 3" xfId="2859" xr:uid="{9D0DE11F-49AA-4BD5-986B-47BFEB9EB837}"/>
    <cellStyle name="SAPBEXexcCritical6 4 5" xfId="2244" xr:uid="{34F3519A-729C-4AF6-892D-59D6446D53C3}"/>
    <cellStyle name="SAPBEXexcCritical6 4 6" xfId="1845" xr:uid="{29C6E85E-589D-4968-81C6-3A3BD078D7FE}"/>
    <cellStyle name="SAPBEXexcCritical6 5" xfId="803" xr:uid="{642B6D28-9C3C-410B-BEC9-E6053FE44E90}"/>
    <cellStyle name="SAPBEXexcCritical6 5 2" xfId="1064" xr:uid="{63CBF1F6-0EED-4C89-BDA4-D3EE04B415D7}"/>
    <cellStyle name="SAPBEXexcCritical6 5 2 2" xfId="2382" xr:uid="{057043E9-FC3B-436C-A4D6-B324615D364A}"/>
    <cellStyle name="SAPBEXexcCritical6 5 2 3" xfId="2078" xr:uid="{2501096D-D1A5-45D4-9BFC-E0C017B357C6}"/>
    <cellStyle name="SAPBEXexcCritical6 5 3" xfId="1441" xr:uid="{E8084826-3AC9-47F3-84FD-AD63DDD3FBF1}"/>
    <cellStyle name="SAPBEXexcCritical6 5 3 2" xfId="2392" xr:uid="{30142AA6-5A7F-441B-9A66-DB05BAA303D4}"/>
    <cellStyle name="SAPBEXexcCritical6 5 3 3" xfId="2881" xr:uid="{6C625143-1D49-4FF2-B43A-7AB7DA754C27}"/>
    <cellStyle name="SAPBEXexcCritical6 5 4" xfId="1755" xr:uid="{A8A2080F-90A7-4E80-B522-2985CE3FC0AE}"/>
    <cellStyle name="SAPBEXexcCritical6 5 5" xfId="3067" xr:uid="{A2DD5C17-4D42-48B8-8913-E690441F27A7}"/>
    <cellStyle name="SAPBEXexcCritical6 6" xfId="1164" xr:uid="{738FA317-9A7E-445A-B6CB-698EB35EE013}"/>
    <cellStyle name="SAPBEXexcCritical6 6 2" xfId="1670" xr:uid="{9FB3A2C1-1B3A-4907-8105-08CE35FC09C7}"/>
    <cellStyle name="SAPBEXexcCritical6 6 3" xfId="3154" xr:uid="{BDACE395-E721-4B8A-AC6D-1782DC158199}"/>
    <cellStyle name="SAPBEXexcCritical6 7" xfId="1040" xr:uid="{C3EEEBA7-F15B-49D5-AE00-3FAD7D3B0A7A}"/>
    <cellStyle name="SAPBEXexcCritical6 7 2" xfId="2213" xr:uid="{7BBB6A9C-9A23-482B-896C-7232B88D5666}"/>
    <cellStyle name="SAPBEXexcCritical6 7 3" xfId="2889" xr:uid="{6529AFFE-98EC-4245-8854-3819160B1EFE}"/>
    <cellStyle name="SAPBEXexcCritical6 8" xfId="2268" xr:uid="{A9933BC7-1EC0-4A36-A515-BCBF74A3EE2A}"/>
    <cellStyle name="SAPBEXexcCritical6 9" xfId="2296" xr:uid="{92DAA92C-1856-404D-B727-A9A709F28371}"/>
    <cellStyle name="SAPBEXexcCritical6_Actuals by Storm IO" xfId="446" xr:uid="{776288F5-E120-4349-8FD1-B9F426C4D55D}"/>
    <cellStyle name="SAPBEXexcGood1" xfId="447" xr:uid="{14014AD4-F26D-4CFB-B125-4BC1DF6D732B}"/>
    <cellStyle name="SAPBEXexcGood1 2" xfId="448" xr:uid="{333497A9-DF28-430D-BAA9-D1ABDB3F25C7}"/>
    <cellStyle name="SAPBEXexcGood1 2 2" xfId="804" xr:uid="{C46FF9E8-9E77-4220-848D-8186A1E79E2F}"/>
    <cellStyle name="SAPBEXexcGood1 2 2 2" xfId="899" xr:uid="{BFE2ED8A-6990-4252-ACC2-294B80B9B888}"/>
    <cellStyle name="SAPBEXexcGood1 2 2 2 2" xfId="1786" xr:uid="{DAEAA433-2E6F-4AEC-9607-E447CAA5F4E8}"/>
    <cellStyle name="SAPBEXexcGood1 2 2 2 3" xfId="3044" xr:uid="{561D0BC4-62B3-42DA-8EFB-386EE10EC2FF}"/>
    <cellStyle name="SAPBEXexcGood1 2 2 3" xfId="1442" xr:uid="{6B8FD159-A1B1-4A4C-9E20-8BC8C0C07310}"/>
    <cellStyle name="SAPBEXexcGood1 2 2 3 2" xfId="2049" xr:uid="{09005A45-B684-44BA-B3CC-A3BFB07C4276}"/>
    <cellStyle name="SAPBEXexcGood1 2 2 3 3" xfId="3216" xr:uid="{D6A36993-4DD9-42A3-BEA7-2930024A4F1B}"/>
    <cellStyle name="SAPBEXexcGood1 2 2 4" xfId="2486" xr:uid="{12ECA005-3704-4ED1-ABE7-20D966005771}"/>
    <cellStyle name="SAPBEXexcGood1 2 2 5" xfId="3132" xr:uid="{04FBA8BD-C62E-4387-8333-9706A562B5C9}"/>
    <cellStyle name="SAPBEXexcGood1 2 3" xfId="1224" xr:uid="{C51708FD-BE6B-4358-B533-3D92B6BF83CB}"/>
    <cellStyle name="SAPBEXexcGood1 2 3 2" xfId="2015" xr:uid="{4038B4D1-4714-4488-953C-CA0CD57C9934}"/>
    <cellStyle name="SAPBEXexcGood1 2 3 3" xfId="2656" xr:uid="{5D248725-4711-4EE1-9DE5-08AAEBFB89D3}"/>
    <cellStyle name="SAPBEXexcGood1 2 4" xfId="931" xr:uid="{2E2EB18A-A8CC-409A-B3CD-6C278369F8C7}"/>
    <cellStyle name="SAPBEXexcGood1 2 4 2" xfId="2006" xr:uid="{5B1D82B9-5DC1-481B-A879-55CE67666BD8}"/>
    <cellStyle name="SAPBEXexcGood1 2 4 3" xfId="2368" xr:uid="{768569D9-494A-4D41-8F9F-760771710DA8}"/>
    <cellStyle name="SAPBEXexcGood1 2 5" xfId="1943" xr:uid="{2F251793-5FF3-4D59-99A1-75C318BCD52B}"/>
    <cellStyle name="SAPBEXexcGood1 2 6" xfId="2140" xr:uid="{384B47B7-9557-481E-95DC-7ADE3DE529B0}"/>
    <cellStyle name="SAPBEXexcGood1 3" xfId="449" xr:uid="{601E6C24-6A5C-4DD0-850B-5E24836CAEA4}"/>
    <cellStyle name="SAPBEXexcGood1 3 2" xfId="1131" xr:uid="{1B00AEA0-9C50-40D8-A816-448EE053D958}"/>
    <cellStyle name="SAPBEXexcGood1 3 2 2" xfId="2038" xr:uid="{5F3FCBE9-9D6A-4FB5-80DB-D61E073B1571}"/>
    <cellStyle name="SAPBEXexcGood1 3 2 3" xfId="3298" xr:uid="{4429EDD9-FF00-41BF-B744-D31744C476BE}"/>
    <cellStyle name="SAPBEXexcGood1 3 3" xfId="932" xr:uid="{EFE49C69-3D32-4823-B928-47112D5F99D4}"/>
    <cellStyle name="SAPBEXexcGood1 3 3 2" xfId="2556" xr:uid="{2148F092-8EC4-412E-B16B-44B00450DAE0}"/>
    <cellStyle name="SAPBEXexcGood1 3 3 3" xfId="2174" xr:uid="{03F31A75-7C57-4F4B-9293-A46BA776F637}"/>
    <cellStyle name="SAPBEXexcGood1 3 4" xfId="1603" xr:uid="{544EA738-511B-4012-B0AE-8F960FD9CB4D}"/>
    <cellStyle name="SAPBEXexcGood1 3 5" xfId="3228" xr:uid="{0775EF88-FBB6-4F44-ADD9-A8FACA60BE87}"/>
    <cellStyle name="SAPBEXexcGood1 4" xfId="450" xr:uid="{8A34166B-DC99-431F-A9D5-A6BB21E2FE7F}"/>
    <cellStyle name="SAPBEXexcGood1 4 2" xfId="805" xr:uid="{675E317A-2C32-4130-B38A-CA96066A5DF6}"/>
    <cellStyle name="SAPBEXexcGood1 4 2 2" xfId="1238" xr:uid="{47C6B1D3-DCE1-4389-A84B-4C329C46CCC4}"/>
    <cellStyle name="SAPBEXexcGood1 4 2 2 2" xfId="1640" xr:uid="{6B2AED63-DC22-4648-899C-748ED2EC5C4F}"/>
    <cellStyle name="SAPBEXexcGood1 4 2 2 3" xfId="3187" xr:uid="{25695B2E-1512-43B9-BC7D-D5F1ED3F3C6F}"/>
    <cellStyle name="SAPBEXexcGood1 4 2 3" xfId="1443" xr:uid="{1B935274-904F-4DF5-901C-73F3591D4EC5}"/>
    <cellStyle name="SAPBEXexcGood1 4 2 3 2" xfId="2484" xr:uid="{E641C122-FD43-4F95-AAC8-F4D8D5698621}"/>
    <cellStyle name="SAPBEXexcGood1 4 2 3 3" xfId="2708" xr:uid="{218B4373-1228-4621-BEBE-1A99EE0F6E92}"/>
    <cellStyle name="SAPBEXexcGood1 4 2 4" xfId="2070" xr:uid="{E22D76C0-681B-49F5-8E28-611536774909}"/>
    <cellStyle name="SAPBEXexcGood1 4 2 5" xfId="3014" xr:uid="{ADAB168E-2CE5-45C7-8843-D029766B33D9}"/>
    <cellStyle name="SAPBEXexcGood1 4 3" xfId="1093" xr:uid="{603FB075-6CD4-4A5C-B5A6-EC7E7AADD572}"/>
    <cellStyle name="SAPBEXexcGood1 4 3 2" xfId="2346" xr:uid="{6BAD0ED4-6539-459D-849C-01805DACC5A3}"/>
    <cellStyle name="SAPBEXexcGood1 4 3 3" xfId="2895" xr:uid="{03DE844D-A2FC-4E35-8759-D326C6FEEFEB}"/>
    <cellStyle name="SAPBEXexcGood1 4 4" xfId="1007" xr:uid="{F8182267-A3D4-4662-8A6D-0F04CC287B1C}"/>
    <cellStyle name="SAPBEXexcGood1 4 4 2" xfId="1799" xr:uid="{B61FC4B0-5DC8-4532-A2DB-F5A80C7CE284}"/>
    <cellStyle name="SAPBEXexcGood1 4 4 3" xfId="3024" xr:uid="{8AF83AE1-1867-415F-A422-121C81830F9A}"/>
    <cellStyle name="SAPBEXexcGood1 4 5" xfId="2023" xr:uid="{DB370E08-9AE0-41D4-86B4-6317DA011870}"/>
    <cellStyle name="SAPBEXexcGood1 4 6" xfId="2550" xr:uid="{ACE65602-6176-43EE-A7A7-CAC2AA08A681}"/>
    <cellStyle name="SAPBEXexcGood1 5" xfId="806" xr:uid="{6FBDF34F-5DCD-444E-B5BC-BF06936373B2}"/>
    <cellStyle name="SAPBEXexcGood1 5 2" xfId="898" xr:uid="{E25CF9E4-1A70-429A-9BA6-85784600F828}"/>
    <cellStyle name="SAPBEXexcGood1 5 2 2" xfId="1873" xr:uid="{AEC086D4-3FE3-4339-942F-4D043F91DD63}"/>
    <cellStyle name="SAPBEXexcGood1 5 2 3" xfId="2784" xr:uid="{526734CE-251C-423A-BF3D-1ABEF151DE3B}"/>
    <cellStyle name="SAPBEXexcGood1 5 3" xfId="1444" xr:uid="{68BCF4ED-D5A3-422D-B824-3AF89DD89D35}"/>
    <cellStyle name="SAPBEXexcGood1 5 3 2" xfId="1828" xr:uid="{59363FA2-2378-4595-B7FC-346E83139F36}"/>
    <cellStyle name="SAPBEXexcGood1 5 3 3" xfId="2945" xr:uid="{2AD5492D-C73F-44A9-AA46-268423841E6C}"/>
    <cellStyle name="SAPBEXexcGood1 5 4" xfId="2559" xr:uid="{66565173-8484-46D8-BF5E-DE0DA2298008}"/>
    <cellStyle name="SAPBEXexcGood1 5 5" xfId="2535" xr:uid="{C7F5C10E-1A88-4D5F-B461-C8AFBCB23EBE}"/>
    <cellStyle name="SAPBEXexcGood1 6" xfId="1130" xr:uid="{1AA35E28-643B-4998-89B0-FD664A6B3DDA}"/>
    <cellStyle name="SAPBEXexcGood1 6 2" xfId="1672" xr:uid="{0FB6A8B0-507F-4919-89F9-32DAFA4BE519}"/>
    <cellStyle name="SAPBEXexcGood1 6 3" xfId="3152" xr:uid="{410ED498-1169-4420-B0FA-BAEEDEC3A8F8}"/>
    <cellStyle name="SAPBEXexcGood1 7" xfId="1041" xr:uid="{1A5EB27F-94F9-41B2-9945-FF3CE2285DA6}"/>
    <cellStyle name="SAPBEXexcGood1 7 2" xfId="1552" xr:uid="{E58D1994-097A-4874-AB3F-6CF2783CADC2}"/>
    <cellStyle name="SAPBEXexcGood1 7 3" xfId="3276" xr:uid="{E71B2C75-6235-425A-AA38-CF3DAA3164E5}"/>
    <cellStyle name="SAPBEXexcGood1 8" xfId="1775" xr:uid="{0CE700D6-9804-43B8-A1ED-35DDA5A156DF}"/>
    <cellStyle name="SAPBEXexcGood1 9" xfId="3051" xr:uid="{D9EA3FB3-22CE-469D-BB71-3013A652F958}"/>
    <cellStyle name="SAPBEXexcGood1_Actuals by Storm IO" xfId="451" xr:uid="{407748A4-1D96-4288-8F1D-1AB7A6300360}"/>
    <cellStyle name="SAPBEXexcGood2" xfId="452" xr:uid="{1D8EFEC1-6769-49DA-87FA-CB08BAD89868}"/>
    <cellStyle name="SAPBEXexcGood2 2" xfId="453" xr:uid="{D541B1AE-EA93-4433-B608-836CEF083CA7}"/>
    <cellStyle name="SAPBEXexcGood2 2 2" xfId="807" xr:uid="{16E419A1-1C27-4834-92CB-DE53307B0BC2}"/>
    <cellStyle name="SAPBEXexcGood2 2 2 2" xfId="1013" xr:uid="{326596C7-D4E0-4911-9FA1-F8A342D81383}"/>
    <cellStyle name="SAPBEXexcGood2 2 2 2 2" xfId="1768" xr:uid="{4C9B3FB7-A826-4F5C-B44F-CDE3E5B62782}"/>
    <cellStyle name="SAPBEXexcGood2 2 2 2 3" xfId="3057" xr:uid="{9325A256-8BE8-4E61-9C9F-7EF34A2B425F}"/>
    <cellStyle name="SAPBEXexcGood2 2 2 3" xfId="1445" xr:uid="{D8365E8F-4F87-46DE-BB86-69EDDFB38417}"/>
    <cellStyle name="SAPBEXexcGood2 2 2 3 2" xfId="1991" xr:uid="{6863CEF6-0557-4347-9DDD-70483518DBC0}"/>
    <cellStyle name="SAPBEXexcGood2 2 2 3 3" xfId="3217" xr:uid="{37EA5857-F92B-4EAB-8310-8602831A767E}"/>
    <cellStyle name="SAPBEXexcGood2 2 2 4" xfId="2377" xr:uid="{2D29943F-99AB-4E3C-BF21-870561AE4A4B}"/>
    <cellStyle name="SAPBEXexcGood2 2 2 5" xfId="2079" xr:uid="{EBC9A7F0-B0D1-4039-B171-0945B8A3068D}"/>
    <cellStyle name="SAPBEXexcGood2 2 3" xfId="882" xr:uid="{B4389FAC-839E-4D9E-9788-FF982AAD6624}"/>
    <cellStyle name="SAPBEXexcGood2 2 3 2" xfId="1678" xr:uid="{87E2FCB1-75CE-4BC5-8F6C-E28C327AAA71}"/>
    <cellStyle name="SAPBEXexcGood2 2 3 3" xfId="3146" xr:uid="{932B0CBC-EA42-430E-88F9-A6F70B2EE829}"/>
    <cellStyle name="SAPBEXexcGood2 2 4" xfId="1268" xr:uid="{D69A91AB-5266-4A51-A2C1-EF7A43B460C1}"/>
    <cellStyle name="SAPBEXexcGood2 2 4 2" xfId="2629" xr:uid="{2BFBAD6C-2FED-439E-8B30-334B4D300792}"/>
    <cellStyle name="SAPBEXexcGood2 2 4 3" xfId="2724" xr:uid="{A1E3EB42-2D23-4264-8AA2-5B046E8FE5C9}"/>
    <cellStyle name="SAPBEXexcGood2 2 5" xfId="2021" xr:uid="{F85266CF-7FB6-4FD6-9790-9ECC67C365D4}"/>
    <cellStyle name="SAPBEXexcGood2 2 6" xfId="1949" xr:uid="{41BA90A1-277F-4AC2-A19C-89ABB7FC6FE6}"/>
    <cellStyle name="SAPBEXexcGood2 3" xfId="454" xr:uid="{4533FFD9-21D6-4EBF-8471-7CCC471BF8E8}"/>
    <cellStyle name="SAPBEXexcGood2 3 2" xfId="918" xr:uid="{2CFF3ABC-FD3B-4977-BBD6-FD9AB8B061F1}"/>
    <cellStyle name="SAPBEXexcGood2 3 2 2" xfId="1720" xr:uid="{3D2BD1DC-D67A-45F4-ABEB-B66A64FB6ADC}"/>
    <cellStyle name="SAPBEXexcGood2 3 2 3" xfId="3101" xr:uid="{871589BF-417D-49DF-A2BF-2E70A202BD08}"/>
    <cellStyle name="SAPBEXexcGood2 3 3" xfId="1251" xr:uid="{D3CFB7D5-3264-4105-8DAD-8DF79C12ED4E}"/>
    <cellStyle name="SAPBEXexcGood2 3 3 2" xfId="1598" xr:uid="{4DD97B58-401D-4CC2-9ECB-AFAFAFED44D4}"/>
    <cellStyle name="SAPBEXexcGood2 3 3 3" xfId="3233" xr:uid="{66F6D7D3-7CA7-4FF4-BB82-8AFBD806B107}"/>
    <cellStyle name="SAPBEXexcGood2 3 4" xfId="2641" xr:uid="{F6CC9FDB-E2E3-4EC3-8E0B-B38F26BC3661}"/>
    <cellStyle name="SAPBEXexcGood2 3 5" xfId="1697" xr:uid="{9E5D63AC-3830-4A81-B724-C54788AF8A93}"/>
    <cellStyle name="SAPBEXexcGood2 4" xfId="455" xr:uid="{C216B5E8-7B9B-489F-AD49-22D273786B9E}"/>
    <cellStyle name="SAPBEXexcGood2 4 2" xfId="808" xr:uid="{5EF55489-EE4A-47D1-A153-EA711E4EE0FD}"/>
    <cellStyle name="SAPBEXexcGood2 4 2 2" xfId="1160" xr:uid="{C7F04871-C76E-40F1-895E-BE59A647A65E}"/>
    <cellStyle name="SAPBEXexcGood2 4 2 2 2" xfId="2422" xr:uid="{11095372-3BB8-429E-9E1B-961BC14BB1D1}"/>
    <cellStyle name="SAPBEXexcGood2 4 2 2 3" xfId="1859" xr:uid="{A513508F-87E1-43EC-994A-9A075414DD93}"/>
    <cellStyle name="SAPBEXexcGood2 4 2 3" xfId="1446" xr:uid="{F984FA71-9351-4C01-A417-1548ABFFC99E}"/>
    <cellStyle name="SAPBEXexcGood2 4 2 3 2" xfId="2485" xr:uid="{9281C437-0E82-47D3-BAD2-95F31E1E93CD}"/>
    <cellStyle name="SAPBEXexcGood2 4 2 3 3" xfId="2709" xr:uid="{161EB885-EC14-45DD-B6D0-B3EFBA1E8183}"/>
    <cellStyle name="SAPBEXexcGood2 4 2 4" xfId="1557" xr:uid="{992D6733-1499-43F8-B7AF-2920FD028999}"/>
    <cellStyle name="SAPBEXexcGood2 4 2 5" xfId="3270" xr:uid="{9FCC01D3-1C05-4662-B2D2-92E77E39EA70}"/>
    <cellStyle name="SAPBEXexcGood2 4 3" xfId="1003" xr:uid="{F7C0B355-6FF0-497D-B683-7223D7DE3DA9}"/>
    <cellStyle name="SAPBEXexcGood2 4 3 2" xfId="2084" xr:uid="{A0C5E013-0339-4833-8612-371FCF3575B6}"/>
    <cellStyle name="SAPBEXexcGood2 4 3 3" xfId="2998" xr:uid="{9E42E585-E7AC-42A3-BD57-2A4DDC14BF96}"/>
    <cellStyle name="SAPBEXexcGood2 4 4" xfId="1155" xr:uid="{ABC970E1-53FF-4C5B-881B-7D6425B9B398}"/>
    <cellStyle name="SAPBEXexcGood2 4 4 2" xfId="1600" xr:uid="{7A6FA2C5-BA88-4259-89EC-3967CC8F5389}"/>
    <cellStyle name="SAPBEXexcGood2 4 4 3" xfId="3231" xr:uid="{5FD1956A-E2CF-4997-889C-F6E132265CF2}"/>
    <cellStyle name="SAPBEXexcGood2 4 5" xfId="2301" xr:uid="{1D5B2B65-3E67-41A5-867A-97724A896824}"/>
    <cellStyle name="SAPBEXexcGood2 4 6" xfId="2304" xr:uid="{5A4B1FD1-D97F-429F-A739-648A605C88E0}"/>
    <cellStyle name="SAPBEXexcGood2 5" xfId="809" xr:uid="{96CF25EE-0CFA-442B-966F-339D7EA45DF6}"/>
    <cellStyle name="SAPBEXexcGood2 5 2" xfId="1189" xr:uid="{3EA1C012-C81F-4844-B756-DDA07CCB2B80}"/>
    <cellStyle name="SAPBEXexcGood2 5 2 2" xfId="1690" xr:uid="{631DBA8D-D3F8-48A7-94BC-7EA9273735D9}"/>
    <cellStyle name="SAPBEXexcGood2 5 2 3" xfId="3134" xr:uid="{3A53C60D-9637-458C-B81B-82BC3F56B1A8}"/>
    <cellStyle name="SAPBEXexcGood2 5 3" xfId="1447" xr:uid="{C6C9B930-024C-49BA-A9C4-D92877D276A9}"/>
    <cellStyle name="SAPBEXexcGood2 5 3 2" xfId="2059" xr:uid="{620DDD87-1CFD-487E-8DEA-F3C754C866D0}"/>
    <cellStyle name="SAPBEXexcGood2 5 3 3" xfId="3032" xr:uid="{EA202F88-7BC5-4DB6-8214-93766BB87406}"/>
    <cellStyle name="SAPBEXexcGood2 5 4" xfId="1721" xr:uid="{57B436A3-3C95-4E51-9D90-2E0A6C65C212}"/>
    <cellStyle name="SAPBEXexcGood2 5 5" xfId="3099" xr:uid="{185059C4-9F04-4182-BF44-FC758EDD756F}"/>
    <cellStyle name="SAPBEXexcGood2 6" xfId="1004" xr:uid="{760143EC-26AC-4972-B73E-EF05611A4C58}"/>
    <cellStyle name="SAPBEXexcGood2 6 2" xfId="2088" xr:uid="{8458225B-9C1D-4904-AD33-B0CCE4452E2E}"/>
    <cellStyle name="SAPBEXexcGood2 6 3" xfId="2993" xr:uid="{E768185E-B576-49A1-8E10-8DD0B5A74504}"/>
    <cellStyle name="SAPBEXexcGood2 7" xfId="1216" xr:uid="{3C29A9D3-8092-4DC4-90FF-F46E06B58F81}"/>
    <cellStyle name="SAPBEXexcGood2 7 2" xfId="2051" xr:uid="{38205A1D-1A6A-406B-A799-BE6666144C75}"/>
    <cellStyle name="SAPBEXexcGood2 7 3" xfId="3186" xr:uid="{975BD54A-93B3-4284-9B0B-450BF382DF10}"/>
    <cellStyle name="SAPBEXexcGood2 8" xfId="2579" xr:uid="{7E1097D9-6A4B-4E7B-815C-BB66E461DAB9}"/>
    <cellStyle name="SAPBEXexcGood2 9" xfId="2658" xr:uid="{60C02599-C5A8-4FE0-A62F-54920A6EC09B}"/>
    <cellStyle name="SAPBEXexcGood2_Actuals by Storm IO" xfId="456" xr:uid="{727EA193-8174-4845-9346-F929898EFCF5}"/>
    <cellStyle name="SAPBEXexcGood3" xfId="457" xr:uid="{6ADEED67-2805-4B68-860B-13E29CF65BA0}"/>
    <cellStyle name="SAPBEXexcGood3 2" xfId="458" xr:uid="{906CDBDF-A5AD-423B-8074-B8718AA69559}"/>
    <cellStyle name="SAPBEXexcGood3 2 2" xfId="810" xr:uid="{248EA2CE-2403-4525-8DD0-A0E32623BD83}"/>
    <cellStyle name="SAPBEXexcGood3 2 2 2" xfId="1188" xr:uid="{420BAE99-7903-424F-926A-B52855D6D79C}"/>
    <cellStyle name="SAPBEXexcGood3 2 2 2 2" xfId="1887" xr:uid="{30C0CDCE-F7B8-447F-B927-98954960F873}"/>
    <cellStyle name="SAPBEXexcGood3 2 2 2 3" xfId="2743" xr:uid="{82C9932A-6C52-4782-9A15-E6F5AEFF786E}"/>
    <cellStyle name="SAPBEXexcGood3 2 2 3" xfId="1448" xr:uid="{9AAB1759-FB3B-4BA6-9D8A-BAF2AE09B2E2}"/>
    <cellStyle name="SAPBEXexcGood3 2 2 3 2" xfId="1612" xr:uid="{6E42438D-7A11-4D91-AC26-B9C2481597AB}"/>
    <cellStyle name="SAPBEXexcGood3 2 2 3 3" xfId="3218" xr:uid="{19783567-3446-4624-A64B-1742FF1EC22B}"/>
    <cellStyle name="SAPBEXexcGood3 2 2 4" xfId="1960" xr:uid="{227625EA-7C03-4E2D-B79C-6E3B50BBAE48}"/>
    <cellStyle name="SAPBEXexcGood3 2 2 5" xfId="2527" xr:uid="{D5DC9146-ACD2-464F-A7B1-66EF92349570}"/>
    <cellStyle name="SAPBEXexcGood3 2 3" xfId="1035" xr:uid="{BE2439D7-6D65-4F4C-ABEE-A971134B3DC5}"/>
    <cellStyle name="SAPBEXexcGood3 2 3 2" xfId="2452" xr:uid="{837F7462-FF95-41B6-B3AC-DB9F5825FB46}"/>
    <cellStyle name="SAPBEXexcGood3 2 3 3" xfId="2133" xr:uid="{E603F5C9-E389-4D75-BBE9-903AE3EF68F9}"/>
    <cellStyle name="SAPBEXexcGood3 2 4" xfId="1260" xr:uid="{8498AF7E-70A0-40A3-8B50-C5CD24E398EF}"/>
    <cellStyle name="SAPBEXexcGood3 2 4 2" xfId="1926" xr:uid="{FA3AE49E-C495-446D-AF71-66413722E031}"/>
    <cellStyle name="SAPBEXexcGood3 2 4 3" xfId="1762" xr:uid="{4F0984F3-802E-4575-8362-68458ED4BCF0}"/>
    <cellStyle name="SAPBEXexcGood3 2 5" xfId="2259" xr:uid="{FA8465BB-BC3E-47A9-B070-CCB65BB641DF}"/>
    <cellStyle name="SAPBEXexcGood3 2 6" xfId="2732" xr:uid="{3A1196D0-B5D5-4237-9BB9-A260EB4235F0}"/>
    <cellStyle name="SAPBEXexcGood3 3" xfId="459" xr:uid="{680980CF-F86D-4B70-B27A-29D2F0EEBEB9}"/>
    <cellStyle name="SAPBEXexcGood3 3 2" xfId="1021" xr:uid="{9129D3A4-AF11-4290-8FA3-FB8D2F0C53DE}"/>
    <cellStyle name="SAPBEXexcGood3 3 2 2" xfId="1932" xr:uid="{410B884B-BB39-4357-989F-030F15038FF4}"/>
    <cellStyle name="SAPBEXexcGood3 3 2 3" xfId="2546" xr:uid="{50CFBF09-7B0B-466C-8CC5-5BC6F93BEBCD}"/>
    <cellStyle name="SAPBEXexcGood3 3 3" xfId="1174" xr:uid="{5BFA736E-FCDC-4212-B161-ABC3EDF6379F}"/>
    <cellStyle name="SAPBEXexcGood3 3 3 2" xfId="1645" xr:uid="{7EC33E10-0F2B-4143-A083-D91AF9FEF64B}"/>
    <cellStyle name="SAPBEXexcGood3 3 3 3" xfId="3181" xr:uid="{1124C784-F184-42F3-8425-97453F25B719}"/>
    <cellStyle name="SAPBEXexcGood3 3 4" xfId="2289" xr:uid="{E186CF47-0D60-48FE-93B8-546929F586E0}"/>
    <cellStyle name="SAPBEXexcGood3 3 5" xfId="2083" xr:uid="{805ED3E6-AF61-4272-927B-D3E072717E6D}"/>
    <cellStyle name="SAPBEXexcGood3 4" xfId="460" xr:uid="{C20487AC-532C-4F90-BF2F-6440A1285CF8}"/>
    <cellStyle name="SAPBEXexcGood3 4 2" xfId="811" xr:uid="{0D8FC5DA-8A06-4E95-BAC9-3111FAC8DF21}"/>
    <cellStyle name="SAPBEXexcGood3 4 2 2" xfId="1187" xr:uid="{D88BF946-3F3D-4B66-B68B-91B149A15367}"/>
    <cellStyle name="SAPBEXexcGood3 4 2 2 2" xfId="1643" xr:uid="{37E4DB61-C215-4392-9BAD-CBED67480146}"/>
    <cellStyle name="SAPBEXexcGood3 4 2 2 3" xfId="3183" xr:uid="{4D8123C6-2E2D-4615-921B-F5C52E481EF8}"/>
    <cellStyle name="SAPBEXexcGood3 4 2 3" xfId="1449" xr:uid="{0176724D-0E1F-422B-A2DC-CDAE2A799730}"/>
    <cellStyle name="SAPBEXexcGood3 4 2 3 2" xfId="2456" xr:uid="{83EA3B79-6E9F-438F-A93B-2750D188B531}"/>
    <cellStyle name="SAPBEXexcGood3 4 2 3 3" xfId="2751" xr:uid="{AFF31E65-8B12-4974-A398-3BE72BB962CA}"/>
    <cellStyle name="SAPBEXexcGood3 4 2 4" xfId="1940" xr:uid="{E76389D1-944F-4240-8648-E31AB7430018}"/>
    <cellStyle name="SAPBEXexcGood3 4 2 5" xfId="1734" xr:uid="{FE10D69B-10FE-4D16-8F7B-EFA8A8DC2C3F}"/>
    <cellStyle name="SAPBEXexcGood3 4 3" xfId="894" xr:uid="{5AE834C1-CC76-4909-A038-6C8D40E0534C}"/>
    <cellStyle name="SAPBEXexcGood3 4 3 2" xfId="1763" xr:uid="{F361A2DD-1A2B-47EE-9841-D1770F56805C}"/>
    <cellStyle name="SAPBEXexcGood3 4 3 3" xfId="3062" xr:uid="{849C002F-AD47-4445-83FE-C46C068DD6B3}"/>
    <cellStyle name="SAPBEXexcGood3 4 4" xfId="1239" xr:uid="{AD01B611-0525-42B7-83C4-274479DA4963}"/>
    <cellStyle name="SAPBEXexcGood3 4 4 2" xfId="2240" xr:uid="{B2178346-C466-40F8-A74A-03DEF0838511}"/>
    <cellStyle name="SAPBEXexcGood3 4 4 3" xfId="2667" xr:uid="{D78B43A4-B2BA-4030-A24D-3D90CDACF413}"/>
    <cellStyle name="SAPBEXexcGood3 4 5" xfId="2578" xr:uid="{6AF3A8F2-D0A0-4687-A14A-98A6CB95EB5B}"/>
    <cellStyle name="SAPBEXexcGood3 4 6" xfId="2373" xr:uid="{95AB4255-B44A-4210-ACB8-CB761D43659A}"/>
    <cellStyle name="SAPBEXexcGood3 5" xfId="812" xr:uid="{F3705277-5EE5-4C60-A2CC-4927962F6F31}"/>
    <cellStyle name="SAPBEXexcGood3 5 2" xfId="980" xr:uid="{898B9010-3F12-44CA-9596-93FA52BA4927}"/>
    <cellStyle name="SAPBEXexcGood3 5 2 2" xfId="2295" xr:uid="{28051AA0-BF81-44A5-9126-8EBBB897C25C}"/>
    <cellStyle name="SAPBEXexcGood3 5 2 3" xfId="2723" xr:uid="{7C74D990-5165-4167-AFBC-8DC42518AF56}"/>
    <cellStyle name="SAPBEXexcGood3 5 3" xfId="1450" xr:uid="{189881BD-262A-42FC-B74E-CB700098D2D5}"/>
    <cellStyle name="SAPBEXexcGood3 5 3 2" xfId="1740" xr:uid="{9C552358-99E4-49F6-AB78-C77E79971F48}"/>
    <cellStyle name="SAPBEXexcGood3 5 3 3" xfId="3081" xr:uid="{BEAFCC17-FD18-4D9A-92D3-02A774C0226A}"/>
    <cellStyle name="SAPBEXexcGood3 5 4" xfId="1599" xr:uid="{66B36B86-7219-46E4-AFC4-D3B53871F6DD}"/>
    <cellStyle name="SAPBEXexcGood3 5 5" xfId="3232" xr:uid="{989AC642-9DD3-4CC1-806F-4C101C72CC73}"/>
    <cellStyle name="SAPBEXexcGood3 6" xfId="1247" xr:uid="{A956A200-BE6E-4F87-994B-2E4967B0D252}"/>
    <cellStyle name="SAPBEXexcGood3 6 2" xfId="1577" xr:uid="{FF5D89BF-539E-4C86-9913-1C7363E892F7}"/>
    <cellStyle name="SAPBEXexcGood3 6 3" xfId="3255" xr:uid="{4AA70043-51E5-428F-A58B-408F4CA75996}"/>
    <cellStyle name="SAPBEXexcGood3 7" xfId="1269" xr:uid="{0C353722-CFCA-4409-90D5-ABA2734CB7DB}"/>
    <cellStyle name="SAPBEXexcGood3 7 2" xfId="2003" xr:uid="{F61E0DB0-30EB-4CC5-84A7-DE9E117940D2}"/>
    <cellStyle name="SAPBEXexcGood3 7 3" xfId="2670" xr:uid="{BBC2DA81-8FAC-4046-A2EC-6DC053DD5C94}"/>
    <cellStyle name="SAPBEXexcGood3 8" xfId="1765" xr:uid="{8703D0F5-CD25-4BD2-B121-F18361D81CCE}"/>
    <cellStyle name="SAPBEXexcGood3 9" xfId="3060" xr:uid="{9B2E106D-3B5A-4416-9DED-91A25528A54F}"/>
    <cellStyle name="SAPBEXexcGood3_Actuals by Storm IO" xfId="461" xr:uid="{E43A17BF-1A3F-4BF3-8FF9-7A8E7B74809B}"/>
    <cellStyle name="SAPBEXfilterDrill" xfId="462" xr:uid="{BFD09F45-D533-4F48-B53E-0B332CBA1637}"/>
    <cellStyle name="SAPBEXfilterDrill 2" xfId="463" xr:uid="{AA7A19F8-3F91-4AFD-946D-CB4887349B4A}"/>
    <cellStyle name="SAPBEXfilterDrill 2 2" xfId="813" xr:uid="{39A7E002-906E-4E37-84DC-F63D16AC168A}"/>
    <cellStyle name="SAPBEXfilterDrill 2 2 2" xfId="897" xr:uid="{FDD0B7F4-1772-4F2B-8A28-B5B540DDD1C0}"/>
    <cellStyle name="SAPBEXfilterDrill 2 2 2 2" xfId="1945" xr:uid="{2A7059B2-47F3-41FA-9941-9A79FBEE564C}"/>
    <cellStyle name="SAPBEXfilterDrill 2 2 2 3" xfId="2404" xr:uid="{3F29CCBB-1084-4892-B29C-72E290694813}"/>
    <cellStyle name="SAPBEXfilterDrill 2 2 3" xfId="1451" xr:uid="{CAA45921-D59A-40F8-9D03-D4DAF385AD98}"/>
    <cellStyle name="SAPBEXfilterDrill 2 2 3 2" xfId="1584" xr:uid="{44AFD61A-0A4B-415D-ACD6-31C41FF30A21}"/>
    <cellStyle name="SAPBEXfilterDrill 2 2 3 3" xfId="3247" xr:uid="{7640D2ED-EF2C-4808-854F-E241549235C7}"/>
    <cellStyle name="SAPBEXfilterDrill 2 2 4" xfId="2288" xr:uid="{CF4830CF-5698-4F67-BA32-E54E05EAAE8F}"/>
    <cellStyle name="SAPBEXfilterDrill 2 2 5" xfId="2654" xr:uid="{994CD4A2-AC2D-4160-A868-0EAE4EECCA6E}"/>
    <cellStyle name="SAPBEXfilterDrill 2 3" xfId="1129" xr:uid="{F5BBC8A7-995F-451F-9E10-FF85492F1DA9}"/>
    <cellStyle name="SAPBEXfilterDrill 2 3 2" xfId="2462" xr:uid="{38C6368E-A3AF-4744-98ED-145532CAD3A3}"/>
    <cellStyle name="SAPBEXfilterDrill 2 3 3" xfId="2849" xr:uid="{08BD1DA4-9C05-426A-A7EC-47FAECB7A50A}"/>
    <cellStyle name="SAPBEXfilterDrill 2 4" xfId="1270" xr:uid="{C00A109C-3F41-4641-B6EC-9297A0144DC3}"/>
    <cellStyle name="SAPBEXfilterDrill 2 4 2" xfId="1854" xr:uid="{59C5925A-C50A-4442-92CB-2D18804AF98C}"/>
    <cellStyle name="SAPBEXfilterDrill 2 4 3" xfId="2858" xr:uid="{B7C7EF5A-165B-42BD-B36E-5659D8C58A22}"/>
    <cellStyle name="SAPBEXfilterDrill 2 5" xfId="1509" xr:uid="{5DE10E6D-B172-4840-807A-BDD7AFD48698}"/>
    <cellStyle name="SAPBEXfilterDrill 2 6" xfId="3011" xr:uid="{991E9ACC-90AF-45D5-8E8D-B7A7DB12A1FD}"/>
    <cellStyle name="SAPBEXfilterDrill 3" xfId="464" xr:uid="{0C79922F-0C7D-4D04-856E-50447208E80F}"/>
    <cellStyle name="SAPBEXfilterDrill 4" xfId="465" xr:uid="{41D5FCBB-9D81-4ECB-971C-335F5DEB5B28}"/>
    <cellStyle name="SAPBEXfilterDrill 4 2" xfId="814" xr:uid="{AE58EEC6-FB4E-47E3-AF38-7B02C371D2BF}"/>
    <cellStyle name="SAPBEXfilterDrill 4 2 2" xfId="1221" xr:uid="{6E83ECF7-D1E5-4A83-B83B-52528DED96F1}"/>
    <cellStyle name="SAPBEXfilterDrill 4 2 2 2" xfId="2602" xr:uid="{46A9E56F-EF05-49C6-83F7-E6342BE1171A}"/>
    <cellStyle name="SAPBEXfilterDrill 4 2 2 3" xfId="2906" xr:uid="{431EA385-2FB8-4402-A940-A18B7DA14B57}"/>
    <cellStyle name="SAPBEXfilterDrill 4 2 3" xfId="1452" xr:uid="{9BE9B3B3-4DA5-4470-897C-67F4B9C49548}"/>
    <cellStyle name="SAPBEXfilterDrill 4 2 3 2" xfId="2266" xr:uid="{4238B44C-2D3A-46B6-9727-B11B7A77790A}"/>
    <cellStyle name="SAPBEXfilterDrill 4 2 3 3" xfId="2871" xr:uid="{6B12DEC4-1EF0-4506-9914-101A8D9C6EF3}"/>
    <cellStyle name="SAPBEXfilterDrill 4 2 4" xfId="1954" xr:uid="{1732A8D4-43B7-41F9-91BA-E85A517F000B}"/>
    <cellStyle name="SAPBEXfilterDrill 4 2 5" xfId="1923" xr:uid="{D7AA73ED-D048-4753-AF73-4C1C09082421}"/>
    <cellStyle name="SAPBEXfilterDrill 4 3" xfId="959" xr:uid="{0F091233-F408-4A50-8354-FA2DD0D3C757}"/>
    <cellStyle name="SAPBEXfilterDrill 4 3 2" xfId="2209" xr:uid="{AED8256E-4FC2-4F19-992D-54B5B44B48EA}"/>
    <cellStyle name="SAPBEXfilterDrill 4 3 3" xfId="2756" xr:uid="{218A0682-BFF2-416F-BF92-292688069C47}"/>
    <cellStyle name="SAPBEXfilterDrill 4 4" xfId="1138" xr:uid="{64D8E6AB-D24C-40C5-AAE3-22F9AE7A84C4}"/>
    <cellStyle name="SAPBEXfilterDrill 4 4 2" xfId="2218" xr:uid="{5086961B-FB0D-4DBE-AE59-B9AD7987D7C0}"/>
    <cellStyle name="SAPBEXfilterDrill 4 4 3" xfId="2436" xr:uid="{C8D10BDD-5CFF-4AE2-A5CD-33C9C74BE0CC}"/>
    <cellStyle name="SAPBEXfilterDrill 4 5" xfId="2333" xr:uid="{8967D4F3-FF46-498C-81CE-6584D6D613E7}"/>
    <cellStyle name="SAPBEXfilterDrill 4 6" xfId="2419" xr:uid="{4889AF67-A4D9-4510-8613-270277E6F867}"/>
    <cellStyle name="SAPBEXfilterDrill 5" xfId="815" xr:uid="{8D3A8BD6-4F37-4340-9C51-2501F9A8B684}"/>
    <cellStyle name="SAPBEXfilterDrill 5 2" xfId="1186" xr:uid="{1B6A3564-0C87-40EE-8FCA-5EEDF1AA2BC4}"/>
    <cellStyle name="SAPBEXfilterDrill 5 2 2" xfId="1511" xr:uid="{A4C42ACC-33D5-41CC-B66F-96BB2B50118B}"/>
    <cellStyle name="SAPBEXfilterDrill 5 2 3" xfId="3037" xr:uid="{9AB02AB8-7FB7-4824-927F-C87B0601154B}"/>
    <cellStyle name="SAPBEXfilterDrill 5 3" xfId="1453" xr:uid="{A0B02593-E5DE-4B2D-8BF3-9F8A347D9B32}"/>
    <cellStyle name="SAPBEXfilterDrill 5 3 2" xfId="1657" xr:uid="{235C23C7-ED6C-45F7-9750-4655762125D2}"/>
    <cellStyle name="SAPBEXfilterDrill 5 3 3" xfId="3169" xr:uid="{444EC504-7A5A-42C5-BA7E-71BBBD56A47B}"/>
    <cellStyle name="SAPBEXfilterDrill 5 4" xfId="1880" xr:uid="{7939EE8C-698D-4DB2-A78D-9EC100144373}"/>
    <cellStyle name="SAPBEXfilterDrill 5 5" xfId="2765" xr:uid="{326C1C94-C182-4387-8EC8-E44F82893D87}"/>
    <cellStyle name="SAPBEXfilterDrill 6" xfId="917" xr:uid="{8C430D07-B63C-4E04-9021-E130DA6D7370}"/>
    <cellStyle name="SAPBEXfilterDrill 6 2" xfId="2076" xr:uid="{FA2E4858-0C2F-4000-9362-3ACFB311C05C}"/>
    <cellStyle name="SAPBEXfilterDrill 6 3" xfId="3004" xr:uid="{49A84E3A-FEAA-42F6-9EEC-6A3CF2CB51A2}"/>
    <cellStyle name="SAPBEXfilterDrill 7" xfId="1271" xr:uid="{5033EE54-B538-4940-8A81-26D370A4A16A}"/>
    <cellStyle name="SAPBEXfilterDrill 7 2" xfId="2334" xr:uid="{053FAA3F-220C-406C-89FF-A4C7A672415F}"/>
    <cellStyle name="SAPBEXfilterDrill 7 3" xfId="2671" xr:uid="{7F6F680C-3EB1-45C2-BC86-CE5AFFBDA59A}"/>
    <cellStyle name="SAPBEXfilterDrill 8" xfId="2512" xr:uid="{0C72638F-231A-4A87-BB38-E6AFF1C92562}"/>
    <cellStyle name="SAPBEXfilterDrill 9" xfId="2169" xr:uid="{B797381B-3062-4456-90BC-80B2904F87A5}"/>
    <cellStyle name="SAPBEXfilterDrill_Actuals by Storm IO" xfId="466" xr:uid="{3D0EAD5C-948A-4867-8F45-19BE16765DEF}"/>
    <cellStyle name="SAPBEXfilterItem" xfId="467" xr:uid="{FFBDEE24-11FC-48F9-AF8A-D4CC5D6C3F52}"/>
    <cellStyle name="SAPBEXfilterItem 2" xfId="468" xr:uid="{E54F0E3C-6F69-4C2E-BD46-73C6AA3077D7}"/>
    <cellStyle name="SAPBEXfilterItem 2 2" xfId="1034" xr:uid="{920164B2-E184-4D33-82CF-E8A5527D52C9}"/>
    <cellStyle name="SAPBEXfilterItem 2 2 2" xfId="1773" xr:uid="{DB0F6006-1E25-4AEB-B8A9-E39C1AED49E3}"/>
    <cellStyle name="SAPBEXfilterItem 2 2 3" xfId="3053" xr:uid="{E98C5755-C65C-4FDD-B8EA-F0143E7D5096}"/>
    <cellStyle name="SAPBEXfilterItem 2 3" xfId="933" xr:uid="{6A292892-B853-4175-83DC-8F58D279CC67}"/>
    <cellStyle name="SAPBEXfilterItem 2 3 2" xfId="1847" xr:uid="{B15C7057-115B-4063-B72A-C9C80FBDA218}"/>
    <cellStyle name="SAPBEXfilterItem 2 3 3" xfId="2885" xr:uid="{E6E87C22-92D2-40CB-9BDF-753749EC39D5}"/>
    <cellStyle name="SAPBEXfilterItem 2 4" xfId="1976" xr:uid="{7B8EED80-442F-49D2-975A-AD832F08EB19}"/>
    <cellStyle name="SAPBEXfilterItem 2 5" xfId="1776" xr:uid="{E3F994AA-3F91-400C-AD6D-8D6F37C747AF}"/>
    <cellStyle name="SAPBEXfilterItem 3" xfId="469" xr:uid="{7C764013-5A7A-4D0E-8302-3CF9D359D578}"/>
    <cellStyle name="SAPBEXfilterItem 4" xfId="816" xr:uid="{64C60F85-54D8-43B8-AEEC-77336BEC3275}"/>
    <cellStyle name="SAPBEXfilterItem 4 2" xfId="1220" xr:uid="{422F91F1-3D04-4A0A-A6C6-B02DBCF55456}"/>
    <cellStyle name="SAPBEXfilterItem 4 2 2" xfId="4" xr:uid="{B3DF2BCA-BF8C-4C07-8219-73537E8D621C}"/>
    <cellStyle name="SAPBEXfilterItem 4 2 3" xfId="3136" xr:uid="{BE41C162-8285-40AB-8349-5B86D28BC48F}"/>
    <cellStyle name="SAPBEXfilterItem 4 3" xfId="1454" xr:uid="{D9B650F6-B013-4428-B98B-090A6DE0C7C5}"/>
    <cellStyle name="SAPBEXfilterItem 4 3 2" xfId="1514" xr:uid="{AC87A55C-766A-44D1-9225-2481C3D8B0B1}"/>
    <cellStyle name="SAPBEXfilterItem 4 3 3" xfId="3317" xr:uid="{F6E06F9F-E288-43D6-BE8A-F57E34CE9847}"/>
    <cellStyle name="SAPBEXfilterItem 4 4" xfId="2482" xr:uid="{2122B7CF-E524-4E44-8C9A-6A9680590B34}"/>
    <cellStyle name="SAPBEXfilterItem 4 5" xfId="2811" xr:uid="{7CDF42DE-3840-4081-97A9-29E4A2529E01}"/>
    <cellStyle name="SAPBEXfilterItem 5" xfId="1248" xr:uid="{C8CB2DFF-3999-45B7-AC42-6F3A43346616}"/>
    <cellStyle name="SAPBEXfilterItem 5 2" xfId="2480" xr:uid="{6DCA4796-C76C-4509-A339-DF2B4F4290C3}"/>
    <cellStyle name="SAPBEXfilterItem 5 3" xfId="2737" xr:uid="{5C515DD6-9924-4373-A2CD-04EBD2B36127}"/>
    <cellStyle name="SAPBEXfilterItem 6" xfId="1044" xr:uid="{18562895-DDE4-4CA0-8030-AD7D97F4F0B2}"/>
    <cellStyle name="SAPBEXfilterItem 6 2" xfId="2421" xr:uid="{80F1AB86-C71F-4C83-B8CC-BAE8A64D434D}"/>
    <cellStyle name="SAPBEXfilterItem 6 3" xfId="2177" xr:uid="{C662536D-9026-48C5-8BA2-42F9E3669E23}"/>
    <cellStyle name="SAPBEXfilterItem 7" xfId="2128" xr:uid="{98346BCD-D5B4-454D-9A38-00DC8E8EC3CD}"/>
    <cellStyle name="SAPBEXfilterItem 8" xfId="2838" xr:uid="{B87F0217-F05C-44A3-AC79-1796618F8DB5}"/>
    <cellStyle name="SAPBEXfilterItem_Actuals by Storm IO" xfId="470" xr:uid="{98C96949-BB2B-47A9-B07E-6D74B2A04211}"/>
    <cellStyle name="SAPBEXfilterText" xfId="471" xr:uid="{C54C85B7-5A2B-4539-857B-40830DC47DAF}"/>
    <cellStyle name="SAPBEXfilterText 2" xfId="472" xr:uid="{8E42B769-D68E-4E0E-9C4B-AB1346616A88}"/>
    <cellStyle name="SAPBEXfilterText 2 2" xfId="957" xr:uid="{42E162BD-4A9D-410A-B92F-2402638632CB}"/>
    <cellStyle name="SAPBEXfilterText 2 2 2" xfId="2176" xr:uid="{59459B9A-47F7-4DCE-B009-19B81B6AABBF}"/>
    <cellStyle name="SAPBEXfilterText 2 2 3" xfId="2204" xr:uid="{92768167-CDE2-4E84-8810-2E10B11C568B}"/>
    <cellStyle name="SAPBEXfilterText 2 3" xfId="1008" xr:uid="{CA81DD96-F3F4-462C-821E-DF3D45EDE91D}"/>
    <cellStyle name="SAPBEXfilterText 2 3 2" xfId="2231" xr:uid="{8AEFCAB7-317C-445E-9B40-58B703682478}"/>
    <cellStyle name="SAPBEXfilterText 2 3 3" xfId="2909" xr:uid="{E8B607FD-1D56-4944-8AEE-9FF9451F9925}"/>
    <cellStyle name="SAPBEXfilterText 2 4" xfId="2591" xr:uid="{1CE6FBF9-57F1-41CA-9AD2-A4963878186F}"/>
    <cellStyle name="SAPBEXfilterText 2 5" xfId="2202" xr:uid="{93441569-9630-4F12-981A-49CF4DF1F158}"/>
    <cellStyle name="SAPBEXfilterText 3" xfId="473" xr:uid="{294F8B7C-F36F-4348-ABF2-2E30DB7FDECD}"/>
    <cellStyle name="SAPBEXfilterText 4" xfId="636" xr:uid="{1C116239-7FA1-4D09-BCF3-8B93A0876215}"/>
    <cellStyle name="SAPBEXfilterText 5" xfId="817" xr:uid="{B9E6398D-AC76-4758-9843-7CE88D5102E8}"/>
    <cellStyle name="SAPBEXfilterText 5 2" xfId="1097" xr:uid="{96E87A61-730D-4871-A9D0-C6130D5D7FC0}"/>
    <cellStyle name="SAPBEXfilterText 5 2 2" xfId="2093" xr:uid="{DB697DC8-5A8A-42D1-98B0-067D0DD5EF1F}"/>
    <cellStyle name="SAPBEXfilterText 5 2 3" xfId="2990" xr:uid="{37F01DF4-75AF-4FD4-8A46-1926D4C381F4}"/>
    <cellStyle name="SAPBEXfilterText 5 3" xfId="1455" xr:uid="{B09263F4-F141-4363-8F2A-F2E3975916A7}"/>
    <cellStyle name="SAPBEXfilterText 5 3 2" xfId="2412" xr:uid="{5295051A-DA84-46A6-AFBA-94167A13C797}"/>
    <cellStyle name="SAPBEXfilterText 5 3 3" xfId="2904" xr:uid="{58ABCF62-A6BF-4EBE-9CC2-4B1C1EED7454}"/>
    <cellStyle name="SAPBEXfilterText 5 4" xfId="2074" xr:uid="{D5F4DBF2-8BC5-4EDF-A7B1-27D3FDD93B58}"/>
    <cellStyle name="SAPBEXfilterText 5 5" xfId="3009" xr:uid="{BDE8204B-CD31-435D-B75D-F0B8D6D01A44}"/>
    <cellStyle name="SAPBEXfilterText 6" xfId="891" xr:uid="{3F21DF2F-28C3-4DFA-A511-AFBFC977D46A}"/>
    <cellStyle name="SAPBEXfilterText 6 2" xfId="1969" xr:uid="{0A84AD00-43EE-46D2-A63A-32DA8956E25A}"/>
    <cellStyle name="SAPBEXfilterText 6 3" xfId="2380" xr:uid="{C7FF0CC1-CB17-40D8-B5BE-019DB7D76AAD}"/>
    <cellStyle name="SAPBEXfilterText 7" xfId="1143" xr:uid="{FFCE5131-958C-49F1-B9C9-D23D213CC99A}"/>
    <cellStyle name="SAPBEXfilterText 7 2" xfId="1652" xr:uid="{806BD354-1357-40C1-AC1F-70173B9C68C8}"/>
    <cellStyle name="SAPBEXfilterText 7 3" xfId="3174" xr:uid="{16F31341-5563-48D3-9631-E4EF82EF921A}"/>
    <cellStyle name="SAPBEXfilterText 8" xfId="1971" xr:uid="{C33CA55E-B6C3-45C4-B806-13BA792F6C59}"/>
    <cellStyle name="SAPBEXfilterText 9" xfId="1785" xr:uid="{4416C1A9-C9A2-4D32-8870-4EE052887C57}"/>
    <cellStyle name="SAPBEXfilterText_Actuals by Storm IO" xfId="474" xr:uid="{629226B4-6F64-451B-AA82-97D4B098E23F}"/>
    <cellStyle name="SAPBEXformats" xfId="475" xr:uid="{ABCD4981-13EB-4F49-9C29-D515BF28D14B}"/>
    <cellStyle name="SAPBEXformats 2" xfId="476" xr:uid="{41288672-0AF2-4708-BA21-6599D0FB45D2}"/>
    <cellStyle name="SAPBEXformats 2 2" xfId="818" xr:uid="{AE3EA512-CAA1-4477-9414-909C29764679}"/>
    <cellStyle name="SAPBEXformats 2 2 2" xfId="1063" xr:uid="{6709E9F5-F8B8-43C9-8D1C-B1D293098FCE}"/>
    <cellStyle name="SAPBEXformats 2 2 2 2" xfId="2280" xr:uid="{D5A34B93-6CD7-4AFD-84B1-1B1688CEBE1D}"/>
    <cellStyle name="SAPBEXformats 2 2 2 3" xfId="2581" xr:uid="{E9EDDC4B-4404-4931-8921-321F4BA32641}"/>
    <cellStyle name="SAPBEXformats 2 2 3" xfId="1456" xr:uid="{97F4AEC9-A0FB-4470-A9CB-91AE29220D90}"/>
    <cellStyle name="SAPBEXformats 2 2 3 2" xfId="1613" xr:uid="{CA70904F-9E22-442E-88B2-903C86EA12F8}"/>
    <cellStyle name="SAPBEXformats 2 2 3 3" xfId="3215" xr:uid="{543D2E4B-CCEB-4C44-8867-E19D76CEECDC}"/>
    <cellStyle name="SAPBEXformats 2 2 4" xfId="2356" xr:uid="{D8B275E6-892F-4E87-965D-3A3142C64460}"/>
    <cellStyle name="SAPBEXformats 2 2 5" xfId="2842" xr:uid="{BC5F2E83-AB05-4782-B638-2D116C1F9D05}"/>
    <cellStyle name="SAPBEXformats 2 3" xfId="1002" xr:uid="{1A827078-95D5-45CD-BBAD-7ED4EAF3BEA1}"/>
    <cellStyle name="SAPBEXformats 2 3 2" xfId="1695" xr:uid="{12C11EBB-43BB-46FB-AEC0-D2AE6A14E70F}"/>
    <cellStyle name="SAPBEXformats 2 3 3" xfId="3126" xr:uid="{F514A16B-4AF2-43D2-B8A6-878F2DB31706}"/>
    <cellStyle name="SAPBEXformats 2 4" xfId="1211" xr:uid="{C28257C7-6E9F-4570-8FF6-B6196BABC14B}"/>
    <cellStyle name="SAPBEXformats 2 4 2" xfId="1717" xr:uid="{C9548581-BDA3-49C5-96D0-6847C762305C}"/>
    <cellStyle name="SAPBEXformats 2 4 3" xfId="3103" xr:uid="{E3D43A27-02A0-40EB-8C97-A809A116E570}"/>
    <cellStyle name="SAPBEXformats 2 5" xfId="1779" xr:uid="{9D494014-066D-4EF2-99C7-E06090F30C24}"/>
    <cellStyle name="SAPBEXformats 2 6" xfId="3048" xr:uid="{2F169FBA-C2C8-4772-AC95-143FB72951D8}"/>
    <cellStyle name="SAPBEXformats 3" xfId="477" xr:uid="{324E824D-CEEB-47B1-A695-F86E14942C6D}"/>
    <cellStyle name="SAPBEXformats 3 2" xfId="1128" xr:uid="{EC6A7EFC-D820-4BD9-B2FE-E3E6AF89B536}"/>
    <cellStyle name="SAPBEXformats 3 2 2" xfId="2603" xr:uid="{84D8BC1C-215A-435D-A390-A9362D358BEC}"/>
    <cellStyle name="SAPBEXformats 3 2 3" xfId="2899" xr:uid="{0FC789CC-2773-4EE6-AD29-29953C81ABCE}"/>
    <cellStyle name="SAPBEXformats 3 3" xfId="1272" xr:uid="{5490EC80-888B-45D1-B0FC-7E05453AEFD9}"/>
    <cellStyle name="SAPBEXformats 3 3 2" xfId="2142" xr:uid="{D2335EE2-9765-4ECF-B99A-0A35C92A89BC}"/>
    <cellStyle name="SAPBEXformats 3 3 3" xfId="2780" xr:uid="{F6469C89-B32B-400A-AA30-700B941ABA5B}"/>
    <cellStyle name="SAPBEXformats 3 4" xfId="2551" xr:uid="{B9BB45DC-06DD-46AE-BDC5-CAD83210DB7A}"/>
    <cellStyle name="SAPBEXformats 3 5" xfId="2137" xr:uid="{2F2C6CFB-7DA8-4680-BC1C-D5E49E40221B}"/>
    <cellStyle name="SAPBEXformats 4" xfId="478" xr:uid="{11CA0FED-B310-445F-B861-A326D3AE9C80}"/>
    <cellStyle name="SAPBEXformats 4 2" xfId="819" xr:uid="{996EBAA6-787A-4075-AA62-EE28FB850CF7}"/>
    <cellStyle name="SAPBEXformats 4 2 2" xfId="979" xr:uid="{E2ACF460-1365-4E09-BC5B-C7A9B9ECB586}"/>
    <cellStyle name="SAPBEXformats 4 2 2 2" xfId="2352" xr:uid="{1C5ACE82-3098-49F8-BCAD-2AFC5F34CBE3}"/>
    <cellStyle name="SAPBEXformats 4 2 2 3" xfId="2898" xr:uid="{F57EFD26-B5B2-4814-A641-A21EA801708D}"/>
    <cellStyle name="SAPBEXformats 4 2 3" xfId="1457" xr:uid="{272053D2-F03D-41D6-85B3-FE2DF0DDA4CE}"/>
    <cellStyle name="SAPBEXformats 4 2 3 2" xfId="2631" xr:uid="{024F67FD-05DB-47AE-9718-F55ADB925587}"/>
    <cellStyle name="SAPBEXformats 4 2 3 3" xfId="2710" xr:uid="{ED26A9CF-0A08-45B0-AD36-4E99E35FA8D6}"/>
    <cellStyle name="SAPBEXformats 4 2 4" xfId="1802" xr:uid="{D4B97F16-4561-458B-8089-8CEE832CCB42}"/>
    <cellStyle name="SAPBEXformats 4 2 5" xfId="3018" xr:uid="{DBF3DA8F-08CB-4FA9-98C6-52E29A4A57BC}"/>
    <cellStyle name="SAPBEXformats 4 3" xfId="1246" xr:uid="{FFDB4A22-EEA2-4752-A516-131E2F4D6C22}"/>
    <cellStyle name="SAPBEXformats 4 3 2" xfId="2058" xr:uid="{733778D7-6645-4483-A0D5-64A00B77F6BB}"/>
    <cellStyle name="SAPBEXformats 4 3 3" xfId="3095" xr:uid="{93CB1D2C-E543-4E85-8421-975D0ED3664F}"/>
    <cellStyle name="SAPBEXformats 4 4" xfId="1042" xr:uid="{BA767E52-CA30-4070-8D98-E1693C530311}"/>
    <cellStyle name="SAPBEXformats 4 4 2" xfId="2270" xr:uid="{DB0631B4-2231-4B8D-B594-88D4426358D4}"/>
    <cellStyle name="SAPBEXformats 4 4 3" xfId="2936" xr:uid="{DD31640A-B1BE-46D2-91D6-1FA4A533E313}"/>
    <cellStyle name="SAPBEXformats 4 5" xfId="2055" xr:uid="{BE3B6B75-F968-4D35-83AF-D05369B40BD4}"/>
    <cellStyle name="SAPBEXformats 4 6" xfId="3129" xr:uid="{4377A549-B71F-4210-B2FB-837E797F0B7F}"/>
    <cellStyle name="SAPBEXformats 5" xfId="820" xr:uid="{08216A22-9461-4B88-9FDF-02E924C18947}"/>
    <cellStyle name="SAPBEXformats 5 2" xfId="949" xr:uid="{FCC80D7F-D766-4148-8544-F7A8E29170F9}"/>
    <cellStyle name="SAPBEXformats 5 2 2" xfId="2087" xr:uid="{C4525FA2-CB8D-4B30-BC8A-76066A5DF590}"/>
    <cellStyle name="SAPBEXformats 5 2 3" xfId="2994" xr:uid="{7B362802-4729-4A85-9C25-9E4174D234D5}"/>
    <cellStyle name="SAPBEXformats 5 3" xfId="1458" xr:uid="{771B66A7-DBF4-49E2-84E6-F2871324A717}"/>
    <cellStyle name="SAPBEXformats 5 3 2" xfId="2251" xr:uid="{5136C345-29D8-487C-94A6-F00256659BA8}"/>
    <cellStyle name="SAPBEXformats 5 3 3" xfId="2711" xr:uid="{61B1B471-3DCD-416F-B8F6-F97D21653844}"/>
    <cellStyle name="SAPBEXformats 5 4" xfId="1529" xr:uid="{E061B9FE-3E6D-4F61-9049-31BD677CDBE1}"/>
    <cellStyle name="SAPBEXformats 5 5" xfId="3292" xr:uid="{6816A32E-5A46-4AC5-B6CF-0ED98584220A}"/>
    <cellStyle name="SAPBEXformats 6" xfId="1253" xr:uid="{ECCDD979-5839-4358-9B08-FA14009D62E5}"/>
    <cellStyle name="SAPBEXformats 6 2" xfId="2313" xr:uid="{39917891-636F-4F73-A6CD-FAA1E8A4120D}"/>
    <cellStyle name="SAPBEXformats 6 3" xfId="2900" xr:uid="{DDEAE914-10CA-4117-A9FB-78CB3A6C3C49}"/>
    <cellStyle name="SAPBEXformats 7" xfId="1252" xr:uid="{391C26E7-197D-46D1-B68D-A4D989AD59E9}"/>
    <cellStyle name="SAPBEXformats 7 2" xfId="2479" xr:uid="{B24EC8E2-FDAD-4766-B0F0-B8A2F1ACDA83}"/>
    <cellStyle name="SAPBEXformats 7 3" xfId="2760" xr:uid="{7625ED7E-4347-46F9-B7E9-6825A7AE40FA}"/>
    <cellStyle name="SAPBEXformats 8" xfId="2616" xr:uid="{B14074A2-8B3A-425E-9900-52412E440C16}"/>
    <cellStyle name="SAPBEXformats 9" xfId="2791" xr:uid="{9BA8B800-4FDF-4EC5-A2DA-1777FCF3D5C8}"/>
    <cellStyle name="SAPBEXformats_Actuals by Storm IO" xfId="479" xr:uid="{8867F57C-D608-4D87-8CC0-F5B4410A836A}"/>
    <cellStyle name="SAPBEXheaderItem" xfId="480" xr:uid="{3A79CB6D-48AD-4A5A-AF0E-E1B015CC7FCD}"/>
    <cellStyle name="SAPBEXheaderItem 2" xfId="481" xr:uid="{ACE9F5FF-E72F-411F-824D-AD8933D57483}"/>
    <cellStyle name="SAPBEXheaderItem 2 2" xfId="482" xr:uid="{D3A8EE12-1B5A-411C-903D-83EDF7C2A263}"/>
    <cellStyle name="SAPBEXheaderItem 2 3" xfId="821" xr:uid="{B9B77A44-1490-4E9B-A6CA-EEEDC574AA3D}"/>
    <cellStyle name="SAPBEXheaderItem 2 3 2" xfId="1023" xr:uid="{F7D8532D-AF39-46D3-979B-766432CCCD1A}"/>
    <cellStyle name="SAPBEXheaderItem 2 3 2 2" xfId="2407" xr:uid="{A4B91BDB-E7A4-4526-8D2E-45CB43EFCE5C}"/>
    <cellStyle name="SAPBEXheaderItem 2 3 2 3" xfId="2823" xr:uid="{D1B152DC-778B-4569-8E89-5EF5DE8C5CED}"/>
    <cellStyle name="SAPBEXheaderItem 2 3 3" xfId="1459" xr:uid="{93DDF13A-647B-42DB-87AF-887FE1B1DAAF}"/>
    <cellStyle name="SAPBEXheaderItem 2 3 3 2" xfId="2494" xr:uid="{B6B493B5-44FF-43EF-9B2C-F96221021E67}"/>
    <cellStyle name="SAPBEXheaderItem 2 3 3 3" xfId="2833" xr:uid="{B31260AF-17F5-4851-AF93-5A0659DBCA0D}"/>
    <cellStyle name="SAPBEXheaderItem 2 3 4" xfId="2430" xr:uid="{CC6A2A96-FC87-4B75-9ED0-4AA7D474AFE8}"/>
    <cellStyle name="SAPBEXheaderItem 2 3 5" xfId="2342" xr:uid="{26623811-5877-42D8-B9B7-7A2BC519AF44}"/>
    <cellStyle name="SAPBEXheaderItem 2 4" xfId="962" xr:uid="{5C3D0E5D-64CD-4119-89B7-2908E55948FC}"/>
    <cellStyle name="SAPBEXheaderItem 2 4 2" xfId="2205" xr:uid="{7EACD3F3-925B-4E3D-8362-C16F3BE508A6}"/>
    <cellStyle name="SAPBEXheaderItem 2 4 3" xfId="2968" xr:uid="{DD7D305A-3371-456F-BF75-8780CFF42C94}"/>
    <cellStyle name="SAPBEXheaderItem 2 5" xfId="1139" xr:uid="{4825E146-3C3E-43CD-8F0A-4A95AD3DA614}"/>
    <cellStyle name="SAPBEXheaderItem 2 5 2" xfId="2416" xr:uid="{6DB56F32-CEB4-4C9E-B0B7-2FDE5D99FA19}"/>
    <cellStyle name="SAPBEXheaderItem 2 5 3" xfId="1857" xr:uid="{06D0EFBA-9F79-4D9E-B34E-95232B046BC3}"/>
    <cellStyle name="SAPBEXheaderItem 2 6" xfId="2349" xr:uid="{631499AA-E4FD-4601-BDF5-C8C33E1CB58A}"/>
    <cellStyle name="SAPBEXheaderItem 2 7" xfId="3115" xr:uid="{686A005C-01DD-4C06-B2D2-A38083C0F9DC}"/>
    <cellStyle name="SAPBEXheaderItem 3" xfId="483" xr:uid="{F99507C8-FA94-48D4-AFA4-55276E18D38D}"/>
    <cellStyle name="SAPBEXheaderItem 4" xfId="484" xr:uid="{206C9925-8E83-43F0-9310-4A9BD58FC9ED}"/>
    <cellStyle name="SAPBEXheaderItem 4 2" xfId="822" xr:uid="{29DF0E74-33F8-413B-B90C-45D870BE4B7A}"/>
    <cellStyle name="SAPBEXheaderItem 4 2 2" xfId="1062" xr:uid="{7A417C8D-01B8-4416-8A5D-F6F451AC2934}"/>
    <cellStyle name="SAPBEXheaderItem 4 2 2 2" xfId="1929" xr:uid="{037161A6-09F3-422F-97AC-E87AF93A110F}"/>
    <cellStyle name="SAPBEXheaderItem 4 2 2 3" xfId="2085" xr:uid="{07781F83-1702-4C55-9706-715CD7CB1C4B}"/>
    <cellStyle name="SAPBEXheaderItem 4 2 3" xfId="1460" xr:uid="{F987F4DA-7796-43BE-B89F-686A9BF76D82}"/>
    <cellStyle name="SAPBEXheaderItem 4 2 3 2" xfId="1860" xr:uid="{5C394AA3-0525-4D70-A149-A5DD3FD08884}"/>
    <cellStyle name="SAPBEXheaderItem 4 2 3 3" xfId="2837" xr:uid="{A4A65A7A-92FF-42A5-8BBC-80920AD22734}"/>
    <cellStyle name="SAPBEXheaderItem 4 2 4" xfId="1567" xr:uid="{147D4A76-8240-40F8-A6EC-C78286F7022C}"/>
    <cellStyle name="SAPBEXheaderItem 4 2 5" xfId="3262" xr:uid="{4B2852D5-FB83-482B-A1B6-306EFFECF534}"/>
    <cellStyle name="SAPBEXheaderItem 4 3" xfId="1127" xr:uid="{6DA55255-1727-4DD9-A28D-850AF484BEEF}"/>
    <cellStyle name="SAPBEXheaderItem 4 3 2" xfId="2111" xr:uid="{B2072D3B-C4C4-46AD-97CC-51B18D0BEDC7}"/>
    <cellStyle name="SAPBEXheaderItem 4 3 3" xfId="2960" xr:uid="{BA2A01DF-FEA7-48EF-AAB1-D724E0256FF1}"/>
    <cellStyle name="SAPBEXheaderItem 4 4" xfId="1043" xr:uid="{EE82340B-451D-4FB5-839A-FD0C815FABA4}"/>
    <cellStyle name="SAPBEXheaderItem 4 4 2" xfId="2464" xr:uid="{A1519D55-450E-4A8F-BB4D-4D77853A93AC}"/>
    <cellStyle name="SAPBEXheaderItem 4 4 3" xfId="2916" xr:uid="{6FE85F5D-A08F-4203-9826-67CACDD186FC}"/>
    <cellStyle name="SAPBEXheaderItem 4 5" xfId="2135" xr:uid="{164A3033-E1C7-4041-9D6D-DE694C831B27}"/>
    <cellStyle name="SAPBEXheaderItem 4 6" xfId="2809" xr:uid="{9F9D99A6-CB00-4E6E-B59F-CCB38F2B9F61}"/>
    <cellStyle name="SAPBEXheaderItem 5" xfId="823" xr:uid="{E8DB4296-3537-4362-A796-BD6835F849AA}"/>
    <cellStyle name="SAPBEXheaderItem 5 2" xfId="896" xr:uid="{49547615-88E8-4A5C-A5C0-F3C1DBF07674}"/>
    <cellStyle name="SAPBEXheaderItem 5 2 2" xfId="2282" xr:uid="{E36CA2F8-5B7F-4E99-ABD7-ABBCA52B3C0D}"/>
    <cellStyle name="SAPBEXheaderItem 5 2 3" xfId="2472" xr:uid="{88E69C44-F204-421B-AC9D-C9BFE03ADD50}"/>
    <cellStyle name="SAPBEXheaderItem 5 3" xfId="1461" xr:uid="{07135182-5B65-407D-9379-AF707CC68FFE}"/>
    <cellStyle name="SAPBEXheaderItem 5 3 2" xfId="2153" xr:uid="{85536180-C2CA-42EA-84B9-464A4EF7C1CA}"/>
    <cellStyle name="SAPBEXheaderItem 5 3 3" xfId="2712" xr:uid="{813C768B-DC67-41B3-BD1D-7CF13F2660FD}"/>
    <cellStyle name="SAPBEXheaderItem 5 4" xfId="2507" xr:uid="{626B7EDF-1DE2-4BFC-85B2-2E00B65D90AB}"/>
    <cellStyle name="SAPBEXheaderItem 5 5" xfId="2358" xr:uid="{CE13E43B-5FF5-4CB1-B349-B89FE775CEAA}"/>
    <cellStyle name="SAPBEXheaderItem 6" xfId="1019" xr:uid="{CAB17BA7-028A-4EB5-B33F-9DFDBC1BB5CF}"/>
    <cellStyle name="SAPBEXheaderItem 6 2" xfId="2012" xr:uid="{6A2F3B55-923D-4350-829C-C4ECB4F73A83}"/>
    <cellStyle name="SAPBEXheaderItem 6 3" xfId="1533" xr:uid="{A59299D2-E1B2-478D-ABEB-FD94CF011FC3}"/>
    <cellStyle name="SAPBEXheaderItem 7" xfId="1273" xr:uid="{BC71CBD3-5043-4E19-9269-B4BD3C888B0D}"/>
    <cellStyle name="SAPBEXheaderItem 7 2" xfId="2264" xr:uid="{14A5FD07-038A-4456-85ED-EA1A18D57471}"/>
    <cellStyle name="SAPBEXheaderItem 7 3" xfId="2134" xr:uid="{74C9E7CF-88D5-446F-9514-89782E90C918}"/>
    <cellStyle name="SAPBEXheaderItem 8" xfId="1699" xr:uid="{71EEE4E1-1ADE-4943-AFC9-7F2F9A688BEA}"/>
    <cellStyle name="SAPBEXheaderItem 9" xfId="3123" xr:uid="{B38F4830-9322-45F1-B250-5CECB8A2FC42}"/>
    <cellStyle name="SAPBEXheaderItem_Actuals by Storm IO" xfId="485" xr:uid="{10654555-7614-46FD-B57F-928C4716199D}"/>
    <cellStyle name="SAPBEXheaderText" xfId="486" xr:uid="{A3CA05DA-0C44-4F10-A4C3-DABA1EF6981B}"/>
    <cellStyle name="SAPBEXheaderText 10" xfId="2800" xr:uid="{A600C7A0-A2D5-4E08-8725-57A7AF8BD521}"/>
    <cellStyle name="SAPBEXheaderText 2" xfId="487" xr:uid="{BC541831-3AB6-4DB1-902F-332FDF6D6C9F}"/>
    <cellStyle name="SAPBEXheaderText 2 2" xfId="488" xr:uid="{99BA1248-FE85-4FD8-959C-F579AAE47C19}"/>
    <cellStyle name="SAPBEXheaderText 2 3" xfId="824" xr:uid="{C5F368B6-D966-4910-AA7F-FD5925751AD9}"/>
    <cellStyle name="SAPBEXheaderText 2 3 2" xfId="1219" xr:uid="{7C043304-6850-4D5C-896C-00062559C9D3}"/>
    <cellStyle name="SAPBEXheaderText 2 3 2 2" xfId="2035" xr:uid="{937B04E8-07EB-4B80-8650-7A06DB6BD102}"/>
    <cellStyle name="SAPBEXheaderText 2 3 2 3" xfId="3304" xr:uid="{3CF233AE-B694-4162-B895-934E71E2E5F4}"/>
    <cellStyle name="SAPBEXheaderText 2 3 3" xfId="1462" xr:uid="{EC621BC2-B6BE-4F51-B172-C72EADCD9C38}"/>
    <cellStyle name="SAPBEXheaderText 2 3 3 2" xfId="1794" xr:uid="{F54EF486-D08A-419A-A734-F3E6543B678F}"/>
    <cellStyle name="SAPBEXheaderText 2 3 3 3" xfId="3031" xr:uid="{A1E6F6C4-725F-4AD5-84E7-9D04D988C070}"/>
    <cellStyle name="SAPBEXheaderText 2 3 4" xfId="1564" xr:uid="{E9F05FA7-4FBB-4D9C-AD71-313F740DB117}"/>
    <cellStyle name="SAPBEXheaderText 2 3 5" xfId="3265" xr:uid="{1FA7FD6E-D385-4F2A-BFDC-42B34F8FB710}"/>
    <cellStyle name="SAPBEXheaderText 2 4" xfId="1104" xr:uid="{57F08016-0D0F-4783-91B0-111F4506ED06}"/>
    <cellStyle name="SAPBEXheaderText 2 4 2" xfId="1525" xr:uid="{C25D58E5-1F3E-44F6-B858-8E44E3D33FA3}"/>
    <cellStyle name="SAPBEXheaderText 2 4 3" xfId="3296" xr:uid="{3421157C-FAF3-426E-AFF4-1E68132606CE}"/>
    <cellStyle name="SAPBEXheaderText 2 5" xfId="880" xr:uid="{2878199D-8DBF-4A88-9389-C813CF9ADB0A}"/>
    <cellStyle name="SAPBEXheaderText 2 5 2" xfId="2473" xr:uid="{8DDE7C6D-D5AC-4F1E-B8BE-E7687FF1ABA3}"/>
    <cellStyle name="SAPBEXheaderText 2 5 3" xfId="2625" xr:uid="{1FB83268-DD78-4D8D-9577-77CC57956C9C}"/>
    <cellStyle name="SAPBEXheaderText 2 6" xfId="1532" xr:uid="{F83013F0-7034-4C10-8DB2-E8CCAEF4F42E}"/>
    <cellStyle name="SAPBEXheaderText 2 7" xfId="3288" xr:uid="{929372FB-3EF0-4E9F-98CF-224F2D1015A2}"/>
    <cellStyle name="SAPBEXheaderText 3" xfId="489" xr:uid="{69430571-18EC-4EAA-A531-3DCF0D351DE5}"/>
    <cellStyle name="SAPBEXheaderText 4" xfId="490" xr:uid="{8E779122-3460-4F04-8AB9-D508278759D3}"/>
    <cellStyle name="SAPBEXheaderText 4 2" xfId="825" xr:uid="{7A5B4A71-06DC-4E87-B8AC-5DBFD1CBBE21}"/>
    <cellStyle name="SAPBEXheaderText 4 2 2" xfId="895" xr:uid="{06DEA5C9-BB11-4F88-BC61-CF6855B5C3C4}"/>
    <cellStyle name="SAPBEXheaderText 4 2 2 2" xfId="2237" xr:uid="{21FEA4BC-6605-4EED-8925-CA0010758DD5}"/>
    <cellStyle name="SAPBEXheaderText 4 2 2 3" xfId="2785" xr:uid="{646DC519-E9BF-443D-9743-6A735FAAAB24}"/>
    <cellStyle name="SAPBEXheaderText 4 2 3" xfId="1463" xr:uid="{83A896C2-D4AF-4C40-BBF3-51A401950DE8}"/>
    <cellStyle name="SAPBEXheaderText 4 2 3 2" xfId="1610" xr:uid="{BDDA469B-C7FB-4A4F-B7BF-DBFC9BC1DC70}"/>
    <cellStyle name="SAPBEXheaderText 4 2 3 3" xfId="3220" xr:uid="{C8FA71DC-489C-4AF1-9DC8-1CACA8871A56}"/>
    <cellStyle name="SAPBEXheaderText 4 2 4" xfId="1742" xr:uid="{6DE192BC-37D1-4A7C-9E11-1906AFBED5EC}"/>
    <cellStyle name="SAPBEXheaderText 4 2 5" xfId="3079" xr:uid="{BE2F32D2-ED40-46D4-8FE8-35A80C0DC693}"/>
    <cellStyle name="SAPBEXheaderText 4 3" xfId="1171" xr:uid="{7C0DDEDC-DE5E-4730-AEAE-CB2EA7082E87}"/>
    <cellStyle name="SAPBEXheaderText 4 3 2" xfId="2161" xr:uid="{0881D78B-E173-496C-85D7-23F8A7A8B21E}"/>
    <cellStyle name="SAPBEXheaderText 4 3 3" xfId="1817" xr:uid="{98E76413-51E8-416C-979C-8D800F4AA382}"/>
    <cellStyle name="SAPBEXheaderText 4 4" xfId="1056" xr:uid="{67578E41-E3B5-4EBC-B271-92A3064931E0}"/>
    <cellStyle name="SAPBEXheaderText 4 4 2" xfId="2103" xr:uid="{20653854-5A31-4860-8EDD-4759A7B46FC8}"/>
    <cellStyle name="SAPBEXheaderText 4 4 3" xfId="2979" xr:uid="{05FD5D54-FC80-4B55-9545-C9EB7FD3C0B9}"/>
    <cellStyle name="SAPBEXheaderText 4 5" xfId="2262" xr:uid="{3AB73E2C-6C75-45D6-BAB2-7836ADD7AA4A}"/>
    <cellStyle name="SAPBEXheaderText 4 6" xfId="2659" xr:uid="{6D08B230-87FD-4B11-89F5-AB02573B0A2C}"/>
    <cellStyle name="SAPBEXheaderText 5" xfId="639" xr:uid="{3302E3D7-350B-4F52-B398-B4B294CB8496}"/>
    <cellStyle name="SAPBEXheaderText 6" xfId="826" xr:uid="{85610B30-E6D6-4F1D-9DB7-B19AD5266720}"/>
    <cellStyle name="SAPBEXheaderText 6 2" xfId="1061" xr:uid="{84361398-E698-4EB2-A9B5-ADBD9C3FC1E7}"/>
    <cellStyle name="SAPBEXheaderText 6 2 2" xfId="1811" xr:uid="{0C6C8789-3934-459D-AB98-DB38C0C795D8}"/>
    <cellStyle name="SAPBEXheaderText 6 2 3" xfId="2989" xr:uid="{6C6FEC7D-256F-40D0-8AEF-AD8D907FA65B}"/>
    <cellStyle name="SAPBEXheaderText 6 3" xfId="1464" xr:uid="{6D458484-9A86-4BF9-81AB-F0064320EC9F}"/>
    <cellStyle name="SAPBEXheaderText 6 3 2" xfId="1732" xr:uid="{9088E59F-4486-47E7-942C-E5904C736C5D}"/>
    <cellStyle name="SAPBEXheaderText 6 3 3" xfId="3089" xr:uid="{77DC8842-EDDD-48EC-9F28-C459F021958B}"/>
    <cellStyle name="SAPBEXheaderText 6 4" xfId="1877" xr:uid="{6ED63741-BB66-473B-A749-2D284D4515DC}"/>
    <cellStyle name="SAPBEXheaderText 6 5" xfId="2770" xr:uid="{3F832D7B-BEB2-4678-B8F3-CF71BA9A7A65}"/>
    <cellStyle name="SAPBEXheaderText 7" xfId="1207" xr:uid="{ACBD6A09-6BD0-4944-B4CF-49D85C3E10DB}"/>
    <cellStyle name="SAPBEXheaderText 7 2" xfId="2160" xr:uid="{48C565FC-26EE-4D62-9671-EDDF80758031}"/>
    <cellStyle name="SAPBEXheaderText 7 3" xfId="2405" xr:uid="{5B5FCB68-4359-4796-86B8-96FDEEF8FBBA}"/>
    <cellStyle name="SAPBEXheaderText 8" xfId="934" xr:uid="{82EB0233-E3D0-4E75-AF71-0C08226EF10A}"/>
    <cellStyle name="SAPBEXheaderText 8 2" xfId="1806" xr:uid="{F448609F-84B4-40B8-8593-FBAA3D9C4701}"/>
    <cellStyle name="SAPBEXheaderText 8 3" xfId="3010" xr:uid="{22C344D9-B7D3-4575-BA41-568592C99C8C}"/>
    <cellStyle name="SAPBEXheaderText 9" xfId="2460" xr:uid="{29102FBE-D17C-4424-9391-A01CFD3139D8}"/>
    <cellStyle name="SAPBEXheaderText_Actuals by Storm IO" xfId="491" xr:uid="{AA040D7E-B81D-4E1B-BED6-BAFCF591F410}"/>
    <cellStyle name="SAPBEXHLevel0" xfId="492" xr:uid="{2CD7739B-D5FC-4E4B-B9CC-1AF9497068D7}"/>
    <cellStyle name="SAPBEXHLevel0 10" xfId="658" xr:uid="{168B2156-964A-443E-B576-70046E29A4A3}"/>
    <cellStyle name="SAPBEXHLevel0 10 2" xfId="967" xr:uid="{86196FBC-3DEE-47E1-9DE6-CDB15AC4C34B}"/>
    <cellStyle name="SAPBEXHLevel0 10 2 2" xfId="2166" xr:uid="{27C3F399-3083-4E99-B191-12E285CD732D}"/>
    <cellStyle name="SAPBEXHLevel0 10 2 3" xfId="2541" xr:uid="{2478581A-09CA-4437-9626-FB0D46D25D02}"/>
    <cellStyle name="SAPBEXHLevel0 10 3" xfId="1397" xr:uid="{FF65D4A7-F566-4095-BBF2-4B01BE888853}"/>
    <cellStyle name="SAPBEXHLevel0 10 3 2" xfId="1903" xr:uid="{99E90BC1-DE2D-4BB1-8B8E-03899BBB0644}"/>
    <cellStyle name="SAPBEXHLevel0 10 3 3" xfId="2697" xr:uid="{E15C0032-C67F-4A95-82D5-F7C395EC2CCC}"/>
    <cellStyle name="SAPBEXHLevel0 10 4" xfId="2283" xr:uid="{6E3B3099-422E-42CA-99A3-FAFB7A8E4608}"/>
    <cellStyle name="SAPBEXHLevel0 10 5" xfId="1535" xr:uid="{687F8E9C-067B-4265-82BE-C66F4ECF0BDC}"/>
    <cellStyle name="SAPBEXHLevel0 11" xfId="827" xr:uid="{0CC6130E-C17B-4467-94C6-5245CEBEC078}"/>
    <cellStyle name="SAPBEXHLevel0 11 2" xfId="1185" xr:uid="{3AB137C3-0396-4919-A114-5DE0D603EC4A}"/>
    <cellStyle name="SAPBEXHLevel0 11 2 2" xfId="1522" xr:uid="{2FCD0A30-84E0-4305-BF28-C2A37C42852F}"/>
    <cellStyle name="SAPBEXHLevel0 11 2 3" xfId="3301" xr:uid="{6399CE79-5F66-4E93-9221-48B5EC781A61}"/>
    <cellStyle name="SAPBEXHLevel0 11 3" xfId="1465" xr:uid="{2BA4482A-8750-4D07-82D3-AEF1A77CCE96}"/>
    <cellStyle name="SAPBEXHLevel0 11 3 2" xfId="2322" xr:uid="{A7392A3E-7E26-43D3-96C9-53E24E3F5041}"/>
    <cellStyle name="SAPBEXHLevel0 11 3 3" xfId="2713" xr:uid="{5D9A4322-722C-46F3-83C3-0635F1863C9E}"/>
    <cellStyle name="SAPBEXHLevel0 11 4" xfId="1681" xr:uid="{A7DE2AB0-DB82-4F2F-9D5E-C27563EE8EA7}"/>
    <cellStyle name="SAPBEXHLevel0 11 5" xfId="3143" xr:uid="{2676E956-7D8A-4953-AF72-E82D50FA4F28}"/>
    <cellStyle name="SAPBEXHLevel0 12" xfId="1001" xr:uid="{E036D757-9D20-4B6B-868D-1D282F99A098}"/>
    <cellStyle name="SAPBEXHLevel0 12 2" xfId="1977" xr:uid="{354FC59D-3D1F-44BB-A122-6ADCF516ECDB}"/>
    <cellStyle name="SAPBEXHLevel0 12 3" xfId="2431" xr:uid="{8E8023D9-2791-44EC-9983-48281E0B65C1}"/>
    <cellStyle name="SAPBEXHLevel0 13" xfId="935" xr:uid="{017C6F30-2548-4F21-B3B5-6FBD1DE4CC18}"/>
    <cellStyle name="SAPBEXHLevel0 13 2" xfId="2435" xr:uid="{6F75F7A0-AC7A-4901-B07A-A54EC0FD6FFB}"/>
    <cellStyle name="SAPBEXHLevel0 13 3" xfId="2767" xr:uid="{A355464F-1B8B-42C2-8340-3019C3B3A969}"/>
    <cellStyle name="SAPBEXHLevel0 14" xfId="2164" xr:uid="{A5432CF7-1E64-41B8-A50C-F0A582AEF028}"/>
    <cellStyle name="SAPBEXHLevel0 15" xfId="2549" xr:uid="{500D0099-9BA3-4FDF-863D-97347680DC93}"/>
    <cellStyle name="SAPBEXHLevel0 2" xfId="493" xr:uid="{78E9DA5E-ABF9-4586-B883-5483E1990ACE}"/>
    <cellStyle name="SAPBEXHLevel0 2 2" xfId="828" xr:uid="{CD8F4B38-9953-485B-A408-7296E5A0CC6F}"/>
    <cellStyle name="SAPBEXHLevel0 2 2 2" xfId="1092" xr:uid="{54F8ED88-7134-48CD-9B03-C0EAF5487E91}"/>
    <cellStyle name="SAPBEXHLevel0 2 2 2 2" xfId="1605" xr:uid="{6129C19A-6D50-41EA-9858-F8958A0E3961}"/>
    <cellStyle name="SAPBEXHLevel0 2 2 2 3" xfId="3226" xr:uid="{C0E435A5-D190-41EA-841E-0B82DAC64254}"/>
    <cellStyle name="SAPBEXHLevel0 2 2 3" xfId="1466" xr:uid="{2269627B-2CDF-4B6A-AA28-3085882EE4D4}"/>
    <cellStyle name="SAPBEXHLevel0 2 2 3 2" xfId="2604" xr:uid="{A9FF6324-B06F-4B34-8041-710EF0207D6F}"/>
    <cellStyle name="SAPBEXHLevel0 2 2 3 3" xfId="2872" xr:uid="{AC26465A-6DFE-4309-BF1D-5C5329C77F39}"/>
    <cellStyle name="SAPBEXHLevel0 2 2 4" xfId="2661" xr:uid="{AED1ECA5-5ACA-4FB9-AEFB-0B0FD51EBCE8}"/>
    <cellStyle name="SAPBEXHLevel0 2 2 5" xfId="2469" xr:uid="{08F6E453-08A4-49AB-88E2-9B6AC03E12FA}"/>
    <cellStyle name="SAPBEXHLevel0 2 3" xfId="1169" xr:uid="{177D5EFD-6675-41A5-9D4E-B84BB55F6110}"/>
    <cellStyle name="SAPBEXHLevel0 2 3 2" xfId="2063" xr:uid="{FDD4BE03-FB4F-44B7-AD9F-769806748205}"/>
    <cellStyle name="SAPBEXHLevel0 2 3 3" xfId="3023" xr:uid="{3C4E680A-B8EB-4E69-89DE-62430F07B2DD}"/>
    <cellStyle name="SAPBEXHLevel0 2 4" xfId="1195" xr:uid="{804FA1C1-6415-4935-8138-50B4A181ED3C}"/>
    <cellStyle name="SAPBEXHLevel0 2 4 2" xfId="2637" xr:uid="{87388C11-C465-4BB4-A4B4-E48ED4827149}"/>
    <cellStyle name="SAPBEXHLevel0 2 4 3" xfId="2013" xr:uid="{23159860-5DF4-42C3-A9B2-A6856EAE0C74}"/>
    <cellStyle name="SAPBEXHLevel0 2 5" xfId="2515" xr:uid="{95E0A35D-42D2-4E8E-A4C0-F7831DCE279B}"/>
    <cellStyle name="SAPBEXHLevel0 2 6" xfId="1735" xr:uid="{5158904E-D51B-46E9-B2DA-A866C98F70C2}"/>
    <cellStyle name="SAPBEXHLevel0 3" xfId="494" xr:uid="{2570EE29-0056-431A-9BE1-AAF7426D5EE4}"/>
    <cellStyle name="SAPBEXHLevel0 3 2" xfId="1163" xr:uid="{87A6CAFE-548F-4770-9D9C-D4B298064AAC}"/>
    <cellStyle name="SAPBEXHLevel0 3 2 2" xfId="2211" xr:uid="{FF34B532-6BCA-4C03-A1BE-87EAB73C4675}"/>
    <cellStyle name="SAPBEXHLevel0 3 2 3" xfId="2851" xr:uid="{8EDC33F6-7352-4098-B511-7AD506EE693F}"/>
    <cellStyle name="SAPBEXHLevel0 3 3" xfId="911" xr:uid="{CE038A44-25BB-4647-9266-A3134A0B7C1F}"/>
    <cellStyle name="SAPBEXHLevel0 3 3 2" xfId="2330" xr:uid="{EF92493E-D888-4B96-95D4-A2E7CA3ECB60}"/>
    <cellStyle name="SAPBEXHLevel0 3 3 3" xfId="2887" xr:uid="{9CC86DA8-F3D6-46F2-8CC4-9720FAC04EA2}"/>
    <cellStyle name="SAPBEXHLevel0 3 4" xfId="2510" xr:uid="{CCF1EAF8-FED9-44F3-B2A1-35A6278C0722}"/>
    <cellStyle name="SAPBEXHLevel0 3 5" xfId="2617" xr:uid="{04786E45-D728-4C15-ADB1-AC5C6CE73904}"/>
    <cellStyle name="SAPBEXHLevel0 4" xfId="495" xr:uid="{0EBB0FDC-CF6B-4B20-8F1F-7D8DA99AA860}"/>
    <cellStyle name="SAPBEXHLevel0 4 2" xfId="496" xr:uid="{46EC3601-BDA3-414A-BA64-BC0BCED75A9F}"/>
    <cellStyle name="SAPBEXHLevel0 4 2 2" xfId="1018" xr:uid="{B07F093A-7D35-43BD-ABF5-663F24E8D6D3}"/>
    <cellStyle name="SAPBEXHLevel0 4 2 2 2" xfId="1743" xr:uid="{6F86879A-9132-4F70-AB26-F7D141F101AC}"/>
    <cellStyle name="SAPBEXHLevel0 4 2 2 3" xfId="3078" xr:uid="{72630EB1-3A7E-45DF-86DB-63204390DDC3}"/>
    <cellStyle name="SAPBEXHLevel0 4 2 3" xfId="1217" xr:uid="{01FBCD3D-7254-4270-B0B8-7F6BD35EFDFE}"/>
    <cellStyle name="SAPBEXHLevel0 4 2 3 2" xfId="2606" xr:uid="{0E4D1042-19AA-4BA7-B69B-32A6388F383E}"/>
    <cellStyle name="SAPBEXHLevel0 4 2 3 3" xfId="2855" xr:uid="{685E6EE6-58C3-40D8-AD83-0CAE9C338F86}"/>
    <cellStyle name="SAPBEXHLevel0 4 2 4" xfId="1868" xr:uid="{C4D996C9-D6C6-40E1-9440-EAD9F7A6350B}"/>
    <cellStyle name="SAPBEXHLevel0 4 2 5" xfId="2805" xr:uid="{E1179406-0DB1-4B00-A112-C47DA74D5225}"/>
    <cellStyle name="SAPBEXHLevel0 4 3" xfId="1000" xr:uid="{EF146184-2C93-4DD3-B73C-090AC4E67D69}"/>
    <cellStyle name="SAPBEXHLevel0 4 3 2" xfId="2258" xr:uid="{1A73F188-B6A9-4092-87D0-251864238736}"/>
    <cellStyle name="SAPBEXHLevel0 4 3 3" xfId="2414" xr:uid="{8F9BF625-7C78-46D0-B6B7-1A9756BA0F42}"/>
    <cellStyle name="SAPBEXHLevel0 4 4" xfId="1083" xr:uid="{BB892A93-6ED3-490E-98A5-8A20136A52D7}"/>
    <cellStyle name="SAPBEXHLevel0 4 4 2" xfId="1526" xr:uid="{B6B14F9C-9D67-429F-9D9A-29D8A9AE6547}"/>
    <cellStyle name="SAPBEXHLevel0 4 4 3" xfId="3295" xr:uid="{97B37C8A-69F9-45A6-ADFB-3D3AF6A5A173}"/>
    <cellStyle name="SAPBEXHLevel0 4 5" xfId="2286" xr:uid="{21855B78-E2FF-412C-90F1-0D62D6547F8B}"/>
    <cellStyle name="SAPBEXHLevel0 4 6" xfId="2516" xr:uid="{1979013F-0D8C-4D0A-8BE9-1CFAF11FF32A}"/>
    <cellStyle name="SAPBEXHLevel0 4_Actuals by Storm IO" xfId="497" xr:uid="{AA4AEAB4-08AD-4F9F-9E7E-83F3B43F3C52}"/>
    <cellStyle name="SAPBEXHLevel0 5" xfId="498" xr:uid="{FFA45207-2B57-408D-AB7D-BFA59433A655}"/>
    <cellStyle name="SAPBEXHLevel0 5 2" xfId="1126" xr:uid="{2ECED719-DAAC-4D19-848F-8180F7F6367D}"/>
    <cellStyle name="SAPBEXHLevel0 5 2 2" xfId="1523" xr:uid="{80B65124-E9A7-400D-A9E0-4225950E821B}"/>
    <cellStyle name="SAPBEXHLevel0 5 2 3" xfId="3299" xr:uid="{4088CEB3-A62B-437F-BB1F-885963694DA8}"/>
    <cellStyle name="SAPBEXHLevel0 5 3" xfId="905" xr:uid="{A9013845-6BB8-4BFA-A4C8-784CCFB72E62}"/>
    <cellStyle name="SAPBEXHLevel0 5 3 2" xfId="2538" xr:uid="{7C5CB624-BE1B-4A33-ADB3-0904D20658DC}"/>
    <cellStyle name="SAPBEXHLevel0 5 3 3" xfId="2664" xr:uid="{15075D94-F851-4003-A306-67032A712A5F}"/>
    <cellStyle name="SAPBEXHLevel0 5 4" xfId="2008" xr:uid="{0B769CAA-C2A7-4C01-821A-3A921A88BA38}"/>
    <cellStyle name="SAPBEXHLevel0 5 5" xfId="2586" xr:uid="{24B14350-678B-43FA-8FDD-34589934338C}"/>
    <cellStyle name="SAPBEXHLevel0 6" xfId="499" xr:uid="{894B2CA9-634E-471B-AAD2-CDAA6F6A1153}"/>
    <cellStyle name="SAPBEXHLevel0 6 2" xfId="829" xr:uid="{69FEA4DD-5698-4D13-A956-C079BEF40DA3}"/>
    <cellStyle name="SAPBEXHLevel0 6 2 2" xfId="1096" xr:uid="{23DA6D22-B504-4A7C-B566-D8555D59BC1B}"/>
    <cellStyle name="SAPBEXHLevel0 6 2 2 2" xfId="1778" xr:uid="{AA996251-1A3A-4FA5-8286-249105790493}"/>
    <cellStyle name="SAPBEXHLevel0 6 2 2 3" xfId="3049" xr:uid="{D842D84F-4204-4A53-B012-E8C40D69A5D4}"/>
    <cellStyle name="SAPBEXHLevel0 6 2 3" xfId="1467" xr:uid="{2B6A5DC9-61D5-4958-B571-8C0A10B253E7}"/>
    <cellStyle name="SAPBEXHLevel0 6 2 3 2" xfId="1656" xr:uid="{32C5E4A9-D74F-4327-BE1D-37E2CD194E31}"/>
    <cellStyle name="SAPBEXHLevel0 6 2 3 3" xfId="3170" xr:uid="{61EBB8CF-B865-4C6D-B018-B43DD5340E22}"/>
    <cellStyle name="SAPBEXHLevel0 6 2 4" xfId="2318" xr:uid="{5A0A014E-DAFD-4F68-A409-39FB51CD1D73}"/>
    <cellStyle name="SAPBEXHLevel0 6 2 5" xfId="2801" xr:uid="{2E19520F-22F2-439B-BAB5-8A5DB8C4D397}"/>
    <cellStyle name="SAPBEXHLevel0 6 3" xfId="1153" xr:uid="{88AFC331-EABC-44FE-B784-AFD6ACA52CF5}"/>
    <cellStyle name="SAPBEXHLevel0 6 3 2" xfId="1892" xr:uid="{CB874E06-6DDA-4710-8B6D-C106C44F65A2}"/>
    <cellStyle name="SAPBEXHLevel0 6 3 3" xfId="2734" xr:uid="{345CD044-4289-47B8-B5C9-AEFE72E075BA}"/>
    <cellStyle name="SAPBEXHLevel0 6 4" xfId="948" xr:uid="{26F8B553-1D72-4821-AECC-9E93DFE4C6E6}"/>
    <cellStyle name="SAPBEXHLevel0 6 4 2" xfId="2315" xr:uid="{92D609DD-60B0-4DBF-9298-4FB84A986EE2}"/>
    <cellStyle name="SAPBEXHLevel0 6 4 3" xfId="1870" xr:uid="{8DD53AE5-5DBB-4671-AA9E-3E0482B3AC0B}"/>
    <cellStyle name="SAPBEXHLevel0 6 5" xfId="2171" xr:uid="{3591D3EA-4F42-4F8F-923A-E112AE8E93DC}"/>
    <cellStyle name="SAPBEXHLevel0 6 6" xfId="2553" xr:uid="{79289227-25DA-4851-8A25-F36909721A03}"/>
    <cellStyle name="SAPBEXHLevel0 7" xfId="640" xr:uid="{7389A721-C899-41B1-ACD8-96E44F3EBF0D}"/>
    <cellStyle name="SAPBEXHLevel0 7 2" xfId="984" xr:uid="{02674DB6-3A3E-418E-98E4-D36F9F3F5764}"/>
    <cellStyle name="SAPBEXHLevel0 7 2 2" xfId="2127" xr:uid="{FC70D679-A2E9-43DD-9D7B-226037B0179D}"/>
    <cellStyle name="SAPBEXHLevel0 7 2 3" xfId="2845" xr:uid="{26942137-B2E3-4419-AB17-4916484F7617}"/>
    <cellStyle name="SAPBEXHLevel0 7 3" xfId="1379" xr:uid="{5B9E0551-4B6B-461C-B6CC-FC27F3FF1916}"/>
    <cellStyle name="SAPBEXHLevel0 7 3 2" xfId="2596" xr:uid="{C16C4EFB-F8BA-4069-8CDA-4CC824859906}"/>
    <cellStyle name="SAPBEXHLevel0 7 3 3" xfId="2953" xr:uid="{526B1856-AFA3-4F78-BFEC-5B82C33D191E}"/>
    <cellStyle name="SAPBEXHLevel0 7 4" xfId="2116" xr:uid="{4B039372-9B96-40BC-BA83-196E039348EB}"/>
    <cellStyle name="SAPBEXHLevel0 7 5" xfId="2930" xr:uid="{B0BC593C-088E-4EE4-AEC6-866E437D30FC}"/>
    <cellStyle name="SAPBEXHLevel0 8" xfId="659" xr:uid="{9CDFB549-3720-46FF-8853-AE195111EF12}"/>
    <cellStyle name="SAPBEXHLevel0 8 2" xfId="1259" xr:uid="{BAACFF03-A22A-4E3F-B3BC-4ECA6F0398DE}"/>
    <cellStyle name="SAPBEXHLevel0 8 2 2" xfId="1759" xr:uid="{EC94A781-01A6-45CE-8957-62E17974B6DA}"/>
    <cellStyle name="SAPBEXHLevel0 8 2 3" xfId="3064" xr:uid="{F797050A-FB27-466E-A742-4BA2BCBDF2A2}"/>
    <cellStyle name="SAPBEXHLevel0 8 3" xfId="1398" xr:uid="{B9C9B1A0-1CFB-4826-A5F1-E3D1A0C793C7}"/>
    <cellStyle name="SAPBEXHLevel0 8 3 2" xfId="2057" xr:uid="{34D76018-1D00-4E81-9F53-4CFA0B3526CD}"/>
    <cellStyle name="SAPBEXHLevel0 8 3 3" xfId="3100" xr:uid="{1C9B748A-B12E-475E-B5EA-CF4119B24144}"/>
    <cellStyle name="SAPBEXHLevel0 8 4" xfId="2178" xr:uid="{ED9880F6-07F0-4DC9-B641-22226EC6F21C}"/>
    <cellStyle name="SAPBEXHLevel0 8 5" xfId="1937" xr:uid="{1119EA3C-FA1C-4BB4-AD65-8A4A9DE915B0}"/>
    <cellStyle name="SAPBEXHLevel0 9" xfId="630" xr:uid="{194EB4EB-47C7-41E3-96A0-9CA136873D5B}"/>
    <cellStyle name="SAPBEXHLevel0 9 2" xfId="1081" xr:uid="{F86B8E3F-65A8-4CDD-98C4-E57BE9482EB0}"/>
    <cellStyle name="SAPBEXHLevel0 9 2 2" xfId="1675" xr:uid="{2C732D1A-537D-4EE6-A31D-BCC7633CE525}"/>
    <cellStyle name="SAPBEXHLevel0 9 2 3" xfId="3149" xr:uid="{56B6CE97-157D-4AD6-8DE1-4977B0488ECB}"/>
    <cellStyle name="SAPBEXHLevel0 9 3" xfId="1371" xr:uid="{3F19F6B3-D27D-4739-B90C-D81D5D30795D}"/>
    <cellStyle name="SAPBEXHLevel0 9 3 2" xfId="2156" xr:uid="{ACE7C96D-4AAA-4DB3-A3FC-F6D0EC570DF9}"/>
    <cellStyle name="SAPBEXHLevel0 9 3 3" xfId="2691" xr:uid="{A7B315AF-0752-408D-BEB7-FE1047067FCB}"/>
    <cellStyle name="SAPBEXHLevel0 9 4" xfId="2300" xr:uid="{1C7ED669-A5CE-4ED4-8F9F-74DA4FFE51EC}"/>
    <cellStyle name="SAPBEXHLevel0 9 5" xfId="2731" xr:uid="{53BB19E2-FF41-480B-B372-05B28226473C}"/>
    <cellStyle name="SAPBEXHLevel0_Actuals by Storm IO" xfId="500" xr:uid="{ABFD70E2-CB2A-43FC-B152-D4572E91E5C5}"/>
    <cellStyle name="SAPBEXHLevel0X" xfId="501" xr:uid="{AF805CAE-B168-4A2A-91B8-1D12F619E7AC}"/>
    <cellStyle name="SAPBEXHLevel0X 10" xfId="632" xr:uid="{62F7CB9C-12A7-46FD-9F11-FD30E70EF67C}"/>
    <cellStyle name="SAPBEXHLevel0X 10 2" xfId="985" xr:uid="{5896688A-1126-46F2-B637-33DAAAB3885E}"/>
    <cellStyle name="SAPBEXHLevel0X 10 2 2" xfId="2335" xr:uid="{8A746FAB-D104-4868-85AC-C267C15EE355}"/>
    <cellStyle name="SAPBEXHLevel0X 10 2 3" xfId="2897" xr:uid="{3BF40D01-C5E2-4F21-8B29-6CD46416F3E2}"/>
    <cellStyle name="SAPBEXHLevel0X 10 3" xfId="1373" xr:uid="{5AF5E305-8E99-48AE-9F7B-0DD4379F78A8}"/>
    <cellStyle name="SAPBEXHLevel0X 10 3 2" xfId="2605" xr:uid="{1A7F35AE-CFA1-4987-82A5-5F464B252F1A}"/>
    <cellStyle name="SAPBEXHLevel0X 10 3 3" xfId="2864" xr:uid="{621A415F-D10A-4552-BC88-86E7C3D0ABC9}"/>
    <cellStyle name="SAPBEXHLevel0X 10 4" xfId="1716" xr:uid="{9ACFC294-4369-4094-A427-611E9819B6AF}"/>
    <cellStyle name="SAPBEXHLevel0X 10 5" xfId="3104" xr:uid="{14155CCF-2C92-4D54-80B4-57CE7984B75E}"/>
    <cellStyle name="SAPBEXHLevel0X 11" xfId="830" xr:uid="{A7A5D93E-8C45-4A71-8EC5-2C20AAA9B75B}"/>
    <cellStyle name="SAPBEXHLevel0X 11 2" xfId="1082" xr:uid="{56BF0342-8C4C-4ACD-B7F8-EF6A96B02A88}"/>
    <cellStyle name="SAPBEXHLevel0X 11 2 2" xfId="1548" xr:uid="{525254E8-B4D8-4283-B837-40B56639DCC0}"/>
    <cellStyle name="SAPBEXHLevel0X 11 2 3" xfId="3280" xr:uid="{92CC46E6-4165-46ED-AD3B-CD4E2A2EC76A}"/>
    <cellStyle name="SAPBEXHLevel0X 11 3" xfId="1468" xr:uid="{0EA57F94-EAE6-4E80-895D-EC598CF37686}"/>
    <cellStyle name="SAPBEXHLevel0X 11 3 2" xfId="2028" xr:uid="{C3C98C6C-2CDF-4223-84B2-0B8397805B97}"/>
    <cellStyle name="SAPBEXHLevel0X 11 3 3" xfId="3318" xr:uid="{04D205BD-54EB-48C6-85D9-BC5302747DDC}"/>
    <cellStyle name="SAPBEXHLevel0X 11 4" xfId="2383" xr:uid="{75C83E98-60CE-4781-9BFF-B03C810CCE8F}"/>
    <cellStyle name="SAPBEXHLevel0X 11 5" xfId="2518" xr:uid="{AEF9896F-4CFA-46EE-A3F1-B96DA70F2F8E}"/>
    <cellStyle name="SAPBEXHLevel0X 12" xfId="999" xr:uid="{1572FA6E-50EC-4274-8834-A975CF98FA2D}"/>
    <cellStyle name="SAPBEXHLevel0X 12 2" xfId="2118" xr:uid="{CACBC9E5-FC43-4738-A3DF-B757251DDA74}"/>
    <cellStyle name="SAPBEXHLevel0X 12 3" xfId="2913" xr:uid="{A1FE19AE-D690-4672-B21E-C13D03DD1893}"/>
    <cellStyle name="SAPBEXHLevel0X 13" xfId="937" xr:uid="{E89CE615-E13D-4E65-9D98-D40DF073FAD9}"/>
    <cellStyle name="SAPBEXHLevel0X 13 2" xfId="1537" xr:uid="{9E8F0315-818E-44B3-92AE-959D3FC8A560}"/>
    <cellStyle name="SAPBEXHLevel0X 13 3" xfId="3287" xr:uid="{241681D4-E987-4AEF-AFC4-37ACC1096FAB}"/>
    <cellStyle name="SAPBEXHLevel0X 14" xfId="2192" xr:uid="{10CE99E1-F3FD-4EF8-B24A-AED8555E1D48}"/>
    <cellStyle name="SAPBEXHLevel0X 15" xfId="2666" xr:uid="{00B515F5-F796-415C-9DFD-E606C9E0363A}"/>
    <cellStyle name="SAPBEXHLevel0X 2" xfId="502" xr:uid="{8AEAD2A7-C618-43A8-8943-1AC059DCE5A3}"/>
    <cellStyle name="SAPBEXHLevel0X 2 2" xfId="503" xr:uid="{A500AEE4-BF89-42C7-BB50-42CAC65729E9}"/>
    <cellStyle name="SAPBEXHLevel0X 2 2 2" xfId="832" xr:uid="{EC0600F5-BB7C-4128-8F82-6A89AF89DDA4}"/>
    <cellStyle name="SAPBEXHLevel0X 2 2 2 2" xfId="1009" xr:uid="{65813168-FF58-46F9-9555-0598779438A9}"/>
    <cellStyle name="SAPBEXHLevel0X 2 2 2 2 2" xfId="1849" xr:uid="{A174F1FD-7B89-4A59-9700-420508E6928E}"/>
    <cellStyle name="SAPBEXHLevel0X 2 2 2 2 3" xfId="2879" xr:uid="{9F560FF0-0D12-4E49-93C7-2F424CBBB71A}"/>
    <cellStyle name="SAPBEXHLevel0X 2 2 2 3" xfId="1470" xr:uid="{A0470A94-6AC9-4AA1-983D-414D8BEBDF39}"/>
    <cellStyle name="SAPBEXHLevel0X 2 2 2 3 2" xfId="1543" xr:uid="{42F221BD-7D1E-4853-8339-DEDCDC5729B5}"/>
    <cellStyle name="SAPBEXHLevel0X 2 2 2 3 3" xfId="3285" xr:uid="{E1DABB40-E714-49D3-B1C5-4EF33CD7FF86}"/>
    <cellStyle name="SAPBEXHLevel0X 2 2 2 4" xfId="1752" xr:uid="{3F3064E2-8F51-469B-BBFA-456FC84874BE}"/>
    <cellStyle name="SAPBEXHLevel0X 2 2 2 5" xfId="3070" xr:uid="{CEE11433-60DD-46AC-B846-EC19B8914898}"/>
    <cellStyle name="SAPBEXHLevel0X 2 2 3" xfId="1124" xr:uid="{308AE207-5B6A-408C-A1AD-2D42441066B5}"/>
    <cellStyle name="SAPBEXHLevel0X 2 2 3 2" xfId="2607" xr:uid="{CB88F394-771A-4C74-972D-0BE4B6887A19}"/>
    <cellStyle name="SAPBEXHLevel0X 2 2 3 3" xfId="2850" xr:uid="{8B103317-C9B9-4D68-A8B7-C20D41482CAB}"/>
    <cellStyle name="SAPBEXHLevel0X 2 2 4" xfId="1275" xr:uid="{B3DD2852-488E-4ACA-AC6C-4F3FAC5A5EAC}"/>
    <cellStyle name="SAPBEXHLevel0X 2 2 4 2" xfId="2224" xr:uid="{F64E02E7-9A45-4383-B172-7836B9B11DBA}"/>
    <cellStyle name="SAPBEXHLevel0X 2 2 4 3" xfId="2745" xr:uid="{FF05F7A6-F102-4967-A0AE-49A370A858B7}"/>
    <cellStyle name="SAPBEXHLevel0X 2 2 5" xfId="1920" xr:uid="{EBE452FF-52D5-411B-8418-7FF5B12D1926}"/>
    <cellStyle name="SAPBEXHLevel0X 2 2 6" xfId="1712" xr:uid="{47A0C4B9-9106-4A36-BBAB-97C92C539F6A}"/>
    <cellStyle name="SAPBEXHLevel0X 2 3" xfId="831" xr:uid="{C8DED7E5-7FD8-438D-B310-0A35F3C3462A}"/>
    <cellStyle name="SAPBEXHLevel0X 2 3 2" xfId="1022" xr:uid="{B8BB150F-AF37-4DA2-A3AA-38B2525F9029}"/>
    <cellStyle name="SAPBEXHLevel0X 2 3 2 2" xfId="2005" xr:uid="{28F5C1A4-FAE0-4BB3-8787-14A9861DDA08}"/>
    <cellStyle name="SAPBEXHLevel0X 2 3 2 3" xfId="2655" xr:uid="{A034B20C-85A4-4F01-96C5-6B5F9023708E}"/>
    <cellStyle name="SAPBEXHLevel0X 2 3 3" xfId="1469" xr:uid="{4866AC92-58D2-418C-83C5-A6E5BB0C61B8}"/>
    <cellStyle name="SAPBEXHLevel0X 2 3 3 2" xfId="2362" xr:uid="{0756D778-159A-40EC-8A44-0D0A5CC07EB7}"/>
    <cellStyle name="SAPBEXHLevel0X 2 3 3 3" xfId="2952" xr:uid="{BE941AB1-63A5-459B-8813-C2496D5E592D}"/>
    <cellStyle name="SAPBEXHLevel0X 2 3 4" xfId="1702" xr:uid="{22B7B582-6AEC-4941-9CFF-7FA9F1FDB0EB}"/>
    <cellStyle name="SAPBEXHLevel0X 2 3 5" xfId="3122" xr:uid="{BE2DC84B-C011-4BE0-B9FE-AD6E56128D5B}"/>
    <cellStyle name="SAPBEXHLevel0X 2 4" xfId="1125" xr:uid="{EA68295E-221C-4B68-95A0-8F887FF736B2}"/>
    <cellStyle name="SAPBEXHLevel0X 2 4 2" xfId="1671" xr:uid="{5287908E-FBB8-4C65-88AD-2E9D565D24FB}"/>
    <cellStyle name="SAPBEXHLevel0X 2 4 3" xfId="3153" xr:uid="{15FF39A7-4B0A-464B-9D28-04F7B75ED3E1}"/>
    <cellStyle name="SAPBEXHLevel0X 2 5" xfId="1218" xr:uid="{CB047ADC-7813-48FB-9519-B958C651AAF7}"/>
    <cellStyle name="SAPBEXHLevel0X 2 5 2" xfId="1668" xr:uid="{2092EEDA-845F-450A-9B9B-396B98AE3A9B}"/>
    <cellStyle name="SAPBEXHLevel0X 2 5 3" xfId="3158" xr:uid="{8E7E10A4-B02C-4816-BA9D-5CAC1B30A0BC}"/>
    <cellStyle name="SAPBEXHLevel0X 2 6" xfId="2418" xr:uid="{4B4D47C7-185E-4800-8A87-E30F4FD3D65E}"/>
    <cellStyle name="SAPBEXHLevel0X 2 7" xfId="2924" xr:uid="{2E17E351-1F60-4EEA-A4ED-3FB22DEC8D22}"/>
    <cellStyle name="SAPBEXHLevel0X 2_Actuals by Storm IO" xfId="504" xr:uid="{5B150F37-F79C-4E31-8389-675C17D71C47}"/>
    <cellStyle name="SAPBEXHLevel0X 3" xfId="505" xr:uid="{0861B2AF-D1AD-46C8-814C-25203C75C934}"/>
    <cellStyle name="SAPBEXHLevel0X 3 2" xfId="998" xr:uid="{D0850875-AACE-461D-BE29-73CBD600F361}"/>
    <cellStyle name="SAPBEXHLevel0X 3 2 2" xfId="2230" xr:uid="{8B17C76F-925A-4DC9-84B2-A4637403042F}"/>
    <cellStyle name="SAPBEXHLevel0X 3 2 3" xfId="2935" xr:uid="{49F160B1-57A5-4B38-9818-44262F2DCDB5}"/>
    <cellStyle name="SAPBEXHLevel0X 3 3" xfId="1045" xr:uid="{B213532B-7044-4D22-957F-3205CF4C6A8B}"/>
    <cellStyle name="SAPBEXHLevel0X 3 3 2" xfId="1766" xr:uid="{AB4978F2-309E-4278-8C5F-BECC83628C76}"/>
    <cellStyle name="SAPBEXHLevel0X 3 3 3" xfId="3059" xr:uid="{DB5FCCD5-2B35-413A-8F79-CA5F4B540BAD}"/>
    <cellStyle name="SAPBEXHLevel0X 3 4" xfId="2628" xr:uid="{CD5F9945-7A84-40EF-9D6D-7B4550438B8A}"/>
    <cellStyle name="SAPBEXHLevel0X 3 5" xfId="2728" xr:uid="{4E695FA8-4019-48D3-A894-532066C8FD7A}"/>
    <cellStyle name="SAPBEXHLevel0X 4" xfId="506" xr:uid="{CDF6629D-7AB7-4135-AB95-876D37D49347}"/>
    <cellStyle name="SAPBEXHLevel0X 4 2" xfId="507" xr:uid="{50CCD3A3-B52A-458B-A674-EAEAAA01ECC1}"/>
    <cellStyle name="SAPBEXHLevel0X 4 2 2" xfId="1033" xr:uid="{1112FE52-AF80-4CB3-9E8F-E4F03EBAFD92}"/>
    <cellStyle name="SAPBEXHLevel0X 4 2 2 2" xfId="2285" xr:uid="{6A672297-ECB1-4274-81AD-391F0B7FD9FA}"/>
    <cellStyle name="SAPBEXHLevel0X 4 2 2 3" xfId="3112" xr:uid="{D327771B-A447-4012-9EDF-3B332B011F66}"/>
    <cellStyle name="SAPBEXHLevel0X 4 2 3" xfId="1213" xr:uid="{E7715C40-F667-439E-BBC9-7E7A3A0C7277}"/>
    <cellStyle name="SAPBEXHLevel0X 4 2 3 2" xfId="1667" xr:uid="{7D2AA4A0-E198-4131-94F4-A76436F2A6F4}"/>
    <cellStyle name="SAPBEXHLevel0X 4 2 3 3" xfId="3159" xr:uid="{AB57E7FA-6E73-4365-80C5-035867F68FFA}"/>
    <cellStyle name="SAPBEXHLevel0X 4 2 4" xfId="2663" xr:uid="{EA108A0F-535E-4D47-B4B3-5341E6261496}"/>
    <cellStyle name="SAPBEXHLevel0X 4 2 5" xfId="2569" xr:uid="{B1778813-0E80-4C26-8518-A5AB40A4CEA0}"/>
    <cellStyle name="SAPBEXHLevel0X 4 3" xfId="972" xr:uid="{4CBE6F4F-D28B-4CEF-8288-74B15A2AE2D1}"/>
    <cellStyle name="SAPBEXHLevel0X 4 3 2" xfId="1863" xr:uid="{46C945FC-08D1-4156-BC41-FB108399853E}"/>
    <cellStyle name="SAPBEXHLevel0X 4 3 3" xfId="2822" xr:uid="{936C5A23-17DE-4D19-B0A4-79DE884F3C93}"/>
    <cellStyle name="SAPBEXHLevel0X 4 4" xfId="973" xr:uid="{33497D3C-E2BF-422C-BF13-F2E2B1F68BF9}"/>
    <cellStyle name="SAPBEXHLevel0X 4 4 2" xfId="1601" xr:uid="{844646A8-4DE3-4C5B-8710-0603EC1A6AB3}"/>
    <cellStyle name="SAPBEXHLevel0X 4 4 3" xfId="3230" xr:uid="{56A68AAF-BBE7-4DA5-AF15-2A3E8650E343}"/>
    <cellStyle name="SAPBEXHLevel0X 4 5" xfId="2232" xr:uid="{628B70D9-6490-4CA9-8D23-F1AF81DEA5DE}"/>
    <cellStyle name="SAPBEXHLevel0X 4 6" xfId="2911" xr:uid="{BBBCE30B-E970-428D-89FC-94377D8E76FA}"/>
    <cellStyle name="SAPBEXHLevel0X 5" xfId="508" xr:uid="{3C633C8A-8DFE-428D-87A4-F17AD782EC28}"/>
    <cellStyle name="SAPBEXHLevel0X 5 2" xfId="947" xr:uid="{D4792464-5FF8-44FE-97F0-9043F438799F}"/>
    <cellStyle name="SAPBEXHLevel0X 5 2 2" xfId="2068" xr:uid="{060B254B-C58A-45AE-9E0D-30F10A51F108}"/>
    <cellStyle name="SAPBEXHLevel0X 5 2 3" xfId="3017" xr:uid="{E2A0553E-3244-49F0-9545-BE78F14A3932}"/>
    <cellStyle name="SAPBEXHLevel0X 5 3" xfId="938" xr:uid="{D8BD4A00-6626-4904-AF0E-069F270C8353}"/>
    <cellStyle name="SAPBEXHLevel0X 5 3 2" xfId="2445" xr:uid="{6BEFCFE2-706B-4E63-B6AA-F9C02A879068}"/>
    <cellStyle name="SAPBEXHLevel0X 5 3 3" xfId="1875" xr:uid="{0A5D2F1B-B126-42F3-A6E5-1D2C5CC39BA5}"/>
    <cellStyle name="SAPBEXHLevel0X 5 4" xfId="2619" xr:uid="{15987BDA-922E-4B9A-88A2-4EEDCAD470C6}"/>
    <cellStyle name="SAPBEXHLevel0X 5 5" xfId="2778" xr:uid="{508DDC72-4449-4B9E-8EE9-B6860CCCAB50}"/>
    <cellStyle name="SAPBEXHLevel0X 6" xfId="641" xr:uid="{6DDB3766-2639-4907-8E68-68077F04223D}"/>
    <cellStyle name="SAPBEXHLevel0X 6 2" xfId="1016" xr:uid="{61401884-ECD9-47E8-B070-B16D8AD5E78F}"/>
    <cellStyle name="SAPBEXHLevel0X 6 2 2" xfId="2483" xr:uid="{FEB4B49A-78FF-4144-A0E9-A6C60C27AFA7}"/>
    <cellStyle name="SAPBEXHLevel0X 6 2 3" xfId="2768" xr:uid="{F0526C88-EF25-45D7-A79F-2DDC89343172}"/>
    <cellStyle name="SAPBEXHLevel0X 6 3" xfId="1380" xr:uid="{D248A549-BFEF-4424-91DE-69D7D8173595}"/>
    <cellStyle name="SAPBEXHLevel0X 6 3 2" xfId="1623" xr:uid="{D8947531-A63A-4971-9CA5-C3F3304E9128}"/>
    <cellStyle name="SAPBEXHLevel0X 6 3 3" xfId="3205" xr:uid="{2D08FD19-1C52-4DCB-960F-777453E89DB9}"/>
    <cellStyle name="SAPBEXHLevel0X 6 4" xfId="1745" xr:uid="{8E8F83D9-DEBA-487A-9119-DF91223E1287}"/>
    <cellStyle name="SAPBEXHLevel0X 6 5" xfId="3076" xr:uid="{8AD34748-7766-4E54-AA79-13EB3AF7A208}"/>
    <cellStyle name="SAPBEXHLevel0X 7" xfId="660" xr:uid="{46BE6DE8-CBC4-46F3-B645-4FDDE5228022}"/>
    <cellStyle name="SAPBEXHLevel0X 7 2" xfId="1050" xr:uid="{FDA25135-7CFC-4D2D-9A2C-9E1A13A1449D}"/>
    <cellStyle name="SAPBEXHLevel0X 7 2 2" xfId="1551" xr:uid="{3240A6BB-2E66-4E82-B7B5-021C00F92683}"/>
    <cellStyle name="SAPBEXHLevel0X 7 2 3" xfId="3277" xr:uid="{085E4222-E87B-480C-904E-E599C91E3A42}"/>
    <cellStyle name="SAPBEXHLevel0X 7 3" xfId="1399" xr:uid="{6DA16570-5E53-43E1-A95D-D90A911D8E38}"/>
    <cellStyle name="SAPBEXHLevel0X 7 3 2" xfId="1620" xr:uid="{F79BF5C1-CBAF-4FF3-9EB0-E2869A894C52}"/>
    <cellStyle name="SAPBEXHLevel0X 7 3 3" xfId="3208" xr:uid="{CCA98210-E31F-4010-A92B-6CCA0A7BAB0E}"/>
    <cellStyle name="SAPBEXHLevel0X 7 4" xfId="2170" xr:uid="{C7351D06-25BA-4977-A336-CD0B0D4521B3}"/>
    <cellStyle name="SAPBEXHLevel0X 7 5" xfId="1538" xr:uid="{BB65F1AE-D2EB-47E7-BCF7-8B7B2664BB20}"/>
    <cellStyle name="SAPBEXHLevel0X 8" xfId="631" xr:uid="{C3D509DE-718A-43B6-96A6-4478E5AA168B}"/>
    <cellStyle name="SAPBEXHLevel0X 8 2" xfId="976" xr:uid="{DD3805BB-1A38-42E5-A11A-F87F63DAD4B2}"/>
    <cellStyle name="SAPBEXHLevel0X 8 2 2" xfId="1578" xr:uid="{8CE81842-BEC9-4546-9581-4A5206B1D6B8}"/>
    <cellStyle name="SAPBEXHLevel0X 8 2 3" xfId="3254" xr:uid="{706ABA7B-D610-41B7-9D28-434D2F3528A9}"/>
    <cellStyle name="SAPBEXHLevel0X 8 3" xfId="1372" xr:uid="{3F177C4B-B08B-4E51-BE5F-407929E08C73}"/>
    <cellStyle name="SAPBEXHLevel0X 8 3 2" xfId="2323" xr:uid="{219BF278-4177-4DD0-901B-B84C17FBFB6F}"/>
    <cellStyle name="SAPBEXHLevel0X 8 3 3" xfId="2692" xr:uid="{7BBFFF97-8A43-47FE-86E7-FEDB668C447D}"/>
    <cellStyle name="SAPBEXHLevel0X 8 4" xfId="2226" xr:uid="{561F469A-DB45-466D-B625-814EC6EE8C2F}"/>
    <cellStyle name="SAPBEXHLevel0X 8 5" xfId="2806" xr:uid="{75FD187F-3C40-4F83-AF49-EBD487FFAEF8}"/>
    <cellStyle name="SAPBEXHLevel0X 9" xfId="661" xr:uid="{4E532117-831B-4351-8529-B0F1F105C42E}"/>
    <cellStyle name="SAPBEXHLevel0X 9 2" xfId="1173" xr:uid="{75D58290-1E50-4D92-ACD0-3C012FC45E7C}"/>
    <cellStyle name="SAPBEXHLevel0X 9 2 2" xfId="1757" xr:uid="{805BD360-167B-4A32-BCE5-74C62A22C294}"/>
    <cellStyle name="SAPBEXHLevel0X 9 2 3" xfId="3065" xr:uid="{C216B64A-3256-44CF-914A-74FEA0E9DBD4}"/>
    <cellStyle name="SAPBEXHLevel0X 9 3" xfId="1400" xr:uid="{6127659B-75A1-4F58-98C8-0AED550E699D}"/>
    <cellStyle name="SAPBEXHLevel0X 9 3 2" xfId="1902" xr:uid="{3123FB1A-0E00-41D0-9F0F-2EAC8B8968C3}"/>
    <cellStyle name="SAPBEXHLevel0X 9 3 3" xfId="2698" xr:uid="{820CE7D6-9E9F-4142-BAD3-CD52F4F18689}"/>
    <cellStyle name="SAPBEXHLevel0X 9 4" xfId="2585" xr:uid="{54BBF336-6438-4954-9BC3-DB58E5946C5C}"/>
    <cellStyle name="SAPBEXHLevel0X 9 5" xfId="1999" xr:uid="{60B3583A-863F-4631-9381-9F7451C58758}"/>
    <cellStyle name="SAPBEXHLevel0X_Actuals by Storm IO" xfId="509" xr:uid="{803D8D26-FA0D-4D82-9F23-27EB37C78719}"/>
    <cellStyle name="SAPBEXHLevel1" xfId="510" xr:uid="{7BB79A67-6F6F-4CB7-A139-6FACF5F3EAFE}"/>
    <cellStyle name="SAPBEXHLevel1 10" xfId="1276" xr:uid="{2AB3CBBE-5915-424C-BFEC-11831712A8C2}"/>
    <cellStyle name="SAPBEXHLevel1 10 2" xfId="1809" xr:uid="{EC0DD7F3-CF54-4F8F-B12E-50F7767B10F0}"/>
    <cellStyle name="SAPBEXHLevel1 10 3" xfId="2999" xr:uid="{5EF96731-FE09-47FE-AB54-428744F75E92}"/>
    <cellStyle name="SAPBEXHLevel1 11" xfId="2181" xr:uid="{F50A69C6-DD5A-476A-9C30-37143962E0E0}"/>
    <cellStyle name="SAPBEXHLevel1 12" xfId="2390" xr:uid="{B56B564D-5CB4-4509-88EC-A951CD0E0D36}"/>
    <cellStyle name="SAPBEXHLevel1 2" xfId="511" xr:uid="{BDD5BB16-5A07-4FC6-BA6B-DDD5E934584D}"/>
    <cellStyle name="SAPBEXHLevel1 2 2" xfId="833" xr:uid="{77C66407-5B13-4E6C-BF2D-001EEF14EA31}"/>
    <cellStyle name="SAPBEXHLevel1 2 2 2" xfId="1184" xr:uid="{612B9760-37AB-44F3-90DA-A325B5E05485}"/>
    <cellStyle name="SAPBEXHLevel1 2 2 2 2" xfId="1669" xr:uid="{475AB7E6-98BB-4501-9960-16AAB2E7B2A5}"/>
    <cellStyle name="SAPBEXHLevel1 2 2 2 3" xfId="3155" xr:uid="{B6D89D46-D8FD-4A37-B1C4-DDEC83F949D0}"/>
    <cellStyle name="SAPBEXHLevel1 2 2 3" xfId="1471" xr:uid="{A3C24DF9-5112-460F-A9C8-F3F7E0D2EDEC}"/>
    <cellStyle name="SAPBEXHLevel1 2 2 3 2" xfId="1611" xr:uid="{7BEC266A-AA36-417D-BB2B-99BB22E0122E}"/>
    <cellStyle name="SAPBEXHLevel1 2 2 3 3" xfId="3219" xr:uid="{6E56F634-7B49-443C-8666-5C7E77437962}"/>
    <cellStyle name="SAPBEXHLevel1 2 2 4" xfId="2561" xr:uid="{CCDB4C54-2A79-46F2-AC86-A007FBE022ED}"/>
    <cellStyle name="SAPBEXHLevel1 2 2 5" xfId="2443" xr:uid="{BE91F450-5966-4859-BAE1-D438D62EC5DE}"/>
    <cellStyle name="SAPBEXHLevel1 2 3" xfId="1244" xr:uid="{255231C6-33B9-4236-9371-186B546C729A}"/>
    <cellStyle name="SAPBEXHLevel1 2 3 2" xfId="1590" xr:uid="{633CC95A-ABE7-4719-904F-7EE690B336A3}"/>
    <cellStyle name="SAPBEXHLevel1 2 3 3" xfId="3239" xr:uid="{4579A54E-B765-40AB-8954-A43F54496B29}"/>
    <cellStyle name="SAPBEXHLevel1 2 4" xfId="1140" xr:uid="{F8543BC5-3F5C-4C7B-A052-5B8BC521E361}"/>
    <cellStyle name="SAPBEXHLevel1 2 4 2" xfId="2191" xr:uid="{CFA136E1-7BE0-49A4-8498-D4356FA1E872}"/>
    <cellStyle name="SAPBEXHLevel1 2 4 3" xfId="2959" xr:uid="{0B5B6E0A-6A86-441C-9E0A-CFEB42C3DCD6}"/>
    <cellStyle name="SAPBEXHLevel1 2 5" xfId="2210" xr:uid="{CDE8EF69-9810-46B1-A179-4C8C1394C3CD}"/>
    <cellStyle name="SAPBEXHLevel1 2 6" xfId="2808" xr:uid="{7760C647-64C7-4B60-8031-CA2474C832FA}"/>
    <cellStyle name="SAPBEXHLevel1 3" xfId="512" xr:uid="{6D56B302-DBA2-49B1-978F-8314C19E4830}"/>
    <cellStyle name="SAPBEXHLevel1 3 2" xfId="964" xr:uid="{9C4E07C2-93DD-4EAE-93DF-391D549FFF15}"/>
    <cellStyle name="SAPBEXHLevel1 3 2 2" xfId="2217" xr:uid="{73B5542E-9826-4E07-A69B-EDD6F217D35C}"/>
    <cellStyle name="SAPBEXHLevel1 3 2 3" xfId="2402" xr:uid="{1EFC7FEB-3066-4F1C-8A39-E0F45D9D6F78}"/>
    <cellStyle name="SAPBEXHLevel1 3 3" xfId="1141" xr:uid="{0D3D36C2-03E5-41AE-88EA-968564B7E019}"/>
    <cellStyle name="SAPBEXHLevel1 3 3 2" xfId="1651" xr:uid="{1902052F-D810-42C2-A62C-18E3C9E93CB6}"/>
    <cellStyle name="SAPBEXHLevel1 3 3 3" xfId="3175" xr:uid="{2AB67CBB-23CB-4A2F-871A-FDF92CB5908B}"/>
    <cellStyle name="SAPBEXHLevel1 3 4" xfId="2448" xr:uid="{CD1CC395-310D-48CD-95EE-1A051B1AEB29}"/>
    <cellStyle name="SAPBEXHLevel1 3 5" xfId="2934" xr:uid="{D8C9C367-0E54-4F99-AD34-1C8C345C0179}"/>
    <cellStyle name="SAPBEXHLevel1 4" xfId="513" xr:uid="{E8F46B48-7648-44B4-82E3-EC9A442492C0}"/>
    <cellStyle name="SAPBEXHLevel1 4 2" xfId="514" xr:uid="{0B09316E-F28C-424F-B6E4-EBEEE9D79F73}"/>
    <cellStyle name="SAPBEXHLevel1 4 2 2" xfId="1245" xr:uid="{1C37320A-5112-4AEE-BD01-07C46BDBE371}"/>
    <cellStyle name="SAPBEXHLevel1 4 2 2 2" xfId="1884" xr:uid="{CE125CBC-DBCA-4D87-B3C8-DA9EF23F60F8}"/>
    <cellStyle name="SAPBEXHLevel1 4 2 2 3" xfId="2757" xr:uid="{D9E8ABF2-5944-425B-8DFD-C4081EE42C6F}"/>
    <cellStyle name="SAPBEXHLevel1 4 2 3" xfId="1277" xr:uid="{560D49FE-6E83-4209-A8B4-A0C83E3ABEDE}"/>
    <cellStyle name="SAPBEXHLevel1 4 2 3 2" xfId="1589" xr:uid="{CAD30D0F-CCC1-4822-BA96-BD0DB39C6AF7}"/>
    <cellStyle name="SAPBEXHLevel1 4 2 3 3" xfId="3240" xr:uid="{38581503-C37C-4CE9-A0AA-89B57CCCB7C3}"/>
    <cellStyle name="SAPBEXHLevel1 4 2 4" xfId="2039" xr:uid="{A9F352B5-DA04-474F-ACFE-55E7F23B5609}"/>
    <cellStyle name="SAPBEXHLevel1 4 2 5" xfId="3290" xr:uid="{A61963B7-166D-4B24-82FE-58C4B41BA4E1}"/>
    <cellStyle name="SAPBEXHLevel1 4 3" xfId="958" xr:uid="{9EA0CF16-8002-4C28-91D7-97A0F4D99338}"/>
    <cellStyle name="SAPBEXHLevel1 4 3 2" xfId="1874" xr:uid="{2976A566-0429-45F8-BFC2-80C94C742245}"/>
    <cellStyle name="SAPBEXHLevel1 4 3 3" xfId="2781" xr:uid="{618BB7F3-5DEB-4BDC-BEEC-2C6852816809}"/>
    <cellStyle name="SAPBEXHLevel1 4 4" xfId="1156" xr:uid="{C15C685A-E4ED-46A2-B017-E45E4CAE0FC3}"/>
    <cellStyle name="SAPBEXHLevel1 4 4 2" xfId="2496" xr:uid="{8F2A0A8E-9396-47E5-A1D0-836C0AF6F658}"/>
    <cellStyle name="SAPBEXHLevel1 4 4 3" xfId="2759" xr:uid="{7CC69811-7655-4360-B47F-975BB24DC54B}"/>
    <cellStyle name="SAPBEXHLevel1 4 5" xfId="1815" xr:uid="{0325CAF3-3BB7-4AF2-BA7B-0AD10581C174}"/>
    <cellStyle name="SAPBEXHLevel1 4 6" xfId="2966" xr:uid="{94DC3760-736A-429A-ADA7-2DBA1B9BC288}"/>
    <cellStyle name="SAPBEXHLevel1 5" xfId="515" xr:uid="{7AE96950-CDE9-48E9-973B-0BBD1937D651}"/>
    <cellStyle name="SAPBEXHLevel1 5 2" xfId="1122" xr:uid="{CA396B0C-7CBC-4AEF-862B-C1AB79E8943C}"/>
    <cellStyle name="SAPBEXHLevel1 5 2 2" xfId="2453" xr:uid="{864954D4-8F20-42E2-9643-5329A747462F}"/>
    <cellStyle name="SAPBEXHLevel1 5 2 3" xfId="2331" xr:uid="{3801D9B5-93F9-48AE-A412-99B4DA6D591F}"/>
    <cellStyle name="SAPBEXHLevel1 5 3" xfId="982" xr:uid="{568B258D-60AD-4769-8D1B-7B559F1D7B4A}"/>
    <cellStyle name="SAPBEXHLevel1 5 3 2" xfId="2366" xr:uid="{E11AA1A1-D4BB-44FD-B48C-2BA1C8858B3F}"/>
    <cellStyle name="SAPBEXHLevel1 5 3 3" xfId="2183" xr:uid="{AFF6943D-7DDA-428F-AE28-899793E88F3A}"/>
    <cellStyle name="SAPBEXHLevel1 5 4" xfId="1970" xr:uid="{6A9A4B05-6FF1-477A-9666-54E28973C179}"/>
    <cellStyle name="SAPBEXHLevel1 5 5" xfId="2493" xr:uid="{468BD4DD-69C2-4093-90ED-6797418F51B8}"/>
    <cellStyle name="SAPBEXHLevel1 6" xfId="516" xr:uid="{375BA5C0-E0D5-4D69-8FAD-EF99265D43C1}"/>
    <cellStyle name="SAPBEXHLevel1 6 2" xfId="834" xr:uid="{5D849474-566E-45A4-AA89-FEF8DA403540}"/>
    <cellStyle name="SAPBEXHLevel1 6 2 2" xfId="1168" xr:uid="{814EB61D-FA4D-4F11-8E34-45A568D1CC47}"/>
    <cellStyle name="SAPBEXHLevel1 6 2 2 2" xfId="2359" xr:uid="{59724BC5-E8A8-4BB7-B287-1CD2C6FED109}"/>
    <cellStyle name="SAPBEXHLevel1 6 2 2 3" xfId="2306" xr:uid="{6734AE54-874A-4AC0-9093-D43BD11D9F01}"/>
    <cellStyle name="SAPBEXHLevel1 6 2 3" xfId="1472" xr:uid="{336B09E5-45E9-475A-9BB7-CD172832DA18}"/>
    <cellStyle name="SAPBEXHLevel1 6 2 3 2" xfId="2478" xr:uid="{889A32E7-59B9-4B55-896B-1A3BFF73E5CA}"/>
    <cellStyle name="SAPBEXHLevel1 6 2 3 3" xfId="2714" xr:uid="{D7A98B34-5C09-43A0-AA38-968E2C9E43EE}"/>
    <cellStyle name="SAPBEXHLevel1 6 2 4" xfId="2228" xr:uid="{6CDFA017-C1B0-4C3D-9E70-06470A016B6A}"/>
    <cellStyle name="SAPBEXHLevel1 6 2 5" xfId="2922" xr:uid="{AA03010A-6864-4EAE-83C8-78E1C82C4389}"/>
    <cellStyle name="SAPBEXHLevel1 6 3" xfId="1121" xr:uid="{62335B59-6303-49C3-9B6D-6831C5A7F717}"/>
    <cellStyle name="SAPBEXHLevel1 6 3 2" xfId="1833" xr:uid="{841B48AF-E6A3-40A0-A43F-FD62E2CF8063}"/>
    <cellStyle name="SAPBEXHLevel1 6 3 3" xfId="2939" xr:uid="{7D484BBA-8B8C-4174-8CD4-C3FD1FCB896B}"/>
    <cellStyle name="SAPBEXHLevel1 6 4" xfId="1214" xr:uid="{F2454F70-039B-468F-9351-47DB830B3CCD}"/>
    <cellStyle name="SAPBEXHLevel1 6 4 2" xfId="1520" xr:uid="{591C0C60-22A4-4E8B-A4A2-BBFF824CEE61}"/>
    <cellStyle name="SAPBEXHLevel1 6 4 3" xfId="3305" xr:uid="{B3230886-5B5F-46E7-91AA-45DFC1375288}"/>
    <cellStyle name="SAPBEXHLevel1 6 5" xfId="2509" xr:uid="{326D7EC3-DAE3-4B1D-98E4-E3CB74359172}"/>
    <cellStyle name="SAPBEXHLevel1 6 6" xfId="2520" xr:uid="{B58337C6-E682-4030-801A-0B090D666911}"/>
    <cellStyle name="SAPBEXHLevel1 7" xfId="642" xr:uid="{2EF29C3C-5406-4595-9491-08C128679B20}"/>
    <cellStyle name="SAPBEXHLevel1 7 2" xfId="1154" xr:uid="{653FB61D-6468-4BEA-BC6D-CE28B1BD7BCF}"/>
    <cellStyle name="SAPBEXHLevel1 7 2 2" xfId="1826" xr:uid="{57A59F63-22A1-452B-938B-DC5062ABE68E}"/>
    <cellStyle name="SAPBEXHLevel1 7 2 3" xfId="2947" xr:uid="{CDB353C6-235E-486F-8E1B-5F71AD6B3546}"/>
    <cellStyle name="SAPBEXHLevel1 7 3" xfId="1381" xr:uid="{A0B17A99-C38F-401C-BE79-67EC5E234C73}"/>
    <cellStyle name="SAPBEXHLevel1 7 3 2" xfId="2633" xr:uid="{71AFC992-F4F1-4704-A028-32FC9C66FE98}"/>
    <cellStyle name="SAPBEXHLevel1 7 3 3" xfId="2694" xr:uid="{BEB3B7F6-5C18-4192-A0D9-5C9D1563E609}"/>
    <cellStyle name="SAPBEXHLevel1 7 4" xfId="2197" xr:uid="{BBC9FCCC-575D-4AF6-8043-28378DBD8B63}"/>
    <cellStyle name="SAPBEXHLevel1 7 5" xfId="2888" xr:uid="{A57A3177-B1DE-4505-ADEF-0876811E7F65}"/>
    <cellStyle name="SAPBEXHLevel1 8" xfId="835" xr:uid="{22020293-9C51-47BD-A3B3-513B7CE2CF66}"/>
    <cellStyle name="SAPBEXHLevel1 8 2" xfId="1105" xr:uid="{825630EE-1E59-4057-87A2-D47BC3322546}"/>
    <cellStyle name="SAPBEXHLevel1 8 2 2" xfId="2399" xr:uid="{1EC06CD8-C487-4912-9178-C0D671B73422}"/>
    <cellStyle name="SAPBEXHLevel1 8 2 3" xfId="2830" xr:uid="{BAC6308C-B7BA-4884-BDB8-1D9D3758C1CB}"/>
    <cellStyle name="SAPBEXHLevel1 8 3" xfId="1473" xr:uid="{EDA22C7D-18BC-4702-874C-A1BD5813EE89}"/>
    <cellStyle name="SAPBEXHLevel1 8 3 2" xfId="2630" xr:uid="{9B773ADB-1404-4281-A455-B36E41D58F86}"/>
    <cellStyle name="SAPBEXHLevel1 8 3 3" xfId="2715" xr:uid="{2C519B2C-7459-4635-9648-76E3472FDA9C}"/>
    <cellStyle name="SAPBEXHLevel1 8 4" xfId="1948" xr:uid="{E691DCB4-6CC6-4994-8E5B-A3A54D589A65}"/>
    <cellStyle name="SAPBEXHLevel1 8 5" xfId="1574" xr:uid="{2B09CC2A-65A5-491F-A233-33F03B00DB40}"/>
    <cellStyle name="SAPBEXHLevel1 9" xfId="1123" xr:uid="{ACB20880-4F14-4741-A26D-229618A4027E}"/>
    <cellStyle name="SAPBEXHLevel1 9 2" xfId="2308" xr:uid="{53B934AE-B410-484C-97B0-EB35E3D4D3BF}"/>
    <cellStyle name="SAPBEXHLevel1 9 3" xfId="1878" xr:uid="{C517A58E-C1CB-40D7-8B95-08B86ABA2ED1}"/>
    <cellStyle name="SAPBEXHLevel1_Actuals by Storm IO" xfId="517" xr:uid="{60270443-0E82-45E7-85BA-9F823EAFF37C}"/>
    <cellStyle name="SAPBEXHLevel1X" xfId="518" xr:uid="{8A7B31E7-1142-4ACE-9B7A-20090408E83E}"/>
    <cellStyle name="SAPBEXHLevel1X 10" xfId="635" xr:uid="{2DD08EC2-85AB-4001-A9BC-1DAE93A58BAC}"/>
    <cellStyle name="SAPBEXHLevel1X 10 2" xfId="1203" xr:uid="{F979B458-2E6E-4B69-9B14-F086A9D7F7B2}"/>
    <cellStyle name="SAPBEXHLevel1X 10 2 2" xfId="1521" xr:uid="{473C323D-96D2-4957-AB57-A08B9EC1C878}"/>
    <cellStyle name="SAPBEXHLevel1X 10 2 3" xfId="3303" xr:uid="{C5EF64FC-92D2-4FFF-BA55-1323695A26EA}"/>
    <cellStyle name="SAPBEXHLevel1X 10 3" xfId="1376" xr:uid="{113DAFF4-81A9-443A-801B-FC83150B047B}"/>
    <cellStyle name="SAPBEXHLevel1X 10 3 2" xfId="2061" xr:uid="{A42E59FD-1131-41F3-B924-602A48222FC7}"/>
    <cellStyle name="SAPBEXHLevel1X 10 3 3" xfId="3027" xr:uid="{C547A586-0189-4D14-AB4A-DED7407E06E9}"/>
    <cellStyle name="SAPBEXHLevel1X 10 4" xfId="2624" xr:uid="{0DFF02E1-C9FB-4202-86D1-C98CA7B1A0C2}"/>
    <cellStyle name="SAPBEXHLevel1X 10 5" xfId="2755" xr:uid="{F5BCEF7D-8171-461C-9969-818D441571FB}"/>
    <cellStyle name="SAPBEXHLevel1X 11" xfId="836" xr:uid="{3D217EC2-EA04-4C90-A545-019F71B831AD}"/>
    <cellStyle name="SAPBEXHLevel1X 11 2" xfId="1086" xr:uid="{4C8754CD-E751-4EF3-A3A6-27632518DCDA}"/>
    <cellStyle name="SAPBEXHLevel1X 11 2 2" xfId="2115" xr:uid="{7F827337-B312-47B4-9B56-3A737F4CEB97}"/>
    <cellStyle name="SAPBEXHLevel1X 11 2 3" xfId="2932" xr:uid="{2EC1D48B-8670-40CA-9D45-3404B7250DFA}"/>
    <cellStyle name="SAPBEXHLevel1X 11 3" xfId="1474" xr:uid="{0954597E-5CDC-48B7-BB2B-1E64B448DD7B}"/>
    <cellStyle name="SAPBEXHLevel1X 11 3 2" xfId="2277" xr:uid="{8CC34C99-8402-4648-B6A1-57E7C01AD9E5}"/>
    <cellStyle name="SAPBEXHLevel1X 11 3 3" xfId="2716" xr:uid="{0F4775F5-3627-4830-B0E1-EFE23BD99CA8}"/>
    <cellStyle name="SAPBEXHLevel1X 11 4" xfId="2620" xr:uid="{07449E2C-2235-4111-A728-D72F011EEB6D}"/>
    <cellStyle name="SAPBEXHLevel1X 11 5" xfId="2774" xr:uid="{DA6AB61F-7C79-42DF-915B-2730FAFD9217}"/>
    <cellStyle name="SAPBEXHLevel1X 12" xfId="1243" xr:uid="{D28575B5-4A0E-4929-9081-1400FEC2E6C0}"/>
    <cellStyle name="SAPBEXHLevel1X 12 2" xfId="1848" xr:uid="{3D6188CC-A7D2-48C5-B604-5B64027AC41E}"/>
    <cellStyle name="SAPBEXHLevel1X 12 3" xfId="2880" xr:uid="{44A65733-98E1-4263-9F62-B5247DA00F8E}"/>
    <cellStyle name="SAPBEXHLevel1X 13" xfId="939" xr:uid="{214C7C3C-8786-4703-A82A-506E9E578A5C}"/>
    <cellStyle name="SAPBEXHLevel1X 13 2" xfId="2326" xr:uid="{DCCBD6A2-55CA-480D-85E4-72DF28501800}"/>
    <cellStyle name="SAPBEXHLevel1X 13 3" xfId="2451" xr:uid="{5F06A902-2E00-486A-B7D3-9CC510A82FDB}"/>
    <cellStyle name="SAPBEXHLevel1X 14" xfId="2446" xr:uid="{73311A6E-0E10-4AE2-B702-49A02F6F13F6}"/>
    <cellStyle name="SAPBEXHLevel1X 15" xfId="1982" xr:uid="{DFEAEF08-4880-440F-8F31-D8A529073B4C}"/>
    <cellStyle name="SAPBEXHLevel1X 2" xfId="519" xr:uid="{E14CBC51-92AC-416A-ADF1-AC886F1DB237}"/>
    <cellStyle name="SAPBEXHLevel1X 2 2" xfId="520" xr:uid="{DB4A14A8-C29D-4572-AEA9-9C9348E05AC7}"/>
    <cellStyle name="SAPBEXHLevel1X 2 2 2" xfId="838" xr:uid="{815DD65D-7D6D-4068-B817-45C8DD7F4BF8}"/>
    <cellStyle name="SAPBEXHLevel1X 2 2 2 2" xfId="1286" xr:uid="{DA271A4E-1ACA-4461-8986-B948BAEDAF1C}"/>
    <cellStyle name="SAPBEXHLevel1X 2 2 2 2 2" xfId="1573" xr:uid="{CCD5ABDE-7603-43FF-B4E3-5ADEFA014FD5}"/>
    <cellStyle name="SAPBEXHLevel1X 2 2 2 2 3" xfId="3258" xr:uid="{22AC30F4-3B47-4EB8-917E-E6A21E7B7EBB}"/>
    <cellStyle name="SAPBEXHLevel1X 2 2 2 3" xfId="1476" xr:uid="{5C3C0AB9-C42D-4F9C-A452-756CE80AE900}"/>
    <cellStyle name="SAPBEXHLevel1X 2 2 2 3 2" xfId="1679" xr:uid="{5A819C89-480E-41D5-9A78-270E5FDFD57B}"/>
    <cellStyle name="SAPBEXHLevel1X 2 2 2 3 3" xfId="3145" xr:uid="{4F0ED2D2-11A2-4C19-9C89-88D19EEF3DCF}"/>
    <cellStyle name="SAPBEXHLevel1X 2 2 2 4" xfId="2651" xr:uid="{5DEDE12D-4AD1-45EA-BF3D-D24CFFB60FAC}"/>
    <cellStyle name="SAPBEXHLevel1X 2 2 2 5" xfId="2622" xr:uid="{50508163-2FF5-455B-A6EF-7188E5B1F86A}"/>
    <cellStyle name="SAPBEXHLevel1X 2 2 3" xfId="942" xr:uid="{581F0BC8-08D6-4C9F-90B4-EC6814876C80}"/>
    <cellStyle name="SAPBEXHLevel1X 2 2 3 2" xfId="2138" xr:uid="{FE4480A8-D493-4589-A4BB-C1CFF385BFD5}"/>
    <cellStyle name="SAPBEXHLevel1X 2 2 3 3" xfId="2797" xr:uid="{3E87F7BE-F0F6-4F6D-94AD-B8DE26274500}"/>
    <cellStyle name="SAPBEXHLevel1X 2 2 4" xfId="1278" xr:uid="{1E6F745B-9C94-4B72-A045-D3AF173BA56C}"/>
    <cellStyle name="SAPBEXHLevel1X 2 2 4 2" xfId="1883" xr:uid="{B21DE1CA-1844-4E65-A7AB-48F0611BC863}"/>
    <cellStyle name="SAPBEXHLevel1X 2 2 4 3" xfId="2758" xr:uid="{8DED3A62-E1A3-43D3-97C4-2C2225EBD039}"/>
    <cellStyle name="SAPBEXHLevel1X 2 2 5" xfId="1688" xr:uid="{738BB818-6D7A-44AD-B2B7-71353E3EF945}"/>
    <cellStyle name="SAPBEXHLevel1X 2 2 6" xfId="3137" xr:uid="{F245B06B-A93D-42E0-9318-F2D3B5F17AFA}"/>
    <cellStyle name="SAPBEXHLevel1X 2 3" xfId="837" xr:uid="{E146AC31-4D2E-421A-9AF0-B82554627B99}"/>
    <cellStyle name="SAPBEXHLevel1X 2 3 2" xfId="978" xr:uid="{FAC64105-CEEE-4DB5-BF53-3C24801705DE}"/>
    <cellStyle name="SAPBEXHLevel1X 2 3 2 2" xfId="2363" xr:uid="{6D969498-CD45-4D40-B7DC-F8F74AD789ED}"/>
    <cellStyle name="SAPBEXHLevel1X 2 3 2 3" xfId="1536" xr:uid="{B755270E-A831-4D3C-A96B-907613745E1A}"/>
    <cellStyle name="SAPBEXHLevel1X 2 3 3" xfId="1475" xr:uid="{5D90882D-D282-43C7-81DF-42C0A7C9D531}"/>
    <cellStyle name="SAPBEXHLevel1X 2 3 3 2" xfId="2123" xr:uid="{F06BC9C9-7B08-4BE0-9A09-2901791D689D}"/>
    <cellStyle name="SAPBEXHLevel1X 2 3 3 3" xfId="2874" xr:uid="{8A1C8339-531C-497F-889D-BF4B7585CF90}"/>
    <cellStyle name="SAPBEXHLevel1X 2 3 4" xfId="2522" xr:uid="{C7748AB6-E78F-48AA-ACC0-3EB3B67E6242}"/>
    <cellStyle name="SAPBEXHLevel1X 2 3 5" xfId="1992" xr:uid="{E0BCDC13-66F6-4DDE-AACB-5C67506DAD8F}"/>
    <cellStyle name="SAPBEXHLevel1X 2 4" xfId="1167" xr:uid="{96B20886-F5C3-4651-9034-0CB934AFA22E}"/>
    <cellStyle name="SAPBEXHLevel1X 2 4 2" xfId="1648" xr:uid="{9D430BF3-096E-4EC0-B4A0-200BB6655D62}"/>
    <cellStyle name="SAPBEXHLevel1X 2 4 3" xfId="3178" xr:uid="{37E30A43-76BC-4ABF-BA47-85BD38D859D3}"/>
    <cellStyle name="SAPBEXHLevel1X 2 5" xfId="1196" xr:uid="{4387C271-5348-419C-BA86-6C8A7DDD8372}"/>
    <cellStyle name="SAPBEXHLevel1X 2 5 2" xfId="2432" xr:uid="{97C367D3-0915-47EB-93F6-5FA842A83602}"/>
    <cellStyle name="SAPBEXHLevel1X 2 5 3" xfId="2348" xr:uid="{4108F260-D21F-45F3-8B40-23E0840669BF}"/>
    <cellStyle name="SAPBEXHLevel1X 2 6" xfId="2411" xr:uid="{6052F7D9-2180-4733-9F6B-EEE7AC774BAD}"/>
    <cellStyle name="SAPBEXHLevel1X 2 7" xfId="1967" xr:uid="{7C1F5EA5-63D7-4ED9-ACE5-229C3A1823A7}"/>
    <cellStyle name="SAPBEXHLevel1X 2_Actuals by Storm IO" xfId="521" xr:uid="{3BEA8289-52AF-4CA6-9D8C-D5ABFC849AE3}"/>
    <cellStyle name="SAPBEXHLevel1X 3" xfId="522" xr:uid="{C3F5775D-0963-4238-B5B6-EB297F4CC286}"/>
    <cellStyle name="SAPBEXHLevel1X 3 2" xfId="1120" xr:uid="{BEDCBEA6-DFC2-4C00-A1E3-2B749232943D}"/>
    <cellStyle name="SAPBEXHLevel1X 3 2 2" xfId="1788" xr:uid="{CFB7C30E-16FF-42EF-A367-04A6CC40217B}"/>
    <cellStyle name="SAPBEXHLevel1X 3 2 3" xfId="3042" xr:uid="{5778033A-1A32-4B17-94E2-27EAE2C70D2A}"/>
    <cellStyle name="SAPBEXHLevel1X 3 3" xfId="1279" xr:uid="{3EF6660D-3BBB-4ECF-AF4F-B2D9CEFB108E}"/>
    <cellStyle name="SAPBEXHLevel1X 3 3 2" xfId="1506" xr:uid="{ECB4B634-EC5E-4A98-830E-E635F7C885D1}"/>
    <cellStyle name="SAPBEXHLevel1X 3 3 3" xfId="2973" xr:uid="{6C3A9A79-17B8-4422-9FB6-52443D2805A1}"/>
    <cellStyle name="SAPBEXHLevel1X 3 4" xfId="2167" xr:uid="{4B567944-6EDB-485C-94CD-20960598E516}"/>
    <cellStyle name="SAPBEXHLevel1X 3 5" xfId="2646" xr:uid="{487F512B-1CF7-47AE-82F9-EFA4ACF021B1}"/>
    <cellStyle name="SAPBEXHLevel1X 4" xfId="523" xr:uid="{B965D7C1-62D8-4C4B-B7F3-9A1858BFB79D}"/>
    <cellStyle name="SAPBEXHLevel1X 4 2" xfId="524" xr:uid="{8A325DA1-97B9-417F-860B-0E246F007642}"/>
    <cellStyle name="SAPBEXHLevel1X 4 2 2" xfId="1205" xr:uid="{F287398F-C8D4-4E32-9B1F-7A751EE6B5F3}"/>
    <cellStyle name="SAPBEXHLevel1X 4 2 2 2" xfId="2440" xr:uid="{67CCA909-DAA7-43F5-9F8D-B242A0FDF9EE}"/>
    <cellStyle name="SAPBEXHLevel1X 4 2 2 3" xfId="2907" xr:uid="{E65375B4-F609-41CB-9348-4042EF2F627B}"/>
    <cellStyle name="SAPBEXHLevel1X 4 2 3" xfId="1046" xr:uid="{EEED6933-F512-4615-BC22-135E76E8C19A}"/>
    <cellStyle name="SAPBEXHLevel1X 4 2 3 2" xfId="1772" xr:uid="{9A97A334-5C77-49F8-B7B3-012941FE52E1}"/>
    <cellStyle name="SAPBEXHLevel1X 4 2 3 3" xfId="3054" xr:uid="{5BF74FF4-4B1F-4F3F-81EE-D463548375DD}"/>
    <cellStyle name="SAPBEXHLevel1X 4 2 4" xfId="1566" xr:uid="{96DA8E8D-DF3D-4F76-96D1-A206C425866B}"/>
    <cellStyle name="SAPBEXHLevel1X 4 2 5" xfId="3263" xr:uid="{A7B9CD4D-BA9A-462A-AB66-59C877274B04}"/>
    <cellStyle name="SAPBEXHLevel1X 4 3" xfId="1119" xr:uid="{C0E0E11E-DEBC-46F2-AC45-C5CA641D9518}"/>
    <cellStyle name="SAPBEXHLevel1X 4 3 2" xfId="1524" xr:uid="{3E01A9F3-7CA4-4016-99F2-4A000BAF59EF}"/>
    <cellStyle name="SAPBEXHLevel1X 4 3 3" xfId="3297" xr:uid="{41D2DFAD-07CF-4D76-B68B-25A9243620E8}"/>
    <cellStyle name="SAPBEXHLevel1X 4 4" xfId="1181" xr:uid="{29DE671A-C01E-4627-9BA0-F24B07CA52EB}"/>
    <cellStyle name="SAPBEXHLevel1X 4 4 2" xfId="1644" xr:uid="{27859CAB-E8FF-48CF-B95D-4739DDB25243}"/>
    <cellStyle name="SAPBEXHLevel1X 4 4 3" xfId="3182" xr:uid="{0DC344F8-EBB9-48BE-852E-E0F1998B346A}"/>
    <cellStyle name="SAPBEXHLevel1X 4 5" xfId="2252" xr:uid="{61546643-7D85-4186-AA09-93F3F01AB421}"/>
    <cellStyle name="SAPBEXHLevel1X 4 6" xfId="2836" xr:uid="{997A4B34-647C-4076-A381-D914C21C8531}"/>
    <cellStyle name="SAPBEXHLevel1X 5" xfId="525" xr:uid="{FA664E05-7291-4F55-97E7-07E99966842E}"/>
    <cellStyle name="SAPBEXHLevel1X 5 2" xfId="956" xr:uid="{331B3B53-18CB-4EAD-BDB6-CBD53768894B}"/>
    <cellStyle name="SAPBEXHLevel1X 5 2 2" xfId="1594" xr:uid="{89D0BB12-3592-4594-A54A-729B371CEF31}"/>
    <cellStyle name="SAPBEXHLevel1X 5 2 3" xfId="3235" xr:uid="{FF9F44C4-DA32-420A-BF39-8520F70413AF}"/>
    <cellStyle name="SAPBEXHLevel1X 5 3" xfId="1197" xr:uid="{62E1561D-2E4B-40FB-8CB4-AE5C4FAEFB16}"/>
    <cellStyle name="SAPBEXHLevel1X 5 3 2" xfId="2147" xr:uid="{5D8FC978-4599-4AF2-A039-2836B2E2884C}"/>
    <cellStyle name="SAPBEXHLevel1X 5 3 3" xfId="2752" xr:uid="{952DC4B0-B7C8-4BA7-9387-6746A06B2863}"/>
    <cellStyle name="SAPBEXHLevel1X 5 4" xfId="1998" xr:uid="{263D1549-7774-4A48-9143-66864A857B1A}"/>
    <cellStyle name="SAPBEXHLevel1X 5 5" xfId="2247" xr:uid="{F4A078D3-7358-4663-9857-2915371C96C2}"/>
    <cellStyle name="SAPBEXHLevel1X 6" xfId="643" xr:uid="{F6E5AA98-B128-48B7-BC17-3F362973F1FB}"/>
    <cellStyle name="SAPBEXHLevel1X 6 2" xfId="1103" xr:uid="{4F95A7AC-C2EA-481F-BF1E-0AEE6DC07601}"/>
    <cellStyle name="SAPBEXHLevel1X 6 2 2" xfId="1674" xr:uid="{EB08F41F-6BD5-4FC0-8015-F32FDFC95DB5}"/>
    <cellStyle name="SAPBEXHLevel1X 6 2 3" xfId="3150" xr:uid="{A407931B-8FB2-4665-9CE9-58763B97E7FB}"/>
    <cellStyle name="SAPBEXHLevel1X 6 3" xfId="1382" xr:uid="{D6AAD987-E0E9-4C59-B2A3-1F1A570A1F81}"/>
    <cellStyle name="SAPBEXHLevel1X 6 3 2" xfId="2279" xr:uid="{6B1F21CE-BBF7-4CC4-8E2A-3E5B159B9A64}"/>
    <cellStyle name="SAPBEXHLevel1X 6 3 3" xfId="2865" xr:uid="{C90A4177-A36D-4B25-9057-20B9CBE12369}"/>
    <cellStyle name="SAPBEXHLevel1X 6 4" xfId="2393" xr:uid="{CA1618CD-E305-4137-B4A6-BF27CF096D92}"/>
    <cellStyle name="SAPBEXHLevel1X 6 5" xfId="2799" xr:uid="{402F48DA-4581-4C18-BBB2-5EB495BCFF46}"/>
    <cellStyle name="SAPBEXHLevel1X 7" xfId="662" xr:uid="{7A23142D-A316-4B68-8E42-EBB10AD21530}"/>
    <cellStyle name="SAPBEXHLevel1X 7 2" xfId="1012" xr:uid="{BCC7B29A-8342-48C0-9D10-96C99AD6F7FB}"/>
    <cellStyle name="SAPBEXHLevel1X 7 2 2" xfId="1711" xr:uid="{6BFA7FA3-CA4F-41CF-AA04-EE0BFBD25E21}"/>
    <cellStyle name="SAPBEXHLevel1X 7 2 3" xfId="3109" xr:uid="{0D9F7094-5A70-4CB0-BFA1-A1EE678A0685}"/>
    <cellStyle name="SAPBEXHLevel1X 7 3" xfId="1401" xr:uid="{D5633B17-D152-4B6C-891C-7F04D5ED9B38}"/>
    <cellStyle name="SAPBEXHLevel1X 7 3 2" xfId="2406" xr:uid="{5CB40C66-5DB3-4EF0-BA62-A79F459EB929}"/>
    <cellStyle name="SAPBEXHLevel1X 7 3 3" xfId="2972" xr:uid="{41CA0A60-4CD9-4C3E-9A0A-1BE51A902D12}"/>
    <cellStyle name="SAPBEXHLevel1X 7 4" xfId="1774" xr:uid="{473977D5-97D8-4D22-AC8A-8237791EEA4D}"/>
    <cellStyle name="SAPBEXHLevel1X 7 5" xfId="3052" xr:uid="{301BD2A8-4154-4079-8892-9CB54F56DC3F}"/>
    <cellStyle name="SAPBEXHLevel1X 8" xfId="633" xr:uid="{D200E2F4-F846-4B9F-8371-8BE4343B681B}"/>
    <cellStyle name="SAPBEXHLevel1X 8 2" xfId="1182" xr:uid="{E151649C-ADBC-40B5-9399-49A51713EB7B}"/>
    <cellStyle name="SAPBEXHLevel1X 8 2 2" xfId="2294" xr:uid="{EEAA23D2-670C-4E59-93B8-D166D8C2D31B}"/>
    <cellStyle name="SAPBEXHLevel1X 8 2 3" xfId="2519" xr:uid="{6C70184A-EB43-40E5-B93B-22F42AF78E15}"/>
    <cellStyle name="SAPBEXHLevel1X 8 3" xfId="1374" xr:uid="{1FA1830F-0D93-4A0A-8420-BB7B44CBA787}"/>
    <cellStyle name="SAPBEXHLevel1X 8 3 2" xfId="1664" xr:uid="{A2B7A22D-FFC4-400D-9C55-74CB903AE1BA}"/>
    <cellStyle name="SAPBEXHLevel1X 8 3 3" xfId="3162" xr:uid="{3468AD17-5111-4321-A678-3A140F801728}"/>
    <cellStyle name="SAPBEXHLevel1X 8 4" xfId="1827" xr:uid="{FAA99BBB-3ADE-4A17-974A-EBF05A6D3909}"/>
    <cellStyle name="SAPBEXHLevel1X 8 5" xfId="2946" xr:uid="{CD1124FA-AE71-4300-95E5-C2E45F74A202}"/>
    <cellStyle name="SAPBEXHLevel1X 9" xfId="664" xr:uid="{5A257E75-0E9D-4616-A062-800925A2BB0E}"/>
    <cellStyle name="SAPBEXHLevel1X 9 2" xfId="1199" xr:uid="{6376BF80-F12D-4B98-8C0D-5433FE599439}"/>
    <cellStyle name="SAPBEXHLevel1X 9 2 2" xfId="2120" xr:uid="{1BCB527B-1F0D-4B12-8757-E02A1D2EDA92}"/>
    <cellStyle name="SAPBEXHLevel1X 9 2 3" xfId="2901" xr:uid="{E3B38DD3-FAA8-448E-9EBC-31FF2A34D442}"/>
    <cellStyle name="SAPBEXHLevel1X 9 3" xfId="1403" xr:uid="{73EAE5E0-CE34-476A-8435-E9AE455D4D9F}"/>
    <cellStyle name="SAPBEXHLevel1X 9 3 2" xfId="1619" xr:uid="{C16BB728-35C3-403B-B3A5-5443285C6EEB}"/>
    <cellStyle name="SAPBEXHLevel1X 9 3 3" xfId="3209" xr:uid="{695B04F2-A069-44D6-8F27-E1EC97370DDD}"/>
    <cellStyle name="SAPBEXHLevel1X 9 4" xfId="2345" xr:uid="{47917AD1-2922-4D77-A74A-F6EA3E09F900}"/>
    <cellStyle name="SAPBEXHLevel1X 9 5" xfId="2840" xr:uid="{B1EC6ED3-DA91-4358-AED0-1BBE569908BA}"/>
    <cellStyle name="SAPBEXHLevel1X_Actuals by Storm IO" xfId="526" xr:uid="{377FFA9E-8DF6-4325-96C8-6E44578F0CC3}"/>
    <cellStyle name="SAPBEXHLevel2" xfId="527" xr:uid="{717F954F-E81C-492C-95CF-E5CA758D6BF6}"/>
    <cellStyle name="SAPBEXHLevel2 10" xfId="906" xr:uid="{65C5C1D2-3138-49E1-9B55-6654A597D67E}"/>
    <cellStyle name="SAPBEXHLevel2 10 2" xfId="2360" xr:uid="{A584B286-EC53-4757-8903-87FCA8EE0F16}"/>
    <cellStyle name="SAPBEXHLevel2 10 3" xfId="2777" xr:uid="{B49F8EF7-C247-4730-B563-B7CBDF4DA1F2}"/>
    <cellStyle name="SAPBEXHLevel2 11" xfId="2387" xr:uid="{D1002B1F-3D9D-4968-B5CD-1D7E3E786312}"/>
    <cellStyle name="SAPBEXHLevel2 12" xfId="2773" xr:uid="{AB5CE291-4150-455D-8E34-296A6B7114A0}"/>
    <cellStyle name="SAPBEXHLevel2 2" xfId="528" xr:uid="{C2FB7274-B84F-4FE1-A91E-3D3EB3F3334F}"/>
    <cellStyle name="SAPBEXHLevel2 2 2" xfId="839" xr:uid="{414B95F6-884C-467E-AF80-7A27973A8CA8}"/>
    <cellStyle name="SAPBEXHLevel2 2 2 2" xfId="1287" xr:uid="{27F09C57-37FB-43E6-8031-F36AFE2A9376}"/>
    <cellStyle name="SAPBEXHLevel2 2 2 2 2" xfId="1886" xr:uid="{A18D6BAF-67D4-4AC6-BDBC-5373614095E7}"/>
    <cellStyle name="SAPBEXHLevel2 2 2 2 3" xfId="2753" xr:uid="{DB4A535E-60EA-4B36-81F1-3D7C57A5D260}"/>
    <cellStyle name="SAPBEXHLevel2 2 2 3" xfId="1477" xr:uid="{F9BA5AA1-F195-44DE-86AA-AC5A0D766567}"/>
    <cellStyle name="SAPBEXHLevel2 2 2 3 2" xfId="2027" xr:uid="{769F8862-3503-40C4-BBC1-9C5A95453734}"/>
    <cellStyle name="SAPBEXHLevel2 2 2 3 3" xfId="3320" xr:uid="{97A1B3FB-8E73-4255-81FC-8CF3B3BB1DFD}"/>
    <cellStyle name="SAPBEXHLevel2 2 2 4" xfId="2096" xr:uid="{6935FBFB-0F38-4B01-9A8F-0DC622AF5CBB}"/>
    <cellStyle name="SAPBEXHLevel2 2 2 5" xfId="2986" xr:uid="{F14932C5-742F-444D-B5C2-3CC23074DFB9}"/>
    <cellStyle name="SAPBEXHLevel2 2 3" xfId="960" xr:uid="{4E5804C3-529D-4110-8080-226E3BB264B6}"/>
    <cellStyle name="SAPBEXHLevel2 2 3 2" xfId="1565" xr:uid="{337F7096-B0DA-43BB-8E77-5EBDF018C60D}"/>
    <cellStyle name="SAPBEXHLevel2 2 3 3" xfId="3264" xr:uid="{241927C2-D78B-4949-BC28-F3C4C35E3E95}"/>
    <cellStyle name="SAPBEXHLevel2 2 4" xfId="1047" xr:uid="{27B12BD6-0455-4429-8108-9E706B96B245}"/>
    <cellStyle name="SAPBEXHLevel2 2 4 2" xfId="2165" xr:uid="{4F6ACBB1-E741-4CA1-9342-2AC9BDB9693D}"/>
    <cellStyle name="SAPBEXHLevel2 2 4 3" xfId="2372" xr:uid="{00AEBC92-8E02-4EE8-A7B2-4376C6062D88}"/>
    <cellStyle name="SAPBEXHLevel2 2 5" xfId="2105" xr:uid="{EBB2F89C-8470-41B7-BC25-3A571360C5C4}"/>
    <cellStyle name="SAPBEXHLevel2 2 6" xfId="2975" xr:uid="{379387ED-9199-4C18-94CE-EF863AFDC7DA}"/>
    <cellStyle name="SAPBEXHLevel2 3" xfId="529" xr:uid="{EA2ACC5C-D670-402F-9082-3C72B41B4F7E}"/>
    <cellStyle name="SAPBEXHLevel2 3 2" xfId="1099" xr:uid="{BFB11AC2-F9F3-42FA-B73B-699758F91315}"/>
    <cellStyle name="SAPBEXHLevel2 3 2 2" xfId="1593" xr:uid="{3E009244-0AC0-4A01-8219-46BB2E9581AB}"/>
    <cellStyle name="SAPBEXHLevel2 3 2 3" xfId="3236" xr:uid="{78524B8B-26A2-4E15-9D15-C702DE9F25C9}"/>
    <cellStyle name="SAPBEXHLevel2 3 3" xfId="876" xr:uid="{C4504C11-6D1C-49B0-9116-BBFA5D6EDA85}"/>
    <cellStyle name="SAPBEXHLevel2 3 3 2" xfId="1825" xr:uid="{AA793B5E-D66A-4635-8C8C-62F4FF0AD276}"/>
    <cellStyle name="SAPBEXHLevel2 3 3 3" xfId="2948" xr:uid="{CE438526-74AD-4890-B095-C2E46ED12DA4}"/>
    <cellStyle name="SAPBEXHLevel2 3 4" xfId="1783" xr:uid="{87F68BD6-4157-4C3D-A916-8605D9D9EA10}"/>
    <cellStyle name="SAPBEXHLevel2 3 5" xfId="3046" xr:uid="{7F201639-3370-4E6D-AA79-B4E04791D626}"/>
    <cellStyle name="SAPBEXHLevel2 4" xfId="530" xr:uid="{3222CEAC-184D-4D08-A804-A51480207154}"/>
    <cellStyle name="SAPBEXHLevel2 4 2" xfId="531" xr:uid="{261CAA32-2F25-4B29-A844-16D03290E1A5}"/>
    <cellStyle name="SAPBEXHLevel2 4 2 2" xfId="1206" xr:uid="{8FF25C23-4C0F-4183-B169-B5C8C20D7DE8}"/>
    <cellStyle name="SAPBEXHLevel2 4 2 2 2" xfId="1642" xr:uid="{511DCCF8-7BFF-41E3-AFCA-5DE9A3F3CE0F}"/>
    <cellStyle name="SAPBEXHLevel2 4 2 2 3" xfId="3184" xr:uid="{3A27AD21-E4E5-481B-AA22-11CB6B13F551}"/>
    <cellStyle name="SAPBEXHLevel2 4 2 3" xfId="889" xr:uid="{F1253F4E-C22C-4B90-8161-F96EA2A76063}"/>
    <cellStyle name="SAPBEXHLevel2 4 2 3 2" xfId="1934" xr:uid="{F35051C6-8501-4229-81B8-BF7EF58E402C}"/>
    <cellStyle name="SAPBEXHLevel2 4 2 3 3" xfId="1942" xr:uid="{8B6B694D-A215-48C0-AAC4-A59355123505}"/>
    <cellStyle name="SAPBEXHLevel2 4 2 4" xfId="2648" xr:uid="{282B2D39-1773-4ED3-9261-879EFC3A252F}"/>
    <cellStyle name="SAPBEXHLevel2 4 2 5" xfId="1541" xr:uid="{1ED99739-545A-41CF-9C8D-BB6573488EE7}"/>
    <cellStyle name="SAPBEXHLevel2 4 3" xfId="1242" xr:uid="{C36FAF26-15CB-4EA9-9F31-8BD0EBC89245}"/>
    <cellStyle name="SAPBEXHLevel2 4 3 2" xfId="2498" xr:uid="{391CF44C-2BCC-4427-9C5F-AC99A7B4BB27}"/>
    <cellStyle name="SAPBEXHLevel2 4 3 3" xfId="2744" xr:uid="{4BABC2A9-784E-435D-9F49-08362390BE13}"/>
    <cellStyle name="SAPBEXHLevel2 4 4" xfId="1149" xr:uid="{F8FE5309-3B90-4FD2-884B-3A1F88D184BE}"/>
    <cellStyle name="SAPBEXHLevel2 4 4 2" xfId="1592" xr:uid="{8763F0D3-B6ED-4324-BB5A-F2611C37B4C0}"/>
    <cellStyle name="SAPBEXHLevel2 4 4 3" xfId="3237" xr:uid="{06D21E2E-9874-43D6-8D9A-E4642CE1EA9D}"/>
    <cellStyle name="SAPBEXHLevel2 4 5" xfId="1707" xr:uid="{184B55D7-4939-4E12-9A1D-F6B40F6C210E}"/>
    <cellStyle name="SAPBEXHLevel2 4 6" xfId="3117" xr:uid="{B67527C5-8E38-4BA4-9B29-E21FD5BD91A9}"/>
    <cellStyle name="SAPBEXHLevel2 5" xfId="532" xr:uid="{F8834CC9-1223-4C7D-828A-990BCD668A48}"/>
    <cellStyle name="SAPBEXHLevel2 5 2" xfId="874" xr:uid="{03BA8183-FB27-4B77-8D60-C377A51AFE27}"/>
    <cellStyle name="SAPBEXHLevel2 5 2 2" xfId="2513" xr:uid="{293AA8FA-B508-48E4-9CC8-79D35BEE0D4B}"/>
    <cellStyle name="SAPBEXHLevel2 5 2 3" xfId="2043" xr:uid="{73E34F7D-A57C-4CFA-BCC9-43FAB6FBD233}"/>
    <cellStyle name="SAPBEXHLevel2 5 3" xfId="1280" xr:uid="{96F4C066-AACF-45E0-B303-679CC10F0CDE}"/>
    <cellStyle name="SAPBEXHLevel2 5 3 2" xfId="1576" xr:uid="{878DEF88-CB86-4509-BDB4-4CF882CD68E0}"/>
    <cellStyle name="SAPBEXHLevel2 5 3 3" xfId="3256" xr:uid="{22064717-0CE9-481C-BA00-89702AB35F86}"/>
    <cellStyle name="SAPBEXHLevel2 5 4" xfId="1685" xr:uid="{184689B9-5DB7-4607-A02D-6CF5C8191593}"/>
    <cellStyle name="SAPBEXHLevel2 5 5" xfId="3139" xr:uid="{FF63B947-8396-493E-BCF8-7AD6D13EAB17}"/>
    <cellStyle name="SAPBEXHLevel2 6" xfId="533" xr:uid="{E56A3F31-5EBC-42B0-85B2-B9D389AB6596}"/>
    <cellStyle name="SAPBEXHLevel2 6 2" xfId="841" xr:uid="{C58F90B7-C8F6-4B17-AF0A-1337CC968792}"/>
    <cellStyle name="SAPBEXHLevel2 6 2 2" xfId="1288" xr:uid="{388ED3BC-62CE-4C7C-B19E-A51DE54E49F6}"/>
    <cellStyle name="SAPBEXHLevel2 6 2 2 2" xfId="2082" xr:uid="{1E983F1C-A681-4C4F-A684-E488AAC65DA4}"/>
    <cellStyle name="SAPBEXHLevel2 6 2 2 3" xfId="3000" xr:uid="{B54189AC-FE5A-4DD4-91DA-1AB8CF0A4E2C}"/>
    <cellStyle name="SAPBEXHLevel2 6 2 3" xfId="1478" xr:uid="{E52C14AE-CBDF-48BD-A65E-342727F628F7}"/>
    <cellStyle name="SAPBEXHLevel2 6 2 3 2" xfId="1741" xr:uid="{0BE6967B-3228-4306-8459-714BE1C4CF36}"/>
    <cellStyle name="SAPBEXHLevel2 6 2 3 3" xfId="3080" xr:uid="{2E4264AE-DAF4-46AD-974A-1CB027514DC5}"/>
    <cellStyle name="SAPBEXHLevel2 6 2 4" xfId="2016" xr:uid="{99671AB8-2A29-4781-A629-72140239C1CA}"/>
    <cellStyle name="SAPBEXHLevel2 6 2 5" xfId="1562" xr:uid="{AAA565AF-DEB3-4DF0-824F-88D99C5E4865}"/>
    <cellStyle name="SAPBEXHLevel2 6 3" xfId="955" xr:uid="{A887A79D-89FB-41FA-899A-C284A3A7E2B7}"/>
    <cellStyle name="SAPBEXHLevel2 6 3 2" xfId="2370" xr:uid="{E8BA2823-9EE6-4235-BC27-56876BCFBADD}"/>
    <cellStyle name="SAPBEXHLevel2 6 3 3" xfId="1823" xr:uid="{A07EE6A9-B848-42DF-A066-FE7BF7743B2E}"/>
    <cellStyle name="SAPBEXHLevel2 6 4" xfId="1172" xr:uid="{970830D1-90C3-400F-805A-3ABEB21A5FC1}"/>
    <cellStyle name="SAPBEXHLevel2 6 4 2" xfId="1912" xr:uid="{0A559098-85C0-4943-B3FE-C8536DBB5AD1}"/>
    <cellStyle name="SAPBEXHLevel2 6 4 3" xfId="2415" xr:uid="{910F0FD7-21C6-4ED3-8A5D-E47B1A6E9F72}"/>
    <cellStyle name="SAPBEXHLevel2 6 5" xfId="1858" xr:uid="{AB020A5A-5374-40A3-AE15-DA57166872C6}"/>
    <cellStyle name="SAPBEXHLevel2 6 6" xfId="2839" xr:uid="{85B78F19-1AA0-4DEE-B995-F93C84FD521A}"/>
    <cellStyle name="SAPBEXHLevel2 7" xfId="644" xr:uid="{E1EF3A9D-91FC-4690-8BCD-29AF6B661116}"/>
    <cellStyle name="SAPBEXHLevel2 7 2" xfId="969" xr:uid="{E6DE2E74-BDF3-4C53-B368-2AEABFC72F57}"/>
    <cellStyle name="SAPBEXHLevel2 7 2 2" xfId="1893" xr:uid="{7EE9863D-7C70-4282-AD71-82A111DA6582}"/>
    <cellStyle name="SAPBEXHLevel2 7 2 3" xfId="2733" xr:uid="{5F2C4501-FF31-43DD-85B7-6203C8E200A1}"/>
    <cellStyle name="SAPBEXHLevel2 7 3" xfId="1383" xr:uid="{96AE6AAC-60EA-47C0-95BE-30561F2CDAA8}"/>
    <cellStyle name="SAPBEXHLevel2 7 3 2" xfId="1663" xr:uid="{3706C765-1DCC-41D9-923E-943A4BB6C5A9}"/>
    <cellStyle name="SAPBEXHLevel2 7 3 3" xfId="3163" xr:uid="{0F4E8899-405C-412F-BD4C-8D5035DDAE5C}"/>
    <cellStyle name="SAPBEXHLevel2 7 4" xfId="1580" xr:uid="{4556A419-6443-44D6-8FC9-F2101FC1FCCF}"/>
    <cellStyle name="SAPBEXHLevel2 7 5" xfId="3251" xr:uid="{2ED5C095-E9B7-4D3C-8AEF-45F2A288B4AD}"/>
    <cellStyle name="SAPBEXHLevel2 8" xfId="842" xr:uid="{546CBCB4-011D-4466-B082-5AA652AC6424}"/>
    <cellStyle name="SAPBEXHLevel2 8 2" xfId="1289" xr:uid="{879E0E2F-247D-4F7C-83AD-6D05750276D4}"/>
    <cellStyle name="SAPBEXHLevel2 8 2 2" xfId="2045" xr:uid="{15BF4C10-0ABC-4687-A6F3-D657D4606ED0}"/>
    <cellStyle name="SAPBEXHLevel2 8 2 3" xfId="3249" xr:uid="{E1B680E0-E85E-4FED-A3B2-D2D47FC8DF6D}"/>
    <cellStyle name="SAPBEXHLevel2 8 3" xfId="1479" xr:uid="{5844E9EF-7F64-49B5-A0FB-D6DC996A9632}"/>
    <cellStyle name="SAPBEXHLevel2 8 3 2" xfId="1609" xr:uid="{EBD0A703-B248-43AE-ADE4-0E0DF5C468B1}"/>
    <cellStyle name="SAPBEXHLevel2 8 3 3" xfId="3222" xr:uid="{104D719D-B6E9-4418-9356-63246A4210B7}"/>
    <cellStyle name="SAPBEXHLevel2 8 4" xfId="2439" xr:uid="{862C9377-F391-4031-B2B3-79D24CF096AE}"/>
    <cellStyle name="SAPBEXHLevel2 8 5" xfId="2844" xr:uid="{E9F81EBD-1866-4D31-B400-89B76A5F4675}"/>
    <cellStyle name="SAPBEXHLevel2 9" xfId="1162" xr:uid="{FDDA1635-6B35-431A-A7D2-837E2A5FFC88}"/>
    <cellStyle name="SAPBEXHLevel2 9 2" xfId="2638" xr:uid="{8706743D-A0D8-47AA-829E-3D1C4ADF0570}"/>
    <cellStyle name="SAPBEXHLevel2 9 3" xfId="1701" xr:uid="{5E075D57-BF4D-48A2-BA68-6CAD6E00287C}"/>
    <cellStyle name="SAPBEXHLevel2_Actuals by Storm IO" xfId="534" xr:uid="{42353892-C535-44B9-91C7-462C9F7C97F1}"/>
    <cellStyle name="SAPBEXHLevel2X" xfId="535" xr:uid="{5E193B1B-C6AE-49E8-A0AE-B3462532CC16}"/>
    <cellStyle name="SAPBEXHLevel2X 10" xfId="653" xr:uid="{6724BCD9-4143-4C43-954C-B122A00A8FA5}"/>
    <cellStyle name="SAPBEXHLevel2X 10 2" xfId="1027" xr:uid="{CEF26147-81C2-42D9-8B5A-8282DBFEC96F}"/>
    <cellStyle name="SAPBEXHLevel2X 10 2 2" xfId="2384" xr:uid="{E75CD609-FA93-4235-89E4-81B322FB3C5F}"/>
    <cellStyle name="SAPBEXHLevel2X 10 2 3" xfId="2146" xr:uid="{463F97C5-DD0A-47D3-BE54-A4BF7A693EA2}"/>
    <cellStyle name="SAPBEXHLevel2X 10 3" xfId="1392" xr:uid="{857AF28B-26F3-4EE6-8955-A2ED123CB51D}"/>
    <cellStyle name="SAPBEXHLevel2X 10 3 2" xfId="2329" xr:uid="{8B1E035F-4E1D-4494-B397-FFC7F2BE7725}"/>
    <cellStyle name="SAPBEXHLevel2X 10 3 3" xfId="2287" xr:uid="{733A51EA-D736-4B2B-859F-C399B4DE28EE}"/>
    <cellStyle name="SAPBEXHLevel2X 10 4" xfId="2018" xr:uid="{C80DEEA6-4619-4B0D-AEBA-E329795EA9F1}"/>
    <cellStyle name="SAPBEXHLevel2X 10 5" xfId="2221" xr:uid="{EEA4DE87-D15A-45B1-852A-130918804C76}"/>
    <cellStyle name="SAPBEXHLevel2X 11" xfId="843" xr:uid="{C38E9D11-8515-4A41-A667-7273CD9990C5}"/>
    <cellStyle name="SAPBEXHLevel2X 11 2" xfId="1290" xr:uid="{4D49FCC6-7FED-4AD3-A982-CF47A00D233D}"/>
    <cellStyle name="SAPBEXHLevel2X 11 2 2" xfId="2278" xr:uid="{6E1DB02D-6242-4DEA-839A-A662F0B24871}"/>
    <cellStyle name="SAPBEXHLevel2X 11 2 3" xfId="2762" xr:uid="{0A21D5F1-8185-411E-8A93-3B0CA50217D5}"/>
    <cellStyle name="SAPBEXHLevel2X 11 3" xfId="1480" xr:uid="{F3CB94F6-E44B-45B9-9242-A832C1CAC687}"/>
    <cellStyle name="SAPBEXHLevel2X 11 3 2" xfId="2305" xr:uid="{5A722AC1-A28F-4A97-B6A2-5FDC43C1C03B}"/>
    <cellStyle name="SAPBEXHLevel2X 11 3 3" xfId="2873" xr:uid="{9D3BC710-2080-4B83-AE57-8BD3B4CE4D42}"/>
    <cellStyle name="SAPBEXHLevel2X 11 4" xfId="2379" xr:uid="{4E44A69A-2AE9-4302-AE53-CA7A2FFAD2C5}"/>
    <cellStyle name="SAPBEXHLevel2X 11 5" xfId="2545" xr:uid="{95E228C0-0655-4BB8-B1EB-DD9D6D262FFF}"/>
    <cellStyle name="SAPBEXHLevel2X 12" xfId="1118" xr:uid="{465DE6B1-D846-47F8-A333-C0944BB4F87B}"/>
    <cellStyle name="SAPBEXHLevel2X 12 2" xfId="1673" xr:uid="{0C3E5785-5BD1-4B44-AA0E-ED8E77D7A880}"/>
    <cellStyle name="SAPBEXHLevel2X 12 3" xfId="3151" xr:uid="{45AC68FC-9867-4E74-8D5B-F346E74418E9}"/>
    <cellStyle name="SAPBEXHLevel2X 13" xfId="968" xr:uid="{BB6BC0B7-040C-408B-8019-7222499C0897}"/>
    <cellStyle name="SAPBEXHLevel2X 13 2" xfId="1579" xr:uid="{92B5F374-25AE-4F87-B869-4D7C972ABB80}"/>
    <cellStyle name="SAPBEXHLevel2X 13 3" xfId="3252" xr:uid="{613CEBC2-FD58-42FB-B684-ACD5B1F607C7}"/>
    <cellStyle name="SAPBEXHLevel2X 14" xfId="1839" xr:uid="{C4E7DF7D-6BC6-461B-8066-2BE9B171DFA1}"/>
    <cellStyle name="SAPBEXHLevel2X 15" xfId="2923" xr:uid="{1616F076-EC9B-4AA0-A25F-66C5995853D9}"/>
    <cellStyle name="SAPBEXHLevel2X 2" xfId="536" xr:uid="{52213425-68AA-44B9-8E6D-7BA650D63219}"/>
    <cellStyle name="SAPBEXHLevel2X 2 2" xfId="537" xr:uid="{EE1F467B-5D84-420A-A666-1F24C4F05FAE}"/>
    <cellStyle name="SAPBEXHLevel2X 2 2 2" xfId="845" xr:uid="{343A7FC5-41DC-483B-AEF1-07C3C5D6FAF1}"/>
    <cellStyle name="SAPBEXHLevel2X 2 2 2 2" xfId="1292" xr:uid="{1713F8F9-C154-4F14-90CE-C7458BF60A16}"/>
    <cellStyle name="SAPBEXHLevel2X 2 2 2 2 2" xfId="1572" xr:uid="{BD1FFA65-DFF3-41C6-B7EA-95B7C7F8B838}"/>
    <cellStyle name="SAPBEXHLevel2X 2 2 2 2 3" xfId="3259" xr:uid="{B7E275DE-1DD1-4A57-BB51-BC241087DCD3}"/>
    <cellStyle name="SAPBEXHLevel2X 2 2 2 3" xfId="1482" xr:uid="{F9B16016-1B16-4F1A-90FA-71E905600206}"/>
    <cellStyle name="SAPBEXHLevel2X 2 2 2 3 2" xfId="1680" xr:uid="{C69700E2-A21B-4CB1-99A4-935D9EC1C1E5}"/>
    <cellStyle name="SAPBEXHLevel2X 2 2 2 3 3" xfId="3144" xr:uid="{F0ACC49B-359E-40EC-87C3-C2500F5E8A8E}"/>
    <cellStyle name="SAPBEXHLevel2X 2 2 2 4" xfId="1895" xr:uid="{BF101ED5-29BA-44E9-A95B-98DA70305D2E}"/>
    <cellStyle name="SAPBEXHLevel2X 2 2 2 5" xfId="2727" xr:uid="{612133F2-8F8D-47B5-99FC-5125CAC4744D}"/>
    <cellStyle name="SAPBEXHLevel2X 2 2 3" xfId="996" xr:uid="{5B8B6DBF-7122-409C-806A-3D7775525684}"/>
    <cellStyle name="SAPBEXHLevel2X 2 2 3 2" xfId="2041" xr:uid="{D0C48696-03BA-4ECE-8002-8B0E1FB2AEB3}"/>
    <cellStyle name="SAPBEXHLevel2X 2 2 3 3" xfId="3273" xr:uid="{38640AF6-8D3D-42AD-97D5-C1F9753B7DDB}"/>
    <cellStyle name="SAPBEXHLevel2X 2 2 4" xfId="907" xr:uid="{4A57AC74-3F95-4A7D-B04C-8A7CF06A7499}"/>
    <cellStyle name="SAPBEXHLevel2X 2 2 4 2" xfId="2557" xr:uid="{F0570166-E793-4829-B172-B861209F2703}"/>
    <cellStyle name="SAPBEXHLevel2X 2 2 4 3" xfId="2489" xr:uid="{6CD86E81-3CE2-446D-9181-4BB27C4E8C9E}"/>
    <cellStyle name="SAPBEXHLevel2X 2 2 5" xfId="2427" xr:uid="{1E654D18-4A24-4EA2-AF22-D49952A3FD04}"/>
    <cellStyle name="SAPBEXHLevel2X 2 2 6" xfId="2876" xr:uid="{C5626B6D-AB04-4EC6-A624-F79FAF093783}"/>
    <cellStyle name="SAPBEXHLevel2X 2 3" xfId="844" xr:uid="{59DCAD1E-833D-4F9B-A92C-DBE2C9C9FF2F}"/>
    <cellStyle name="SAPBEXHLevel2X 2 3 2" xfId="1291" xr:uid="{DF058827-B55D-42DA-9A08-15E2B617C07F}"/>
    <cellStyle name="SAPBEXHLevel2X 2 3 2 2" xfId="2080" xr:uid="{AE1012FF-E188-4039-900C-90AAF3731DD9}"/>
    <cellStyle name="SAPBEXHLevel2X 2 3 2 3" xfId="3002" xr:uid="{E4AB5861-A477-458C-A70C-756B6680ECC0}"/>
    <cellStyle name="SAPBEXHLevel2X 2 3 3" xfId="1481" xr:uid="{F4E01219-3750-4A93-8016-D008B50240B0}"/>
    <cellStyle name="SAPBEXHLevel2X 2 3 3 2" xfId="2098" xr:uid="{D5C77DDD-3E50-430D-A412-D5D9A78A2D77}"/>
    <cellStyle name="SAPBEXHLevel2X 2 3 3 3" xfId="2984" xr:uid="{AD23D584-4A8C-490D-B38C-B997A4E27A62}"/>
    <cellStyle name="SAPBEXHLevel2X 2 3 4" xfId="2249" xr:uid="{C7152C94-DFF8-4406-98F0-64AA39E2BF3F}"/>
    <cellStyle name="SAPBEXHLevel2X 2 3 5" xfId="2219" xr:uid="{58ED40B9-C777-4838-BFCD-4F650166595F}"/>
    <cellStyle name="SAPBEXHLevel2X 2 4" xfId="997" xr:uid="{FA807ACE-1080-4D51-A596-F9FAC7975581}"/>
    <cellStyle name="SAPBEXHLevel2X 2 4 2" xfId="1527" xr:uid="{AF34D412-2027-4F30-9F01-DE1833229003}"/>
    <cellStyle name="SAPBEXHLevel2X 2 4 3" xfId="3294" xr:uid="{221F949F-E752-4F8F-8E11-C4F25B5CC650}"/>
    <cellStyle name="SAPBEXHLevel2X 2 5" xfId="1101" xr:uid="{C4ED4EC7-6595-4F2C-BD29-840012887D2A}"/>
    <cellStyle name="SAPBEXHLevel2X 2 5 2" xfId="1855" xr:uid="{53F50D65-DDD5-497F-BC21-B8BF59A913CA}"/>
    <cellStyle name="SAPBEXHLevel2X 2 5 3" xfId="2847" xr:uid="{BCF6AAA7-0AEB-46AE-A582-64BB4F3D71F1}"/>
    <cellStyle name="SAPBEXHLevel2X 2 6" xfId="2175" xr:uid="{45CDDD33-A8F9-4F84-B75F-AB2646CFB5B2}"/>
    <cellStyle name="SAPBEXHLevel2X 2 7" xfId="2466" xr:uid="{9257379B-EF7C-4ABF-9D94-DCA903F0E617}"/>
    <cellStyle name="SAPBEXHLevel2X 2_Actuals by Storm IO" xfId="538" xr:uid="{F8E1C00C-E1C8-4B05-8DB7-BC5DB856D59C}"/>
    <cellStyle name="SAPBEXHLevel2X 3" xfId="539" xr:uid="{0D1DB87B-1B7C-427F-9A01-6BEDBC6C6D4E}"/>
    <cellStyle name="SAPBEXHLevel2X 3 2" xfId="1117" xr:uid="{6CE207F3-0036-407D-B9DC-A43887499522}"/>
    <cellStyle name="SAPBEXHLevel2X 3 2 2" xfId="2233" xr:uid="{6A613233-7A7E-428F-938F-9A2A6D64DEFF}"/>
    <cellStyle name="SAPBEXHLevel2X 3 2 3" xfId="2848" xr:uid="{DCF2E4DD-ED8A-46D1-98C5-64A8E0DF0839}"/>
    <cellStyle name="SAPBEXHLevel2X 3 3" xfId="1313" xr:uid="{5187D8DC-58A5-4129-B69E-5C34792590FF}"/>
    <cellStyle name="SAPBEXHLevel2X 3 3 2" xfId="2229" xr:uid="{940B840E-31D7-4C5C-B8B8-D922224BEDAA}"/>
    <cellStyle name="SAPBEXHLevel2X 3 3 3" xfId="2956" xr:uid="{24606B07-D9C9-4B6E-BA5F-D55416F61783}"/>
    <cellStyle name="SAPBEXHLevel2X 3 4" xfId="1531" xr:uid="{781C7644-5C6B-466A-BDF1-F657C0022AD4}"/>
    <cellStyle name="SAPBEXHLevel2X 3 5" xfId="3289" xr:uid="{4020F9C6-4DAE-43D6-A6D2-8657083E2064}"/>
    <cellStyle name="SAPBEXHLevel2X 4" xfId="540" xr:uid="{D5C66AC5-F44C-4EEC-AA65-BF4ABB4BEABA}"/>
    <cellStyle name="SAPBEXHLevel2X 4 2" xfId="541" xr:uid="{A20A0DC4-BDA5-4F6A-ACE6-C00774CCF708}"/>
    <cellStyle name="SAPBEXHLevel2X 4 2 2" xfId="995" xr:uid="{B73D1F42-C396-4439-9512-D6F5BE4D9C8F}"/>
    <cellStyle name="SAPBEXHLevel2X 4 2 2 2" xfId="2613" xr:uid="{34866FCA-D695-456E-B3B4-8DE40C621364}"/>
    <cellStyle name="SAPBEXHLevel2X 4 2 2 3" xfId="2815" xr:uid="{77BC6912-BEFC-42CB-BB58-AD3B743B1E19}"/>
    <cellStyle name="SAPBEXHLevel2X 4 2 3" xfId="1315" xr:uid="{20B5FA3A-C1A2-4BF1-B5D1-8A9A4EE3609E}"/>
    <cellStyle name="SAPBEXHLevel2X 4 2 3 2" xfId="2195" xr:uid="{752E1CFD-9818-448F-A22E-3A26F1DB96AD}"/>
    <cellStyle name="SAPBEXHLevel2X 4 2 3 3" xfId="2678" xr:uid="{0157801E-60C0-423F-AC32-60A79392E46B}"/>
    <cellStyle name="SAPBEXHLevel2X 4 2 4" xfId="2172" xr:uid="{BFC37A9F-B02A-412E-9C42-54EE37DA8B27}"/>
    <cellStyle name="SAPBEXHLevel2X 4 2 5" xfId="2552" xr:uid="{EF868C14-BBE4-4C97-8934-5E2A215C39EE}"/>
    <cellStyle name="SAPBEXHLevel2X 4 3" xfId="1116" xr:uid="{9B1DFC04-3662-4135-8A89-71E65D868E56}"/>
    <cellStyle name="SAPBEXHLevel2X 4 3 2" xfId="1990" xr:uid="{6140C7BB-9D06-4B98-A975-D5E66239BBD8}"/>
    <cellStyle name="SAPBEXHLevel2X 4 3 3" xfId="3245" xr:uid="{FA5CBD88-3CA9-4342-A662-EEA854FF5F93}"/>
    <cellStyle name="SAPBEXHLevel2X 4 4" xfId="1314" xr:uid="{F9E2444A-DC6F-43C5-B817-BBB39A1D0522}"/>
    <cellStyle name="SAPBEXHLevel2X 4 4 2" xfId="1636" xr:uid="{2D30ADC2-69A1-408D-8E3C-17AEF3FE8CFD}"/>
    <cellStyle name="SAPBEXHLevel2X 4 4 3" xfId="3191" xr:uid="{65D351E4-30B5-4124-A2C3-27F30D43D1C7}"/>
    <cellStyle name="SAPBEXHLevel2X 4 5" xfId="2200" xr:uid="{65BE25F9-C772-4B6E-92FF-B41B41BABD7C}"/>
    <cellStyle name="SAPBEXHLevel2X 4 6" xfId="2938" xr:uid="{46545FAF-AAB8-4A1B-8573-BC230D9781FA}"/>
    <cellStyle name="SAPBEXHLevel2X 5" xfId="542" xr:uid="{513D3BA0-F4A7-4DFF-9D43-77765E49487B}"/>
    <cellStyle name="SAPBEXHLevel2X 5 2" xfId="1091" xr:uid="{77E0BE78-9FCE-490F-9675-6929EE86F172}"/>
    <cellStyle name="SAPBEXHLevel2X 5 2 2" xfId="1746" xr:uid="{6F015434-5CD7-43B5-B1DB-C620AA22381E}"/>
    <cellStyle name="SAPBEXHLevel2X 5 2 3" xfId="3075" xr:uid="{59385C76-7D3D-448F-8730-7DAD02D3FF47}"/>
    <cellStyle name="SAPBEXHLevel2X 5 3" xfId="1316" xr:uid="{347C0701-0B88-4789-961A-28C5B7BEA260}"/>
    <cellStyle name="SAPBEXHLevel2X 5 3 2" xfId="2369" xr:uid="{25096320-8AFD-4B27-8F21-53678EC53550}"/>
    <cellStyle name="SAPBEXHLevel2X 5 3 3" xfId="2679" xr:uid="{EE117477-A1DA-43FC-8C5E-52115CCBA9A2}"/>
    <cellStyle name="SAPBEXHLevel2X 5 4" xfId="1782" xr:uid="{33337B2A-8E04-4913-9629-0E582EC00ABC}"/>
    <cellStyle name="SAPBEXHLevel2X 5 5" xfId="3047" xr:uid="{813B899A-0932-4F98-ABC4-C69EB29C6B38}"/>
    <cellStyle name="SAPBEXHLevel2X 6" xfId="645" xr:uid="{8DE44B5A-A54D-49D6-B526-111A6DC7EA2D}"/>
    <cellStyle name="SAPBEXHLevel2X 6 2" xfId="910" xr:uid="{DEFB8FAE-FFE6-4E03-927C-747806591F16}"/>
    <cellStyle name="SAPBEXHLevel2X 6 2 2" xfId="2547" xr:uid="{FD5BEA9B-F651-44A7-B865-6310D06057F3}"/>
    <cellStyle name="SAPBEXHLevel2X 6 2 3" xfId="1728" xr:uid="{1F012228-CB4B-4A97-B378-C02A0BA2FFA2}"/>
    <cellStyle name="SAPBEXHLevel2X 6 3" xfId="1384" xr:uid="{F6C33C90-8E9C-4ED3-9758-295CA545DC54}"/>
    <cellStyle name="SAPBEXHLevel2X 6 3 2" xfId="1517" xr:uid="{8FAE5136-34EB-43DA-9637-EE765165C198}"/>
    <cellStyle name="SAPBEXHLevel2X 6 3 3" xfId="3311" xr:uid="{71E3FF4E-0091-4C94-A21F-4EE94415305B}"/>
    <cellStyle name="SAPBEXHLevel2X 6 4" xfId="2163" xr:uid="{FD8B1776-0CB3-49F7-BE63-41FA2E51F5C4}"/>
    <cellStyle name="SAPBEXHLevel2X 6 5" xfId="1758" xr:uid="{04FA5F98-BFA5-4014-85B2-451B6EDA8943}"/>
    <cellStyle name="SAPBEXHLevel2X 7" xfId="663" xr:uid="{A13474DD-01C7-4816-9296-4EC0CD01CDD3}"/>
    <cellStyle name="SAPBEXHLevel2X 7 2" xfId="1200" xr:uid="{0E5DBFA8-4E3A-4416-A0B0-42D1D7B61FAF}"/>
    <cellStyle name="SAPBEXHLevel2X 7 2 2" xfId="1583" xr:uid="{C1F3D0C6-E6C4-49C2-A057-7FFC24AE366E}"/>
    <cellStyle name="SAPBEXHLevel2X 7 2 3" xfId="3248" xr:uid="{F2D515E7-6C15-4BCC-B0D8-323552A614FB}"/>
    <cellStyle name="SAPBEXHLevel2X 7 3" xfId="1402" xr:uid="{F7BB7F65-F512-4EAB-89BA-7283DDB9A767}"/>
    <cellStyle name="SAPBEXHLevel2X 7 3 2" xfId="1714" xr:uid="{D7DCF2D2-EF5A-4525-AF03-4F53C7BAC84E}"/>
    <cellStyle name="SAPBEXHLevel2X 7 3 3" xfId="3107" xr:uid="{B9CEAF2A-8685-42B2-A6CC-994D7DE0F1AB}"/>
    <cellStyle name="SAPBEXHLevel2X 7 4" xfId="1751" xr:uid="{29CEA8AE-D729-428B-B981-FB8D423987F5}"/>
    <cellStyle name="SAPBEXHLevel2X 7 5" xfId="3071" xr:uid="{316EDFB4-6956-4BFF-9DBA-D5D5A139169C}"/>
    <cellStyle name="SAPBEXHLevel2X 8" xfId="634" xr:uid="{263EAE16-65B1-44F0-BFE3-7B3E593889B7}"/>
    <cellStyle name="SAPBEXHLevel2X 8 2" xfId="977" xr:uid="{CB654EDA-35D9-407D-AC63-390575CB3709}"/>
    <cellStyle name="SAPBEXHLevel2X 8 2 2" xfId="2639" xr:uid="{3E38BC5B-9AFA-4D9E-8E1A-BE84FD177427}"/>
    <cellStyle name="SAPBEXHLevel2X 8 2 3" xfId="1700" xr:uid="{F168E45C-D60E-41E1-9C37-348D5DFC7DC9}"/>
    <cellStyle name="SAPBEXHLevel2X 8 3" xfId="1375" xr:uid="{D65791C8-80CA-4529-9D0E-3A5C6CFB3A8F}"/>
    <cellStyle name="SAPBEXHLevel2X 8 3 2" xfId="2032" xr:uid="{284B8861-56CF-4976-8A90-81A3314ABD76}"/>
    <cellStyle name="SAPBEXHLevel2X 8 3 3" xfId="3310" xr:uid="{352E5570-954B-4123-A490-8FB9228FCF02}"/>
    <cellStyle name="SAPBEXHLevel2X 8 4" xfId="1602" xr:uid="{CFE5F3FF-3A60-45A6-96C3-CB3CBE4B6C5A}"/>
    <cellStyle name="SAPBEXHLevel2X 8 5" xfId="3229" xr:uid="{A4714A41-D30E-42CF-8CCC-D243C5FF0753}"/>
    <cellStyle name="SAPBEXHLevel2X 9" xfId="667" xr:uid="{772DD02D-4A0F-49B6-9433-2CD9FD5DB4F7}"/>
    <cellStyle name="SAPBEXHLevel2X 9 2" xfId="1146" xr:uid="{C1243008-6E0C-416B-A7D8-1091885B5C7A}"/>
    <cellStyle name="SAPBEXHLevel2X 9 2 2" xfId="1650" xr:uid="{628428AE-B7CF-452F-A2B5-3025D04F5EB8}"/>
    <cellStyle name="SAPBEXHLevel2X 9 2 3" xfId="3176" xr:uid="{4BFDAF35-A8B5-4A7B-84EE-10C66C994F6B}"/>
    <cellStyle name="SAPBEXHLevel2X 9 3" xfId="1406" xr:uid="{24493AB0-19BF-4FDD-81BB-8988248FB579}"/>
    <cellStyle name="SAPBEXHLevel2X 9 3 2" xfId="1516" xr:uid="{D6D3BBE6-6B55-4B9A-9260-243E31E24ACA}"/>
    <cellStyle name="SAPBEXHLevel2X 9 3 3" xfId="3313" xr:uid="{0615A00F-FF8B-4EA3-B871-9E1415DFE5AF}"/>
    <cellStyle name="SAPBEXHLevel2X 9 4" xfId="1961" xr:uid="{1072D4D0-7168-4F03-8A1E-3D47B626C16D}"/>
    <cellStyle name="SAPBEXHLevel2X 9 5" xfId="2657" xr:uid="{5C0FBC87-4811-45C3-9476-9F82D4F3CF82}"/>
    <cellStyle name="SAPBEXHLevel2X_Actuals by Storm IO" xfId="543" xr:uid="{13C3BE0A-5D19-4086-9F44-4AC5706944A3}"/>
    <cellStyle name="SAPBEXHLevel3" xfId="544" xr:uid="{DA8CEBC2-8BF4-49BC-A010-867AD95BC13C}"/>
    <cellStyle name="SAPBEXHLevel3 10" xfId="1317" xr:uid="{C1BA1C93-3C23-45B3-BDC4-500EEAC30C65}"/>
    <cellStyle name="SAPBEXHLevel3 10 2" xfId="2635" xr:uid="{593DC854-02E2-4241-B3F0-DFE76481C23E}"/>
    <cellStyle name="SAPBEXHLevel3 10 3" xfId="2680" xr:uid="{6A991FB9-353B-4140-B91F-7B7194679CDD}"/>
    <cellStyle name="SAPBEXHLevel3 11" xfId="2365" xr:uid="{66FB9119-630A-456F-9947-E3126C2A2D35}"/>
    <cellStyle name="SAPBEXHLevel3 12" xfId="2180" xr:uid="{D1F4EDCB-E9DD-4BE8-AD63-634A7E7B93DF}"/>
    <cellStyle name="SAPBEXHLevel3 2" xfId="545" xr:uid="{8346E0D2-559D-41A2-B28D-2C7D469A3E84}"/>
    <cellStyle name="SAPBEXHLevel3 2 2" xfId="846" xr:uid="{97B820C5-3C75-4946-BC22-F2F2E3A386D2}"/>
    <cellStyle name="SAPBEXHLevel3 2 2 2" xfId="1293" xr:uid="{A32EE918-EE22-46A4-98A8-FB8CC0634AAB}"/>
    <cellStyle name="SAPBEXHLevel3 2 2 2 2" xfId="2636" xr:uid="{9E0C0529-5FE3-460B-9163-1465AAE1E094}"/>
    <cellStyle name="SAPBEXHLevel3 2 2 2 3" xfId="2673" xr:uid="{B72DAC29-E404-479C-AEC7-50F5A74E310F}"/>
    <cellStyle name="SAPBEXHLevel3 2 2 3" xfId="1483" xr:uid="{91F39E46-9359-4772-9E81-7253F5C20965}"/>
    <cellStyle name="SAPBEXHLevel3 2 2 3 2" xfId="2054" xr:uid="{DE4D9DBE-1F2A-45B1-8A7C-B9DE5C274CDF}"/>
    <cellStyle name="SAPBEXHLevel3 2 2 3 3" xfId="3131" xr:uid="{F3BB5360-A82A-499B-A6BF-FAAFDC4D42D7}"/>
    <cellStyle name="SAPBEXHLevel3 2 2 4" xfId="2071" xr:uid="{49499485-4232-43B5-B557-EA8640BB702B}"/>
    <cellStyle name="SAPBEXHLevel3 2 2 5" xfId="3013" xr:uid="{6EE9FAAE-A3AA-4C29-99DE-243A9D56D4E5}"/>
    <cellStyle name="SAPBEXHLevel3 2 3" xfId="994" xr:uid="{B6567057-BBD0-4DCB-8BB1-61D53FFEEDF6}"/>
    <cellStyle name="SAPBEXHLevel3 2 3 2" xfId="2184" xr:uid="{05DE822C-78E7-4C5E-9039-C54D024742E4}"/>
    <cellStyle name="SAPBEXHLevel3 2 3 3" xfId="2534" xr:uid="{EC4F7E8B-DFBA-43B8-8DC1-55C2382513A8}"/>
    <cellStyle name="SAPBEXHLevel3 2 4" xfId="1318" xr:uid="{28A32A86-A5D9-4B9A-8562-05E7C2D5C47A}"/>
    <cellStyle name="SAPBEXHLevel3 2 4 2" xfId="2470" xr:uid="{A2092DF8-A25E-43C4-8E94-EDD1D08D2C0D}"/>
    <cellStyle name="SAPBEXHLevel3 2 4 3" xfId="2920" xr:uid="{9AEBA10B-2D34-4A15-B767-CA9DEF629107}"/>
    <cellStyle name="SAPBEXHLevel3 2 5" xfId="2188" xr:uid="{B6FEFFAE-733A-4D16-973E-E8F5032F6B73}"/>
    <cellStyle name="SAPBEXHLevel3 2 6" xfId="2554" xr:uid="{AFB0E1D5-585E-482B-82F6-BF6787E62074}"/>
    <cellStyle name="SAPBEXHLevel3 3" xfId="546" xr:uid="{EB20B491-516B-4A1B-A3FD-7BEEFE72FB33}"/>
    <cellStyle name="SAPBEXHLevel3 3 2" xfId="1098" xr:uid="{F72721B1-82FD-4002-A013-2C905EF5E9FB}"/>
    <cellStyle name="SAPBEXHLevel3 3 2 2" xfId="2260" xr:uid="{5A8E11B1-CE09-4FE5-A68E-376DA0B52C6A}"/>
    <cellStyle name="SAPBEXHLevel3 3 2 3" xfId="2272" xr:uid="{E7844E4B-AFC4-4B06-BD07-1210BA6199CF}"/>
    <cellStyle name="SAPBEXHLevel3 3 3" xfId="1319" xr:uid="{7E5AF3F6-E93B-432F-964D-2AB478711B83}"/>
    <cellStyle name="SAPBEXHLevel3 3 3 2" xfId="1633" xr:uid="{852777B7-CB95-4770-AA56-04CF714BAC27}"/>
    <cellStyle name="SAPBEXHLevel3 3 3 3" xfId="3195" xr:uid="{3F211BD5-CDAD-4ACF-BD07-80275DB04E82}"/>
    <cellStyle name="SAPBEXHLevel3 3 4" xfId="2564" xr:uid="{E72A34EB-35BD-4AF0-9E07-19D106E935BE}"/>
    <cellStyle name="SAPBEXHLevel3 3 5" xfId="1596" xr:uid="{846D96F0-7967-4C1D-9006-6B44B2753646}"/>
    <cellStyle name="SAPBEXHLevel3 4" xfId="547" xr:uid="{A8CF13F7-8314-43BA-8469-51430D69CFDD}"/>
    <cellStyle name="SAPBEXHLevel3 4 2" xfId="548" xr:uid="{88EE92D6-CD48-491E-9125-282419F5BCD3}"/>
    <cellStyle name="SAPBEXHLevel3 4 2 2" xfId="1159" xr:uid="{441BD857-596B-48A8-95F2-B4207BE6067C}"/>
    <cellStyle name="SAPBEXHLevel3 4 2 2 2" xfId="2441" xr:uid="{F36FBE6B-098E-4435-A27D-619660DBDFA3}"/>
    <cellStyle name="SAPBEXHLevel3 4 2 2 3" xfId="2531" xr:uid="{C3073906-FBD3-427B-B806-68E6BAB66B33}"/>
    <cellStyle name="SAPBEXHLevel3 4 2 3" xfId="1321" xr:uid="{B7B7DD93-9DE5-4DC1-8038-B8F63CC9548B}"/>
    <cellStyle name="SAPBEXHLevel3 4 2 3 2" xfId="1510" xr:uid="{AE528766-AA58-4817-83EA-0919D5FB20A5}"/>
    <cellStyle name="SAPBEXHLevel3 4 2 3 3" xfId="3035" xr:uid="{C2D04B0D-5450-4433-977E-33D047BB7AAF}"/>
    <cellStyle name="SAPBEXHLevel3 4 2 4" xfId="1713" xr:uid="{084372E7-BCBC-4912-ABD3-F24E399E7722}"/>
    <cellStyle name="SAPBEXHLevel3 4 2 5" xfId="3108" xr:uid="{CDD7A76F-9B9F-44B5-BF7B-423E654F93B0}"/>
    <cellStyle name="SAPBEXHLevel3 4 3" xfId="1115" xr:uid="{7B975125-A7E1-4174-BD74-79394CB97F6E}"/>
    <cellStyle name="SAPBEXHLevel3 4 3 2" xfId="2338" xr:uid="{990E9AD2-DF3F-40DA-A6CB-5CAFC5B0B8C7}"/>
    <cellStyle name="SAPBEXHLevel3 4 3 3" xfId="2725" xr:uid="{AE3F0CEE-746A-4146-B904-7EB16C12B731}"/>
    <cellStyle name="SAPBEXHLevel3 4 4" xfId="1320" xr:uid="{37FD7C3A-4933-4DBE-84ED-B77949B50C8F}"/>
    <cellStyle name="SAPBEXHLevel3 4 4 2" xfId="2454" xr:uid="{D8B6C8C0-D71D-49CC-A752-7C6FB100B7E2}"/>
    <cellStyle name="SAPBEXHLevel3 4 4 3" xfId="2681" xr:uid="{54987709-C24D-4FB2-A7A2-C4070137C119}"/>
    <cellStyle name="SAPBEXHLevel3 4 5" xfId="1560" xr:uid="{3F6A7A0B-3606-4111-8DE6-BB51C807DAF1}"/>
    <cellStyle name="SAPBEXHLevel3 4 6" xfId="3267" xr:uid="{96FED00F-FF4B-48B0-98EE-E6D04F1D7913}"/>
    <cellStyle name="SAPBEXHLevel3 5" xfId="549" xr:uid="{1623CAF4-5D6D-41EC-9062-7D8F8C32F19D}"/>
    <cellStyle name="SAPBEXHLevel3 5 2" xfId="1114" xr:uid="{1B131A7A-BB43-4304-8DB4-4D60D51EED5F}"/>
    <cellStyle name="SAPBEXHLevel3 5 2 2" xfId="1813" xr:uid="{0F1626EA-E8B2-482E-8D56-FA0B4E4B38D9}"/>
    <cellStyle name="SAPBEXHLevel3 5 2 3" xfId="2976" xr:uid="{761ADCD7-ACD1-41F6-802C-C4DA6242FE7F}"/>
    <cellStyle name="SAPBEXHLevel3 5 3" xfId="1322" xr:uid="{885E80EE-20A0-4395-912B-97633B29684F}"/>
    <cellStyle name="SAPBEXHLevel3 5 3 2" xfId="1632" xr:uid="{21103B02-C7FA-40F8-AE83-F513140EE6F7}"/>
    <cellStyle name="SAPBEXHLevel3 5 3 3" xfId="3196" xr:uid="{EE1BEF84-58FC-4BB7-971C-AED218E6B641}"/>
    <cellStyle name="SAPBEXHLevel3 5 4" xfId="2047" xr:uid="{A274C991-1FF5-407B-8777-AB95CAC50735}"/>
    <cellStyle name="SAPBEXHLevel3 5 5" xfId="3227" xr:uid="{8BF5A651-9672-43C3-9C96-A75F3BEB4FB6}"/>
    <cellStyle name="SAPBEXHLevel3 6" xfId="550" xr:uid="{0FEF9B3F-38EF-4979-A31F-0E9F49E3B37D}"/>
    <cellStyle name="SAPBEXHLevel3 6 2" xfId="847" xr:uid="{34F2747C-C1FE-4E1F-A71C-5E121B06284A}"/>
    <cellStyle name="SAPBEXHLevel3 6 2 2" xfId="1294" xr:uid="{064632F7-1E5E-4EB4-9660-13F9781A149F}"/>
    <cellStyle name="SAPBEXHLevel3 6 2 2 2" xfId="2207" xr:uid="{2E17A07A-2979-4E51-8799-CA00EA634A7F}"/>
    <cellStyle name="SAPBEXHLevel3 6 2 2 3" xfId="2674" xr:uid="{1E602876-6782-45C9-B84C-B71769755520}"/>
    <cellStyle name="SAPBEXHLevel3 6 2 3" xfId="1484" xr:uid="{99B49C0D-6BC4-40A7-A556-B56449F9B99E}"/>
    <cellStyle name="SAPBEXHLevel3 6 2 3 2" xfId="1513" xr:uid="{3D7247DF-65CC-470E-A211-3077A5A2570E}"/>
    <cellStyle name="SAPBEXHLevel3 6 2 3 3" xfId="3319" xr:uid="{336518FB-8B29-4DC0-B5F9-97E9BF41D802}"/>
    <cellStyle name="SAPBEXHLevel3 6 2 4" xfId="2094" xr:uid="{E678AE61-22ED-42A0-B48D-F6FD37A17B2E}"/>
    <cellStyle name="SAPBEXHLevel3 6 2 5" xfId="2988" xr:uid="{4BA25E59-4D7D-4B1A-9F91-48D95D466E35}"/>
    <cellStyle name="SAPBEXHLevel3 6 3" xfId="1113" xr:uid="{BB4F4133-9D3C-465D-8060-85FA98F0D71F}"/>
    <cellStyle name="SAPBEXHLevel3 6 3 2" xfId="1654" xr:uid="{937B26F8-97EE-4B3C-88D4-AB889614ED50}"/>
    <cellStyle name="SAPBEXHLevel3 6 3 3" xfId="3172" xr:uid="{4642BC48-D7B3-40DD-9FCE-30CE9E0A4323}"/>
    <cellStyle name="SAPBEXHLevel3 6 4" xfId="1323" xr:uid="{9F9F9D20-725E-4AEB-B5F1-FB219DC0E9F9}"/>
    <cellStyle name="SAPBEXHLevel3 6 4 2" xfId="2433" xr:uid="{629E142E-0BF7-447B-AB17-0FD84ABCA454}"/>
    <cellStyle name="SAPBEXHLevel3 6 4 3" xfId="2747" xr:uid="{2690F380-0D10-402E-8550-22F446071791}"/>
    <cellStyle name="SAPBEXHLevel3 6 5" xfId="1571" xr:uid="{150704DC-C1B1-4F10-BAD5-FB560A5FE76B}"/>
    <cellStyle name="SAPBEXHLevel3 6 6" xfId="3260" xr:uid="{EA0C3614-D999-4AD9-AE16-38C805683322}"/>
    <cellStyle name="SAPBEXHLevel3 7" xfId="646" xr:uid="{7D427389-F2E3-475F-938A-BB4D6DC1E34E}"/>
    <cellStyle name="SAPBEXHLevel3 7 2" xfId="1265" xr:uid="{1A1D42A7-09DE-4726-A3F7-35EA90F2794B}"/>
    <cellStyle name="SAPBEXHLevel3 7 2 2" xfId="2336" xr:uid="{D6EFB6B2-583E-49C0-866F-49CDA4BBC2ED}"/>
    <cellStyle name="SAPBEXHLevel3 7 2 3" xfId="2668" xr:uid="{4206AE4D-67F0-467C-916C-E3D27D9B8613}"/>
    <cellStyle name="SAPBEXHLevel3 7 3" xfId="1385" xr:uid="{18FEDEF3-B6B1-4EE0-8864-01819BD19FFD}"/>
    <cellStyle name="SAPBEXHLevel3 7 3 2" xfId="1994" xr:uid="{849A3FA5-A361-4CE2-B067-C11B6696C9EA}"/>
    <cellStyle name="SAPBEXHLevel3 7 3 3" xfId="2903" xr:uid="{B89E2AE1-54C2-460E-AB99-03FB14E567CA}"/>
    <cellStyle name="SAPBEXHLevel3 7 4" xfId="2568" xr:uid="{87F9DB14-307A-4450-AC70-7038E226E7FB}"/>
    <cellStyle name="SAPBEXHLevel3 7 5" xfId="2271" xr:uid="{3497C69B-4DB1-42D4-BB94-B4C2709A2178}"/>
    <cellStyle name="SAPBEXHLevel3 8" xfId="848" xr:uid="{CDB8834C-D9F8-48C4-8328-21113921B014}"/>
    <cellStyle name="SAPBEXHLevel3 8 2" xfId="1295" xr:uid="{3F153FE3-D39F-45C2-B99F-42CC0AA82FB4}"/>
    <cellStyle name="SAPBEXHLevel3 8 2 2" xfId="2130" xr:uid="{9136684D-D54D-46A8-A939-80FABF3DC80A}"/>
    <cellStyle name="SAPBEXHLevel3 8 2 3" xfId="2831" xr:uid="{55B61B66-3816-4CC7-99E6-95D45BEEE234}"/>
    <cellStyle name="SAPBEXHLevel3 8 3" xfId="1485" xr:uid="{8B7A1933-7918-44EF-B2A5-AED3CEDE5F6C}"/>
    <cellStyle name="SAPBEXHLevel3 8 3 2" xfId="2397" xr:uid="{5EB7956C-24AD-4EA5-8E32-C17B311D09D5}"/>
    <cellStyle name="SAPBEXHLevel3 8 3 3" xfId="2248" xr:uid="{862D9D80-4E2D-4E68-AEA9-B7E54A11BD77}"/>
    <cellStyle name="SAPBEXHLevel3 8 4" xfId="1933" xr:uid="{93F4B785-B342-4EB5-AC3C-1835F0B12AE1}"/>
    <cellStyle name="SAPBEXHLevel3 8 5" xfId="2570" xr:uid="{EEC09DC9-6D8E-4335-80E9-0605A1F0E31C}"/>
    <cellStyle name="SAPBEXHLevel3 9" xfId="1241" xr:uid="{3CFC60BA-5F27-4652-9240-C23C755472EE}"/>
    <cellStyle name="SAPBEXHLevel3 9 2" xfId="1638" xr:uid="{827271A7-5F0A-44CA-8C23-D3D9985A0B16}"/>
    <cellStyle name="SAPBEXHLevel3 9 3" xfId="3189" xr:uid="{252B762C-34BD-486F-AECE-9EC2D2D7F0A0}"/>
    <cellStyle name="SAPBEXHLevel3_Actuals by Storm IO" xfId="551" xr:uid="{83E92C1E-2C4F-493C-913F-487A0CABAA5A}"/>
    <cellStyle name="SAPBEXHLevel3X" xfId="552" xr:uid="{ECCE6FCE-7211-4F48-8F1F-8BC928E302BB}"/>
    <cellStyle name="SAPBEXHLevel3X 10" xfId="656" xr:uid="{0C28E165-9413-4067-9245-FE185E841285}"/>
    <cellStyle name="SAPBEXHLevel3X 10 2" xfId="909" xr:uid="{F239E778-8581-4599-9802-57724F56581E}"/>
    <cellStyle name="SAPBEXHLevel3X 10 2 2" xfId="1864" xr:uid="{E2D8E67F-88F4-4D91-BB19-A3131C448020}"/>
    <cellStyle name="SAPBEXHLevel3X 10 2 3" xfId="2821" xr:uid="{5A8D8711-FBA9-42B2-956C-B054565AAC14}"/>
    <cellStyle name="SAPBEXHLevel3X 10 3" xfId="1395" xr:uid="{D42C0A49-8241-4C34-BB3A-9F7CAAC1D052}"/>
    <cellStyle name="SAPBEXHLevel3X 10 3 2" xfId="2155" xr:uid="{24EF4E6F-B0F3-4D3C-B696-62022C5D1E2A}"/>
    <cellStyle name="SAPBEXHLevel3X 10 3 3" xfId="2696" xr:uid="{0DEDA9D3-D797-497D-AD67-66E85887C467}"/>
    <cellStyle name="SAPBEXHLevel3X 10 4" xfId="1708" xr:uid="{48302835-DFA4-442C-8FD2-1B8852B71E11}"/>
    <cellStyle name="SAPBEXHLevel3X 10 5" xfId="3116" xr:uid="{ED26D4E7-1EB6-491A-8FB5-5E15AD932551}"/>
    <cellStyle name="SAPBEXHLevel3X 11" xfId="849" xr:uid="{139CE7AA-6C51-4833-A29F-87988D086ACC}"/>
    <cellStyle name="SAPBEXHLevel3X 11 2" xfId="1296" xr:uid="{B790A5C8-56DF-4ACD-BA5B-03D14B25F5FC}"/>
    <cellStyle name="SAPBEXHLevel3X 11 2 2" xfId="2566" xr:uid="{C4C2B293-B982-4841-A8AF-719403140D98}"/>
    <cellStyle name="SAPBEXHLevel3X 11 2 3" xfId="2890" xr:uid="{B59062C9-F5AF-4941-90B3-F67FF2F26C71}"/>
    <cellStyle name="SAPBEXHLevel3X 11 3" xfId="1486" xr:uid="{686FF61A-51A6-4B5B-8585-DBB0F37C619F}"/>
    <cellStyle name="SAPBEXHLevel3X 11 3 2" xfId="2086" xr:uid="{23B38699-DFB7-4ABC-8B49-273D10476837}"/>
    <cellStyle name="SAPBEXHLevel3X 11 3 3" xfId="2995" xr:uid="{30ACFC55-5AB1-43C1-BE88-C243B4F32560}"/>
    <cellStyle name="SAPBEXHLevel3X 11 4" xfId="1955" xr:uid="{22BDFF6C-AE11-40CC-AC3F-FCCDAA8121EB}"/>
    <cellStyle name="SAPBEXHLevel3X 11 5" xfId="2009" xr:uid="{4ADA4ABB-9200-4F4A-84C6-43FCDDF838F7}"/>
    <cellStyle name="SAPBEXHLevel3X 12" xfId="916" xr:uid="{43E5D585-5C8A-4505-9E2B-F6E38F638DA2}"/>
    <cellStyle name="SAPBEXHLevel3X 12 2" xfId="2474" xr:uid="{93778F72-C01B-429D-9019-08C019763645}"/>
    <cellStyle name="SAPBEXHLevel3X 12 3" xfId="2525" xr:uid="{77BC5048-5532-4620-9505-2FABB14A2772}"/>
    <cellStyle name="SAPBEXHLevel3X 13" xfId="1324" xr:uid="{A66145F3-688F-44D4-941F-470FA260EEB7}"/>
    <cellStyle name="SAPBEXHLevel3X 13 2" xfId="2353" xr:uid="{E09E58AC-BB60-40B1-B3B4-F3DC75CDAB89}"/>
    <cellStyle name="SAPBEXHLevel3X 13 3" xfId="2949" xr:uid="{C2B2DF86-9D34-455B-9F80-809EA044C5B2}"/>
    <cellStyle name="SAPBEXHLevel3X 14" xfId="2650" xr:uid="{83810C62-1612-45B3-BCCA-6ABC0627FC36}"/>
    <cellStyle name="SAPBEXHLevel3X 15" xfId="1885" xr:uid="{C31174CD-9E68-4505-9D7F-00D587BA567D}"/>
    <cellStyle name="SAPBEXHLevel3X 2" xfId="553" xr:uid="{7B17E0DB-9501-4E26-B283-BC8AE8BB48EE}"/>
    <cellStyle name="SAPBEXHLevel3X 2 2" xfId="554" xr:uid="{AD48DFB2-E6D9-419B-BBC1-2B3F6AAA5034}"/>
    <cellStyle name="SAPBEXHLevel3X 2 2 2" xfId="851" xr:uid="{235CFC6E-1BA9-4373-9367-0CF6AE2D60A4}"/>
    <cellStyle name="SAPBEXHLevel3X 2 2 2 2" xfId="1298" xr:uid="{0455C573-CB26-4016-B7DD-9E875155E80D}"/>
    <cellStyle name="SAPBEXHLevel3X 2 2 2 2 2" xfId="1637" xr:uid="{7BFBA121-7D2E-4600-B947-5389053905CE}"/>
    <cellStyle name="SAPBEXHLevel3X 2 2 2 2 3" xfId="3190" xr:uid="{5012130E-F710-4198-87E8-CBAC5D871B4B}"/>
    <cellStyle name="SAPBEXHLevel3X 2 2 2 3" xfId="1488" xr:uid="{EB52707E-BB9C-4260-BFF4-5DA35D93A8D4}"/>
    <cellStyle name="SAPBEXHLevel3X 2 2 2 3 2" xfId="2048" xr:uid="{ACEBD4FC-A858-4E6F-A520-F5E6C4B8ED12}"/>
    <cellStyle name="SAPBEXHLevel3X 2 2 2 3 3" xfId="3221" xr:uid="{E5055C21-1F28-4518-8E7B-A246CA5D79CA}"/>
    <cellStyle name="SAPBEXHLevel3X 2 2 2 4" xfId="2503" xr:uid="{21EED22C-0876-46F5-825D-75DDD6D1283E}"/>
    <cellStyle name="SAPBEXHLevel3X 2 2 2 5" xfId="2010" xr:uid="{9265F336-E296-4C11-8F4D-D08A70A4D592}"/>
    <cellStyle name="SAPBEXHLevel3X 2 2 3" xfId="963" xr:uid="{0D6C82EB-EB6C-4CD7-90DF-7F6602C7FF25}"/>
    <cellStyle name="SAPBEXHLevel3X 2 2 3 2" xfId="1655" xr:uid="{42D46600-36A2-4892-A009-FA9C5652E9AF}"/>
    <cellStyle name="SAPBEXHLevel3X 2 2 3 3" xfId="3171" xr:uid="{EA80A3F2-16EF-4CB8-B4C3-BDDBB542442B}"/>
    <cellStyle name="SAPBEXHLevel3X 2 2 4" xfId="1326" xr:uid="{1AE199F1-115A-4FE9-9AD7-E6F8269754F7}"/>
    <cellStyle name="SAPBEXHLevel3X 2 2 4 2" xfId="1545" xr:uid="{EBBBAFF9-6032-4364-B0BB-9E553E73E297}"/>
    <cellStyle name="SAPBEXHLevel3X 2 2 4 3" xfId="3283" xr:uid="{6D56F9F4-012A-44F1-8D2A-A6CF42B8192F}"/>
    <cellStyle name="SAPBEXHLevel3X 2 2 5" xfId="1975" xr:uid="{322C4143-F762-4004-87EB-C7C66C447E3C}"/>
    <cellStyle name="SAPBEXHLevel3X 2 2 6" xfId="2113" xr:uid="{52711440-775D-4073-ABB9-49AA4B043687}"/>
    <cellStyle name="SAPBEXHLevel3X 2 3" xfId="850" xr:uid="{059E35A4-3E83-4B98-8BA9-A59F591B43B8}"/>
    <cellStyle name="SAPBEXHLevel3X 2 3 2" xfId="1297" xr:uid="{17A9211C-C486-459A-89A2-53766C45EE96}"/>
    <cellStyle name="SAPBEXHLevel3X 2 3 2 2" xfId="1807" xr:uid="{DF7ED48E-62D9-4884-9C2A-816017A5ADB3}"/>
    <cellStyle name="SAPBEXHLevel3X 2 3 2 3" xfId="3006" xr:uid="{ED8E5B27-E8A5-4150-8C95-2B8E7DADAF2E}"/>
    <cellStyle name="SAPBEXHLevel3X 2 3 3" xfId="1487" xr:uid="{806F401F-D684-4642-A0D2-F101A8D83F3D}"/>
    <cellStyle name="SAPBEXHLevel3X 2 3 3 2" xfId="2168" xr:uid="{09B36542-1E44-40AD-B4DE-AE03B187E83F}"/>
    <cellStyle name="SAPBEXHLevel3X 2 3 3 3" xfId="2974" xr:uid="{69C780C8-CCF1-40C5-89B5-333D4B29F7A9}"/>
    <cellStyle name="SAPBEXHLevel3X 2 3 4" xfId="1879" xr:uid="{5C28BC0E-05D5-4A92-92F0-5C6EC40118A3}"/>
    <cellStyle name="SAPBEXHLevel3X 2 3 5" xfId="2766" xr:uid="{36D2DE7D-792F-4AC6-9A92-A4BACBA69B1D}"/>
    <cellStyle name="SAPBEXHLevel3X 2 4" xfId="915" xr:uid="{2B39A6BC-EF84-4CB2-A5F0-5A3C9F0750EB}"/>
    <cellStyle name="SAPBEXHLevel3X 2 4 2" xfId="2458" xr:uid="{B4172DB1-8FA7-4562-A6FD-9DAA2A040AE6}"/>
    <cellStyle name="SAPBEXHLevel3X 2 4 3" xfId="2239" xr:uid="{4037320B-4BA6-4007-84C3-E79496AC2A45}"/>
    <cellStyle name="SAPBEXHLevel3X 2 5" xfId="1325" xr:uid="{735EBB41-B5B1-4226-AE2C-74D57E020C46}"/>
    <cellStyle name="SAPBEXHLevel3X 2 5 2" xfId="1587" xr:uid="{1F1ADAE6-8E6A-42EE-9B9B-A0E3138472CE}"/>
    <cellStyle name="SAPBEXHLevel3X 2 5 3" xfId="3242" xr:uid="{7957F29E-EAC9-4BCC-BEF4-EC2B353CCB2E}"/>
    <cellStyle name="SAPBEXHLevel3X 2 6" xfId="2505" xr:uid="{D1694D70-AC27-41FF-9D8E-FAE17AC870E8}"/>
    <cellStyle name="SAPBEXHLevel3X 2 7" xfId="3113" xr:uid="{7716B8CD-C429-47A1-B94E-EC61E8E33837}"/>
    <cellStyle name="SAPBEXHLevel3X 2_Actuals by Storm IO" xfId="555" xr:uid="{60D8484C-15D3-41F1-971D-380E16C0178C}"/>
    <cellStyle name="SAPBEXHLevel3X 3" xfId="556" xr:uid="{F9CF38C4-AE0E-46AA-9F4B-3FE0FA673D06}"/>
    <cellStyle name="SAPBEXHLevel3X 3 2" xfId="946" xr:uid="{1082DF73-D5AA-4225-A858-4447B6520BE8}"/>
    <cellStyle name="SAPBEXHLevel3X 3 2 2" xfId="2235" xr:uid="{7D4F22B6-5DF5-416A-BE7A-D0011EC9972D}"/>
    <cellStyle name="SAPBEXHLevel3X 3 2 3" xfId="2814" xr:uid="{16C8BB2E-9D3C-453C-8259-056871BD040C}"/>
    <cellStyle name="SAPBEXHLevel3X 3 3" xfId="1327" xr:uid="{97AACF39-3EF2-4D90-96AF-C6EFABF87FD6}"/>
    <cellStyle name="SAPBEXHLevel3X 3 3 2" xfId="1770" xr:uid="{CE80385C-55E3-4D0B-9030-2B5E065FC01C}"/>
    <cellStyle name="SAPBEXHLevel3X 3 3 3" xfId="3055" xr:uid="{E4B31CAB-CC44-49A5-9B6F-7E18A8032DAF}"/>
    <cellStyle name="SAPBEXHLevel3X 3 4" xfId="1924" xr:uid="{3A84E728-5891-45B8-A2E3-7D02AF4F04DE}"/>
    <cellStyle name="SAPBEXHLevel3X 3 5" xfId="1834" xr:uid="{CDD17209-D8A1-4261-8189-13A254DA96B6}"/>
    <cellStyle name="SAPBEXHLevel3X 4" xfId="557" xr:uid="{68CACA09-459B-4AC8-BF00-0C1D6453682A}"/>
    <cellStyle name="SAPBEXHLevel3X 4 2" xfId="558" xr:uid="{F9FD7ADE-936E-4F2A-B3B9-B2B660ED167F}"/>
    <cellStyle name="SAPBEXHLevel3X 4 2 2" xfId="1032" xr:uid="{B3ADE8B9-3732-492E-AEA3-3D6F93DB2174}"/>
    <cellStyle name="SAPBEXHLevel3X 4 2 2 2" xfId="1553" xr:uid="{ED57D1A0-E2A7-40EA-9E61-67F994668C7A}"/>
    <cellStyle name="SAPBEXHLevel3X 4 2 2 3" xfId="3275" xr:uid="{0DA3203B-0137-49AB-926B-F4BEE9AE44EC}"/>
    <cellStyle name="SAPBEXHLevel3X 4 2 3" xfId="1329" xr:uid="{C1FAB6DE-BA6F-4C50-A753-7A745EBF5656}"/>
    <cellStyle name="SAPBEXHLevel3X 4 2 3 2" xfId="1686" xr:uid="{5D1FE564-DA15-497C-8E55-F89C0C691FE7}"/>
    <cellStyle name="SAPBEXHLevel3X 4 2 3 3" xfId="3138" xr:uid="{EAA154A9-95AE-4C83-9EA6-2683EA05EEF6}"/>
    <cellStyle name="SAPBEXHLevel3X 4 2 4" xfId="2243" xr:uid="{C6F1061B-E30B-4992-BFD3-594A0F57ADFD}"/>
    <cellStyle name="SAPBEXHLevel3X 4 2 5" xfId="1974" xr:uid="{F0B67A71-1728-4001-BE1D-E3FDDB8A336D}"/>
    <cellStyle name="SAPBEXHLevel3X 4 3" xfId="1170" xr:uid="{2801265D-82FB-451E-8582-011BCA05DBEA}"/>
    <cellStyle name="SAPBEXHLevel3X 4 3 2" xfId="1647" xr:uid="{17981F9C-0528-49EB-8026-67D6375401E7}"/>
    <cellStyle name="SAPBEXHLevel3X 4 3 3" xfId="3179" xr:uid="{000DE7C9-0276-4AB3-9333-7D829859C3CD}"/>
    <cellStyle name="SAPBEXHLevel3X 4 4" xfId="1328" xr:uid="{028FC878-008A-4869-8294-C04EF2EDB5B3}"/>
    <cellStyle name="SAPBEXHLevel3X 4 4 2" xfId="1853" xr:uid="{76FE0038-0443-4062-9155-14B13ECFF1F7}"/>
    <cellStyle name="SAPBEXHLevel3X 4 4 3" xfId="2861" xr:uid="{7C40C753-0617-4173-A18B-F246AA1BC76F}"/>
    <cellStyle name="SAPBEXHLevel3X 4 5" xfId="1919" xr:uid="{CD5E982C-BD82-4427-91C4-78F7F1FECFB5}"/>
    <cellStyle name="SAPBEXHLevel3X 4 6" xfId="2375" xr:uid="{1DE2CB76-17D9-465A-81FD-5F8CCC8D12D1}"/>
    <cellStyle name="SAPBEXHLevel3X 5" xfId="559" xr:uid="{97B52C71-9F4B-4CE0-B6D3-2DC218273397}"/>
    <cellStyle name="SAPBEXHLevel3X 5 2" xfId="993" xr:uid="{315593C9-BF45-44F7-9909-60D24CFD0BC0}"/>
    <cellStyle name="SAPBEXHLevel3X 5 2 2" xfId="2143" xr:uid="{D585348D-92AC-4472-AE25-99CC18A9105A}"/>
    <cellStyle name="SAPBEXHLevel3X 5 2 3" xfId="2775" xr:uid="{E3E404D5-204F-4D76-8C6C-1F09280DB22A}"/>
    <cellStyle name="SAPBEXHLevel3X 5 3" xfId="1330" xr:uid="{B76EFC10-C49A-4412-AC9B-367C00CF463E}"/>
    <cellStyle name="SAPBEXHLevel3X 5 3 2" xfId="1519" xr:uid="{ABD9D274-4F6C-460F-A615-8FECCFD47574}"/>
    <cellStyle name="SAPBEXHLevel3X 5 3 3" xfId="3307" xr:uid="{B0543968-2712-4017-9AF8-CAEAA23254F2}"/>
    <cellStyle name="SAPBEXHLevel3X 5 4" xfId="2344" xr:uid="{E4AA898F-4BF0-4C98-9374-AC878093D962}"/>
    <cellStyle name="SAPBEXHLevel3X 5 5" xfId="2812" xr:uid="{BDC14BA7-0D22-46B1-B330-71045776D258}"/>
    <cellStyle name="SAPBEXHLevel3X 6" xfId="647" xr:uid="{0CE55762-01E9-492C-945A-E6457E38A8CE}"/>
    <cellStyle name="SAPBEXHLevel3X 6 2" xfId="877" xr:uid="{29A5B87A-3B2A-402E-A8E9-F80D9477842B}"/>
    <cellStyle name="SAPBEXHLevel3X 6 2 2" xfId="1528" xr:uid="{9051869F-E39B-434A-B503-3BBDF3415709}"/>
    <cellStyle name="SAPBEXHLevel3X 6 2 3" xfId="3293" xr:uid="{2EEA83EE-6E8E-4225-A6B8-65420276A68E}"/>
    <cellStyle name="SAPBEXHLevel3X 6 3" xfId="1386" xr:uid="{227A6172-C24B-482F-9ED9-C58DFE15A22B}"/>
    <cellStyle name="SAPBEXHLevel3X 6 3 2" xfId="1622" xr:uid="{91346E8F-1995-4828-B0D1-353A2AFB2882}"/>
    <cellStyle name="SAPBEXHLevel3X 6 3 3" xfId="3206" xr:uid="{FAA57C6D-52CD-41BD-8CCF-6717A0885A69}"/>
    <cellStyle name="SAPBEXHLevel3X 6 4" xfId="1962" xr:uid="{AF5D94BA-CDA7-4870-86A9-78761F81C903}"/>
    <cellStyle name="SAPBEXHLevel3X 6 5" xfId="2567" xr:uid="{CFCB05A2-55A2-451D-8ABB-F314D2253649}"/>
    <cellStyle name="SAPBEXHLevel3X 7" xfId="665" xr:uid="{6D7DA98A-937F-4A54-BE05-653F86867672}"/>
    <cellStyle name="SAPBEXHLevel3X 7 2" xfId="1198" xr:uid="{B3A71C19-0264-4128-9693-14DDFD4905C4}"/>
    <cellStyle name="SAPBEXHLevel3X 7 2 2" xfId="1546" xr:uid="{E9ECC8B7-68E2-4110-867C-56CDF94039A7}"/>
    <cellStyle name="SAPBEXHLevel3X 7 2 3" xfId="3282" xr:uid="{54BF7C4F-7E92-4A6E-8C65-E24C39A13AC6}"/>
    <cellStyle name="SAPBEXHLevel3X 7 3" xfId="1404" xr:uid="{2E303406-43C3-423A-8886-3C82B5DBAA88}"/>
    <cellStyle name="SAPBEXHLevel3X 7 3 2" xfId="1852" xr:uid="{17342D7A-C7B6-4677-A9F0-362FB08E51BB}"/>
    <cellStyle name="SAPBEXHLevel3X 7 3 3" xfId="2867" xr:uid="{46CFDA7F-F1E8-4CD7-85B1-907ED363C5CF}"/>
    <cellStyle name="SAPBEXHLevel3X 7 4" xfId="1736" xr:uid="{2EA94D37-D327-41A0-BF3C-B1CA5B958391}"/>
    <cellStyle name="SAPBEXHLevel3X 7 5" xfId="3087" xr:uid="{305191B0-97A1-4FBB-AFE6-6B00E4F02BD6}"/>
    <cellStyle name="SAPBEXHLevel3X 8" xfId="637" xr:uid="{653A272B-2EDD-42C1-B8F9-9EC2CC2C74F8}"/>
    <cellStyle name="SAPBEXHLevel3X 8 2" xfId="1202" xr:uid="{D8BB64E2-8ACB-49F3-8BCB-0522BA65A5FB}"/>
    <cellStyle name="SAPBEXHLevel3X 8 2 2" xfId="1993" xr:uid="{756344B3-FD75-4DA5-AE01-577D8206BF50}"/>
    <cellStyle name="SAPBEXHLevel3X 8 2 3" xfId="3157" xr:uid="{9B2AD5AF-378A-4DCA-8AE3-D09A746BF8D9}"/>
    <cellStyle name="SAPBEXHLevel3X 8 3" xfId="1377" xr:uid="{9DD27F8C-ACEA-4BD4-8821-5F21653769D8}"/>
    <cellStyle name="SAPBEXHLevel3X 8 3 2" xfId="1624" xr:uid="{8F52D58C-8769-4F3E-85AD-C356C511CFC4}"/>
    <cellStyle name="SAPBEXHLevel3X 8 3 3" xfId="3204" xr:uid="{B748AC9D-31FB-4DB6-BF90-4A42F7E92F10}"/>
    <cellStyle name="SAPBEXHLevel3X 8 4" xfId="2001" xr:uid="{49D510BB-A789-4EE5-A280-C7E0E2BF1BB7}"/>
    <cellStyle name="SAPBEXHLevel3X 8 5" xfId="2542" xr:uid="{6DF38B80-3F2D-4CD0-AFFD-1826AFB1F5A4}"/>
    <cellStyle name="SAPBEXHLevel3X 9" xfId="668" xr:uid="{FA0DCA64-EEA6-427C-BDAB-F454D0BD880F}"/>
    <cellStyle name="SAPBEXHLevel3X 9 2" xfId="908" xr:uid="{266CFE57-BB73-40A2-A865-E3D447E06097}"/>
    <cellStyle name="SAPBEXHLevel3X 9 2 2" xfId="2615" xr:uid="{17E1AE25-0DC8-468E-B7FD-09505BE9577F}"/>
    <cellStyle name="SAPBEXHLevel3X 9 2 3" xfId="2802" xr:uid="{6C9E7C24-FCA1-45E0-BF84-8536A00AA0C7}"/>
    <cellStyle name="SAPBEXHLevel3X 9 3" xfId="1407" xr:uid="{54CEC2E6-96F7-4A4C-A172-95138F07C617}"/>
    <cellStyle name="SAPBEXHLevel3X 9 3 2" xfId="1837" xr:uid="{48F394B8-B575-4CF5-BAFA-263AC9D56F73}"/>
    <cellStyle name="SAPBEXHLevel3X 9 3 3" xfId="2927" xr:uid="{07DB7A68-AF54-428A-B7A1-24F6C39B1F61}"/>
    <cellStyle name="SAPBEXHLevel3X 9 4" xfId="2592" xr:uid="{8373B0E6-D34F-43EF-AA7C-C2C131AE7ADC}"/>
    <cellStyle name="SAPBEXHLevel3X 9 5" xfId="2609" xr:uid="{E0C56FEA-A606-4FEB-BD3A-F097674B74DB}"/>
    <cellStyle name="SAPBEXHLevel3X_Actuals by Storm IO" xfId="560" xr:uid="{4DCA8913-14C4-44E2-B47A-4E8E10CFE4BE}"/>
    <cellStyle name="SAPBEXinputData" xfId="561" xr:uid="{0F6E0402-9F46-4B5F-B2FD-3921A3EAC5EF}"/>
    <cellStyle name="SAPBEXinputData 10" xfId="654" xr:uid="{56788417-EDF5-424D-84A0-4797CD1E80E8}"/>
    <cellStyle name="SAPBEXinputData 10 2" xfId="1157" xr:uid="{3E0C7AED-3D65-4D0C-AB43-4D3BB618E39C}"/>
    <cellStyle name="SAPBEXinputData 10 2 2" xfId="1767" xr:uid="{9B35D61D-D392-404B-AAA2-ED471869A5D0}"/>
    <cellStyle name="SAPBEXinputData 10 2 3" xfId="3058" xr:uid="{955677D0-6B52-4878-B8AA-FCDF7D66A4E4}"/>
    <cellStyle name="SAPBEXinputData 10 3" xfId="1393" xr:uid="{5BE00EB8-EECB-468B-8ED6-78223E36B1F1}"/>
    <cellStyle name="SAPBEXinputData 10 3 2" xfId="1625" xr:uid="{2CF20ED5-64D3-4A59-BB42-886F352BCB0C}"/>
    <cellStyle name="SAPBEXinputData 10 3 3" xfId="3203" xr:uid="{D4724EE8-04B3-4C4B-827A-80B6138E206D}"/>
    <cellStyle name="SAPBEXinputData 11" xfId="852" xr:uid="{B82BC040-3A0B-476D-A8B6-C9BB1878FB20}"/>
    <cellStyle name="SAPBEXinputData 2" xfId="562" xr:uid="{AAD5B571-E492-4CD7-928D-C9BE47228D68}"/>
    <cellStyle name="SAPBEXinputData 2 2" xfId="563" xr:uid="{E71E3225-71F8-4150-99C0-7881A4F96881}"/>
    <cellStyle name="SAPBEXinputData 2 2 2" xfId="854" xr:uid="{2A35F112-6060-44BA-82FF-8436FB15C945}"/>
    <cellStyle name="SAPBEXinputData 2 3" xfId="564" xr:uid="{7FD3963B-4979-4298-B599-FAB2CDB86D7B}"/>
    <cellStyle name="SAPBEXinputData 2 4" xfId="853" xr:uid="{4049D28F-79C9-49A4-B0E6-00CFCB47D6F9}"/>
    <cellStyle name="SAPBEXinputData 2_Actuals by Storm IO" xfId="565" xr:uid="{2F9066E9-F2F3-49E5-8AFE-CF9A32634D25}"/>
    <cellStyle name="SAPBEXinputData 3" xfId="566" xr:uid="{40A1B68E-08B3-47CA-894C-3E06CC66385B}"/>
    <cellStyle name="SAPBEXinputData 4" xfId="648" xr:uid="{0897D71C-87E4-4458-BE98-4973E60801F5}"/>
    <cellStyle name="SAPBEXinputData 4 2" xfId="1055" xr:uid="{6F63D1DA-8D41-4C42-BE2E-B9F4F8AF34DA}"/>
    <cellStyle name="SAPBEXinputData 4 2 2" xfId="1764" xr:uid="{F856D9B5-D02C-4D1B-ABCB-058A7D1D446E}"/>
    <cellStyle name="SAPBEXinputData 4 2 3" xfId="3061" xr:uid="{01FE427E-7EDB-4B57-9ACB-BB8F208E89A2}"/>
    <cellStyle name="SAPBEXinputData 4 3" xfId="1387" xr:uid="{960041B0-31A6-47DD-8960-8CC06B12CACF}"/>
    <cellStyle name="SAPBEXinputData 4 3 2" xfId="2124" xr:uid="{9E033E9B-4A73-4A2A-A705-8A73DCA1B113}"/>
    <cellStyle name="SAPBEXinputData 4 3 3" xfId="2866" xr:uid="{13F3A71C-1D4B-4E02-8C07-89209726DD34}"/>
    <cellStyle name="SAPBEXinputData 5" xfId="666" xr:uid="{DF051850-E2B1-46AD-A05F-A268EC76AE90}"/>
    <cellStyle name="SAPBEXinputData 5 2" xfId="1020" xr:uid="{6539DE24-869C-45BE-85A8-384D69918E76}"/>
    <cellStyle name="SAPBEXinputData 5 2 2" xfId="2450" xr:uid="{960B2480-26E5-43FA-9210-0FC5A3CBA29A}"/>
    <cellStyle name="SAPBEXinputData 5 2 3" xfId="2722" xr:uid="{9F08DDEE-79CB-40D7-BD33-6BD4D6A4E326}"/>
    <cellStyle name="SAPBEXinputData 5 3" xfId="1405" xr:uid="{6B57E1E0-788F-4330-ACF6-FF9F3D6DE045}"/>
    <cellStyle name="SAPBEXinputData 5 3 2" xfId="1661" xr:uid="{0B9CA433-38ED-4A7C-8C1A-04CCD86F7F90}"/>
    <cellStyle name="SAPBEXinputData 5 3 3" xfId="3165" xr:uid="{FCAB9E7E-AA74-442B-B46E-645D029CB15C}"/>
    <cellStyle name="SAPBEXinputData 6" xfId="638" xr:uid="{864C95BE-1B97-4501-911F-8839CB020FD5}"/>
    <cellStyle name="SAPBEXinputData 6 2" xfId="1052" xr:uid="{5169C45C-1035-4ABF-9905-9D10414C9A5B}"/>
    <cellStyle name="SAPBEXinputData 6 2 2" xfId="1917" xr:uid="{A3ABD6F3-B4A4-4B98-89B2-F0FD87F449DE}"/>
    <cellStyle name="SAPBEXinputData 6 2 3" xfId="1951" xr:uid="{71447125-0A46-48AA-8E89-1AA6488FD67F}"/>
    <cellStyle name="SAPBEXinputData 6 3" xfId="1378" xr:uid="{26DC87B2-845A-4814-8CCE-EC351BCD8241}"/>
    <cellStyle name="SAPBEXinputData 6 3 2" xfId="2385" xr:uid="{4A1A56AA-5C21-4E44-B84F-C6AE74D31DAC}"/>
    <cellStyle name="SAPBEXinputData 6 3 3" xfId="2693" xr:uid="{38D9AD21-9C22-4486-938B-03EC1745B99C}"/>
    <cellStyle name="SAPBEXinputData 7" xfId="669" xr:uid="{27404271-2CCD-4B38-AE6A-E7B8CFDD994F}"/>
    <cellStyle name="SAPBEXinputData 7 2" xfId="1059" xr:uid="{FAAB850E-7925-4628-A1E7-87B053E9F596}"/>
    <cellStyle name="SAPBEXinputData 7 2 2" xfId="1550" xr:uid="{272EA4D1-A5BF-493D-9C25-122BBBC4779A}"/>
    <cellStyle name="SAPBEXinputData 7 2 3" xfId="3278" xr:uid="{CF3BF2AA-49FB-4C36-A8B0-19E22FCCB422}"/>
    <cellStyle name="SAPBEXinputData 7 3" xfId="1408" xr:uid="{CA3B0427-5835-42B3-A81A-78C119E72644}"/>
    <cellStyle name="SAPBEXinputData 7 3 2" xfId="1621" xr:uid="{6A1B5AE5-C272-4D69-91BF-986C4551222A}"/>
    <cellStyle name="SAPBEXinputData 7 3 3" xfId="3207" xr:uid="{14CE72FF-82E5-4B1A-84C7-E0BE782FA05C}"/>
    <cellStyle name="SAPBEXinputData 8" xfId="657" xr:uid="{3300ADD4-7E73-47F8-A6B9-6F8B22EB5C5C}"/>
    <cellStyle name="SAPBEXinputData 8 2" xfId="1057" xr:uid="{544FCF90-9D4B-4623-AA16-B3AACCCA2B10}"/>
    <cellStyle name="SAPBEXinputData 8 2 2" xfId="2131" xr:uid="{F25F49E9-5503-4388-B421-E70DA527695D}"/>
    <cellStyle name="SAPBEXinputData 8 2 3" xfId="2826" xr:uid="{57C0C476-4A03-4FB4-8A43-CFE1D03F5FA9}"/>
    <cellStyle name="SAPBEXinputData 8 3" xfId="1396" xr:uid="{D5FD3B85-BA3F-42F8-B40F-7E0BCF5EE214}"/>
    <cellStyle name="SAPBEXinputData 8 3 2" xfId="1818" xr:uid="{439CB6FF-FD2A-4B2F-A88E-046DE07F4802}"/>
    <cellStyle name="SAPBEXinputData 8 3 3" xfId="2964" xr:uid="{183D49A3-F096-44F1-B237-CE38244938E4}"/>
    <cellStyle name="SAPBEXinputData 9" xfId="670" xr:uid="{CC4C186A-1B63-4186-AE0D-338C1E21337F}"/>
    <cellStyle name="SAPBEXinputData 9 2" xfId="1060" xr:uid="{122BB150-5334-4019-97A9-7E1D5F14126D}"/>
    <cellStyle name="SAPBEXinputData 9 2 2" xfId="1753" xr:uid="{A9A8A328-402F-4814-AD1E-F43CC371BFDA}"/>
    <cellStyle name="SAPBEXinputData 9 2 3" xfId="3069" xr:uid="{7A7DE5BA-5B94-4FA0-8722-77914889222B}"/>
    <cellStyle name="SAPBEXinputData 9 3" xfId="1409" xr:uid="{9A4B5580-9D4D-4139-95EE-B705B3C79CC2}"/>
    <cellStyle name="SAPBEXinputData 9 3 2" xfId="2396" xr:uid="{DF8DC09D-43F3-4164-AE95-6CCB4BB43BE5}"/>
    <cellStyle name="SAPBEXinputData 9 3 3" xfId="2699" xr:uid="{664F235F-48D3-488A-A409-BC3254C21B0D}"/>
    <cellStyle name="SAPBEXinputData_Actuals by Storm IO" xfId="567" xr:uid="{67EA234A-E0DA-414F-AD89-B58602886627}"/>
    <cellStyle name="SAPBEXItemHeader" xfId="568" xr:uid="{14AB159D-5A52-4480-A986-E875F1B81152}"/>
    <cellStyle name="SAPBEXItemHeader 2" xfId="1067" xr:uid="{F92EF85C-6B70-4D0E-BD30-E221CF01F048}"/>
    <cellStyle name="SAPBEXItemHeader 2 2" xfId="2438" xr:uid="{E8C0C47C-A0E4-4B9D-93F1-73166C3713F4}"/>
    <cellStyle name="SAPBEXItemHeader 2 3" xfId="2878" xr:uid="{719FA341-83B5-4BFC-B9A2-829B412B0A07}"/>
    <cellStyle name="SAPBEXItemHeader 3" xfId="1331" xr:uid="{AF0D6C97-B846-48AE-A1F4-69E241B3F7E3}"/>
    <cellStyle name="SAPBEXItemHeader 3 2" xfId="1507" xr:uid="{AC5A0A86-CA17-49C9-A702-AC9FF0B9FF58}"/>
    <cellStyle name="SAPBEXItemHeader 3 3" xfId="3105" xr:uid="{98286651-0F5C-4B6D-AB06-B9D826D192DF}"/>
    <cellStyle name="SAPBEXItemHeader 4" xfId="2072" xr:uid="{E0267A35-EE88-432F-81FC-CF739CA94DBF}"/>
    <cellStyle name="SAPBEXItemHeader 5" xfId="3012" xr:uid="{9C3FA213-B7D0-40CB-8672-7EAD46792A62}"/>
    <cellStyle name="SAPBEXresData" xfId="569" xr:uid="{CFE5EF86-509F-4A60-8E80-9087052CFC14}"/>
    <cellStyle name="SAPBEXresData 2" xfId="570" xr:uid="{7DD7DE33-05DD-4D77-8607-7CCF2495962C}"/>
    <cellStyle name="SAPBEXresData 2 2" xfId="1112" xr:uid="{DE8258C7-BFED-448D-99EB-A3FA63FD5348}"/>
    <cellStyle name="SAPBEXresData 2 2 2" xfId="2104" xr:uid="{ADE1E16E-F912-4720-835A-086B47FC88E4}"/>
    <cellStyle name="SAPBEXresData 2 2 3" xfId="2978" xr:uid="{B0012AA2-270D-498E-97FA-C46E19FE8099}"/>
    <cellStyle name="SAPBEXresData 2 3" xfId="1333" xr:uid="{A6CABF31-33F1-4EE8-96A5-F2822F9728AD}"/>
    <cellStyle name="SAPBEXresData 2 3 2" xfId="2157" xr:uid="{DD672F68-8AD2-4181-A120-9DE2BF17EAF9}"/>
    <cellStyle name="SAPBEXresData 2 3 3" xfId="2682" xr:uid="{4D224A6E-A1E4-410A-AE6D-904C860D022A}"/>
    <cellStyle name="SAPBEXresData 2 4" xfId="1819" xr:uid="{AA0C4D18-4EA4-4D94-A1D6-55F8E181E28D}"/>
    <cellStyle name="SAPBEXresData 2 5" xfId="2962" xr:uid="{504258BE-74E3-48B5-95AA-D62FC5F9E179}"/>
    <cellStyle name="SAPBEXresData 3" xfId="571" xr:uid="{E1729AA8-9DF9-4BE4-964E-04B588500BDF}"/>
    <cellStyle name="SAPBEXresData 3 2" xfId="945" xr:uid="{76721412-A4BC-44B1-981C-BFEA70ABA61E}"/>
    <cellStyle name="SAPBEXresData 3 2 2" xfId="1797" xr:uid="{65797804-377A-458C-90C4-E2747909D953}"/>
    <cellStyle name="SAPBEXresData 3 2 3" xfId="3028" xr:uid="{37C28187-4398-482C-8D20-49B42715E078}"/>
    <cellStyle name="SAPBEXresData 3 3" xfId="1334" xr:uid="{57180E2B-31BF-4D81-B651-3466FF218C8B}"/>
    <cellStyle name="SAPBEXresData 3 3 2" xfId="2109" xr:uid="{1F994E26-E7B0-424D-9831-B28BE0975132}"/>
    <cellStyle name="SAPBEXresData 3 3 3" xfId="2963" xr:uid="{C9247C6C-487F-489F-B759-813E35A51302}"/>
    <cellStyle name="SAPBEXresData 3 4" xfId="2090" xr:uid="{EE324605-4E32-4771-B6AB-B9E0F9E71CE3}"/>
    <cellStyle name="SAPBEXresData 3 5" xfId="2991" xr:uid="{8DC81C84-E5F8-4D98-B684-8D80BF24E3F2}"/>
    <cellStyle name="SAPBEXresData 4" xfId="649" xr:uid="{190FE431-F94A-4E33-B488-C562336FE231}"/>
    <cellStyle name="SAPBEXresData 4 2" xfId="1201" xr:uid="{3DDD60C2-2734-405C-85AF-CD390F7158F7}"/>
    <cellStyle name="SAPBEXresData 4 2 2" xfId="2467" xr:uid="{F4F3A19F-6114-4A97-9205-53D141002664}"/>
    <cellStyle name="SAPBEXresData 4 2 3" xfId="2854" xr:uid="{EDC46F62-37AB-4958-B395-76E599864CCC}"/>
    <cellStyle name="SAPBEXresData 4 3" xfId="1388" xr:uid="{FA73E5E1-4412-429B-A1BD-8517A5053722}"/>
    <cellStyle name="SAPBEXresData 4 3 2" xfId="1662" xr:uid="{B0CBF9ED-43CE-4ACD-83C8-B3BA74DAEF31}"/>
    <cellStyle name="SAPBEXresData 4 3 3" xfId="3164" xr:uid="{C62B7245-621F-4E33-B0C0-3345938125C8}"/>
    <cellStyle name="SAPBEXresData 4 4" xfId="2524" xr:uid="{7B70F741-7F64-4114-A414-E734ABE83A69}"/>
    <cellStyle name="SAPBEXresData 4 5" xfId="1595" xr:uid="{F98CB43E-9187-4EDB-BCA9-680EF901B95C}"/>
    <cellStyle name="SAPBEXresData 5" xfId="855" xr:uid="{93E485D4-9C95-40D6-8D23-93FAA7338B52}"/>
    <cellStyle name="SAPBEXresData 5 2" xfId="1299" xr:uid="{042E9CA7-AEF2-4647-B9C1-25A786E50F5F}"/>
    <cellStyle name="SAPBEXresData 5 2 2" xfId="2158" xr:uid="{2BC30A01-B77B-4F0A-B554-65BF78F4C52B}"/>
    <cellStyle name="SAPBEXresData 5 2 3" xfId="2675" xr:uid="{C56A4228-65B4-41D5-AEF7-EE1EB854AFC4}"/>
    <cellStyle name="SAPBEXresData 5 3" xfId="1489" xr:uid="{62A37F8A-42C7-45BA-898F-F8F202512EAF}"/>
    <cellStyle name="SAPBEXresData 5 3 2" xfId="1744" xr:uid="{1220863C-BCC5-4541-9A80-2016401001D2}"/>
    <cellStyle name="SAPBEXresData 5 3 3" xfId="3077" xr:uid="{EEF8DB4C-48BD-483C-90B2-01FFD610EF4A}"/>
    <cellStyle name="SAPBEXresData 5 4" xfId="1867" xr:uid="{62160E66-B0C8-496A-AB91-67A03567FFA0}"/>
    <cellStyle name="SAPBEXresData 5 5" xfId="2807" xr:uid="{F78A264E-E91B-48C7-B915-BFF511ADABD6}"/>
    <cellStyle name="SAPBEXresData 6" xfId="992" xr:uid="{ED2FC7DC-6D44-41B1-BE44-84BEC2CD9783}"/>
    <cellStyle name="SAPBEXresData 6 2" xfId="2062" xr:uid="{8382E46A-71C7-4893-95C0-E23A7A05F2A8}"/>
    <cellStyle name="SAPBEXresData 6 3" xfId="3025" xr:uid="{504F4F2E-D234-4178-8AA0-E52D6DF2068B}"/>
    <cellStyle name="SAPBEXresData 7" xfId="1332" xr:uid="{673050E1-0B04-4D6B-B4E4-0672338B3B2C}"/>
    <cellStyle name="SAPBEXresData 7 2" xfId="1634" xr:uid="{64E3226F-136F-457D-B1D5-2C0789775128}"/>
    <cellStyle name="SAPBEXresData 7 3" xfId="3194" xr:uid="{F5C9F474-34AB-492B-8DDC-90EF60305337}"/>
    <cellStyle name="SAPBEXresData 8" xfId="2428" xr:uid="{0A96557C-4EE7-4CF4-B8A5-1C6510828F94}"/>
    <cellStyle name="SAPBEXresData 9" xfId="2817" xr:uid="{0EA352BE-3226-4CC1-9007-E9C05D35E056}"/>
    <cellStyle name="SAPBEXresData_Actuals by Storm IO" xfId="572" xr:uid="{69251D5B-9EA6-466C-A199-048EF267D172}"/>
    <cellStyle name="SAPBEXresDataEmph" xfId="573" xr:uid="{85501918-5DB7-4944-932F-D963FBEA055F}"/>
    <cellStyle name="SAPBEXresDataEmph 2" xfId="574" xr:uid="{84DA94C2-01F0-4913-B57A-0FEDC15CADAE}"/>
    <cellStyle name="SAPBEXresDataEmph 2 2" xfId="936" xr:uid="{8278E142-CAFF-4191-9F2F-73D84B97176D}"/>
    <cellStyle name="SAPBEXresDataEmph 2 2 2" xfId="2423" xr:uid="{2F4279A6-F61C-4973-B084-E1AF30331495}"/>
    <cellStyle name="SAPBEXresDataEmph 2 2 3" xfId="1965" xr:uid="{C68FC336-B0A4-454C-AF78-1E02839E2194}"/>
    <cellStyle name="SAPBEXresDataEmph 2 3" xfId="1336" xr:uid="{C275AE00-9C24-4DBE-9F4F-09E38D823559}"/>
    <cellStyle name="SAPBEXresDataEmph 2 3 2" xfId="1906" xr:uid="{B800C3CC-ACAA-4766-BF37-F927F76B40E8}"/>
    <cellStyle name="SAPBEXresDataEmph 2 3 3" xfId="2684" xr:uid="{87F03658-74CB-4F9A-A8B0-2A3E2F4E02B0}"/>
    <cellStyle name="SAPBEXresDataEmph 3" xfId="575" xr:uid="{78430D57-2CC3-4A20-90A8-0EA9EEF3F20E}"/>
    <cellStyle name="SAPBEXresDataEmph 3 2" xfId="1111" xr:uid="{FBF38B7D-50B9-4105-A66B-3C5F7A07C3F0}"/>
    <cellStyle name="SAPBEXresDataEmph 3 2 2" xfId="1512" xr:uid="{7A6776EB-299D-4727-A635-2214D398B659}"/>
    <cellStyle name="SAPBEXresDataEmph 3 2 3" xfId="3321" xr:uid="{72595329-3ECF-4843-B5EF-9A0351B9A276}"/>
    <cellStyle name="SAPBEXresDataEmph 3 3" xfId="1337" xr:uid="{AAC91D28-2C54-4FCB-AD0F-D5826C88E9EA}"/>
    <cellStyle name="SAPBEXresDataEmph 3 3 2" xfId="1792" xr:uid="{1858F849-DAE0-4EA0-9334-57889BE1074B}"/>
    <cellStyle name="SAPBEXresDataEmph 3 3 3" xfId="3034" xr:uid="{1F6D8AA0-D312-4BB4-B75B-639B609F9AA7}"/>
    <cellStyle name="SAPBEXresDataEmph 3 4" xfId="2653" xr:uid="{4583B376-2DE0-408C-8965-45B1EFECA1EB}"/>
    <cellStyle name="SAPBEXresDataEmph 3 5" xfId="1534" xr:uid="{DF4ECEEE-B65E-4BA9-991E-74411BDBD8BE}"/>
    <cellStyle name="SAPBEXresDataEmph 4" xfId="650" xr:uid="{C2B8DE32-20ED-4A13-8385-63916AABA78A}"/>
    <cellStyle name="SAPBEXresDataEmph 4 2" xfId="983" xr:uid="{BA174D67-9263-4518-9215-F129565F32D3}"/>
    <cellStyle name="SAPBEXresDataEmph 4 2 2" xfId="2299" xr:uid="{CC3C02DB-5622-4284-A648-34F514DAF8B8}"/>
    <cellStyle name="SAPBEXresDataEmph 4 2 3" xfId="2776" xr:uid="{87507CBC-CD93-4154-BCDA-783550A546F7}"/>
    <cellStyle name="SAPBEXresDataEmph 4 3" xfId="1389" xr:uid="{6634D9DD-8F70-45C7-AF27-954CE9C713B9}"/>
    <cellStyle name="SAPBEXresDataEmph 4 3 2" xfId="2031" xr:uid="{C19EC778-BE16-40F7-B951-C940026D262D}"/>
    <cellStyle name="SAPBEXresDataEmph 4 3 3" xfId="3312" xr:uid="{7C3D51C8-051B-4FD3-A88D-4B27F909457E}"/>
    <cellStyle name="SAPBEXresDataEmph 4 4" xfId="2374" xr:uid="{5A122D91-161B-46D8-BB53-270813440EED}"/>
    <cellStyle name="SAPBEXresDataEmph 4 5" xfId="2114" xr:uid="{511758B4-3593-4C79-88B8-13F369DB1729}"/>
    <cellStyle name="SAPBEXresDataEmph 5" xfId="856" xr:uid="{1D3289AE-92B1-468A-9FF8-21AA0C1F96AA}"/>
    <cellStyle name="SAPBEXresDataEmph 5 2" xfId="1274" xr:uid="{5C1CEBAB-2358-42D0-9487-E4C5F8FAE741}"/>
    <cellStyle name="SAPBEXresDataEmph 5 2 2" xfId="2424" xr:uid="{54BD0E10-41CA-45D3-A774-50A827BC3C5D}"/>
    <cellStyle name="SAPBEXresDataEmph 5 2 3" xfId="2672" xr:uid="{0BB4A2D5-F619-453D-8D08-480B2DEAC46B}"/>
    <cellStyle name="SAPBEXresDataEmph 5 3" xfId="1490" xr:uid="{F9137FD2-0241-4660-9E33-77B032391517}"/>
    <cellStyle name="SAPBEXresDataEmph 5 3 2" xfId="2152" xr:uid="{7078C9A9-52E9-4896-AC90-189F4CB84A1B}"/>
    <cellStyle name="SAPBEXresDataEmph 5 3 3" xfId="2717" xr:uid="{806EDC89-490A-485E-A502-693492331C7F}"/>
    <cellStyle name="SAPBEXresDataEmph 6" xfId="1212" xr:uid="{4C10526E-91C3-4392-8121-606536130E7F}"/>
    <cellStyle name="SAPBEXresDataEmph 6 2" xfId="1896" xr:uid="{75B3F4C9-0866-4FC7-B93D-99EA8E287715}"/>
    <cellStyle name="SAPBEXresDataEmph 6 3" xfId="2721" xr:uid="{CEBE5D23-132F-4406-95D7-878B85181EFB}"/>
    <cellStyle name="SAPBEXresDataEmph 7" xfId="1335" xr:uid="{9E8A7E10-8939-42D2-B7FD-063807ABFC46}"/>
    <cellStyle name="SAPBEXresDataEmph 7 2" xfId="1907" xr:uid="{25665B49-9FA6-4CC5-8E9D-23B17FD8540F}"/>
    <cellStyle name="SAPBEXresDataEmph 7 3" xfId="2683" xr:uid="{CA6D889A-715E-41A3-8EBE-FAB421F98B44}"/>
    <cellStyle name="SAPBEXresDataEmph_Actuals by Storm IO" xfId="576" xr:uid="{9091A6D1-B9EC-4D0E-8B08-510445D81596}"/>
    <cellStyle name="SAPBEXresItem" xfId="577" xr:uid="{AD670108-9177-48FF-B884-D96C6C3FFC2C}"/>
    <cellStyle name="SAPBEXresItem 2" xfId="578" xr:uid="{2DAE5551-A84A-4B90-BC08-4EE70B1EEE98}"/>
    <cellStyle name="SAPBEXresItem 2 2" xfId="1110" xr:uid="{7DE38AFA-6784-429E-B118-4868B32B8746}"/>
    <cellStyle name="SAPBEXresItem 2 2 2" xfId="2261" xr:uid="{056A0723-6835-4568-AEC9-7D645A96B8EA}"/>
    <cellStyle name="SAPBEXresItem 2 2 3" xfId="2750" xr:uid="{23F4995F-E2E3-45B7-809D-EC179F0B0FFB}"/>
    <cellStyle name="SAPBEXresItem 2 3" xfId="1339" xr:uid="{745D42F7-6CD8-42AB-ADE4-DFE22C682F31}"/>
    <cellStyle name="SAPBEXresItem 2 3 2" xfId="1905" xr:uid="{38DCCFCE-3DEB-45A3-BBAB-44A4DE841E11}"/>
    <cellStyle name="SAPBEXresItem 2 3 3" xfId="2685" xr:uid="{34A848E0-E57A-4A49-83AE-46E5D0D5C60D}"/>
    <cellStyle name="SAPBEXresItem 2 4" xfId="2640" xr:uid="{E974E67B-EF80-4AC4-B43C-A07CA3325122}"/>
    <cellStyle name="SAPBEXresItem 2 5" xfId="2580" xr:uid="{FD8C84B3-2BBB-43F6-9AE6-1EC717726031}"/>
    <cellStyle name="SAPBEXresItem 3" xfId="579" xr:uid="{81F3EAEE-5915-469E-A3EF-CD7FEF34E104}"/>
    <cellStyle name="SAPBEXresItem 3 2" xfId="914" xr:uid="{13BA6879-164F-44CA-A8E7-DC64A1FEB882}"/>
    <cellStyle name="SAPBEXresItem 3 2 2" xfId="2269" xr:uid="{121100CC-8731-4453-87CB-7FE99BC0CC15}"/>
    <cellStyle name="SAPBEXresItem 3 2 3" xfId="2325" xr:uid="{39D062FF-A90A-4FFE-94D2-3B2CD267E5F2}"/>
    <cellStyle name="SAPBEXresItem 3 3" xfId="1340" xr:uid="{750D6AD1-2E48-496C-921C-9F1640B3BDF4}"/>
    <cellStyle name="SAPBEXresItem 3 3 2" xfId="2355" xr:uid="{82B872F0-993E-416F-A600-86CFFAFC0ABA}"/>
    <cellStyle name="SAPBEXresItem 3 3 3" xfId="2905" xr:uid="{11122D14-961B-4FB8-A0AF-5181C9BE4465}"/>
    <cellStyle name="SAPBEXresItem 3 4" xfId="2100" xr:uid="{3965868A-22A1-48E5-AC1D-63C7A2AA550B}"/>
    <cellStyle name="SAPBEXresItem 3 5" xfId="2982" xr:uid="{EC849BE2-202A-4AC6-80B8-A784D057B154}"/>
    <cellStyle name="SAPBEXresItem 4" xfId="651" xr:uid="{AC558DE8-4BF9-4331-B415-92C0F00E4D90}"/>
    <cellStyle name="SAPBEXresItem 4 2" xfId="943" xr:uid="{0558924D-D514-4C77-9759-3E78FF55F2BA}"/>
    <cellStyle name="SAPBEXresItem 4 2 2" xfId="1726" xr:uid="{EDC1541B-3CF6-4482-BB98-DA9A664D2505}"/>
    <cellStyle name="SAPBEXresItem 4 2 3" xfId="3094" xr:uid="{712C5D62-245F-4E0F-9F43-BC2D09FE798E}"/>
    <cellStyle name="SAPBEXresItem 4 3" xfId="1390" xr:uid="{7691F268-787A-4E8B-A75D-95BD9D01CAE1}"/>
    <cellStyle name="SAPBEXresItem 4 3 2" xfId="1691" xr:uid="{F4FB65CC-0374-481A-B754-02917E94A9B4}"/>
    <cellStyle name="SAPBEXresItem 4 3 3" xfId="3133" xr:uid="{64BB424C-FB91-4252-9250-3C76EA7C34B9}"/>
    <cellStyle name="SAPBEXresItem 4 4" xfId="2042" xr:uid="{C9C7433F-2870-498C-8574-D638EB398931}"/>
    <cellStyle name="SAPBEXresItem 4 5" xfId="3269" xr:uid="{B9917DAB-68E7-4EE3-A575-AC3CFA8D841C}"/>
    <cellStyle name="SAPBEXresItem 5" xfId="857" xr:uid="{F08AFF04-BE1C-4572-8FCC-273868DDC3FE}"/>
    <cellStyle name="SAPBEXresItem 5 2" xfId="1300" xr:uid="{BC251FCA-5FDB-4485-870F-26E5CD0C3AD6}"/>
    <cellStyle name="SAPBEXresItem 5 2 2" xfId="1756" xr:uid="{F2E3AAAC-AE4E-4FBE-8A54-DB435D122209}"/>
    <cellStyle name="SAPBEXresItem 5 2 3" xfId="3066" xr:uid="{800D477D-F89C-435B-B228-5A225E672174}"/>
    <cellStyle name="SAPBEXresItem 5 3" xfId="1491" xr:uid="{171B1311-DCD0-4616-BAE1-EC772DF45367}"/>
    <cellStyle name="SAPBEXresItem 5 3 2" xfId="2476" xr:uid="{7266AFE6-789E-4950-A0D6-4674AA5D4ACF}"/>
    <cellStyle name="SAPBEXresItem 5 3 3" xfId="2562" xr:uid="{4C2B75A2-259C-4A11-82F9-7ECA0A1CA1D2}"/>
    <cellStyle name="SAPBEXresItem 5 4" xfId="2584" xr:uid="{3770A614-6C61-4D70-9A09-BCEDB95E54CA}"/>
    <cellStyle name="SAPBEXresItem 5 5" xfId="1749" xr:uid="{D4DD505A-3C34-4670-B778-F7BC50B8C00C}"/>
    <cellStyle name="SAPBEXresItem 6" xfId="991" xr:uid="{A7314174-62DA-4C50-AEEE-4C8CDA060DC4}"/>
    <cellStyle name="SAPBEXresItem 6 2" xfId="2073" xr:uid="{2C5ADDD9-D9BA-4C8F-A888-7671D3099D17}"/>
    <cellStyle name="SAPBEXresItem 6 3" xfId="3008" xr:uid="{0DA52778-EF7C-4C17-ACC5-B3F42C030364}"/>
    <cellStyle name="SAPBEXresItem 7" xfId="1338" xr:uid="{D421EA0D-FA6A-401D-AE6A-74CBE03166B7}"/>
    <cellStyle name="SAPBEXresItem 7 2" xfId="1630" xr:uid="{34120A53-45DC-4EC3-9016-6A14F0A38EE2}"/>
    <cellStyle name="SAPBEXresItem 7 3" xfId="3198" xr:uid="{B52FEECC-6005-4DC9-91DB-70F91E90EBDA}"/>
    <cellStyle name="SAPBEXresItem 8" xfId="2292" xr:uid="{77818D19-6523-41E9-B9DD-4A6C2B9366DD}"/>
    <cellStyle name="SAPBEXresItem 9" xfId="2598" xr:uid="{A0E07F65-DB3F-40F6-B363-1F96CA1C8029}"/>
    <cellStyle name="SAPBEXresItem_Actuals by Storm IO" xfId="580" xr:uid="{803CDDA0-9200-456F-969E-A9C9745F8220}"/>
    <cellStyle name="SAPBEXresItemX" xfId="581" xr:uid="{135E3E52-4860-4E7B-BD96-A62A6E0AECC9}"/>
    <cellStyle name="SAPBEXresItemX 2" xfId="582" xr:uid="{1869A132-D167-4CA3-8DE3-4F3874DEF7F2}"/>
    <cellStyle name="SAPBEXresItemX 2 2" xfId="1109" xr:uid="{F14FABB5-E16F-494E-AC28-28CB39322EC9}"/>
    <cellStyle name="SAPBEXresItemX 2 2 2" xfId="2293" xr:uid="{F7E9CBE1-92FD-409D-BF7C-D6477E3F172B}"/>
    <cellStyle name="SAPBEXresItemX 2 2 3" xfId="1869" xr:uid="{64E1FCA0-1353-4B8B-9A16-C4840A12753D}"/>
    <cellStyle name="SAPBEXresItemX 2 3" xfId="1342" xr:uid="{2D31E19C-CDE3-4F13-90AF-4DFCA9B402B0}"/>
    <cellStyle name="SAPBEXresItemX 2 3 2" xfId="2148" xr:uid="{BE8BB5C3-60E5-43F6-B4A6-7069FEDB642E}"/>
    <cellStyle name="SAPBEXresItemX 2 3 3" xfId="2748" xr:uid="{66407B94-D2F4-4502-A2BA-DF442559908C}"/>
    <cellStyle name="SAPBEXresItemX 2 4" xfId="1693" xr:uid="{7A537CA3-51E3-4738-83FA-03B192B3BCE8}"/>
    <cellStyle name="SAPBEXresItemX 2 5" xfId="3128" xr:uid="{1FB2B989-AA15-4B9D-AA2A-EBC6D3D823B9}"/>
    <cellStyle name="SAPBEXresItemX 3" xfId="583" xr:uid="{72CE9A48-CF58-4993-B4EF-6A4D19EA36D8}"/>
    <cellStyle name="SAPBEXresItemX 3 2" xfId="971" xr:uid="{A10459FF-E597-4788-91B0-779F34F3319E}"/>
    <cellStyle name="SAPBEXresItemX 3 2 2" xfId="1738" xr:uid="{966206DD-F507-4937-ABB5-91E5D93A9B45}"/>
    <cellStyle name="SAPBEXresItemX 3 2 3" xfId="3085" xr:uid="{977FC85D-7F33-42AD-97BA-75A69CE25F14}"/>
    <cellStyle name="SAPBEXresItemX 3 3" xfId="1343" xr:uid="{F78F36F9-3565-4676-8396-353D4F932A36}"/>
    <cellStyle name="SAPBEXresItemX 3 3 2" xfId="1838" xr:uid="{49584573-1F99-48D9-9DCC-EC3245E3450D}"/>
    <cellStyle name="SAPBEXresItemX 3 3 3" xfId="2926" xr:uid="{4284267D-94A0-4108-8C96-E6EC3C12E4AA}"/>
    <cellStyle name="SAPBEXresItemX 3 4" xfId="1984" xr:uid="{1FB5C4AE-32DD-4FED-B5D6-70CED8CDFA67}"/>
    <cellStyle name="SAPBEXresItemX 3 5" xfId="2413" xr:uid="{A09F8299-7C10-4323-911E-F55BDF9E248B}"/>
    <cellStyle name="SAPBEXresItemX 4" xfId="652" xr:uid="{679E4BEB-F9F8-4E2E-AB34-9BFFA61B67F5}"/>
    <cellStyle name="SAPBEXresItemX 4 2" xfId="1028" xr:uid="{29A58D62-BFED-4D31-8EC7-9623628A10C1}"/>
    <cellStyle name="SAPBEXresItemX 4 2 2" xfId="1719" xr:uid="{E86DBF75-47AF-4CC2-BD00-FD7CC27B8067}"/>
    <cellStyle name="SAPBEXresItemX 4 2 3" xfId="3102" xr:uid="{E53AD352-D4E8-4126-8BE6-694409BC0B1C}"/>
    <cellStyle name="SAPBEXresItemX 4 3" xfId="1391" xr:uid="{9568A645-E56B-4D08-8EA7-C37790090599}"/>
    <cellStyle name="SAPBEXresItemX 4 3 2" xfId="1544" xr:uid="{D29DC83E-A04B-4F7E-92B3-64AA58B4CA7A}"/>
    <cellStyle name="SAPBEXresItemX 4 3 3" xfId="3284" xr:uid="{206BD4B4-4344-496C-A3C3-C8D7E86C068A}"/>
    <cellStyle name="SAPBEXresItemX 4 4" xfId="1947" xr:uid="{C4CB1CDF-C291-492A-A9FC-BBEF81AC6303}"/>
    <cellStyle name="SAPBEXresItemX 4 5" xfId="2455" xr:uid="{145AF22B-A202-42F0-90D3-D968A083623F}"/>
    <cellStyle name="SAPBEXresItemX 5" xfId="858" xr:uid="{E3AB8AFC-2B24-4DA2-B1D1-A6FAAB16DA64}"/>
    <cellStyle name="SAPBEXresItemX 5 2" xfId="1301" xr:uid="{E45371CE-8C17-4C78-8A22-E43273CDE8BF}"/>
    <cellStyle name="SAPBEXresItemX 5 2 2" xfId="1909" xr:uid="{5107157A-7224-442E-9C94-B11B3CA0A4FD}"/>
    <cellStyle name="SAPBEXresItemX 5 2 3" xfId="2676" xr:uid="{AC96C490-9CB6-4866-B3E8-49BF76574F01}"/>
    <cellStyle name="SAPBEXresItemX 5 3" xfId="1492" xr:uid="{3CCE4C92-E48F-48D8-B4F4-7A17028B8D48}"/>
    <cellStyle name="SAPBEXresItemX 5 3 2" xfId="1897" xr:uid="{B7A97291-E6AB-4C15-A768-0C3B93DE907B}"/>
    <cellStyle name="SAPBEXresItemX 5 3 3" xfId="2718" xr:uid="{77BA7E2F-2E5B-49A1-ADE9-BD760B52BD5E}"/>
    <cellStyle name="SAPBEXresItemX 5 4" xfId="2194" xr:uid="{CBDAEFC1-F8DF-4AEC-B821-9E8652FD8620}"/>
    <cellStyle name="SAPBEXresItemX 5 5" xfId="3083" xr:uid="{D8F3556A-0499-49A0-BD11-61C689E6B1F4}"/>
    <cellStyle name="SAPBEXresItemX 6" xfId="990" xr:uid="{468B96F8-A8A6-4007-8FE7-76E391768406}"/>
    <cellStyle name="SAPBEXresItemX 6 2" xfId="1935" xr:uid="{EC9D5FC0-8940-4A87-A0E9-65504BAFAC78}"/>
    <cellStyle name="SAPBEXresItemX 6 3" xfId="2487" xr:uid="{A4D98567-2742-4614-9B97-ABF280DE88FA}"/>
    <cellStyle name="SAPBEXresItemX 7" xfId="1341" xr:uid="{8EB51590-18F0-4741-989A-DB8F1F04032B}"/>
    <cellStyle name="SAPBEXresItemX 7 2" xfId="1629" xr:uid="{82F2D685-2EF3-4799-B47E-BEEFCBDA5C43}"/>
    <cellStyle name="SAPBEXresItemX 7 3" xfId="3199" xr:uid="{33A660AD-DCC0-4C03-8D98-89EFEF414D1D}"/>
    <cellStyle name="SAPBEXresItemX 8" xfId="1715" xr:uid="{50B536FC-E15C-4E26-A203-62BC6ED970B3}"/>
    <cellStyle name="SAPBEXresItemX 9" xfId="3106" xr:uid="{A3D8785A-A17C-413C-8A3C-571EC935BD24}"/>
    <cellStyle name="SAPBEXresItemX_Actuals by Storm IO" xfId="584" xr:uid="{23B7F18F-36A6-4663-8B1A-3D4AEE5E54FF}"/>
    <cellStyle name="SAPBEXstdData" xfId="585" xr:uid="{EA0645BF-A0AF-4526-82B1-33EBF1235064}"/>
    <cellStyle name="SAPBEXstdData 2" xfId="586" xr:uid="{C9E4C9BB-93D3-4FD7-A460-5EB003B72B5D}"/>
    <cellStyle name="SAPBEXstdData 2 2" xfId="859" xr:uid="{B288AAAA-05B7-4E6F-B66B-501476935906}"/>
    <cellStyle name="SAPBEXstdData 2 2 2" xfId="1302" xr:uid="{AA456368-BE31-49EC-8589-7A1923A19E13}"/>
    <cellStyle name="SAPBEXstdData 2 2 2 2" xfId="1505" xr:uid="{08BE33C2-81AA-4464-BC7D-2A361146F4AB}"/>
    <cellStyle name="SAPBEXstdData 2 2 2 3" xfId="3036" xr:uid="{F641F6AB-F269-4208-A8A4-B710648963A4}"/>
    <cellStyle name="SAPBEXstdData 2 2 3" xfId="1493" xr:uid="{38562D49-1361-445E-BA5E-70D97F9B56F6}"/>
    <cellStyle name="SAPBEXstdData 2 2 3 2" xfId="2297" xr:uid="{2932EA85-9784-4307-B936-6D2CC6C2BBE1}"/>
    <cellStyle name="SAPBEXstdData 2 2 3 3" xfId="2834" xr:uid="{C005E88F-1293-45AA-AF8F-08970A74513D}"/>
    <cellStyle name="SAPBEXstdData 2 2 4" xfId="2185" xr:uid="{36C4F188-3F1E-4B95-892B-4D01218370A7}"/>
    <cellStyle name="SAPBEXstdData 2 2 5" xfId="1698" xr:uid="{794CECDA-74A6-43CB-9B3E-D48C334BB8C2}"/>
    <cellStyle name="SAPBEXstdData 2 3" xfId="1102" xr:uid="{547535B3-CA85-4B13-9FCE-09233F34CA78}"/>
    <cellStyle name="SAPBEXstdData 2 3 2" xfId="2477" xr:uid="{C187D9C5-72C9-4805-B2EB-AC6FD636A5DA}"/>
    <cellStyle name="SAPBEXstdData 2 3 3" xfId="2544" xr:uid="{40206D8C-02BB-40AC-A88D-D2D1F18B3F4F}"/>
    <cellStyle name="SAPBEXstdData 2 4" xfId="1345" xr:uid="{250822BB-9F69-44CE-9308-941E44657F91}"/>
    <cellStyle name="SAPBEXstdData 2 4 2" xfId="2491" xr:uid="{51F61D6A-CAAC-4F30-BE30-33F3D608D037}"/>
    <cellStyle name="SAPBEXstdData 2 4 3" xfId="2862" xr:uid="{A756C68A-5BFA-4740-A1BD-D152F0EBB4BC}"/>
    <cellStyle name="SAPBEXstdData 2 5" xfId="2236" xr:uid="{74212291-E475-4105-A015-70C3279C5B4E}"/>
    <cellStyle name="SAPBEXstdData 2 6" xfId="2795" xr:uid="{0888F035-228B-4E51-B6D9-A676D7AF1AAF}"/>
    <cellStyle name="SAPBEXstdData 3" xfId="587" xr:uid="{C8A6DB55-FD0B-476F-B90D-49317B0BDDCB}"/>
    <cellStyle name="SAPBEXstdData 3 2" xfId="989" xr:uid="{D4E384B8-A409-4BF3-AADB-B48963CA9132}"/>
    <cellStyle name="SAPBEXstdData 3 2 2" xfId="1978" xr:uid="{93357EA9-524D-4335-AFA1-534F3785D94D}"/>
    <cellStyle name="SAPBEXstdData 3 2 3" xfId="2107" xr:uid="{B7946F54-BF9F-452E-9F76-C7DC27D8FB64}"/>
    <cellStyle name="SAPBEXstdData 3 3" xfId="1346" xr:uid="{FDE29F2B-41D2-4EE4-9221-4AE122C21B18}"/>
    <cellStyle name="SAPBEXstdData 3 3 2" xfId="2052" xr:uid="{38BBB94F-D466-4FFB-8F38-6CA61B371069}"/>
    <cellStyle name="SAPBEXstdData 3 3 3" xfId="3160" xr:uid="{2984FD20-A538-40C9-9EBD-4BF115B72C99}"/>
    <cellStyle name="SAPBEXstdData 3 4" xfId="2290" xr:uid="{A9949046-ED0B-409E-B797-9DB5A0A0A032}"/>
    <cellStyle name="SAPBEXstdData 3 5" xfId="1972" xr:uid="{DBE2F30D-701B-4739-AE2A-841B79D2405B}"/>
    <cellStyle name="SAPBEXstdData 4" xfId="588" xr:uid="{66409DFA-B6BE-489B-9042-0712B68AE7D8}"/>
    <cellStyle name="SAPBEXstdData 4 2" xfId="860" xr:uid="{8D2DA198-B26A-48F0-809B-A4DFC9E22A13}"/>
    <cellStyle name="SAPBEXstdData 4 2 2" xfId="1303" xr:uid="{B1DAFF7C-9733-4AEB-84A7-43A1CD871CD4}"/>
    <cellStyle name="SAPBEXstdData 4 2 2 2" xfId="1635" xr:uid="{899DE191-39FB-4527-AFE6-9AA813718CB8}"/>
    <cellStyle name="SAPBEXstdData 4 2 2 3" xfId="3192" xr:uid="{7651B474-F31D-4293-94A7-C0BDB4131A16}"/>
    <cellStyle name="SAPBEXstdData 4 2 3" xfId="1494" xr:uid="{D347531F-2BE4-488F-9477-CEF08C84B58D}"/>
    <cellStyle name="SAPBEXstdData 4 2 3 2" xfId="1795" xr:uid="{6475A9CF-56F8-4141-AB5D-207394468FD4}"/>
    <cellStyle name="SAPBEXstdData 4 2 3 3" xfId="3030" xr:uid="{BB761BF4-9D63-4B18-9D94-04F83758E441}"/>
    <cellStyle name="SAPBEXstdData 4 2 4" xfId="1939" xr:uid="{EE829E05-9676-4990-B4D5-F0EC5D3D5FAF}"/>
    <cellStyle name="SAPBEXstdData 4 2 5" xfId="1963" xr:uid="{14064D02-5CBE-4EA5-8C38-BDFC417DF973}"/>
    <cellStyle name="SAPBEXstdData 4 3" xfId="912" xr:uid="{708BE8C4-DD10-4D9E-A466-F31FAD9DBD19}"/>
    <cellStyle name="SAPBEXstdData 4 3 2" xfId="2064" xr:uid="{DB7AB729-F2A0-42D5-8125-7103AE3D3471}"/>
    <cellStyle name="SAPBEXstdData 4 3 3" xfId="3022" xr:uid="{6DAA3CA7-9100-46DF-B301-8B1C7433375E}"/>
    <cellStyle name="SAPBEXstdData 4 4" xfId="1347" xr:uid="{BD1A102F-57EA-47AF-BAC2-E5BB839CBD30}"/>
    <cellStyle name="SAPBEXstdData 4 4 2" xfId="2033" xr:uid="{1E6AFEA1-C53D-44B9-8714-E23FD384A174}"/>
    <cellStyle name="SAPBEXstdData 4 4 3" xfId="3308" xr:uid="{1022AC06-87E8-4891-9E12-342F8CDF9628}"/>
    <cellStyle name="SAPBEXstdData 4 5" xfId="2151" xr:uid="{FD01894C-87A3-4C4A-B0B3-43C738A4F460}"/>
    <cellStyle name="SAPBEXstdData 4 6" xfId="2726" xr:uid="{310AF7E0-69AC-460A-B8D9-35BEA540F91F}"/>
    <cellStyle name="SAPBEXstdData 5" xfId="861" xr:uid="{3EB85857-A86F-49D6-B0C5-D0134E30A6D7}"/>
    <cellStyle name="SAPBEXstdData 5 2" xfId="1304" xr:uid="{C1780245-5F24-4513-9B62-EF9C596729F1}"/>
    <cellStyle name="SAPBEXstdData 5 2 2" xfId="1908" xr:uid="{4D9A08E4-B3D4-433E-B037-372A54B278F0}"/>
    <cellStyle name="SAPBEXstdData 5 2 3" xfId="2677" xr:uid="{6B249541-58A0-485F-8AD5-F02A81732A8C}"/>
    <cellStyle name="SAPBEXstdData 5 3" xfId="1495" xr:uid="{18D2C8A6-9E55-443B-A81A-A73E30AE06B6}"/>
    <cellStyle name="SAPBEXstdData 5 3 2" xfId="1733" xr:uid="{967763DD-9EF4-4D83-A84A-423E10145378}"/>
    <cellStyle name="SAPBEXstdData 5 3 3" xfId="3088" xr:uid="{B57ACEC9-6CEB-4EA5-94D7-E50F0AB1E0F0}"/>
    <cellStyle name="SAPBEXstdData 5 4" xfId="1865" xr:uid="{C2A60D88-CEE1-4A2C-9459-2EB0276BE195}"/>
    <cellStyle name="SAPBEXstdData 5 5" xfId="2820" xr:uid="{73948598-476B-4B45-BA79-BAB127E48CBD}"/>
    <cellStyle name="SAPBEXstdData 6" xfId="1264" xr:uid="{C0879EB8-8953-437A-AE56-6E0DEC274959}"/>
    <cellStyle name="SAPBEXstdData 6 2" xfId="2125" xr:uid="{76BD6A8C-73C6-44F2-9DA1-F09585961596}"/>
    <cellStyle name="SAPBEXstdData 6 3" xfId="2857" xr:uid="{77D763E9-467C-4BAD-87FD-502AC40F7AE0}"/>
    <cellStyle name="SAPBEXstdData 7" xfId="1344" xr:uid="{4A445A2A-B71E-41E0-97E8-6300C7B1212C}"/>
    <cellStyle name="SAPBEXstdData 7 2" xfId="1586" xr:uid="{56D608DC-F479-46E8-97ED-4302996DD748}"/>
    <cellStyle name="SAPBEXstdData 7 3" xfId="3243" xr:uid="{2425429E-A858-41F1-90EC-615F64C0FF44}"/>
    <cellStyle name="SAPBEXstdData 8" xfId="1559" xr:uid="{302B6141-D905-4624-B176-5131B6CA72D6}"/>
    <cellStyle name="SAPBEXstdData 9" xfId="3268" xr:uid="{3E2FFC47-551D-4AEC-B350-69A5ACBC8115}"/>
    <cellStyle name="SAPBEXstdData_Actuals by Storm IO" xfId="589" xr:uid="{014E44A7-8BB6-4AF0-8679-8A0C5BBA093C}"/>
    <cellStyle name="SAPBEXstdDataEmph" xfId="590" xr:uid="{3F9F9D13-602E-448B-8853-717D30D4F9E8}"/>
    <cellStyle name="SAPBEXstdDataEmph 2" xfId="591" xr:uid="{5A64E262-B9B7-4A54-8D2E-F8B824EA384C}"/>
    <cellStyle name="SAPBEXstdDataEmph 2 2" xfId="1204" xr:uid="{28211A0B-6340-4F4E-80F8-BCC2B6E30B75}"/>
    <cellStyle name="SAPBEXstdDataEmph 2 2 2" xfId="2121" xr:uid="{3B321614-32E7-4BEF-8A09-D4EB3194D737}"/>
    <cellStyle name="SAPBEXstdDataEmph 2 2 3" xfId="2884" xr:uid="{7A800ED4-1186-4A5E-BE5E-41F432DC1C49}"/>
    <cellStyle name="SAPBEXstdDataEmph 2 3" xfId="1349" xr:uid="{88E5634D-38B2-473A-AE95-12DC904AB5E9}"/>
    <cellStyle name="SAPBEXstdDataEmph 2 3 2" xfId="1631" xr:uid="{868389C5-D39D-48A5-8998-C4B54D294A37}"/>
    <cellStyle name="SAPBEXstdDataEmph 2 3 3" xfId="3197" xr:uid="{0F76762D-4337-442D-8EFB-8B5F1598DE9B}"/>
    <cellStyle name="SAPBEXstdDataEmph 2 4" xfId="2112" xr:uid="{D696EFC6-EE7A-4068-ACE6-A5BBCF6D9440}"/>
    <cellStyle name="SAPBEXstdDataEmph 2 5" xfId="2942" xr:uid="{41DF1F6B-8EA1-4F3B-B6F8-56C9726B9228}"/>
    <cellStyle name="SAPBEXstdDataEmph 3" xfId="592" xr:uid="{3290091D-BB8A-432F-8626-AB0309D8DE8D}"/>
    <cellStyle name="SAPBEXstdDataEmph 3 2" xfId="1017" xr:uid="{CBAE81BD-2A3A-49AF-99C7-0DA63E5D4F1E}"/>
    <cellStyle name="SAPBEXstdDataEmph 3 2 2" xfId="2444" xr:uid="{CEBC04AE-6EC9-4BD5-A3B3-91D494020B69}"/>
    <cellStyle name="SAPBEXstdDataEmph 3 2 3" xfId="2040" xr:uid="{4F35EF8C-742C-4035-B0D9-524FACC1349C}"/>
    <cellStyle name="SAPBEXstdDataEmph 3 3" xfId="1350" xr:uid="{288B5F45-62C3-4481-89E5-722B46DD3F90}"/>
    <cellStyle name="SAPBEXstdDataEmph 3 3 2" xfId="1904" xr:uid="{D6FF4CAD-3143-483D-B331-4B47F87DFBE8}"/>
    <cellStyle name="SAPBEXstdDataEmph 3 3 3" xfId="2686" xr:uid="{CE94AEB7-34CA-4F82-8647-45E21D0A2948}"/>
    <cellStyle name="SAPBEXstdDataEmph 3 4" xfId="1830" xr:uid="{3D9A40E7-4105-48DB-8A7A-7802595FAFB8}"/>
    <cellStyle name="SAPBEXstdDataEmph 3 5" xfId="2943" xr:uid="{796632C1-834D-40D6-B726-C9B94A6386A5}"/>
    <cellStyle name="SAPBEXstdDataEmph 4" xfId="862" xr:uid="{C0E8B415-20D5-4BA7-A9C0-8A0CB9800323}"/>
    <cellStyle name="SAPBEXstdDataEmph 4 2" xfId="1305" xr:uid="{8AF4ED0F-C2F6-4DC8-A483-A447CCBA845F}"/>
    <cellStyle name="SAPBEXstdDataEmph 4 2 2" xfId="1836" xr:uid="{C4583C2C-5DF0-4254-A422-B0EE230002F6}"/>
    <cellStyle name="SAPBEXstdDataEmph 4 2 3" xfId="2928" xr:uid="{EAF20620-D945-4911-A13C-727FA988071C}"/>
    <cellStyle name="SAPBEXstdDataEmph 4 3" xfId="1496" xr:uid="{68AF35A3-8B85-4984-8C09-84C861BAC6DA}"/>
    <cellStyle name="SAPBEXstdDataEmph 4 3 2" xfId="1607" xr:uid="{3F63ADC0-57FA-4007-A5DE-46BADE52F059}"/>
    <cellStyle name="SAPBEXstdDataEmph 4 3 3" xfId="3224" xr:uid="{CA2F9F28-5EDE-4CE7-9327-7D312B3A63CB}"/>
    <cellStyle name="SAPBEXstdDataEmph 4 4" xfId="2320" xr:uid="{CF7779D2-0F9B-4F9D-96F2-38F33B70BB66}"/>
    <cellStyle name="SAPBEXstdDataEmph 4 5" xfId="2925" xr:uid="{3562C5EA-0B63-46D2-B8BF-19961E3E734D}"/>
    <cellStyle name="SAPBEXstdDataEmph 5" xfId="944" xr:uid="{97A80BE8-681E-49B0-BDF4-A9839466EF31}"/>
    <cellStyle name="SAPBEXstdDataEmph 5 2" xfId="2317" xr:uid="{BF065939-7BF9-4B95-A172-77A05BE10C95}"/>
    <cellStyle name="SAPBEXstdDataEmph 5 3" xfId="2740" xr:uid="{AE63CE40-FB33-4980-812C-019DDDE788EA}"/>
    <cellStyle name="SAPBEXstdDataEmph 6" xfId="1348" xr:uid="{D0428B83-9DC8-4A6D-ACAC-ACF182FA27BB}"/>
    <cellStyle name="SAPBEXstdDataEmph 6 2" xfId="2110" xr:uid="{FD904BF6-3943-4943-B55A-A0D511B2EA91}"/>
    <cellStyle name="SAPBEXstdDataEmph 6 3" xfId="2955" xr:uid="{C94DE084-C0B4-4573-9C12-61D5DD1F029C}"/>
    <cellStyle name="SAPBEXstdDataEmph 7" xfId="2599" xr:uid="{BA0098ED-F6E5-4C01-B62D-ADF71E876753}"/>
    <cellStyle name="SAPBEXstdDataEmph 8" xfId="2931" xr:uid="{F4E6E15E-9E2D-4701-8056-0E6ACE7217B5}"/>
    <cellStyle name="SAPBEXstdDataEmph_Actuals by Storm IO" xfId="593" xr:uid="{304EF0EF-F190-45E0-92E9-9D944AE7EB73}"/>
    <cellStyle name="SAPBEXstdItem" xfId="594" xr:uid="{893FC538-697A-4458-B3F9-2595DB301B7F}"/>
    <cellStyle name="SAPBEXstdItem 10" xfId="1800" xr:uid="{43C1BE3D-9612-4550-B977-FEF4BD02E3B1}"/>
    <cellStyle name="SAPBEXstdItem 2" xfId="595" xr:uid="{3B20B573-E444-4556-A5BA-DE214BED6281}"/>
    <cellStyle name="SAPBEXstdItem 2 2" xfId="863" xr:uid="{29522255-8751-4894-BA02-343B93F11280}"/>
    <cellStyle name="SAPBEXstdItem 2 2 2" xfId="1306" xr:uid="{07571655-B606-445B-A58D-87271C1926CE}"/>
    <cellStyle name="SAPBEXstdItem 2 2 2 2" xfId="2050" xr:uid="{5F5A4A58-7DB6-4332-9ECC-DB119715B935}"/>
    <cellStyle name="SAPBEXstdItem 2 2 2 3" xfId="3193" xr:uid="{B18E0D32-D70D-4FAC-8F1A-91AF1CB87617}"/>
    <cellStyle name="SAPBEXstdItem 2 2 3" xfId="1497" xr:uid="{437C55F6-7D86-4380-A753-0CAA63C78F6D}"/>
    <cellStyle name="SAPBEXstdItem 2 2 3 2" xfId="1542" xr:uid="{5B187D1F-9CA3-4260-B38C-B48286190F2C}"/>
    <cellStyle name="SAPBEXstdItem 2 2 3 3" xfId="3286" xr:uid="{C28D102D-4449-48A7-A26F-D424A9518C57}"/>
    <cellStyle name="SAPBEXstdItem 2 2 4" xfId="1684" xr:uid="{78702738-6619-46E3-9D08-EAEB27354048}"/>
    <cellStyle name="SAPBEXstdItem 2 2 5" xfId="3140" xr:uid="{1BF5AD55-445D-445A-A16E-FEC9D0EB5E2B}"/>
    <cellStyle name="SAPBEXstdItem 2 3" xfId="1031" xr:uid="{20C881D5-D5DC-48FB-AA6A-A51286A6A53F}"/>
    <cellStyle name="SAPBEXstdItem 2 3 2" xfId="1814" xr:uid="{8D7062B3-142D-4C00-A78F-754D9D26B46C}"/>
    <cellStyle name="SAPBEXstdItem 2 3 3" xfId="2970" xr:uid="{62E37B0A-2DF2-42E2-A0B8-84B2E9629558}"/>
    <cellStyle name="SAPBEXstdItem 2 4" xfId="1352" xr:uid="{30487607-21DE-48BD-91F9-7EAFFB92BE14}"/>
    <cellStyle name="SAPBEXstdItem 2 4 2" xfId="2309" xr:uid="{403A0BDF-7DBB-433C-BEC1-F9E3642516F7}"/>
    <cellStyle name="SAPBEXstdItem 2 4 3" xfId="2688" xr:uid="{4223A1C3-B3DC-4DD4-8565-1CF9B4107223}"/>
    <cellStyle name="SAPBEXstdItem 2 5" xfId="2145" xr:uid="{D6767CA2-743D-4260-9F15-42483B7AE795}"/>
    <cellStyle name="SAPBEXstdItem 2 6" xfId="2763" xr:uid="{8A9345DA-1981-4A5D-9F74-75EDD4A903EA}"/>
    <cellStyle name="SAPBEXstdItem 3" xfId="596" xr:uid="{B100F5D0-582E-4AE2-AB1B-518086E760D1}"/>
    <cellStyle name="SAPBEXstdItem 3 2" xfId="1223" xr:uid="{EA509F5F-7916-4B9E-89BD-B9E54F9ED5E2}"/>
    <cellStyle name="SAPBEXstdItem 3 2 2" xfId="2267" xr:uid="{CE5435A2-47B0-4431-A167-64A883066DBE}"/>
    <cellStyle name="SAPBEXstdItem 3 2 3" xfId="1956" xr:uid="{7D301563-8249-4A59-B42F-12FBCE004B24}"/>
    <cellStyle name="SAPBEXstdItem 3 3" xfId="1353" xr:uid="{14A7CE65-7F49-4277-B0D7-E5022C22B243}"/>
    <cellStyle name="SAPBEXstdItem 3 3 2" xfId="1793" xr:uid="{1624E0B1-F0D9-4F86-920D-BE8DB2CD4F26}"/>
    <cellStyle name="SAPBEXstdItem 3 3 3" xfId="3033" xr:uid="{E00C5CAE-7DC9-47CF-A822-B34C8887B91B}"/>
    <cellStyle name="SAPBEXstdItem 3 4" xfId="2136" xr:uid="{1817A860-097B-4E76-8CBC-08626CAE0391}"/>
    <cellStyle name="SAPBEXstdItem 3 5" xfId="2804" xr:uid="{D4788BE4-EFF6-42B6-811D-29B1A4CCFF3B}"/>
    <cellStyle name="SAPBEXstdItem 4" xfId="597" xr:uid="{166EB18B-5E6E-4E68-B92D-4E9D0658200D}"/>
    <cellStyle name="SAPBEXstdItem 4 2" xfId="1240" xr:uid="{4D987C2B-89AC-4457-B5A0-F324814B0C17}"/>
    <cellStyle name="SAPBEXstdItem 4 2 2" xfId="2357" xr:uid="{0DF6D9A5-E050-4E94-962E-BC90EF3BD049}"/>
    <cellStyle name="SAPBEXstdItem 4 2 3" xfId="2957" xr:uid="{8B761494-6FCE-4BA1-8F4B-ADAFAFD58E73}"/>
    <cellStyle name="SAPBEXstdItem 4 3" xfId="1354" xr:uid="{93227CAD-ABBF-480B-9EA0-A41D40393EE5}"/>
    <cellStyle name="SAPBEXstdItem 4 3 2" xfId="1627" xr:uid="{9098CB97-5E8A-44A6-A091-63A20625C6BE}"/>
    <cellStyle name="SAPBEXstdItem 4 3 3" xfId="3201" xr:uid="{0E348E69-CFCF-4084-8A49-78CB12DE9E1E}"/>
    <cellStyle name="SAPBEXstdItem 4 4" xfId="1841" xr:uid="{5EC062E2-599D-4817-BC16-B0566A4A9AB3}"/>
    <cellStyle name="SAPBEXstdItem 4 5" xfId="2914" xr:uid="{8C987F2A-9530-41FD-9121-95ABCE894B2B}"/>
    <cellStyle name="SAPBEXstdItem 5" xfId="598" xr:uid="{42A5F711-CBAF-427D-9952-59723FDD38BD}"/>
    <cellStyle name="SAPBEXstdItem 5 2" xfId="864" xr:uid="{55838DD3-EB56-4383-9C7E-D4A3F23501EA}"/>
    <cellStyle name="SAPBEXstdItem 5 2 2" xfId="1307" xr:uid="{788286CF-97CC-4877-AE13-57F870B8FD57}"/>
    <cellStyle name="SAPBEXstdItem 5 2 2 2" xfId="2626" xr:uid="{994615C3-CE30-499A-B14A-93A3E37C44DF}"/>
    <cellStyle name="SAPBEXstdItem 5 2 2 3" xfId="2746" xr:uid="{418F922F-3584-4CB3-AB68-13033E779953}"/>
    <cellStyle name="SAPBEXstdItem 5 2 3" xfId="1498" xr:uid="{3F0D49FF-8CA7-49D4-B33D-F11E45ADAE2A}"/>
    <cellStyle name="SAPBEXstdItem 5 2 3 2" xfId="2499" xr:uid="{4958D3C0-068E-4D6F-BCC0-52A7397A99BC}"/>
    <cellStyle name="SAPBEXstdItem 5 2 3 3" xfId="2719" xr:uid="{14D06175-3624-4D5F-BBCE-5713AC7B09F0}"/>
    <cellStyle name="SAPBEXstdItem 5 2 4" xfId="2608" xr:uid="{625F20D1-FAF8-4385-B315-938651D44557}"/>
    <cellStyle name="SAPBEXstdItem 5 2 5" xfId="2843" xr:uid="{407C1D0E-A777-4CE4-8A66-0332CEDE6DB5}"/>
    <cellStyle name="SAPBEXstdItem 5 3" xfId="1285" xr:uid="{7EF29FD5-8D5C-42C4-A45A-92DE6A46E2CB}"/>
    <cellStyle name="SAPBEXstdItem 5 3 2" xfId="2081" xr:uid="{862628B3-1BC1-4F48-A041-BDF8B0D1894F}"/>
    <cellStyle name="SAPBEXstdItem 5 3 3" xfId="3001" xr:uid="{579A94BF-C581-47EE-ADC9-2101E48FFCD6}"/>
    <cellStyle name="SAPBEXstdItem 5 4" xfId="1355" xr:uid="{90BF9238-BA0C-465E-B5D5-825B663D04AC}"/>
    <cellStyle name="SAPBEXstdItem 5 4 2" xfId="2634" xr:uid="{731CCAB6-456D-4500-9A76-A1EBCBC220BD}"/>
    <cellStyle name="SAPBEXstdItem 5 4 3" xfId="2689" xr:uid="{B77FE1AE-1585-432F-AB34-948215825C5B}"/>
    <cellStyle name="SAPBEXstdItem 5 5" xfId="2350" xr:uid="{185EEBBF-9052-44A4-971E-0BEA39E53F5D}"/>
    <cellStyle name="SAPBEXstdItem 5 6" xfId="2284" xr:uid="{F26638B4-7C8D-4945-B64F-E56BFD77E668}"/>
    <cellStyle name="SAPBEXstdItem 6" xfId="865" xr:uid="{AF157978-FBD9-40E5-B901-FEB471BE8B1E}"/>
    <cellStyle name="SAPBEXstdItem 6 2" xfId="1308" xr:uid="{CB1459E7-9CAF-4F7D-9B1E-BDA2F134B98C}"/>
    <cellStyle name="SAPBEXstdItem 6 2 2" xfId="1723" xr:uid="{8D1D0368-AE8C-47C7-A37D-4DDBAAD7E14A}"/>
    <cellStyle name="SAPBEXstdItem 6 2 3" xfId="3097" xr:uid="{6D835203-EB39-4680-9710-C26EE7A247A7}"/>
    <cellStyle name="SAPBEXstdItem 6 3" xfId="1499" xr:uid="{3CDE3032-2CAC-4347-9E65-FC4FCCCAF250}"/>
    <cellStyle name="SAPBEXstdItem 6 3 2" xfId="2449" xr:uid="{E2F3D70C-0ABC-4856-8F1F-775F724DEC30}"/>
    <cellStyle name="SAPBEXstdItem 6 3 3" xfId="2893" xr:uid="{DEED2A33-3206-4044-92B3-9C5968CD425E}"/>
    <cellStyle name="SAPBEXstdItem 6 4" xfId="1694" xr:uid="{AD95B921-AA08-4AD8-A099-04C6FE26F6C3}"/>
    <cellStyle name="SAPBEXstdItem 6 5" xfId="3127" xr:uid="{338101A1-8156-47A7-84B5-6A58D88C81E1}"/>
    <cellStyle name="SAPBEXstdItem 7" xfId="1066" xr:uid="{F5922D18-369B-40D7-8549-E9E704957E44}"/>
    <cellStyle name="SAPBEXstdItem 7 2" xfId="1844" xr:uid="{BB3DA73D-E737-42D3-80E9-1129F2657D8F}"/>
    <cellStyle name="SAPBEXstdItem 7 3" xfId="2896" xr:uid="{5BB47AE4-AEE3-43D3-8AC2-86F34C52CE5D}"/>
    <cellStyle name="SAPBEXstdItem 8" xfId="1351" xr:uid="{FDBB7140-540E-449A-826F-6C6897922E9A}"/>
    <cellStyle name="SAPBEXstdItem 8 2" xfId="2500" xr:uid="{E6F52865-DB9D-45FD-945D-FDD872242E6C}"/>
    <cellStyle name="SAPBEXstdItem 8 3" xfId="2687" xr:uid="{7FA0AD6D-6B10-4744-806D-0D657226C8DE}"/>
    <cellStyle name="SAPBEXstdItem 9" xfId="2303" xr:uid="{E63B5772-B4AB-4F81-9263-955F2513B699}"/>
    <cellStyle name="SAPBEXstdItem_Actuals by Storm IO" xfId="599" xr:uid="{B557A9C0-F60F-487A-9ABF-62178CD8EA13}"/>
    <cellStyle name="SAPBEXstdItemX" xfId="600" xr:uid="{27CF2124-876A-49D1-A831-9A78BE0FFCA7}"/>
    <cellStyle name="SAPBEXstdItemX 10" xfId="2921" xr:uid="{1E1956B4-BB2D-4E00-B59E-157BD1127F95}"/>
    <cellStyle name="SAPBEXstdItemX 2" xfId="601" xr:uid="{8E395837-AB66-4D4F-9686-1C70569CFBAB}"/>
    <cellStyle name="SAPBEXstdItemX 2 2" xfId="878" xr:uid="{E90ECC99-DC80-47C5-B945-29374DFCE703}"/>
    <cellStyle name="SAPBEXstdItemX 2 2 2" xfId="1946" xr:uid="{D5E5C277-AA14-4B09-99F5-69977A203A15}"/>
    <cellStyle name="SAPBEXstdItemX 2 2 3" xfId="2119" xr:uid="{7F276B17-4487-4C30-A987-ED02202EC506}"/>
    <cellStyle name="SAPBEXstdItemX 2 3" xfId="1357" xr:uid="{FE1A6AA9-80E5-4201-8FC1-2CCD6C4FD0EE}"/>
    <cellStyle name="SAPBEXstdItemX 2 3 2" xfId="1760" xr:uid="{0BFD8B1C-1DF1-46F8-BF27-F4B0BEBA2E78}"/>
    <cellStyle name="SAPBEXstdItemX 2 3 3" xfId="3063" xr:uid="{24E3E999-9FD0-4F7B-A7CE-2584D2D9B4BA}"/>
    <cellStyle name="SAPBEXstdItemX 2 4" xfId="1890" xr:uid="{539859A8-5964-4C55-A12C-11F24A2EFA70}"/>
    <cellStyle name="SAPBEXstdItemX 2 5" xfId="2739" xr:uid="{ABC82E5F-F85F-446A-9C6F-3413E184DC10}"/>
    <cellStyle name="SAPBEXstdItemX 3" xfId="602" xr:uid="{D8E24055-61A7-458F-86C5-1B57E5E2F70D}"/>
    <cellStyle name="SAPBEXstdItemX 3 2" xfId="975" xr:uid="{A4B9C046-C0CC-4BAE-BC71-0D6EA145A2D7}"/>
    <cellStyle name="SAPBEXstdItemX 3 2 2" xfId="1725" xr:uid="{6B8090AA-DC4D-4BCE-8C34-F52A7ADB004E}"/>
    <cellStyle name="SAPBEXstdItemX 3 2 3" xfId="3096" xr:uid="{1C2D9901-E3D0-4E25-B6E0-ECA3D7ED8930}"/>
    <cellStyle name="SAPBEXstdItemX 3 3" xfId="1358" xr:uid="{7977C326-3518-4585-BD82-549FEDE206AC}"/>
    <cellStyle name="SAPBEXstdItemX 3 3 2" xfId="2589" xr:uid="{2D437DB8-5324-43DE-BB38-DEB4BA8CC648}"/>
    <cellStyle name="SAPBEXstdItemX 3 3 3" xfId="2234" xr:uid="{7DBE4F32-DFB5-47F8-91A7-7FB7902A4C8C}"/>
    <cellStyle name="SAPBEXstdItemX 3 4" xfId="2024" xr:uid="{762B02C4-E3F4-4B9F-9BF3-62049AF6FA8F}"/>
    <cellStyle name="SAPBEXstdItemX 3 5" xfId="2242" xr:uid="{8E0322C8-36B6-467F-9D9A-47DEE42A50A2}"/>
    <cellStyle name="SAPBEXstdItemX 4" xfId="603" xr:uid="{C478DDDA-0C11-488F-9CF6-DCC00AFACE5A}"/>
    <cellStyle name="SAPBEXstdItemX 4 2" xfId="1108" xr:uid="{5C585441-AF19-45B0-9C43-6E8D72F20EF2}"/>
    <cellStyle name="SAPBEXstdItemX 4 2 2" xfId="2108" xr:uid="{6FD5AC17-14AE-49BD-A364-9F3341A8D352}"/>
    <cellStyle name="SAPBEXstdItemX 4 2 3" xfId="2969" xr:uid="{4E5F3670-66DA-4A31-842B-390A41773CC8}"/>
    <cellStyle name="SAPBEXstdItemX 4 3" xfId="1359" xr:uid="{4A697750-9F88-4FDC-B187-4183651ECB73}"/>
    <cellStyle name="SAPBEXstdItemX 4 3 2" xfId="1626" xr:uid="{EC7B1EE7-72F6-4FDD-98F0-BEB1696752A8}"/>
    <cellStyle name="SAPBEXstdItemX 4 3 3" xfId="3202" xr:uid="{BF15F6BB-4091-44A4-9296-C89CBD4124BA}"/>
    <cellStyle name="SAPBEXstdItemX 4 4" xfId="2216" xr:uid="{0A3E10D4-66F1-48B7-8E96-64BA95030289}"/>
    <cellStyle name="SAPBEXstdItemX 4 5" xfId="1569" xr:uid="{D8D21D5E-34F7-478C-96A9-D4B0703DB3BC}"/>
    <cellStyle name="SAPBEXstdItemX 5" xfId="655" xr:uid="{E3CC7A2E-47B8-41B8-93F5-1D7F60E4C79F}"/>
    <cellStyle name="SAPBEXstdItemX 5 2" xfId="1178" xr:uid="{64298F02-A79C-4429-898D-EFD4A9EFADBA}"/>
    <cellStyle name="SAPBEXstdItemX 5 2 2" xfId="1791" xr:uid="{569AC4D8-90F7-4183-9A13-506B680E1BB3}"/>
    <cellStyle name="SAPBEXstdItemX 5 2 3" xfId="3038" xr:uid="{0071405B-A2EC-407F-A69B-6C99FBA1ECAE}"/>
    <cellStyle name="SAPBEXstdItemX 5 3" xfId="1394" xr:uid="{B50FBEC1-6665-4D55-8829-81B09ADCF1BC}"/>
    <cellStyle name="SAPBEXstdItemX 5 3 2" xfId="2337" xr:uid="{FD841527-F65D-44A4-8BC1-7D8503133C06}"/>
    <cellStyle name="SAPBEXstdItemX 5 3 3" xfId="2695" xr:uid="{0EEF09CB-BF16-4A0B-A3E0-53DB526FC216}"/>
    <cellStyle name="SAPBEXstdItemX 5 4" xfId="2222" xr:uid="{2803B082-88C4-434A-AA4F-B90627FFB4D1}"/>
    <cellStyle name="SAPBEXstdItemX 5 5" xfId="2539" xr:uid="{D77A2B01-B706-470C-AB0D-613E5C95A8CD}"/>
    <cellStyle name="SAPBEXstdItemX 6" xfId="866" xr:uid="{3C44EC4A-C49F-42BE-98DF-A3800D7444CD}"/>
    <cellStyle name="SAPBEXstdItemX 6 2" xfId="1309" xr:uid="{510E8950-E48E-4C00-8DD1-7816786F462D}"/>
    <cellStyle name="SAPBEXstdItemX 6 2 2" xfId="1588" xr:uid="{2438E112-DE6E-410A-837D-A83F676085E1}"/>
    <cellStyle name="SAPBEXstdItemX 6 2 3" xfId="3241" xr:uid="{BADFD3EA-60BC-4EC9-8AAC-E28CE7454AE8}"/>
    <cellStyle name="SAPBEXstdItemX 6 3" xfId="1500" xr:uid="{F91A2AF3-CEEB-4525-9023-746F06EE399F}"/>
    <cellStyle name="SAPBEXstdItemX 6 3 2" xfId="1821" xr:uid="{DBFDC558-A5C6-4C5F-80AF-2D94EA3E7B7A}"/>
    <cellStyle name="SAPBEXstdItemX 6 3 3" xfId="2951" xr:uid="{D2A36C8C-BFCB-433B-BE4E-AD41F6F188EC}"/>
    <cellStyle name="SAPBEXstdItemX 6 4" xfId="1568" xr:uid="{DD26ACCA-7B75-4DB7-9B56-60DE3EC8A9AB}"/>
    <cellStyle name="SAPBEXstdItemX 6 5" xfId="3261" xr:uid="{40F7BEF5-EE2A-4846-87C8-927F001A5A2F}"/>
    <cellStyle name="SAPBEXstdItemX 7" xfId="913" xr:uid="{257C8E78-53FA-4C92-AB67-D42EB6AAA1A6}"/>
    <cellStyle name="SAPBEXstdItemX 7 2" xfId="2593" xr:uid="{DA394E46-BB16-466F-BC66-B079F60F51AB}"/>
    <cellStyle name="SAPBEXstdItemX 7 3" xfId="2514" xr:uid="{26E7A245-F67A-441C-9332-98D66936DE45}"/>
    <cellStyle name="SAPBEXstdItemX 8" xfId="1356" xr:uid="{5F5BE1A6-9D1E-42D3-B353-2F36BF2A3CF1}"/>
    <cellStyle name="SAPBEXstdItemX 8 2" xfId="1831" xr:uid="{11A3E729-08A0-4C25-8E1A-9599ABA7409B}"/>
    <cellStyle name="SAPBEXstdItemX 8 3" xfId="2941" xr:uid="{EACF43F9-BDE2-41BC-8EDA-E0D5C9681F24}"/>
    <cellStyle name="SAPBEXstdItemX 9" xfId="2481" xr:uid="{1A0233DA-C71C-420A-A188-77875716E1C3}"/>
    <cellStyle name="SAPBEXstdItemX_Actuals by Storm IO" xfId="604" xr:uid="{489ACC29-5C8A-410A-9D7B-0A0DEE02B38E}"/>
    <cellStyle name="SAPBEXtitle" xfId="605" xr:uid="{6A8E7F91-1461-4308-91DE-D54885DA65EC}"/>
    <cellStyle name="SAPBEXtitle 2" xfId="606" xr:uid="{E1138F1F-AA02-4050-952A-B4B369794675}"/>
    <cellStyle name="SAPBEXtitle 2 2" xfId="1107" xr:uid="{2BB12102-0383-45C6-8B55-AA1157AEE09F}"/>
    <cellStyle name="SAPBEXtitle 2 2 2" xfId="2351" xr:uid="{1942E395-F18B-496A-9FEE-054BF31EFCA3}"/>
    <cellStyle name="SAPBEXtitle 2 2 3" xfId="2465" xr:uid="{F7AE7119-4997-4173-AC9E-1A2CD10F39F3}"/>
    <cellStyle name="SAPBEXtitle 2 3" xfId="1361" xr:uid="{484E1D17-166C-4BB4-9F3E-692776B4A01F}"/>
    <cellStyle name="SAPBEXtitle 2 3 2" xfId="1812" xr:uid="{6682BB1A-ADC3-4AF2-A1B5-7AAF5D449F80}"/>
    <cellStyle name="SAPBEXtitle 2 3 3" xfId="2977" xr:uid="{C1C1B9C2-E5F7-470F-BC27-32A1B7EB22BF}"/>
    <cellStyle name="SAPBEXtitle 2 4" xfId="2645" xr:uid="{BFAAE182-98A9-453B-A0BD-8408F1F1815A}"/>
    <cellStyle name="SAPBEXtitle 2 5" xfId="2092" xr:uid="{ACB371C6-E65C-4CC3-863E-045366CAC926}"/>
    <cellStyle name="SAPBEXtitle 3" xfId="607" xr:uid="{6D3B9F0E-E22B-4025-ACC4-F8D329F468C0}"/>
    <cellStyle name="SAPBEXtitle 4" xfId="867" xr:uid="{D7726467-DC80-4156-B9B9-A1C99EB13E17}"/>
    <cellStyle name="SAPBEXtitle 4 2" xfId="1310" xr:uid="{E4C4E67B-2B8D-4D61-8A32-7A1882F2F1D8}"/>
    <cellStyle name="SAPBEXtitle 4 2 2" xfId="2298" xr:uid="{89C7514D-00E9-4428-BB61-CCB4430B9D68}"/>
    <cellStyle name="SAPBEXtitle 4 2 3" xfId="2860" xr:uid="{EE19174C-D287-45F0-827E-BDF0BEE3E332}"/>
    <cellStyle name="SAPBEXtitle 4 3" xfId="1501" xr:uid="{63404164-46C3-4B15-95FD-BDCBB7BC819C}"/>
    <cellStyle name="SAPBEXtitle 4 3 2" xfId="1706" xr:uid="{634ED74B-A991-483D-944D-543A18D451F7}"/>
    <cellStyle name="SAPBEXtitle 4 3 3" xfId="3118" xr:uid="{BA70A0AF-0C1F-49DD-BA38-910B49C76562}"/>
    <cellStyle name="SAPBEXtitle 4 4" xfId="1981" xr:uid="{B11B1997-FC18-4263-B95F-34150A3D1712}"/>
    <cellStyle name="SAPBEXtitle 4 5" xfId="1724" xr:uid="{71263CAD-6587-4705-AD7C-4D4DCC2B56E9}"/>
    <cellStyle name="SAPBEXtitle 5" xfId="988" xr:uid="{EC8B9F5C-72E9-407E-B7E5-59A1BCBA7001}"/>
    <cellStyle name="SAPBEXtitle 5 2" xfId="1987" xr:uid="{A66EF003-9767-4904-B7CC-B7D3B0B65A7B}"/>
    <cellStyle name="SAPBEXtitle 5 3" xfId="1983" xr:uid="{364CA900-CC6C-4416-836B-1D0D3EB7C37D}"/>
    <cellStyle name="SAPBEXtitle 6" xfId="1360" xr:uid="{56303FCE-8E56-4EC2-9731-7EB231AA6198}"/>
    <cellStyle name="SAPBEXtitle 6 2" xfId="2395" xr:uid="{7441813A-01F0-4E80-BA12-4123F59912A9}"/>
    <cellStyle name="SAPBEXtitle 6 3" xfId="2749" xr:uid="{B46A7DBB-87C5-4C42-9B0D-B9E897D311D6}"/>
    <cellStyle name="SAPBEXtitle 7" xfId="2328" xr:uid="{A241F245-7819-416F-BC58-473FE8D2266F}"/>
    <cellStyle name="SAPBEXtitle 8" xfId="2967" xr:uid="{9152132A-79D3-4521-BE85-06F680BCA467}"/>
    <cellStyle name="SAPBEXtitle_Actuals by Storm IO" xfId="608" xr:uid="{75D43230-5E33-4C64-9D37-F06CA7AF68E8}"/>
    <cellStyle name="SAPBEXunassignedItem" xfId="609" xr:uid="{74092863-BF53-4CFA-A808-6E64354D64DA}"/>
    <cellStyle name="SAPBEXunassignedItem 2" xfId="610" xr:uid="{8C8BD91F-759C-4B30-BD04-5017B77ED097}"/>
    <cellStyle name="SAPBEXunassignedItem 2 2" xfId="869" xr:uid="{593822B3-11C0-4D19-8879-C23094DC63C6}"/>
    <cellStyle name="SAPBEXunassignedItem 2 2 2" xfId="1283" xr:uid="{F5CA9F44-A1F4-40D5-861E-43D454196AFA}"/>
    <cellStyle name="SAPBEXunassignedItem 2 2 2 2" xfId="1597" xr:uid="{9E397AEE-E917-49AA-AFEF-3443F244DF00}"/>
    <cellStyle name="SAPBEXunassignedItem 2 2 2 3" xfId="3234" xr:uid="{1A553153-990C-42CE-B60E-33BDF51AC479}"/>
    <cellStyle name="SAPBEXunassignedItem 2 2 3" xfId="1503" xr:uid="{5BA2E333-880E-46ED-8951-AB32C538154E}"/>
    <cellStyle name="SAPBEXunassignedItem 2 2 3 2" xfId="1861" xr:uid="{62A89E8F-4F42-443A-9ECC-511A5C14BC00}"/>
    <cellStyle name="SAPBEXunassignedItem 2 2 3 3" xfId="2835" xr:uid="{1D8CFD22-AEE9-4A12-A1CF-C7A4C775FA39}"/>
    <cellStyle name="SAPBEXunassignedItem 2 3" xfId="1177" xr:uid="{A0754C29-9478-4841-9CA9-25192C75EB60}"/>
    <cellStyle name="SAPBEXunassignedItem 2 3 2" xfId="2241" xr:uid="{DCCCA05A-0678-4900-BE93-9CC258BDC92A}"/>
    <cellStyle name="SAPBEXunassignedItem 2 3 3" xfId="2533" xr:uid="{4F6CEE9D-DEF6-4E6E-BCEF-921E9FE0A08E}"/>
    <cellStyle name="SAPBEXunassignedItem 2 4" xfId="1363" xr:uid="{4B2D167A-F6D9-45C9-B07E-F65C559FBE71}"/>
    <cellStyle name="SAPBEXunassignedItem 2 4 2" xfId="2046" xr:uid="{A94D3097-DACE-4AB0-9F9D-B4B3766B5221}"/>
    <cellStyle name="SAPBEXunassignedItem 2 4 3" xfId="3244" xr:uid="{DA41EFEE-7E97-46B2-99B2-DC8383AA13C9}"/>
    <cellStyle name="SAPBEXunassignedItem 3" xfId="868" xr:uid="{555A6C38-198E-442E-89A6-115BCF102337}"/>
    <cellStyle name="SAPBEXunassignedItem 3 2" xfId="1282" xr:uid="{F7A65E83-BB99-46DB-9155-380074137D47}"/>
    <cellStyle name="SAPBEXunassignedItem 3 2 2" xfId="1808" xr:uid="{1539CCBC-358C-40D8-9BF8-C4C92E9DF874}"/>
    <cellStyle name="SAPBEXunassignedItem 3 2 3" xfId="2997" xr:uid="{D7B5D79A-9CFE-4990-9A33-160019BA77F1}"/>
    <cellStyle name="SAPBEXunassignedItem 3 3" xfId="1502" xr:uid="{9E5E6528-D169-4BEC-A244-B9F6A8EC1B8B}"/>
    <cellStyle name="SAPBEXunassignedItem 3 3 2" xfId="1606" xr:uid="{9050823B-09CB-4772-9B55-D3278C940A73}"/>
    <cellStyle name="SAPBEXunassignedItem 3 3 3" xfId="3225" xr:uid="{456EBBFA-9FB9-4350-BA09-5C2F67B85D9F}"/>
    <cellStyle name="SAPBEXunassignedItem 4" xfId="1049" xr:uid="{9041924C-99C0-4DC1-94B2-6BC2CE529A3B}"/>
    <cellStyle name="SAPBEXunassignedItem 4 2" xfId="1730" xr:uid="{C415E263-597B-4FAA-A42D-AD793FFFF8F1}"/>
    <cellStyle name="SAPBEXunassignedItem 4 3" xfId="3091" xr:uid="{5E72C001-DF27-400A-BBB2-1211F45120C7}"/>
    <cellStyle name="SAPBEXunassignedItem 5" xfId="1362" xr:uid="{291BF436-79F8-496D-9BB2-28837DB06ED2}"/>
    <cellStyle name="SAPBEXunassignedItem 5 2" xfId="1862" xr:uid="{629035E2-A596-4AC8-9462-89886E92B2CA}"/>
    <cellStyle name="SAPBEXunassignedItem 5 3" xfId="2832" xr:uid="{3840AF4E-ED47-4D1D-9EBF-A4811F21A8F5}"/>
    <cellStyle name="SAPBEXundefined" xfId="611" xr:uid="{66C607D8-D723-44B3-B8B8-45DB2DD869B8}"/>
    <cellStyle name="SAPBEXundefined 2" xfId="612" xr:uid="{9D199F48-989A-41A6-A288-A812AEC4D95A}"/>
    <cellStyle name="SAPBEXundefined 2 2" xfId="1106" xr:uid="{62E9561B-24AA-4107-930A-56659894D959}"/>
    <cellStyle name="SAPBEXundefined 2 2 2" xfId="1754" xr:uid="{66A916BB-40A2-49D0-A468-2A0F266A6D82}"/>
    <cellStyle name="SAPBEXundefined 2 2 3" xfId="3068" xr:uid="{828AFFA8-AD06-46F7-9A9B-F21A5BFF4F14}"/>
    <cellStyle name="SAPBEXundefined 2 3" xfId="1365" xr:uid="{339DA956-FA1A-43D9-B527-3B70DFBA7859}"/>
    <cellStyle name="SAPBEXundefined 2 3 2" xfId="1665" xr:uid="{7B23ED89-3284-44D3-B3ED-793376376D39}"/>
    <cellStyle name="SAPBEXundefined 2 3 3" xfId="3161" xr:uid="{8582E82A-063B-4804-AAEE-52163EB9902D}"/>
    <cellStyle name="SAPBEXundefined 2 4" xfId="2488" xr:uid="{18BC0EDA-CCF6-4617-94CA-30476473CDFC}"/>
    <cellStyle name="SAPBEXundefined 2 5" xfId="2971" xr:uid="{4DEB6D4F-A64E-4692-A3E1-339C0F26C6F9}"/>
    <cellStyle name="SAPBEXundefined 3" xfId="613" xr:uid="{85376163-371B-45CB-8685-84A6523973F1}"/>
    <cellStyle name="SAPBEXundefined 3 2" xfId="986" xr:uid="{BEE3E42F-240B-4BA1-AC0C-89E8D77076C1}"/>
    <cellStyle name="SAPBEXundefined 3 2 2" xfId="1676" xr:uid="{CC04C850-86B8-49B6-ACC9-1C7630CB5185}"/>
    <cellStyle name="SAPBEXundefined 3 2 3" xfId="3148" xr:uid="{23AFACF8-21C0-49E9-8C8B-307874221CF4}"/>
    <cellStyle name="SAPBEXundefined 3 3" xfId="1366" xr:uid="{4697C191-3AC5-4555-B546-EC48EEBC8B07}"/>
    <cellStyle name="SAPBEXundefined 3 3 2" xfId="1518" xr:uid="{3C9B4E92-50F7-443E-B9F2-24E091E0EBF8}"/>
    <cellStyle name="SAPBEXundefined 3 3 3" xfId="3309" xr:uid="{7B70A822-3316-45AD-A706-07531995BA44}"/>
    <cellStyle name="SAPBEXundefined 3 4" xfId="2069" xr:uid="{69507DFC-4697-4A10-B5B8-486E646E478C}"/>
    <cellStyle name="SAPBEXundefined 3 5" xfId="3015" xr:uid="{84B0F992-1E75-446C-814B-17FD39354425}"/>
    <cellStyle name="SAPBEXundefined 4" xfId="870" xr:uid="{03376069-23C9-4E86-8E83-4952BA9026E2}"/>
    <cellStyle name="SAPBEXundefined 4 2" xfId="1312" xr:uid="{855E8F26-FBA7-42C9-8E63-5B97FFFBD276}"/>
    <cellStyle name="SAPBEXundefined 4 2 2" xfId="2034" xr:uid="{0230D0D0-6438-4A30-A8A3-8202CAE25A25}"/>
    <cellStyle name="SAPBEXundefined 4 2 3" xfId="3306" xr:uid="{08D43FD9-9726-4916-AD2B-CDE429FC6026}"/>
    <cellStyle name="SAPBEXundefined 4 3" xfId="1504" xr:uid="{2DF1896D-E0FA-4794-BF45-D3A303D599A6}"/>
    <cellStyle name="SAPBEXundefined 4 3 2" xfId="1996" xr:uid="{62060154-98EB-4359-B00B-57758140AD69}"/>
    <cellStyle name="SAPBEXundefined 4 3 3" xfId="2875" xr:uid="{6B934295-915E-420D-96F0-D9179975FA98}"/>
    <cellStyle name="SAPBEXundefined 4 4" xfId="2324" xr:uid="{EDDB781C-FC76-485E-B427-DEADBF01ABB7}"/>
    <cellStyle name="SAPBEXundefined 4 5" xfId="2736" xr:uid="{1C6B6116-09C1-4606-B6DA-48C99AC5FE1C}"/>
    <cellStyle name="SAPBEXundefined 5" xfId="1030" xr:uid="{C6F38903-2BCE-45B4-A06E-9967B88FF185}"/>
    <cellStyle name="SAPBEXundefined 5 2" xfId="2227" xr:uid="{B03D887B-BA64-4E43-A2A3-5A56BBB5C7DC}"/>
    <cellStyle name="SAPBEXundefined 5 3" xfId="2824" xr:uid="{FB21ABF4-6530-4DA0-9DC7-BB6D12C8B3F2}"/>
    <cellStyle name="SAPBEXundefined 6" xfId="1364" xr:uid="{6EB1C188-BB04-4DFD-B184-F9FE31C602B1}"/>
    <cellStyle name="SAPBEXundefined 6 2" xfId="2256" xr:uid="{1E7EEE3E-CCD4-4DAB-827D-C4D8E478ACE9}"/>
    <cellStyle name="SAPBEXundefined 6 3" xfId="2863" xr:uid="{68BD2961-ADB1-4428-88AB-7C2841D2074C}"/>
    <cellStyle name="SAPBEXundefined 7" xfId="2354" xr:uid="{30E66E3D-ADEA-46C5-B8F3-0CC72D7F81B9}"/>
    <cellStyle name="SAPBEXundefined 8" xfId="1561" xr:uid="{81918E14-4A64-43B1-B7D4-F55CE62EDF66}"/>
    <cellStyle name="SAPBEXundefined_Actuals by Storm IO" xfId="614" xr:uid="{448FF4B2-6B87-4C54-B52B-F18131A230BD}"/>
    <cellStyle name="Sheet Title" xfId="615" xr:uid="{C9F029C2-2A0A-476F-8351-761EDB797395}"/>
    <cellStyle name="Total 2" xfId="616" xr:uid="{104730E3-4183-4B5A-9A05-D36A4235CB56}"/>
    <cellStyle name="Total 2 2" xfId="1029" xr:uid="{6FF9802D-1885-4EC8-80B6-92518A4B1521}"/>
    <cellStyle name="Total 2 2 2" xfId="2312" xr:uid="{A4AE6340-D0D4-4E89-AA86-E6D7E20308F4}"/>
    <cellStyle name="Total 2 2 3" xfId="2883" xr:uid="{593843B9-8F3D-41B3-8231-3DFD0957A7D7}"/>
    <cellStyle name="Total 2 3" xfId="1367" xr:uid="{6D924FEB-9BD8-4228-B9C6-1CCE5D390F94}"/>
    <cellStyle name="Total 2 3 2" xfId="2214" xr:uid="{1DA7C7D1-BDDB-49B7-9AAF-A9649481B4D7}"/>
    <cellStyle name="Total 2 3 3" xfId="2954" xr:uid="{4BEEC8C5-103A-445F-A458-A426A4F8E6C4}"/>
    <cellStyle name="Total 2 4" xfId="2447" xr:uid="{8A6CFB94-4A77-4CAD-BD5A-EAEB893377DD}"/>
    <cellStyle name="Total 2 5" xfId="2877" xr:uid="{6BE7718A-C17C-44C0-B23D-2D2D5D19DDBF}"/>
    <cellStyle name="Total 3" xfId="617" xr:uid="{8C473900-2A5B-4846-9927-7F5DC5B5BFA2}"/>
    <cellStyle name="Warning Text 2" xfId="618" xr:uid="{440B0B11-127A-4233-AE9E-133FA1DA07D6}"/>
    <cellStyle name="Warning Text 3" xfId="619" xr:uid="{B85FA246-0D9E-4D87-91B6-DE160C67D3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Annual Growth Rates before adjustment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Annual!$R$4</c:f>
              <c:strCache>
                <c:ptCount val="1"/>
                <c:pt idx="0">
                  <c:v>Eastern</c:v>
                </c:pt>
              </c:strCache>
            </c:strRef>
          </c:tx>
          <c:marker>
            <c:symbol val="none"/>
          </c:marker>
          <c:cat>
            <c:numRef>
              <c:f>Annual!$A$10:$A$40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Annual!$R$10:$R$40</c:f>
              <c:numCache>
                <c:formatCode>0.0%</c:formatCode>
                <c:ptCount val="31"/>
                <c:pt idx="0">
                  <c:v>2.5014447418010732E-2</c:v>
                </c:pt>
                <c:pt idx="1">
                  <c:v>2.5007313651887353E-2</c:v>
                </c:pt>
                <c:pt idx="2">
                  <c:v>2.3961150042496548E-2</c:v>
                </c:pt>
                <c:pt idx="3">
                  <c:v>2.7320815683030242E-2</c:v>
                </c:pt>
                <c:pt idx="4">
                  <c:v>3.4689699053190415E-2</c:v>
                </c:pt>
                <c:pt idx="5">
                  <c:v>2.3471495181538238E-2</c:v>
                </c:pt>
                <c:pt idx="6">
                  <c:v>2.2563120806642134E-2</c:v>
                </c:pt>
                <c:pt idx="7">
                  <c:v>1.9071325168791065E-2</c:v>
                </c:pt>
                <c:pt idx="8">
                  <c:v>1.3847454765354428E-3</c:v>
                </c:pt>
                <c:pt idx="9">
                  <c:v>-3.1637266799338093E-3</c:v>
                </c:pt>
                <c:pt idx="10">
                  <c:v>2.7002112080534157E-3</c:v>
                </c:pt>
                <c:pt idx="11">
                  <c:v>3.907819111763855E-3</c:v>
                </c:pt>
                <c:pt idx="12">
                  <c:v>3.3229033160091515E-3</c:v>
                </c:pt>
                <c:pt idx="13">
                  <c:v>1.1147214766939362E-2</c:v>
                </c:pt>
                <c:pt idx="14">
                  <c:v>1.695816108969872E-2</c:v>
                </c:pt>
                <c:pt idx="15">
                  <c:v>1.2720786047138555E-2</c:v>
                </c:pt>
                <c:pt idx="16">
                  <c:v>1.0257509480730898E-2</c:v>
                </c:pt>
                <c:pt idx="17">
                  <c:v>1.0084232841461205E-2</c:v>
                </c:pt>
                <c:pt idx="18">
                  <c:v>1.093092865380374E-2</c:v>
                </c:pt>
                <c:pt idx="19">
                  <c:v>4.3246015256587444E-2</c:v>
                </c:pt>
                <c:pt idx="20">
                  <c:v>1.1690988714433637E-2</c:v>
                </c:pt>
                <c:pt idx="21">
                  <c:v>8.0703826435473136E-3</c:v>
                </c:pt>
                <c:pt idx="22">
                  <c:v>5.4492501264074011E-3</c:v>
                </c:pt>
                <c:pt idx="23">
                  <c:v>5.3344941069430885E-3</c:v>
                </c:pt>
                <c:pt idx="24">
                  <c:v>5.2802309978170481E-3</c:v>
                </c:pt>
                <c:pt idx="25">
                  <c:v>5.242776516622083E-3</c:v>
                </c:pt>
                <c:pt idx="26">
                  <c:v>5.1844454720879618E-3</c:v>
                </c:pt>
                <c:pt idx="27">
                  <c:v>5.1412331231386332E-3</c:v>
                </c:pt>
                <c:pt idx="28">
                  <c:v>5.1076779683310036E-3</c:v>
                </c:pt>
                <c:pt idx="29">
                  <c:v>5.1022546433812099E-3</c:v>
                </c:pt>
                <c:pt idx="30">
                  <c:v>5.1013930876842029E-3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12-4F26-B667-05DC8637A7FA}"/>
            </c:ext>
          </c:extLst>
        </c:ser>
        <c:ser>
          <c:idx val="1"/>
          <c:order val="1"/>
          <c:tx>
            <c:strRef>
              <c:f>Annual!$S$4</c:f>
              <c:strCache>
                <c:ptCount val="1"/>
                <c:pt idx="0">
                  <c:v>Northeastern</c:v>
                </c:pt>
              </c:strCache>
            </c:strRef>
          </c:tx>
          <c:marker>
            <c:symbol val="none"/>
          </c:marker>
          <c:cat>
            <c:numRef>
              <c:f>Annual!$A$10:$A$40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Annual!$S$10:$S$40</c:f>
              <c:numCache>
                <c:formatCode>0.0%</c:formatCode>
                <c:ptCount val="31"/>
                <c:pt idx="0">
                  <c:v>2.6247085549303328E-2</c:v>
                </c:pt>
                <c:pt idx="1">
                  <c:v>2.7358543917612055E-2</c:v>
                </c:pt>
                <c:pt idx="2">
                  <c:v>2.8103643611623541E-2</c:v>
                </c:pt>
                <c:pt idx="3">
                  <c:v>3.3762988677709771E-2</c:v>
                </c:pt>
                <c:pt idx="4">
                  <c:v>3.4463230402421274E-2</c:v>
                </c:pt>
                <c:pt idx="5">
                  <c:v>3.1701058603649468E-2</c:v>
                </c:pt>
                <c:pt idx="6">
                  <c:v>3.5554499262290484E-2</c:v>
                </c:pt>
                <c:pt idx="7">
                  <c:v>2.4406688108604246E-2</c:v>
                </c:pt>
                <c:pt idx="8">
                  <c:v>6.3464990061548043E-3</c:v>
                </c:pt>
                <c:pt idx="9">
                  <c:v>-4.1486504026333471E-4</c:v>
                </c:pt>
                <c:pt idx="10">
                  <c:v>3.1782420923618382E-3</c:v>
                </c:pt>
                <c:pt idx="11">
                  <c:v>4.2600991549710532E-3</c:v>
                </c:pt>
                <c:pt idx="12">
                  <c:v>5.9049833312425637E-3</c:v>
                </c:pt>
                <c:pt idx="13">
                  <c:v>7.9517204656245344E-3</c:v>
                </c:pt>
                <c:pt idx="14">
                  <c:v>1.8832276316851582E-2</c:v>
                </c:pt>
                <c:pt idx="15">
                  <c:v>1.5339600484089111E-2</c:v>
                </c:pt>
                <c:pt idx="16">
                  <c:v>1.4447325251468968E-2</c:v>
                </c:pt>
                <c:pt idx="17">
                  <c:v>1.3465632437023922E-2</c:v>
                </c:pt>
                <c:pt idx="18">
                  <c:v>1.4556012534748142E-2</c:v>
                </c:pt>
                <c:pt idx="19">
                  <c:v>1.7815071157131657E-2</c:v>
                </c:pt>
                <c:pt idx="20">
                  <c:v>2.2085330768423228E-2</c:v>
                </c:pt>
                <c:pt idx="21">
                  <c:v>1.744420687586401E-2</c:v>
                </c:pt>
                <c:pt idx="22">
                  <c:v>1.3107388425454003E-2</c:v>
                </c:pt>
                <c:pt idx="23">
                  <c:v>1.288761678295991E-2</c:v>
                </c:pt>
                <c:pt idx="24">
                  <c:v>1.2698488945207309E-2</c:v>
                </c:pt>
                <c:pt idx="25">
                  <c:v>1.2538336917939041E-2</c:v>
                </c:pt>
                <c:pt idx="26">
                  <c:v>1.2415971392972125E-2</c:v>
                </c:pt>
                <c:pt idx="27">
                  <c:v>1.2277053318950681E-2</c:v>
                </c:pt>
                <c:pt idx="28">
                  <c:v>1.2059124138340094E-2</c:v>
                </c:pt>
                <c:pt idx="29">
                  <c:v>1.1843265370059974E-2</c:v>
                </c:pt>
                <c:pt idx="30">
                  <c:v>1.1653066441983162E-2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12-4F26-B667-05DC8637A7FA}"/>
            </c:ext>
          </c:extLst>
        </c:ser>
        <c:ser>
          <c:idx val="2"/>
          <c:order val="2"/>
          <c:tx>
            <c:strRef>
              <c:f>Annual!$T$4</c:f>
              <c:strCache>
                <c:ptCount val="1"/>
                <c:pt idx="0">
                  <c:v>Southern</c:v>
                </c:pt>
              </c:strCache>
            </c:strRef>
          </c:tx>
          <c:marker>
            <c:symbol val="none"/>
          </c:marker>
          <c:cat>
            <c:numRef>
              <c:f>Annual!$A$10:$A$40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Annual!$T$10:$T$40</c:f>
              <c:numCache>
                <c:formatCode>0.0%</c:formatCode>
                <c:ptCount val="31"/>
                <c:pt idx="0">
                  <c:v>1.6213497980005709E-2</c:v>
                </c:pt>
                <c:pt idx="1">
                  <c:v>1.3227793737414562E-2</c:v>
                </c:pt>
                <c:pt idx="2">
                  <c:v>1.316947393918233E-2</c:v>
                </c:pt>
                <c:pt idx="3">
                  <c:v>1.6859516611117842E-2</c:v>
                </c:pt>
                <c:pt idx="4">
                  <c:v>1.6031512861077735E-2</c:v>
                </c:pt>
                <c:pt idx="5">
                  <c:v>1.6629424319441144E-2</c:v>
                </c:pt>
                <c:pt idx="6">
                  <c:v>1.2594377462966877E-2</c:v>
                </c:pt>
                <c:pt idx="7">
                  <c:v>1.9528118418858709E-2</c:v>
                </c:pt>
                <c:pt idx="8">
                  <c:v>9.9634818982734519E-3</c:v>
                </c:pt>
                <c:pt idx="9">
                  <c:v>7.7559620393485851E-4</c:v>
                </c:pt>
                <c:pt idx="10">
                  <c:v>7.1915219184528478E-3</c:v>
                </c:pt>
                <c:pt idx="11">
                  <c:v>7.640901336876782E-3</c:v>
                </c:pt>
                <c:pt idx="12">
                  <c:v>9.1838667150305753E-3</c:v>
                </c:pt>
                <c:pt idx="13">
                  <c:v>1.2479332091585471E-2</c:v>
                </c:pt>
                <c:pt idx="14">
                  <c:v>1.8795206057183877E-2</c:v>
                </c:pt>
                <c:pt idx="15">
                  <c:v>1.4234557716591434E-2</c:v>
                </c:pt>
                <c:pt idx="16">
                  <c:v>1.5248447975797275E-2</c:v>
                </c:pt>
                <c:pt idx="17">
                  <c:v>1.3996941889291126E-2</c:v>
                </c:pt>
                <c:pt idx="18">
                  <c:v>1.1781677423876369E-2</c:v>
                </c:pt>
                <c:pt idx="19">
                  <c:v>1.3195337439730448E-2</c:v>
                </c:pt>
                <c:pt idx="20">
                  <c:v>1.35038079001355E-2</c:v>
                </c:pt>
                <c:pt idx="21">
                  <c:v>9.6607526978367275E-3</c:v>
                </c:pt>
                <c:pt idx="22">
                  <c:v>1.1308802346676972E-2</c:v>
                </c:pt>
                <c:pt idx="23">
                  <c:v>1.161277451053766E-2</c:v>
                </c:pt>
                <c:pt idx="24">
                  <c:v>1.1505354528394074E-2</c:v>
                </c:pt>
                <c:pt idx="25">
                  <c:v>1.1403175311157199E-2</c:v>
                </c:pt>
                <c:pt idx="26">
                  <c:v>1.1362330714864255E-2</c:v>
                </c:pt>
                <c:pt idx="27">
                  <c:v>1.1332956874260613E-2</c:v>
                </c:pt>
                <c:pt idx="28">
                  <c:v>1.1277659705494436E-2</c:v>
                </c:pt>
                <c:pt idx="29">
                  <c:v>1.1243021426300848E-2</c:v>
                </c:pt>
                <c:pt idx="30">
                  <c:v>1.1220807752092998E-2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12-4F26-B667-05DC8637A7FA}"/>
            </c:ext>
          </c:extLst>
        </c:ser>
        <c:ser>
          <c:idx val="3"/>
          <c:order val="3"/>
          <c:tx>
            <c:strRef>
              <c:f>Annual!$U$4</c:f>
              <c:strCache>
                <c:ptCount val="1"/>
                <c:pt idx="0">
                  <c:v>Southeastern</c:v>
                </c:pt>
              </c:strCache>
            </c:strRef>
          </c:tx>
          <c:marker>
            <c:symbol val="none"/>
          </c:marker>
          <c:cat>
            <c:numRef>
              <c:f>Annual!$A$10:$A$40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Annual!$U$10:$U$40</c:f>
              <c:numCache>
                <c:formatCode>0.0%</c:formatCode>
                <c:ptCount val="31"/>
                <c:pt idx="0">
                  <c:v>2.0592830422889508E-2</c:v>
                </c:pt>
                <c:pt idx="1">
                  <c:v>1.5077324587605023E-2</c:v>
                </c:pt>
                <c:pt idx="2">
                  <c:v>1.1503379437070471E-2</c:v>
                </c:pt>
                <c:pt idx="3">
                  <c:v>1.3616698746042877E-2</c:v>
                </c:pt>
                <c:pt idx="4">
                  <c:v>1.3855645978866571E-2</c:v>
                </c:pt>
                <c:pt idx="5">
                  <c:v>1.1963656920158883E-2</c:v>
                </c:pt>
                <c:pt idx="6">
                  <c:v>-3.0897787212943451E-3</c:v>
                </c:pt>
                <c:pt idx="7">
                  <c:v>7.5415387045842941E-3</c:v>
                </c:pt>
                <c:pt idx="8">
                  <c:v>-3.1726903609494705E-3</c:v>
                </c:pt>
                <c:pt idx="9">
                  <c:v>-7.0270744054597989E-3</c:v>
                </c:pt>
                <c:pt idx="10">
                  <c:v>3.5089624498743088E-3</c:v>
                </c:pt>
                <c:pt idx="11">
                  <c:v>3.941921675643556E-3</c:v>
                </c:pt>
                <c:pt idx="12">
                  <c:v>6.0996136355671027E-3</c:v>
                </c:pt>
                <c:pt idx="13">
                  <c:v>1.2426347132205473E-2</c:v>
                </c:pt>
                <c:pt idx="14">
                  <c:v>1.4689072935869296E-2</c:v>
                </c:pt>
                <c:pt idx="15">
                  <c:v>1.0437199790060969E-2</c:v>
                </c:pt>
                <c:pt idx="16">
                  <c:v>9.2292256939219275E-3</c:v>
                </c:pt>
                <c:pt idx="17">
                  <c:v>8.6920691609035927E-3</c:v>
                </c:pt>
                <c:pt idx="18">
                  <c:v>7.4818437639347923E-3</c:v>
                </c:pt>
                <c:pt idx="19">
                  <c:v>6.8218465341867152E-3</c:v>
                </c:pt>
                <c:pt idx="20">
                  <c:v>8.1679552374200881E-3</c:v>
                </c:pt>
                <c:pt idx="21">
                  <c:v>5.2650235494318132E-3</c:v>
                </c:pt>
                <c:pt idx="22">
                  <c:v>5.0430332309454595E-3</c:v>
                </c:pt>
                <c:pt idx="23">
                  <c:v>5.3174041816475004E-3</c:v>
                </c:pt>
                <c:pt idx="24">
                  <c:v>5.5663742641836045E-3</c:v>
                </c:pt>
                <c:pt idx="25">
                  <c:v>5.6604089075289465E-3</c:v>
                </c:pt>
                <c:pt idx="26">
                  <c:v>5.6626226656752987E-3</c:v>
                </c:pt>
                <c:pt idx="27">
                  <c:v>5.7999077268968691E-3</c:v>
                </c:pt>
                <c:pt idx="28">
                  <c:v>5.8536384550909037E-3</c:v>
                </c:pt>
                <c:pt idx="29">
                  <c:v>5.8994912608221206E-3</c:v>
                </c:pt>
                <c:pt idx="30">
                  <c:v>6.0343695642581796E-3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12-4F26-B667-05DC8637A7FA}"/>
            </c:ext>
          </c:extLst>
        </c:ser>
        <c:ser>
          <c:idx val="4"/>
          <c:order val="4"/>
          <c:tx>
            <c:strRef>
              <c:f>Annual!$V$4</c:f>
              <c:strCache>
                <c:ptCount val="1"/>
                <c:pt idx="0">
                  <c:v>Western</c:v>
                </c:pt>
              </c:strCache>
            </c:strRef>
          </c:tx>
          <c:marker>
            <c:symbol val="none"/>
          </c:marker>
          <c:cat>
            <c:numRef>
              <c:f>Annual!$A$10:$A$40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Annual!$V$10:$V$40</c:f>
              <c:numCache>
                <c:formatCode>0.0%</c:formatCode>
                <c:ptCount val="31"/>
                <c:pt idx="0">
                  <c:v>3.7437820271035038E-2</c:v>
                </c:pt>
                <c:pt idx="1">
                  <c:v>3.5744310293062576E-2</c:v>
                </c:pt>
                <c:pt idx="2">
                  <c:v>3.4257198732213778E-2</c:v>
                </c:pt>
                <c:pt idx="3">
                  <c:v>3.3484471722762477E-2</c:v>
                </c:pt>
                <c:pt idx="4">
                  <c:v>3.4574424878348831E-2</c:v>
                </c:pt>
                <c:pt idx="5">
                  <c:v>3.4478489923892353E-2</c:v>
                </c:pt>
                <c:pt idx="6">
                  <c:v>3.8035908269499652E-2</c:v>
                </c:pt>
                <c:pt idx="7">
                  <c:v>2.8732445818611563E-2</c:v>
                </c:pt>
                <c:pt idx="8">
                  <c:v>2.7234906167339368E-4</c:v>
                </c:pt>
                <c:pt idx="9">
                  <c:v>-1.9967698413909662E-3</c:v>
                </c:pt>
                <c:pt idx="10">
                  <c:v>6.4132277091133449E-3</c:v>
                </c:pt>
                <c:pt idx="11">
                  <c:v>9.1045250936696576E-3</c:v>
                </c:pt>
                <c:pt idx="12">
                  <c:v>7.4856624584187514E-3</c:v>
                </c:pt>
                <c:pt idx="13">
                  <c:v>1.0345147316769276E-2</c:v>
                </c:pt>
                <c:pt idx="14">
                  <c:v>1.9198359926362318E-2</c:v>
                </c:pt>
                <c:pt idx="15">
                  <c:v>1.7911911489129073E-2</c:v>
                </c:pt>
                <c:pt idx="16">
                  <c:v>1.8448650397052679E-2</c:v>
                </c:pt>
                <c:pt idx="17">
                  <c:v>1.7060823185898411E-2</c:v>
                </c:pt>
                <c:pt idx="18">
                  <c:v>1.6025222383804216E-2</c:v>
                </c:pt>
                <c:pt idx="19">
                  <c:v>1.8464558604405212E-2</c:v>
                </c:pt>
                <c:pt idx="20">
                  <c:v>2.0309297106056334E-2</c:v>
                </c:pt>
                <c:pt idx="21">
                  <c:v>1.8191648860609311E-2</c:v>
                </c:pt>
                <c:pt idx="22">
                  <c:v>1.6027653129530472E-2</c:v>
                </c:pt>
                <c:pt idx="23">
                  <c:v>1.4680468398773128E-2</c:v>
                </c:pt>
                <c:pt idx="24">
                  <c:v>1.3918272534302556E-2</c:v>
                </c:pt>
                <c:pt idx="25">
                  <c:v>1.3519865385447805E-2</c:v>
                </c:pt>
                <c:pt idx="26">
                  <c:v>1.3304592139306681E-2</c:v>
                </c:pt>
                <c:pt idx="27">
                  <c:v>1.3137287023965216E-2</c:v>
                </c:pt>
                <c:pt idx="28">
                  <c:v>1.2986680659742511E-2</c:v>
                </c:pt>
                <c:pt idx="29">
                  <c:v>1.2938390383769649E-2</c:v>
                </c:pt>
                <c:pt idx="30">
                  <c:v>1.2911099085536781E-2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12-4F26-B667-05DC8637A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952256"/>
        <c:axId val="136393856"/>
      </c:lineChart>
      <c:catAx>
        <c:axId val="13595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2700000"/>
          <a:lstStyle/>
          <a:p>
            <a:pPr>
              <a:defRPr/>
            </a:pPr>
            <a:endParaRPr lang="en-US"/>
          </a:p>
        </c:txPr>
        <c:crossAx val="136393856"/>
        <c:crosses val="autoZero"/>
        <c:auto val="1"/>
        <c:lblAlgn val="ctr"/>
        <c:lblOffset val="100"/>
        <c:noMultiLvlLbl val="0"/>
      </c:catAx>
      <c:valAx>
        <c:axId val="13639385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359522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Annual Growth Rates after adjustment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Annual!$X$4</c:f>
              <c:strCache>
                <c:ptCount val="1"/>
                <c:pt idx="0">
                  <c:v>Eastern</c:v>
                </c:pt>
              </c:strCache>
            </c:strRef>
          </c:tx>
          <c:marker>
            <c:symbol val="none"/>
          </c:marker>
          <c:cat>
            <c:numRef>
              <c:f>Annual!$A$10:$A$40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Annual!$X$10:$X$40</c:f>
              <c:numCache>
                <c:formatCode>0.0%</c:formatCode>
                <c:ptCount val="31"/>
                <c:pt idx="0">
                  <c:v>2.5014447418010732E-2</c:v>
                </c:pt>
                <c:pt idx="1">
                  <c:v>2.5007313651887353E-2</c:v>
                </c:pt>
                <c:pt idx="2">
                  <c:v>2.3961150042496548E-2</c:v>
                </c:pt>
                <c:pt idx="3">
                  <c:v>2.7320815683030242E-2</c:v>
                </c:pt>
                <c:pt idx="4">
                  <c:v>3.4689699053190415E-2</c:v>
                </c:pt>
                <c:pt idx="5">
                  <c:v>2.3471495181538238E-2</c:v>
                </c:pt>
                <c:pt idx="6">
                  <c:v>2.2563120806642134E-2</c:v>
                </c:pt>
                <c:pt idx="7">
                  <c:v>1.9071325168791065E-2</c:v>
                </c:pt>
                <c:pt idx="8">
                  <c:v>1.3847454765354428E-3</c:v>
                </c:pt>
                <c:pt idx="9">
                  <c:v>-3.1637266799338093E-3</c:v>
                </c:pt>
                <c:pt idx="10">
                  <c:v>2.7002112080534157E-3</c:v>
                </c:pt>
                <c:pt idx="11">
                  <c:v>3.907819111763855E-3</c:v>
                </c:pt>
                <c:pt idx="12">
                  <c:v>3.3229033160091515E-3</c:v>
                </c:pt>
                <c:pt idx="13">
                  <c:v>1.1147214766939362E-2</c:v>
                </c:pt>
                <c:pt idx="14">
                  <c:v>1.695816108969872E-2</c:v>
                </c:pt>
                <c:pt idx="15">
                  <c:v>1.2720786047138555E-2</c:v>
                </c:pt>
                <c:pt idx="16">
                  <c:v>1.0257509480730898E-2</c:v>
                </c:pt>
                <c:pt idx="17">
                  <c:v>1.0084232841461205E-2</c:v>
                </c:pt>
                <c:pt idx="18">
                  <c:v>1.093092865380374E-2</c:v>
                </c:pt>
                <c:pt idx="19">
                  <c:v>4.3246015256587444E-2</c:v>
                </c:pt>
                <c:pt idx="20">
                  <c:v>1.1690988714433637E-2</c:v>
                </c:pt>
                <c:pt idx="21">
                  <c:v>6.7409741180826099E-3</c:v>
                </c:pt>
                <c:pt idx="22">
                  <c:v>4.6932363954428347E-3</c:v>
                </c:pt>
                <c:pt idx="23">
                  <c:v>7.382334084086839E-3</c:v>
                </c:pt>
                <c:pt idx="24">
                  <c:v>7.9137991657820539E-3</c:v>
                </c:pt>
                <c:pt idx="25">
                  <c:v>7.3389019436655989E-3</c:v>
                </c:pt>
                <c:pt idx="26">
                  <c:v>6.890303526993824E-3</c:v>
                </c:pt>
                <c:pt idx="27">
                  <c:v>6.8998235059674062E-3</c:v>
                </c:pt>
                <c:pt idx="28">
                  <c:v>6.9481976032019777E-3</c:v>
                </c:pt>
                <c:pt idx="29">
                  <c:v>6.8499142988909245E-3</c:v>
                </c:pt>
                <c:pt idx="30">
                  <c:v>6.7039531224424298E-3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A4-4E34-8497-424F4D1CF1F7}"/>
            </c:ext>
          </c:extLst>
        </c:ser>
        <c:ser>
          <c:idx val="1"/>
          <c:order val="1"/>
          <c:tx>
            <c:strRef>
              <c:f>Annual!$Y$4</c:f>
              <c:strCache>
                <c:ptCount val="1"/>
                <c:pt idx="0">
                  <c:v>Northeastern</c:v>
                </c:pt>
              </c:strCache>
            </c:strRef>
          </c:tx>
          <c:marker>
            <c:symbol val="none"/>
          </c:marker>
          <c:cat>
            <c:numRef>
              <c:f>Annual!$A$10:$A$40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Annual!$Y$10:$Y$40</c:f>
              <c:numCache>
                <c:formatCode>0.0%</c:formatCode>
                <c:ptCount val="31"/>
                <c:pt idx="0">
                  <c:v>2.6247085549303328E-2</c:v>
                </c:pt>
                <c:pt idx="1">
                  <c:v>2.7358543917612055E-2</c:v>
                </c:pt>
                <c:pt idx="2">
                  <c:v>2.8103643611623541E-2</c:v>
                </c:pt>
                <c:pt idx="3">
                  <c:v>3.3762988677709771E-2</c:v>
                </c:pt>
                <c:pt idx="4">
                  <c:v>3.4463230402421274E-2</c:v>
                </c:pt>
                <c:pt idx="5">
                  <c:v>3.1701058603649468E-2</c:v>
                </c:pt>
                <c:pt idx="6">
                  <c:v>3.5554499262290484E-2</c:v>
                </c:pt>
                <c:pt idx="7">
                  <c:v>2.4406688108604246E-2</c:v>
                </c:pt>
                <c:pt idx="8">
                  <c:v>6.3464990061548043E-3</c:v>
                </c:pt>
                <c:pt idx="9">
                  <c:v>-4.1486504026333471E-4</c:v>
                </c:pt>
                <c:pt idx="10">
                  <c:v>3.1782420923618382E-3</c:v>
                </c:pt>
                <c:pt idx="11">
                  <c:v>4.2600991549710532E-3</c:v>
                </c:pt>
                <c:pt idx="12">
                  <c:v>5.9049833312425637E-3</c:v>
                </c:pt>
                <c:pt idx="13">
                  <c:v>7.9517204656245344E-3</c:v>
                </c:pt>
                <c:pt idx="14">
                  <c:v>1.8832276316851582E-2</c:v>
                </c:pt>
                <c:pt idx="15">
                  <c:v>1.5339600484089111E-2</c:v>
                </c:pt>
                <c:pt idx="16">
                  <c:v>1.4447325251468968E-2</c:v>
                </c:pt>
                <c:pt idx="17">
                  <c:v>1.3465632437023922E-2</c:v>
                </c:pt>
                <c:pt idx="18">
                  <c:v>1.4556012534748142E-2</c:v>
                </c:pt>
                <c:pt idx="19">
                  <c:v>1.7815071157131657E-2</c:v>
                </c:pt>
                <c:pt idx="20">
                  <c:v>2.2085330768423228E-2</c:v>
                </c:pt>
                <c:pt idx="21">
                  <c:v>1.610198788213979E-2</c:v>
                </c:pt>
                <c:pt idx="22">
                  <c:v>1.2346063348197545E-2</c:v>
                </c:pt>
                <c:pt idx="23">
                  <c:v>1.495084227274579E-2</c:v>
                </c:pt>
                <c:pt idx="24">
                  <c:v>1.5351490985827221E-2</c:v>
                </c:pt>
                <c:pt idx="25">
                  <c:v>1.4649674998104212E-2</c:v>
                </c:pt>
                <c:pt idx="26">
                  <c:v>1.4134101779385455E-2</c:v>
                </c:pt>
                <c:pt idx="27">
                  <c:v>1.4048128499295043E-2</c:v>
                </c:pt>
                <c:pt idx="28">
                  <c:v>1.3912373029436376E-2</c:v>
                </c:pt>
                <c:pt idx="29">
                  <c:v>1.3602646213568326E-2</c:v>
                </c:pt>
                <c:pt idx="30">
                  <c:v>1.3266072636651804E-2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A4-4E34-8497-424F4D1CF1F7}"/>
            </c:ext>
          </c:extLst>
        </c:ser>
        <c:ser>
          <c:idx val="2"/>
          <c:order val="2"/>
          <c:tx>
            <c:strRef>
              <c:f>Annual!$Z$4</c:f>
              <c:strCache>
                <c:ptCount val="1"/>
                <c:pt idx="0">
                  <c:v>Southern</c:v>
                </c:pt>
              </c:strCache>
            </c:strRef>
          </c:tx>
          <c:marker>
            <c:symbol val="none"/>
          </c:marker>
          <c:cat>
            <c:numRef>
              <c:f>Annual!$A$10:$A$40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Annual!$Z$10:$Z$40</c:f>
              <c:numCache>
                <c:formatCode>0.0%</c:formatCode>
                <c:ptCount val="31"/>
                <c:pt idx="0">
                  <c:v>1.6213497980005709E-2</c:v>
                </c:pt>
                <c:pt idx="1">
                  <c:v>1.3227793737414562E-2</c:v>
                </c:pt>
                <c:pt idx="2">
                  <c:v>1.316947393918233E-2</c:v>
                </c:pt>
                <c:pt idx="3">
                  <c:v>1.6859516611117842E-2</c:v>
                </c:pt>
                <c:pt idx="4">
                  <c:v>1.6031512861077735E-2</c:v>
                </c:pt>
                <c:pt idx="5">
                  <c:v>1.6629424319441144E-2</c:v>
                </c:pt>
                <c:pt idx="6">
                  <c:v>1.2594377462966877E-2</c:v>
                </c:pt>
                <c:pt idx="7">
                  <c:v>1.9528118418858709E-2</c:v>
                </c:pt>
                <c:pt idx="8">
                  <c:v>9.9634818982734519E-3</c:v>
                </c:pt>
                <c:pt idx="9">
                  <c:v>7.7559620393485851E-4</c:v>
                </c:pt>
                <c:pt idx="10">
                  <c:v>7.1915219184528478E-3</c:v>
                </c:pt>
                <c:pt idx="11">
                  <c:v>7.640901336876782E-3</c:v>
                </c:pt>
                <c:pt idx="12">
                  <c:v>9.1838667150305753E-3</c:v>
                </c:pt>
                <c:pt idx="13">
                  <c:v>1.2479332091585471E-2</c:v>
                </c:pt>
                <c:pt idx="14">
                  <c:v>1.8795206057183877E-2</c:v>
                </c:pt>
                <c:pt idx="15">
                  <c:v>1.4234557716591434E-2</c:v>
                </c:pt>
                <c:pt idx="16">
                  <c:v>1.5248447975797275E-2</c:v>
                </c:pt>
                <c:pt idx="17">
                  <c:v>1.3996941889291126E-2</c:v>
                </c:pt>
                <c:pt idx="18">
                  <c:v>1.1781677423876369E-2</c:v>
                </c:pt>
                <c:pt idx="19">
                  <c:v>1.3195337439730448E-2</c:v>
                </c:pt>
                <c:pt idx="20">
                  <c:v>1.35038079001355E-2</c:v>
                </c:pt>
                <c:pt idx="21">
                  <c:v>8.3289084505897559E-3</c:v>
                </c:pt>
                <c:pt idx="22">
                  <c:v>1.0548721863938848E-2</c:v>
                </c:pt>
                <c:pt idx="23">
                  <c:v>1.3673403180076482E-2</c:v>
                </c:pt>
                <c:pt idx="24">
                  <c:v>1.4155230872592961E-2</c:v>
                </c:pt>
                <c:pt idx="25">
                  <c:v>1.3512146360030952E-2</c:v>
                </c:pt>
                <c:pt idx="26">
                  <c:v>1.3078673010100461E-2</c:v>
                </c:pt>
                <c:pt idx="27">
                  <c:v>1.3102380267897784E-2</c:v>
                </c:pt>
                <c:pt idx="28">
                  <c:v>1.3129477605001938E-2</c:v>
                </c:pt>
                <c:pt idx="29">
                  <c:v>1.3001358572892752E-2</c:v>
                </c:pt>
                <c:pt idx="30">
                  <c:v>1.2833124742163804E-2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A4-4E34-8497-424F4D1CF1F7}"/>
            </c:ext>
          </c:extLst>
        </c:ser>
        <c:ser>
          <c:idx val="3"/>
          <c:order val="3"/>
          <c:tx>
            <c:strRef>
              <c:f>Annual!$AA$4</c:f>
              <c:strCache>
                <c:ptCount val="1"/>
                <c:pt idx="0">
                  <c:v>Southeastern</c:v>
                </c:pt>
              </c:strCache>
            </c:strRef>
          </c:tx>
          <c:marker>
            <c:symbol val="none"/>
          </c:marker>
          <c:cat>
            <c:numRef>
              <c:f>Annual!$A$10:$A$40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Annual!$AA$10:$AA$40</c:f>
              <c:numCache>
                <c:formatCode>0.0%</c:formatCode>
                <c:ptCount val="31"/>
                <c:pt idx="0">
                  <c:v>2.0592830422889508E-2</c:v>
                </c:pt>
                <c:pt idx="1">
                  <c:v>1.5077324587605023E-2</c:v>
                </c:pt>
                <c:pt idx="2">
                  <c:v>1.1503379437070471E-2</c:v>
                </c:pt>
                <c:pt idx="3">
                  <c:v>1.3616698746042877E-2</c:v>
                </c:pt>
                <c:pt idx="4">
                  <c:v>1.3855645978866571E-2</c:v>
                </c:pt>
                <c:pt idx="5">
                  <c:v>1.1963656920158883E-2</c:v>
                </c:pt>
                <c:pt idx="6">
                  <c:v>-3.0897787212943451E-3</c:v>
                </c:pt>
                <c:pt idx="7">
                  <c:v>7.5415387045842941E-3</c:v>
                </c:pt>
                <c:pt idx="8">
                  <c:v>-3.1726903609494705E-3</c:v>
                </c:pt>
                <c:pt idx="9">
                  <c:v>-7.0270744054597989E-3</c:v>
                </c:pt>
                <c:pt idx="10">
                  <c:v>3.5089624498743088E-3</c:v>
                </c:pt>
                <c:pt idx="11">
                  <c:v>3.941921675643556E-3</c:v>
                </c:pt>
                <c:pt idx="12">
                  <c:v>6.0996136355671027E-3</c:v>
                </c:pt>
                <c:pt idx="13">
                  <c:v>1.2426347132205473E-2</c:v>
                </c:pt>
                <c:pt idx="14">
                  <c:v>1.4689072935869296E-2</c:v>
                </c:pt>
                <c:pt idx="15">
                  <c:v>1.0437199790060969E-2</c:v>
                </c:pt>
                <c:pt idx="16">
                  <c:v>9.2292256939219275E-3</c:v>
                </c:pt>
                <c:pt idx="17">
                  <c:v>8.6920691609035927E-3</c:v>
                </c:pt>
                <c:pt idx="18">
                  <c:v>7.4818437639347923E-3</c:v>
                </c:pt>
                <c:pt idx="19">
                  <c:v>6.8218465341867152E-3</c:v>
                </c:pt>
                <c:pt idx="20">
                  <c:v>8.1679552374200881E-3</c:v>
                </c:pt>
                <c:pt idx="21">
                  <c:v>3.9393047590441377E-3</c:v>
                </c:pt>
                <c:pt idx="22">
                  <c:v>4.2873348204726103E-3</c:v>
                </c:pt>
                <c:pt idx="23">
                  <c:v>7.3652093470626401E-3</c:v>
                </c:pt>
                <c:pt idx="24">
                  <c:v>8.2006920517814219E-3</c:v>
                </c:pt>
                <c:pt idx="25">
                  <c:v>7.7574051788051879E-3</c:v>
                </c:pt>
                <c:pt idx="26">
                  <c:v>7.3692922158445917E-3</c:v>
                </c:pt>
                <c:pt idx="27">
                  <c:v>7.5596505237205402E-3</c:v>
                </c:pt>
                <c:pt idx="28">
                  <c:v>7.6955240679092984E-3</c:v>
                </c:pt>
                <c:pt idx="29">
                  <c:v>7.6485371417287507E-3</c:v>
                </c:pt>
                <c:pt idx="30">
                  <c:v>7.638417161191402E-3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A4-4E34-8497-424F4D1CF1F7}"/>
            </c:ext>
          </c:extLst>
        </c:ser>
        <c:ser>
          <c:idx val="4"/>
          <c:order val="4"/>
          <c:tx>
            <c:strRef>
              <c:f>Annual!$AB$4</c:f>
              <c:strCache>
                <c:ptCount val="1"/>
                <c:pt idx="0">
                  <c:v>Western</c:v>
                </c:pt>
              </c:strCache>
            </c:strRef>
          </c:tx>
          <c:marker>
            <c:symbol val="none"/>
          </c:marker>
          <c:cat>
            <c:numRef>
              <c:f>Annual!$A$10:$A$40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Annual!$AB$10:$AB$40</c:f>
              <c:numCache>
                <c:formatCode>0.0%</c:formatCode>
                <c:ptCount val="31"/>
                <c:pt idx="0">
                  <c:v>3.7437820271035038E-2</c:v>
                </c:pt>
                <c:pt idx="1">
                  <c:v>3.5744310293062576E-2</c:v>
                </c:pt>
                <c:pt idx="2">
                  <c:v>3.4257198732213778E-2</c:v>
                </c:pt>
                <c:pt idx="3">
                  <c:v>3.3484471722762477E-2</c:v>
                </c:pt>
                <c:pt idx="4">
                  <c:v>3.4574424878348831E-2</c:v>
                </c:pt>
                <c:pt idx="5">
                  <c:v>3.4478489923892353E-2</c:v>
                </c:pt>
                <c:pt idx="6">
                  <c:v>3.8035908269499652E-2</c:v>
                </c:pt>
                <c:pt idx="7">
                  <c:v>2.8732445818611563E-2</c:v>
                </c:pt>
                <c:pt idx="8">
                  <c:v>2.7234906167339368E-4</c:v>
                </c:pt>
                <c:pt idx="9">
                  <c:v>-1.9967698413909662E-3</c:v>
                </c:pt>
                <c:pt idx="10">
                  <c:v>6.4132277091133449E-3</c:v>
                </c:pt>
                <c:pt idx="11">
                  <c:v>9.1045250936696576E-3</c:v>
                </c:pt>
                <c:pt idx="12">
                  <c:v>7.4856624584187514E-3</c:v>
                </c:pt>
                <c:pt idx="13">
                  <c:v>1.0345147316769276E-2</c:v>
                </c:pt>
                <c:pt idx="14">
                  <c:v>1.9198359926362318E-2</c:v>
                </c:pt>
                <c:pt idx="15">
                  <c:v>1.7911911489129073E-2</c:v>
                </c:pt>
                <c:pt idx="16">
                  <c:v>1.8448650397052679E-2</c:v>
                </c:pt>
                <c:pt idx="17">
                  <c:v>1.7060823185898411E-2</c:v>
                </c:pt>
                <c:pt idx="18">
                  <c:v>1.6025222383804216E-2</c:v>
                </c:pt>
                <c:pt idx="19">
                  <c:v>1.8464558604405212E-2</c:v>
                </c:pt>
                <c:pt idx="20">
                  <c:v>2.0309297106056334E-2</c:v>
                </c:pt>
                <c:pt idx="21">
                  <c:v>1.6848282472744058E-2</c:v>
                </c:pt>
                <c:pt idx="22">
                  <c:v>1.5264294658212219E-2</c:v>
                </c:pt>
                <c:pt idx="23">
                  <c:v>1.6747345880242959E-2</c:v>
                </c:pt>
                <c:pt idx="24">
                  <c:v>1.6574470085122472E-2</c:v>
                </c:pt>
                <c:pt idx="25">
                  <c:v>1.5633250142123467E-2</c:v>
                </c:pt>
                <c:pt idx="26">
                  <c:v>1.5024230568213559E-2</c:v>
                </c:pt>
                <c:pt idx="27">
                  <c:v>1.4909867265161525E-2</c:v>
                </c:pt>
                <c:pt idx="28">
                  <c:v>1.4841628061383672E-2</c:v>
                </c:pt>
                <c:pt idx="29">
                  <c:v>1.4699675417419122E-2</c:v>
                </c:pt>
                <c:pt idx="30">
                  <c:v>1.4526111120462426E-2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A4-4E34-8497-424F4D1CF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225792"/>
        <c:axId val="144227328"/>
      </c:lineChart>
      <c:catAx>
        <c:axId val="14422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2700000"/>
          <a:lstStyle/>
          <a:p>
            <a:pPr>
              <a:defRPr/>
            </a:pPr>
            <a:endParaRPr lang="en-US"/>
          </a:p>
        </c:txPr>
        <c:crossAx val="144227328"/>
        <c:crosses val="autoZero"/>
        <c:auto val="1"/>
        <c:lblAlgn val="ctr"/>
        <c:lblOffset val="100"/>
        <c:noMultiLvlLbl val="0"/>
      </c:catAx>
      <c:valAx>
        <c:axId val="144227328"/>
        <c:scaling>
          <c:orientation val="minMax"/>
          <c:max val="4.5000000000000012E-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44225792"/>
        <c:crosses val="autoZero"/>
        <c:crossBetween val="between"/>
        <c:majorUnit val="5.000000000000001E-3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52</xdr:row>
      <xdr:rowOff>119061</xdr:rowOff>
    </xdr:from>
    <xdr:to>
      <xdr:col>8</xdr:col>
      <xdr:colOff>771525</xdr:colOff>
      <xdr:row>75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914400</xdr:colOff>
      <xdr:row>52</xdr:row>
      <xdr:rowOff>104774</xdr:rowOff>
    </xdr:from>
    <xdr:to>
      <xdr:col>18</xdr:col>
      <xdr:colOff>457200</xdr:colOff>
      <xdr:row>75</xdr:row>
      <xdr:rowOff>133349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ktmgmt.nee.com/Load_Forecasting_Group/Forecast%20Products/Customers/1965-To%20Date%20Customers%20by%20Revenue%20Class%20(System%20&amp;%20Division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ktmgmt.nee.com/220/DataRequests/16321/Library/Attachments/IHS%20Annual%20FPL%20Population%20by%20Division%20Nov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ktmgmt.nee.com/220/DataRequests/16321/Library/Attachments/2021%20Customer%20Model%20E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ktmgmt.nee.com/220/DataRequests/16321/Library/Attachments/2021%20Customer%20Model%20NE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ktmgmt.nee.com/220/DataRequests/16321/Library/Attachments/2021%20Customer%20Model%20SD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ktmgmt.nee.com/220/DataRequests/16321/Library/Attachments/2021%20Customer%20Model%20SE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ktmgmt.nee.com/220/DataRequests/16321/Library/Attachments/2021%20Customer%20Model%20WD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ktmgmt.nee.com/220/DataRequests/16321/Library/Attachments/2021%20Divisional%20CP%20Forecasts_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Contents"/>
      <sheetName val="Division - Monthly"/>
      <sheetName val="System - Monthly"/>
      <sheetName val="System - Annual"/>
      <sheetName val="Division - Annual"/>
      <sheetName val="Residential Graph"/>
      <sheetName val="Commercial Graph"/>
      <sheetName val="Industrial Graph"/>
      <sheetName val="Total Cust &amp; Abs Mon Growth"/>
      <sheetName val="Absolute Monthly Growth Graph "/>
      <sheetName val="Month-To-Month Growth"/>
      <sheetName val="12-Month Moving Average"/>
      <sheetName val="Chart1"/>
      <sheetName val="Division - Honthly"/>
      <sheetName val="1965-To Date Customers by Reven"/>
      <sheetName val="Sheet1"/>
      <sheetName val="Chart1 (5)"/>
      <sheetName val="Chart1 (4)"/>
      <sheetName val="Chart1 (3)"/>
      <sheetName val="Chart1 (2)"/>
      <sheetName val="System - MontHMy"/>
    </sheetNames>
    <sheetDataSet>
      <sheetData sheetId="0" refreshError="1"/>
      <sheetData sheetId="1">
        <row r="1">
          <cell r="B1" t="str">
            <v>EASTERN</v>
          </cell>
        </row>
        <row r="425">
          <cell r="I425">
            <v>805934</v>
          </cell>
          <cell r="R425">
            <v>554349</v>
          </cell>
          <cell r="AA425">
            <v>889367</v>
          </cell>
          <cell r="AJ425">
            <v>816103</v>
          </cell>
          <cell r="AS425">
            <v>748072</v>
          </cell>
        </row>
        <row r="426">
          <cell r="I426">
            <v>809428</v>
          </cell>
          <cell r="R426">
            <v>555351</v>
          </cell>
          <cell r="AA426">
            <v>891159</v>
          </cell>
          <cell r="AJ426">
            <v>819066</v>
          </cell>
          <cell r="AS426">
            <v>752370</v>
          </cell>
        </row>
        <row r="427">
          <cell r="I427">
            <v>811706</v>
          </cell>
          <cell r="R427">
            <v>557123</v>
          </cell>
          <cell r="AA427">
            <v>893320</v>
          </cell>
          <cell r="AJ427">
            <v>820894</v>
          </cell>
          <cell r="AS427">
            <v>756244</v>
          </cell>
        </row>
        <row r="428">
          <cell r="I428">
            <v>812743</v>
          </cell>
          <cell r="R428">
            <v>558003</v>
          </cell>
          <cell r="AA428">
            <v>894556</v>
          </cell>
          <cell r="AJ428">
            <v>822477</v>
          </cell>
          <cell r="AS428">
            <v>756267</v>
          </cell>
        </row>
        <row r="429">
          <cell r="I429">
            <v>811587</v>
          </cell>
          <cell r="R429">
            <v>558047</v>
          </cell>
          <cell r="AA429">
            <v>895775</v>
          </cell>
          <cell r="AJ429">
            <v>821239</v>
          </cell>
          <cell r="AS429">
            <v>750884</v>
          </cell>
        </row>
        <row r="430">
          <cell r="I430">
            <v>812201</v>
          </cell>
          <cell r="R430">
            <v>558799</v>
          </cell>
          <cell r="AA430">
            <v>896484</v>
          </cell>
          <cell r="AJ430">
            <v>821363</v>
          </cell>
          <cell r="AS430">
            <v>750080</v>
          </cell>
        </row>
        <row r="431">
          <cell r="I431">
            <v>812703</v>
          </cell>
          <cell r="R431">
            <v>559618</v>
          </cell>
          <cell r="AA431">
            <v>897437</v>
          </cell>
          <cell r="AJ431">
            <v>821878</v>
          </cell>
          <cell r="AS431">
            <v>750514</v>
          </cell>
        </row>
        <row r="432">
          <cell r="I432">
            <v>814157</v>
          </cell>
          <cell r="R432">
            <v>561332</v>
          </cell>
          <cell r="AA432">
            <v>898140</v>
          </cell>
          <cell r="AJ432">
            <v>823962</v>
          </cell>
          <cell r="AS432">
            <v>752609</v>
          </cell>
        </row>
        <row r="433">
          <cell r="I433">
            <v>815434</v>
          </cell>
          <cell r="R433">
            <v>562323</v>
          </cell>
          <cell r="AA433">
            <v>900400</v>
          </cell>
          <cell r="AJ433">
            <v>824177</v>
          </cell>
          <cell r="AS433">
            <v>754831</v>
          </cell>
        </row>
        <row r="434">
          <cell r="I434">
            <v>817121</v>
          </cell>
          <cell r="R434">
            <v>563291</v>
          </cell>
          <cell r="AA434">
            <v>900549</v>
          </cell>
          <cell r="AJ434">
            <v>824937</v>
          </cell>
          <cell r="AS434">
            <v>758320</v>
          </cell>
        </row>
        <row r="435">
          <cell r="I435">
            <v>820043</v>
          </cell>
          <cell r="R435">
            <v>564679</v>
          </cell>
          <cell r="AA435">
            <v>900653</v>
          </cell>
          <cell r="AJ435">
            <v>826433</v>
          </cell>
          <cell r="AS435">
            <v>763617</v>
          </cell>
        </row>
        <row r="436">
          <cell r="I436">
            <v>822926</v>
          </cell>
          <cell r="R436">
            <v>566485</v>
          </cell>
          <cell r="AA436">
            <v>902987</v>
          </cell>
          <cell r="AJ436">
            <v>828652</v>
          </cell>
          <cell r="AS436">
            <v>769005</v>
          </cell>
        </row>
        <row r="437">
          <cell r="I437">
            <v>826742</v>
          </cell>
          <cell r="R437">
            <v>568811</v>
          </cell>
          <cell r="AA437">
            <v>903773</v>
          </cell>
          <cell r="AJ437">
            <v>831358</v>
          </cell>
          <cell r="AS437">
            <v>775757</v>
          </cell>
        </row>
        <row r="438">
          <cell r="I438">
            <v>829150</v>
          </cell>
          <cell r="R438">
            <v>570687</v>
          </cell>
          <cell r="AA438">
            <v>904704</v>
          </cell>
          <cell r="AJ438">
            <v>832800</v>
          </cell>
          <cell r="AS438">
            <v>780356</v>
          </cell>
        </row>
        <row r="439">
          <cell r="I439">
            <v>831403</v>
          </cell>
          <cell r="R439">
            <v>572471</v>
          </cell>
          <cell r="AA439">
            <v>906415</v>
          </cell>
          <cell r="AJ439">
            <v>834126</v>
          </cell>
          <cell r="AS439">
            <v>782791</v>
          </cell>
        </row>
        <row r="440">
          <cell r="I440">
            <v>832705</v>
          </cell>
          <cell r="R440">
            <v>573529</v>
          </cell>
          <cell r="AA440">
            <v>907759</v>
          </cell>
          <cell r="AJ440">
            <v>835487</v>
          </cell>
          <cell r="AS440">
            <v>783601</v>
          </cell>
        </row>
        <row r="441">
          <cell r="I441">
            <v>832388</v>
          </cell>
          <cell r="R441">
            <v>574054</v>
          </cell>
          <cell r="AA441">
            <v>907582</v>
          </cell>
          <cell r="AJ441">
            <v>834137</v>
          </cell>
          <cell r="AS441">
            <v>779266</v>
          </cell>
        </row>
        <row r="442">
          <cell r="I442">
            <v>833108</v>
          </cell>
          <cell r="R442">
            <v>574125</v>
          </cell>
          <cell r="AA442">
            <v>907836</v>
          </cell>
          <cell r="AJ442">
            <v>834019</v>
          </cell>
          <cell r="AS442">
            <v>776730</v>
          </cell>
        </row>
        <row r="443">
          <cell r="I443">
            <v>833777</v>
          </cell>
          <cell r="R443">
            <v>575470</v>
          </cell>
          <cell r="AA443">
            <v>909779</v>
          </cell>
          <cell r="AJ443">
            <v>834908</v>
          </cell>
          <cell r="AS443">
            <v>778063</v>
          </cell>
        </row>
        <row r="444">
          <cell r="I444">
            <v>835194</v>
          </cell>
          <cell r="R444">
            <v>576657</v>
          </cell>
          <cell r="AA444">
            <v>910835</v>
          </cell>
          <cell r="AJ444">
            <v>835698</v>
          </cell>
          <cell r="AS444">
            <v>779930</v>
          </cell>
        </row>
        <row r="445">
          <cell r="I445">
            <v>835941</v>
          </cell>
          <cell r="R445">
            <v>577107</v>
          </cell>
          <cell r="AA445">
            <v>911777</v>
          </cell>
          <cell r="AJ445">
            <v>835906</v>
          </cell>
          <cell r="AS445">
            <v>781505</v>
          </cell>
        </row>
        <row r="446">
          <cell r="I446">
            <v>837531</v>
          </cell>
          <cell r="R446">
            <v>578362</v>
          </cell>
          <cell r="AA446">
            <v>911116</v>
          </cell>
          <cell r="AJ446">
            <v>836930</v>
          </cell>
          <cell r="AS446">
            <v>784057</v>
          </cell>
        </row>
        <row r="447">
          <cell r="I447">
            <v>839505</v>
          </cell>
          <cell r="R447">
            <v>580041</v>
          </cell>
          <cell r="AA447">
            <v>910402</v>
          </cell>
          <cell r="AJ447">
            <v>836418</v>
          </cell>
          <cell r="AS447">
            <v>789185</v>
          </cell>
        </row>
        <row r="448">
          <cell r="I448">
            <v>842760</v>
          </cell>
          <cell r="R448">
            <v>581919</v>
          </cell>
          <cell r="AA448">
            <v>911191</v>
          </cell>
          <cell r="AJ448">
            <v>838225</v>
          </cell>
          <cell r="AS448">
            <v>795516</v>
          </cell>
        </row>
        <row r="449">
          <cell r="I449">
            <v>844677</v>
          </cell>
          <cell r="R449">
            <v>583668</v>
          </cell>
          <cell r="AA449">
            <v>912418</v>
          </cell>
          <cell r="AJ449">
            <v>838770</v>
          </cell>
          <cell r="AS449">
            <v>800172</v>
          </cell>
        </row>
        <row r="450">
          <cell r="I450">
            <v>847131</v>
          </cell>
          <cell r="R450">
            <v>585920</v>
          </cell>
          <cell r="AA450">
            <v>914906</v>
          </cell>
          <cell r="AJ450">
            <v>841207</v>
          </cell>
          <cell r="AS450">
            <v>804735</v>
          </cell>
        </row>
        <row r="451">
          <cell r="I451">
            <v>849129</v>
          </cell>
          <cell r="R451">
            <v>587880</v>
          </cell>
          <cell r="AA451">
            <v>917118</v>
          </cell>
          <cell r="AJ451">
            <v>843030</v>
          </cell>
          <cell r="AS451">
            <v>807744</v>
          </cell>
        </row>
        <row r="452">
          <cell r="I452">
            <v>850933</v>
          </cell>
          <cell r="R452">
            <v>589599</v>
          </cell>
          <cell r="AA452">
            <v>918793</v>
          </cell>
          <cell r="AJ452">
            <v>844236</v>
          </cell>
          <cell r="AS452">
            <v>808826</v>
          </cell>
        </row>
        <row r="453">
          <cell r="I453">
            <v>851121</v>
          </cell>
          <cell r="R453">
            <v>590422</v>
          </cell>
          <cell r="AA453">
            <v>919585</v>
          </cell>
          <cell r="AJ453">
            <v>843195</v>
          </cell>
          <cell r="AS453">
            <v>805405</v>
          </cell>
        </row>
        <row r="454">
          <cell r="I454">
            <v>851779</v>
          </cell>
          <cell r="R454">
            <v>590921</v>
          </cell>
          <cell r="AA454">
            <v>920301</v>
          </cell>
          <cell r="AJ454">
            <v>843712</v>
          </cell>
          <cell r="AS454">
            <v>804363</v>
          </cell>
        </row>
        <row r="455">
          <cell r="I455">
            <v>853469</v>
          </cell>
          <cell r="R455">
            <v>591762</v>
          </cell>
          <cell r="AA455">
            <v>921100</v>
          </cell>
          <cell r="AJ455">
            <v>844816</v>
          </cell>
          <cell r="AS455">
            <v>805515</v>
          </cell>
        </row>
        <row r="456">
          <cell r="I456">
            <v>856492</v>
          </cell>
          <cell r="R456">
            <v>592960</v>
          </cell>
          <cell r="AA456">
            <v>922138</v>
          </cell>
          <cell r="AJ456">
            <v>845619</v>
          </cell>
          <cell r="AS456">
            <v>807963</v>
          </cell>
        </row>
        <row r="457">
          <cell r="I457">
            <v>857677</v>
          </cell>
          <cell r="R457">
            <v>594050</v>
          </cell>
          <cell r="AA457">
            <v>923369</v>
          </cell>
          <cell r="AJ457">
            <v>845719</v>
          </cell>
          <cell r="AS457">
            <v>809876</v>
          </cell>
        </row>
        <row r="458">
          <cell r="I458">
            <v>859849</v>
          </cell>
          <cell r="R458">
            <v>595245</v>
          </cell>
          <cell r="AA458">
            <v>924680</v>
          </cell>
          <cell r="AJ458">
            <v>846262</v>
          </cell>
          <cell r="AS458">
            <v>812727</v>
          </cell>
        </row>
        <row r="459">
          <cell r="I459">
            <v>862383</v>
          </cell>
          <cell r="R459">
            <v>596710</v>
          </cell>
          <cell r="AA459">
            <v>925815</v>
          </cell>
          <cell r="AJ459">
            <v>848259</v>
          </cell>
          <cell r="AS459">
            <v>817900</v>
          </cell>
        </row>
        <row r="460">
          <cell r="I460">
            <v>865420</v>
          </cell>
          <cell r="R460">
            <v>598102</v>
          </cell>
          <cell r="AA460">
            <v>926535</v>
          </cell>
          <cell r="AJ460">
            <v>850451</v>
          </cell>
          <cell r="AS460">
            <v>823095</v>
          </cell>
        </row>
        <row r="461">
          <cell r="I461">
            <v>861615</v>
          </cell>
          <cell r="R461">
            <v>605130</v>
          </cell>
          <cell r="AA461">
            <v>927390</v>
          </cell>
          <cell r="AJ461">
            <v>851078</v>
          </cell>
          <cell r="AS461">
            <v>827084</v>
          </cell>
        </row>
        <row r="462">
          <cell r="I462">
            <v>862282</v>
          </cell>
          <cell r="R462">
            <v>610571</v>
          </cell>
          <cell r="AA462">
            <v>929669</v>
          </cell>
          <cell r="AJ462">
            <v>852966</v>
          </cell>
          <cell r="AS462">
            <v>830746</v>
          </cell>
        </row>
        <row r="463">
          <cell r="I463">
            <v>864812</v>
          </cell>
          <cell r="R463">
            <v>612318</v>
          </cell>
          <cell r="AA463">
            <v>932500</v>
          </cell>
          <cell r="AJ463">
            <v>854652</v>
          </cell>
          <cell r="AS463">
            <v>834290</v>
          </cell>
        </row>
        <row r="464">
          <cell r="I464">
            <v>874798</v>
          </cell>
          <cell r="R464">
            <v>605910</v>
          </cell>
          <cell r="AA464">
            <v>934972</v>
          </cell>
          <cell r="AJ464">
            <v>855741</v>
          </cell>
          <cell r="AS464">
            <v>835575</v>
          </cell>
        </row>
        <row r="465">
          <cell r="I465">
            <v>875323</v>
          </cell>
          <cell r="R465">
            <v>606786</v>
          </cell>
          <cell r="AA465">
            <v>935895</v>
          </cell>
          <cell r="AJ465">
            <v>854502</v>
          </cell>
          <cell r="AS465">
            <v>832662</v>
          </cell>
        </row>
        <row r="466">
          <cell r="I466">
            <v>879223</v>
          </cell>
          <cell r="R466">
            <v>606786</v>
          </cell>
          <cell r="AA466">
            <v>935895</v>
          </cell>
          <cell r="AJ466">
            <v>854502</v>
          </cell>
          <cell r="AS466">
            <v>832662</v>
          </cell>
        </row>
        <row r="467">
          <cell r="I467">
            <v>878077</v>
          </cell>
          <cell r="R467">
            <v>609807</v>
          </cell>
          <cell r="AA467">
            <v>937202</v>
          </cell>
          <cell r="AJ467">
            <v>856562</v>
          </cell>
          <cell r="AS467">
            <v>832767</v>
          </cell>
        </row>
        <row r="468">
          <cell r="I468">
            <v>880054</v>
          </cell>
          <cell r="R468">
            <v>611694</v>
          </cell>
          <cell r="AA468">
            <v>937898</v>
          </cell>
          <cell r="AJ468">
            <v>857086</v>
          </cell>
          <cell r="AS468">
            <v>834625</v>
          </cell>
        </row>
        <row r="469">
          <cell r="I469">
            <v>883198</v>
          </cell>
          <cell r="R469">
            <v>613789</v>
          </cell>
          <cell r="AA469">
            <v>939162</v>
          </cell>
          <cell r="AJ469">
            <v>857810</v>
          </cell>
          <cell r="AS469">
            <v>836488</v>
          </cell>
        </row>
        <row r="470">
          <cell r="I470">
            <v>886957</v>
          </cell>
          <cell r="R470">
            <v>615884</v>
          </cell>
          <cell r="AA470">
            <v>939885</v>
          </cell>
          <cell r="AJ470">
            <v>858158</v>
          </cell>
          <cell r="AS470">
            <v>839819</v>
          </cell>
        </row>
        <row r="471">
          <cell r="I471">
            <v>890335</v>
          </cell>
          <cell r="R471">
            <v>617945</v>
          </cell>
          <cell r="AA471">
            <v>941048</v>
          </cell>
          <cell r="AJ471">
            <v>859411</v>
          </cell>
          <cell r="AS471">
            <v>845575</v>
          </cell>
        </row>
        <row r="472">
          <cell r="I472">
            <v>893426</v>
          </cell>
          <cell r="R472">
            <v>620243</v>
          </cell>
          <cell r="AA472">
            <v>941485</v>
          </cell>
          <cell r="AJ472">
            <v>860817</v>
          </cell>
          <cell r="AS472">
            <v>851106</v>
          </cell>
        </row>
        <row r="473">
          <cell r="I473">
            <v>895536</v>
          </cell>
          <cell r="R473">
            <v>622542</v>
          </cell>
          <cell r="AA473">
            <v>942536</v>
          </cell>
          <cell r="AJ473">
            <v>862074</v>
          </cell>
          <cell r="AS473">
            <v>855079</v>
          </cell>
        </row>
        <row r="474">
          <cell r="I474">
            <v>898866</v>
          </cell>
          <cell r="R474">
            <v>625165</v>
          </cell>
          <cell r="AA474">
            <v>944354</v>
          </cell>
          <cell r="AJ474">
            <v>864209</v>
          </cell>
          <cell r="AS474">
            <v>859336</v>
          </cell>
        </row>
        <row r="475">
          <cell r="I475">
            <v>902086</v>
          </cell>
          <cell r="R475">
            <v>627498</v>
          </cell>
          <cell r="AA475">
            <v>946625</v>
          </cell>
          <cell r="AJ475">
            <v>866537</v>
          </cell>
          <cell r="AS475">
            <v>863318</v>
          </cell>
        </row>
        <row r="476">
          <cell r="I476">
            <v>905173</v>
          </cell>
          <cell r="R476">
            <v>629505</v>
          </cell>
          <cell r="AA476">
            <v>948901</v>
          </cell>
          <cell r="AJ476">
            <v>868082</v>
          </cell>
          <cell r="AS476">
            <v>865059</v>
          </cell>
        </row>
        <row r="477">
          <cell r="I477">
            <v>906465</v>
          </cell>
          <cell r="R477">
            <v>631193</v>
          </cell>
          <cell r="AA477">
            <v>950311</v>
          </cell>
          <cell r="AJ477">
            <v>867663</v>
          </cell>
          <cell r="AS477">
            <v>862528</v>
          </cell>
        </row>
        <row r="478">
          <cell r="I478">
            <v>908433</v>
          </cell>
          <cell r="R478">
            <v>632579</v>
          </cell>
          <cell r="AA478">
            <v>952017</v>
          </cell>
          <cell r="AJ478">
            <v>868413</v>
          </cell>
          <cell r="AS478">
            <v>863103</v>
          </cell>
        </row>
        <row r="479">
          <cell r="I479">
            <v>910897</v>
          </cell>
          <cell r="R479">
            <v>634420</v>
          </cell>
          <cell r="AA479">
            <v>953479</v>
          </cell>
          <cell r="AJ479">
            <v>869408</v>
          </cell>
          <cell r="AS479">
            <v>865614</v>
          </cell>
        </row>
        <row r="480">
          <cell r="I480">
            <v>913487</v>
          </cell>
          <cell r="R480">
            <v>636156</v>
          </cell>
          <cell r="AA480">
            <v>955637</v>
          </cell>
          <cell r="AJ480">
            <v>870465</v>
          </cell>
          <cell r="AS480">
            <v>866583</v>
          </cell>
        </row>
        <row r="481">
          <cell r="I481">
            <v>912988</v>
          </cell>
          <cell r="R481">
            <v>635937</v>
          </cell>
          <cell r="AA481">
            <v>954642</v>
          </cell>
          <cell r="AJ481">
            <v>868544</v>
          </cell>
          <cell r="AS481">
            <v>867246</v>
          </cell>
        </row>
        <row r="482">
          <cell r="I482">
            <v>910358</v>
          </cell>
          <cell r="R482">
            <v>635955</v>
          </cell>
          <cell r="AA482">
            <v>953787</v>
          </cell>
          <cell r="AJ482">
            <v>867801</v>
          </cell>
          <cell r="AS482">
            <v>866592</v>
          </cell>
        </row>
        <row r="483">
          <cell r="I483">
            <v>915083</v>
          </cell>
          <cell r="R483">
            <v>639392</v>
          </cell>
          <cell r="AA483">
            <v>955279</v>
          </cell>
          <cell r="AJ483">
            <v>871010</v>
          </cell>
          <cell r="AS483">
            <v>871153</v>
          </cell>
        </row>
        <row r="484">
          <cell r="I484">
            <v>916014</v>
          </cell>
          <cell r="R484">
            <v>639373</v>
          </cell>
          <cell r="AA484">
            <v>955515</v>
          </cell>
          <cell r="AJ484">
            <v>871422</v>
          </cell>
          <cell r="AS484">
            <v>874687</v>
          </cell>
        </row>
        <row r="485">
          <cell r="I485">
            <v>917459</v>
          </cell>
          <cell r="R485">
            <v>641362</v>
          </cell>
          <cell r="AA485">
            <v>958595</v>
          </cell>
          <cell r="AJ485">
            <v>873935</v>
          </cell>
          <cell r="AS485">
            <v>881108</v>
          </cell>
        </row>
        <row r="486">
          <cell r="I486">
            <v>920526</v>
          </cell>
          <cell r="R486">
            <v>643785</v>
          </cell>
          <cell r="AA486">
            <v>962316</v>
          </cell>
          <cell r="AJ486">
            <v>876074</v>
          </cell>
          <cell r="AS486">
            <v>885287</v>
          </cell>
        </row>
        <row r="487">
          <cell r="I487">
            <v>922913</v>
          </cell>
          <cell r="R487">
            <v>646554</v>
          </cell>
          <cell r="AA487">
            <v>964222</v>
          </cell>
          <cell r="AJ487">
            <v>877883</v>
          </cell>
          <cell r="AS487">
            <v>888292</v>
          </cell>
        </row>
        <row r="488">
          <cell r="I488">
            <v>925271</v>
          </cell>
          <cell r="R488">
            <v>648628</v>
          </cell>
          <cell r="AA488">
            <v>966089</v>
          </cell>
          <cell r="AJ488">
            <v>879398</v>
          </cell>
          <cell r="AS488">
            <v>890794</v>
          </cell>
        </row>
        <row r="489">
          <cell r="I489">
            <v>927076</v>
          </cell>
          <cell r="R489">
            <v>650221</v>
          </cell>
          <cell r="AA489">
            <v>967168</v>
          </cell>
          <cell r="AJ489">
            <v>879046</v>
          </cell>
          <cell r="AS489">
            <v>890485</v>
          </cell>
        </row>
        <row r="490">
          <cell r="I490">
            <v>929387</v>
          </cell>
          <cell r="R490">
            <v>652074</v>
          </cell>
          <cell r="AA490">
            <v>968165</v>
          </cell>
          <cell r="AJ490">
            <v>879291</v>
          </cell>
          <cell r="AS490">
            <v>891989</v>
          </cell>
        </row>
        <row r="491">
          <cell r="I491">
            <v>930449</v>
          </cell>
          <cell r="R491">
            <v>653705</v>
          </cell>
          <cell r="AA491">
            <v>968584</v>
          </cell>
          <cell r="AJ491">
            <v>880207</v>
          </cell>
          <cell r="AS491">
            <v>894849</v>
          </cell>
        </row>
        <row r="492">
          <cell r="I492">
            <v>933271</v>
          </cell>
          <cell r="R492">
            <v>656879</v>
          </cell>
          <cell r="AA492">
            <v>971287</v>
          </cell>
          <cell r="AJ492">
            <v>881383</v>
          </cell>
          <cell r="AS492">
            <v>897486</v>
          </cell>
        </row>
        <row r="493">
          <cell r="I493">
            <v>934547</v>
          </cell>
          <cell r="R493">
            <v>657459</v>
          </cell>
          <cell r="AA493">
            <v>969780</v>
          </cell>
          <cell r="AJ493">
            <v>880373</v>
          </cell>
          <cell r="AS493">
            <v>900936</v>
          </cell>
        </row>
        <row r="494">
          <cell r="I494">
            <v>935607</v>
          </cell>
          <cell r="R494">
            <v>658698</v>
          </cell>
          <cell r="AA494">
            <v>969178</v>
          </cell>
          <cell r="AJ494">
            <v>878741</v>
          </cell>
          <cell r="AS494">
            <v>902444</v>
          </cell>
        </row>
        <row r="495">
          <cell r="I495">
            <v>936199</v>
          </cell>
          <cell r="R495">
            <v>659629</v>
          </cell>
          <cell r="AA495">
            <v>967643</v>
          </cell>
          <cell r="AJ495">
            <v>876823</v>
          </cell>
          <cell r="AS495">
            <v>905452</v>
          </cell>
        </row>
        <row r="496">
          <cell r="I496">
            <v>938412</v>
          </cell>
          <cell r="R496">
            <v>661323</v>
          </cell>
          <cell r="AA496">
            <v>969849</v>
          </cell>
          <cell r="AJ496">
            <v>877083</v>
          </cell>
          <cell r="AS496">
            <v>909073</v>
          </cell>
        </row>
        <row r="497">
          <cell r="I497">
            <v>941439</v>
          </cell>
          <cell r="R497">
            <v>663854</v>
          </cell>
          <cell r="AA497">
            <v>972423</v>
          </cell>
          <cell r="AJ497">
            <v>877833</v>
          </cell>
          <cell r="AS497">
            <v>913687</v>
          </cell>
        </row>
        <row r="498">
          <cell r="I498">
            <v>943497</v>
          </cell>
          <cell r="R498">
            <v>667054</v>
          </cell>
          <cell r="AA498">
            <v>972983</v>
          </cell>
          <cell r="AJ498">
            <v>875740</v>
          </cell>
          <cell r="AS498">
            <v>918684</v>
          </cell>
        </row>
        <row r="499">
          <cell r="I499">
            <v>945491</v>
          </cell>
          <cell r="R499">
            <v>669922</v>
          </cell>
          <cell r="AA499">
            <v>975124</v>
          </cell>
          <cell r="AJ499">
            <v>876531</v>
          </cell>
          <cell r="AS499">
            <v>923025</v>
          </cell>
        </row>
        <row r="500">
          <cell r="I500">
            <v>953613</v>
          </cell>
          <cell r="R500">
            <v>669922</v>
          </cell>
          <cell r="AA500">
            <v>975124</v>
          </cell>
          <cell r="AJ500">
            <v>876531</v>
          </cell>
          <cell r="AS500">
            <v>923025</v>
          </cell>
        </row>
        <row r="501">
          <cell r="I501">
            <v>947931</v>
          </cell>
          <cell r="R501">
            <v>673564</v>
          </cell>
          <cell r="AA501">
            <v>975888</v>
          </cell>
          <cell r="AJ501">
            <v>874208</v>
          </cell>
          <cell r="AS501">
            <v>925619</v>
          </cell>
        </row>
        <row r="502">
          <cell r="I502">
            <v>949610</v>
          </cell>
          <cell r="R502">
            <v>675383</v>
          </cell>
          <cell r="AA502">
            <v>976820</v>
          </cell>
          <cell r="AJ502">
            <v>874652</v>
          </cell>
          <cell r="AS502">
            <v>927163</v>
          </cell>
        </row>
        <row r="503">
          <cell r="I503">
            <v>950085</v>
          </cell>
          <cell r="R503">
            <v>677444</v>
          </cell>
          <cell r="AA503">
            <v>976555</v>
          </cell>
          <cell r="AJ503">
            <v>873621</v>
          </cell>
          <cell r="AS503">
            <v>928800</v>
          </cell>
        </row>
        <row r="504">
          <cell r="I504">
            <v>951929</v>
          </cell>
          <cell r="R504">
            <v>679969</v>
          </cell>
          <cell r="AA504">
            <v>980305</v>
          </cell>
          <cell r="AJ504">
            <v>872974</v>
          </cell>
          <cell r="AS504">
            <v>930950</v>
          </cell>
        </row>
        <row r="505">
          <cell r="I505">
            <v>952745</v>
          </cell>
          <cell r="R505">
            <v>681281</v>
          </cell>
          <cell r="AA505">
            <v>983207</v>
          </cell>
          <cell r="AJ505">
            <v>873799</v>
          </cell>
          <cell r="AS505">
            <v>934190</v>
          </cell>
        </row>
        <row r="506">
          <cell r="I506">
            <v>953334</v>
          </cell>
          <cell r="R506">
            <v>682033</v>
          </cell>
          <cell r="AA506">
            <v>984443</v>
          </cell>
          <cell r="AJ506">
            <v>874587</v>
          </cell>
          <cell r="AS506">
            <v>935580</v>
          </cell>
        </row>
        <row r="507">
          <cell r="I507">
            <v>955632</v>
          </cell>
          <cell r="R507">
            <v>683512</v>
          </cell>
          <cell r="AA507">
            <v>987013</v>
          </cell>
          <cell r="AJ507">
            <v>877083</v>
          </cell>
          <cell r="AS507">
            <v>940178</v>
          </cell>
        </row>
        <row r="508">
          <cell r="I508">
            <v>957415</v>
          </cell>
          <cell r="R508">
            <v>684782</v>
          </cell>
          <cell r="AA508">
            <v>989122</v>
          </cell>
          <cell r="AJ508">
            <v>880111</v>
          </cell>
          <cell r="AS508">
            <v>945731</v>
          </cell>
        </row>
        <row r="509">
          <cell r="I509">
            <v>959165</v>
          </cell>
          <cell r="R509">
            <v>685874</v>
          </cell>
          <cell r="AA509">
            <v>989911</v>
          </cell>
          <cell r="AJ509">
            <v>880876</v>
          </cell>
          <cell r="AS509">
            <v>949906</v>
          </cell>
        </row>
        <row r="510">
          <cell r="I510">
            <v>962632</v>
          </cell>
          <cell r="R510">
            <v>687715</v>
          </cell>
          <cell r="AA510">
            <v>992817</v>
          </cell>
          <cell r="AJ510">
            <v>881421</v>
          </cell>
          <cell r="AS510">
            <v>952250</v>
          </cell>
        </row>
        <row r="511">
          <cell r="I511">
            <v>966450</v>
          </cell>
          <cell r="R511">
            <v>689103</v>
          </cell>
          <cell r="AA511">
            <v>994475</v>
          </cell>
          <cell r="AJ511">
            <v>882330</v>
          </cell>
          <cell r="AS511">
            <v>956034</v>
          </cell>
        </row>
        <row r="512">
          <cell r="I512">
            <v>968503</v>
          </cell>
          <cell r="R512">
            <v>689870</v>
          </cell>
          <cell r="AA512">
            <v>995501</v>
          </cell>
          <cell r="AJ512">
            <v>882706</v>
          </cell>
          <cell r="AS512">
            <v>956730</v>
          </cell>
        </row>
        <row r="513">
          <cell r="I513">
            <v>969111</v>
          </cell>
          <cell r="R513">
            <v>690909</v>
          </cell>
          <cell r="AA513">
            <v>996890</v>
          </cell>
          <cell r="AJ513">
            <v>881856</v>
          </cell>
          <cell r="AS513">
            <v>955294</v>
          </cell>
        </row>
        <row r="514">
          <cell r="I514">
            <v>970150</v>
          </cell>
          <cell r="R514">
            <v>692098</v>
          </cell>
          <cell r="AA514">
            <v>998117</v>
          </cell>
          <cell r="AJ514">
            <v>882756</v>
          </cell>
          <cell r="AS514">
            <v>954279</v>
          </cell>
        </row>
        <row r="515">
          <cell r="I515">
            <v>970857</v>
          </cell>
          <cell r="R515">
            <v>693255</v>
          </cell>
          <cell r="AA515">
            <v>999647</v>
          </cell>
          <cell r="AJ515">
            <v>883637</v>
          </cell>
          <cell r="AS515">
            <v>955339</v>
          </cell>
        </row>
        <row r="516">
          <cell r="I516">
            <v>970861</v>
          </cell>
          <cell r="R516">
            <v>694832</v>
          </cell>
          <cell r="AA516">
            <v>1002055</v>
          </cell>
          <cell r="AJ516">
            <v>884258</v>
          </cell>
          <cell r="AS516">
            <v>956209</v>
          </cell>
        </row>
        <row r="517">
          <cell r="I517">
            <v>970604</v>
          </cell>
          <cell r="R517">
            <v>695362</v>
          </cell>
          <cell r="AA517">
            <v>1002427</v>
          </cell>
          <cell r="AJ517">
            <v>882368</v>
          </cell>
          <cell r="AS517">
            <v>956913</v>
          </cell>
        </row>
        <row r="518">
          <cell r="I518">
            <v>970422</v>
          </cell>
          <cell r="R518">
            <v>696039</v>
          </cell>
          <cell r="AA518">
            <v>1002344</v>
          </cell>
          <cell r="AJ518">
            <v>881593</v>
          </cell>
          <cell r="AS518">
            <v>957339</v>
          </cell>
        </row>
        <row r="519">
          <cell r="I519">
            <v>970635</v>
          </cell>
          <cell r="R519">
            <v>695888</v>
          </cell>
          <cell r="AA519">
            <v>1002051</v>
          </cell>
          <cell r="AJ519">
            <v>881425</v>
          </cell>
          <cell r="AS519">
            <v>957951</v>
          </cell>
        </row>
        <row r="520">
          <cell r="I520">
            <v>970796</v>
          </cell>
          <cell r="R520">
            <v>695682</v>
          </cell>
          <cell r="AA520">
            <v>1002208</v>
          </cell>
          <cell r="AJ520">
            <v>881688</v>
          </cell>
          <cell r="AS520">
            <v>958658</v>
          </cell>
        </row>
        <row r="521">
          <cell r="I521">
            <v>970846</v>
          </cell>
          <cell r="R521">
            <v>696376</v>
          </cell>
          <cell r="AA521">
            <v>1003965</v>
          </cell>
          <cell r="AJ521">
            <v>881437</v>
          </cell>
          <cell r="AS521">
            <v>959913</v>
          </cell>
        </row>
        <row r="522">
          <cell r="I522">
            <v>971835</v>
          </cell>
          <cell r="R522">
            <v>697126</v>
          </cell>
          <cell r="AA522">
            <v>1006342</v>
          </cell>
          <cell r="AJ522">
            <v>883351</v>
          </cell>
          <cell r="AS522">
            <v>960469</v>
          </cell>
        </row>
        <row r="523">
          <cell r="I523">
            <v>971839</v>
          </cell>
          <cell r="R523">
            <v>697232</v>
          </cell>
          <cell r="AA523">
            <v>1008293</v>
          </cell>
          <cell r="AJ523">
            <v>882384</v>
          </cell>
          <cell r="AS523">
            <v>959904</v>
          </cell>
        </row>
        <row r="524">
          <cell r="I524">
            <v>971723</v>
          </cell>
          <cell r="R524">
            <v>696542</v>
          </cell>
          <cell r="AA524">
            <v>1008652</v>
          </cell>
          <cell r="AJ524">
            <v>882137</v>
          </cell>
          <cell r="AS524">
            <v>959270</v>
          </cell>
        </row>
        <row r="525">
          <cell r="I525">
            <v>970521</v>
          </cell>
          <cell r="R525">
            <v>696472</v>
          </cell>
          <cell r="AA525">
            <v>1010126</v>
          </cell>
          <cell r="AJ525">
            <v>881028</v>
          </cell>
          <cell r="AS525">
            <v>956017</v>
          </cell>
        </row>
        <row r="526">
          <cell r="I526">
            <v>970173</v>
          </cell>
          <cell r="R526">
            <v>697134</v>
          </cell>
          <cell r="AA526">
            <v>1011132</v>
          </cell>
          <cell r="AJ526">
            <v>881490</v>
          </cell>
          <cell r="AS526">
            <v>954333</v>
          </cell>
        </row>
        <row r="527">
          <cell r="I527">
            <v>969314</v>
          </cell>
          <cell r="R527">
            <v>697160</v>
          </cell>
          <cell r="AA527">
            <v>1009834</v>
          </cell>
          <cell r="AJ527">
            <v>879718</v>
          </cell>
          <cell r="AS527">
            <v>953548</v>
          </cell>
        </row>
        <row r="528">
          <cell r="I528">
            <v>968560</v>
          </cell>
          <cell r="R528">
            <v>697246</v>
          </cell>
          <cell r="AA528">
            <v>1009558</v>
          </cell>
          <cell r="AJ528">
            <v>878613</v>
          </cell>
          <cell r="AS528">
            <v>953341</v>
          </cell>
        </row>
        <row r="529">
          <cell r="I529">
            <v>968514</v>
          </cell>
          <cell r="R529">
            <v>696586</v>
          </cell>
          <cell r="AA529">
            <v>1008462</v>
          </cell>
          <cell r="AJ529">
            <v>877428</v>
          </cell>
          <cell r="AS529">
            <v>952147</v>
          </cell>
        </row>
        <row r="530">
          <cell r="I530">
            <v>968860</v>
          </cell>
          <cell r="R530">
            <v>696542</v>
          </cell>
          <cell r="AA530">
            <v>1007096</v>
          </cell>
          <cell r="AJ530">
            <v>876303</v>
          </cell>
          <cell r="AS530">
            <v>953117</v>
          </cell>
        </row>
        <row r="531">
          <cell r="I531">
            <v>967382</v>
          </cell>
          <cell r="R531">
            <v>695749</v>
          </cell>
          <cell r="AA531">
            <v>1007191</v>
          </cell>
          <cell r="AJ531">
            <v>874965</v>
          </cell>
          <cell r="AS531">
            <v>953673</v>
          </cell>
        </row>
        <row r="532">
          <cell r="I532">
            <v>966710</v>
          </cell>
          <cell r="R532">
            <v>695180</v>
          </cell>
          <cell r="AA532">
            <v>1007139</v>
          </cell>
          <cell r="AJ532">
            <v>874471</v>
          </cell>
          <cell r="AS532">
            <v>954293</v>
          </cell>
        </row>
        <row r="533">
          <cell r="I533">
            <v>966353</v>
          </cell>
          <cell r="R533">
            <v>695589</v>
          </cell>
          <cell r="AA533">
            <v>1006889</v>
          </cell>
          <cell r="AJ533">
            <v>873950</v>
          </cell>
          <cell r="AS533">
            <v>955000</v>
          </cell>
        </row>
        <row r="534">
          <cell r="I534">
            <v>967328</v>
          </cell>
          <cell r="R534">
            <v>696772</v>
          </cell>
          <cell r="AA534">
            <v>1007785</v>
          </cell>
          <cell r="AJ534">
            <v>874412</v>
          </cell>
          <cell r="AS534">
            <v>956387</v>
          </cell>
        </row>
        <row r="535">
          <cell r="I535">
            <v>967484</v>
          </cell>
          <cell r="R535">
            <v>696572</v>
          </cell>
          <cell r="AA535">
            <v>1008194</v>
          </cell>
          <cell r="AJ535">
            <v>874182</v>
          </cell>
          <cell r="AS535">
            <v>956555</v>
          </cell>
        </row>
        <row r="536">
          <cell r="I536">
            <v>967272</v>
          </cell>
          <cell r="R536">
            <v>696459</v>
          </cell>
          <cell r="AA536">
            <v>1008410</v>
          </cell>
          <cell r="AJ536">
            <v>874148</v>
          </cell>
          <cell r="AS536">
            <v>956176</v>
          </cell>
        </row>
        <row r="537">
          <cell r="I537">
            <v>966945</v>
          </cell>
          <cell r="R537">
            <v>696635</v>
          </cell>
          <cell r="AA537">
            <v>1008855</v>
          </cell>
          <cell r="AJ537">
            <v>873308</v>
          </cell>
          <cell r="AS537">
            <v>953354</v>
          </cell>
        </row>
        <row r="538">
          <cell r="I538">
            <v>966461</v>
          </cell>
          <cell r="R538">
            <v>696640</v>
          </cell>
          <cell r="AA538">
            <v>1009163</v>
          </cell>
          <cell r="AJ538">
            <v>873135</v>
          </cell>
          <cell r="AS538">
            <v>952519</v>
          </cell>
        </row>
        <row r="539">
          <cell r="I539">
            <v>966471</v>
          </cell>
          <cell r="R539">
            <v>696747</v>
          </cell>
          <cell r="AA539">
            <v>1009933</v>
          </cell>
          <cell r="AJ539">
            <v>872847</v>
          </cell>
          <cell r="AS539">
            <v>952395</v>
          </cell>
        </row>
        <row r="540">
          <cell r="I540">
            <v>966517</v>
          </cell>
          <cell r="R540">
            <v>696840</v>
          </cell>
          <cell r="AA540">
            <v>1010528</v>
          </cell>
          <cell r="AJ540">
            <v>873257</v>
          </cell>
          <cell r="AS540">
            <v>951818</v>
          </cell>
        </row>
        <row r="541">
          <cell r="I541">
            <v>965888</v>
          </cell>
          <cell r="R541">
            <v>696031</v>
          </cell>
          <cell r="AA541">
            <v>1009902</v>
          </cell>
          <cell r="AJ541">
            <v>872620</v>
          </cell>
          <cell r="AS541">
            <v>951482</v>
          </cell>
        </row>
        <row r="542">
          <cell r="I542">
            <v>965942</v>
          </cell>
          <cell r="R542">
            <v>695811</v>
          </cell>
          <cell r="AA542">
            <v>1009307</v>
          </cell>
          <cell r="AJ542">
            <v>872265</v>
          </cell>
          <cell r="AS542">
            <v>951890</v>
          </cell>
        </row>
        <row r="543">
          <cell r="I543">
            <v>966411</v>
          </cell>
          <cell r="R543">
            <v>696160</v>
          </cell>
          <cell r="AA543">
            <v>1009532</v>
          </cell>
          <cell r="AJ543">
            <v>872500</v>
          </cell>
          <cell r="AS543">
            <v>954179</v>
          </cell>
        </row>
        <row r="544">
          <cell r="I544">
            <v>966391</v>
          </cell>
          <cell r="R544">
            <v>695621</v>
          </cell>
          <cell r="AA544">
            <v>1008675</v>
          </cell>
          <cell r="AJ544">
            <v>872542</v>
          </cell>
          <cell r="AS544">
            <v>955367</v>
          </cell>
        </row>
        <row r="545">
          <cell r="I545">
            <v>966401</v>
          </cell>
          <cell r="R545">
            <v>696259</v>
          </cell>
          <cell r="AA545">
            <v>1008390</v>
          </cell>
          <cell r="AJ545">
            <v>873330</v>
          </cell>
          <cell r="AS545">
            <v>957750</v>
          </cell>
        </row>
        <row r="546">
          <cell r="I546">
            <v>967812</v>
          </cell>
          <cell r="R546">
            <v>697503</v>
          </cell>
          <cell r="AA546">
            <v>1010682</v>
          </cell>
          <cell r="AJ546">
            <v>874812</v>
          </cell>
          <cell r="AS546">
            <v>959850</v>
          </cell>
        </row>
        <row r="547">
          <cell r="I547">
            <v>968835</v>
          </cell>
          <cell r="R547">
            <v>698217</v>
          </cell>
          <cell r="AA547">
            <v>1012901</v>
          </cell>
          <cell r="AJ547">
            <v>875896</v>
          </cell>
          <cell r="AS547">
            <v>960863</v>
          </cell>
        </row>
        <row r="548">
          <cell r="I548">
            <v>969011</v>
          </cell>
          <cell r="R548">
            <v>698458</v>
          </cell>
          <cell r="AA548">
            <v>1014529</v>
          </cell>
          <cell r="AJ548">
            <v>877157</v>
          </cell>
          <cell r="AS548">
            <v>961074</v>
          </cell>
        </row>
        <row r="549">
          <cell r="I549">
            <v>969296</v>
          </cell>
          <cell r="R549">
            <v>698666</v>
          </cell>
          <cell r="AA549">
            <v>1016872</v>
          </cell>
          <cell r="AJ549">
            <v>877626</v>
          </cell>
          <cell r="AS549">
            <v>959268</v>
          </cell>
        </row>
        <row r="550">
          <cell r="I550">
            <v>969845</v>
          </cell>
          <cell r="R550">
            <v>698783</v>
          </cell>
          <cell r="AA550">
            <v>1017688</v>
          </cell>
          <cell r="AJ550">
            <v>877080</v>
          </cell>
          <cell r="AS550">
            <v>958522</v>
          </cell>
        </row>
        <row r="551">
          <cell r="I551">
            <v>969620</v>
          </cell>
          <cell r="R551">
            <v>699194</v>
          </cell>
          <cell r="AA551">
            <v>1018306</v>
          </cell>
          <cell r="AJ551">
            <v>877105</v>
          </cell>
          <cell r="AS551">
            <v>958565</v>
          </cell>
        </row>
        <row r="552">
          <cell r="I552">
            <v>970252</v>
          </cell>
          <cell r="R552">
            <v>699874</v>
          </cell>
          <cell r="AA552">
            <v>1019931.0000000001</v>
          </cell>
          <cell r="AJ552">
            <v>877621</v>
          </cell>
          <cell r="AS552">
            <v>959088</v>
          </cell>
        </row>
        <row r="553">
          <cell r="I553">
            <v>969542</v>
          </cell>
          <cell r="R553">
            <v>699032</v>
          </cell>
          <cell r="AA553">
            <v>1019938</v>
          </cell>
          <cell r="AJ553">
            <v>876790</v>
          </cell>
          <cell r="AS553">
            <v>959621</v>
          </cell>
        </row>
        <row r="554">
          <cell r="I554">
            <v>969519</v>
          </cell>
          <cell r="R554">
            <v>698673.00000000012</v>
          </cell>
          <cell r="AA554">
            <v>1019029</v>
          </cell>
          <cell r="AJ554">
            <v>876381</v>
          </cell>
          <cell r="AS554">
            <v>960399</v>
          </cell>
        </row>
        <row r="555">
          <cell r="I555">
            <v>970192.99999999988</v>
          </cell>
          <cell r="R555">
            <v>698833</v>
          </cell>
          <cell r="AA555">
            <v>1017989</v>
          </cell>
          <cell r="AJ555">
            <v>875847</v>
          </cell>
          <cell r="AS555">
            <v>962186</v>
          </cell>
        </row>
        <row r="556">
          <cell r="I556">
            <v>970458</v>
          </cell>
          <cell r="R556">
            <v>698942</v>
          </cell>
          <cell r="AA556">
            <v>1017986.9999999999</v>
          </cell>
          <cell r="AJ556">
            <v>876292</v>
          </cell>
          <cell r="AS556">
            <v>963349</v>
          </cell>
        </row>
        <row r="557">
          <cell r="I557">
            <v>971438</v>
          </cell>
          <cell r="R557">
            <v>699659</v>
          </cell>
          <cell r="AA557">
            <v>1018993.9999999999</v>
          </cell>
          <cell r="AJ557">
            <v>877095</v>
          </cell>
          <cell r="AS557">
            <v>965842.99999999988</v>
          </cell>
        </row>
        <row r="558">
          <cell r="I558">
            <v>973025.99999999988</v>
          </cell>
          <cell r="R558">
            <v>700432.00000000012</v>
          </cell>
          <cell r="AA558">
            <v>1020294</v>
          </cell>
          <cell r="AJ558">
            <v>878016</v>
          </cell>
          <cell r="AS558">
            <v>967620.99999999988</v>
          </cell>
        </row>
        <row r="559">
          <cell r="I559">
            <v>973968.99999999988</v>
          </cell>
          <cell r="R559">
            <v>701010</v>
          </cell>
          <cell r="AA559">
            <v>1022453</v>
          </cell>
          <cell r="AJ559">
            <v>879884</v>
          </cell>
          <cell r="AS559">
            <v>969258</v>
          </cell>
        </row>
        <row r="560">
          <cell r="I560">
            <v>975008.00000000012</v>
          </cell>
          <cell r="R560">
            <v>701498.99999999988</v>
          </cell>
          <cell r="AA560">
            <v>1023591.9999999999</v>
          </cell>
          <cell r="AJ560">
            <v>880579</v>
          </cell>
          <cell r="AS560">
            <v>969576</v>
          </cell>
        </row>
        <row r="561">
          <cell r="I561">
            <v>974717</v>
          </cell>
          <cell r="R561">
            <v>701793</v>
          </cell>
          <cell r="AA561">
            <v>1024571</v>
          </cell>
          <cell r="AJ561">
            <v>880553</v>
          </cell>
          <cell r="AS561">
            <v>968176.99999999988</v>
          </cell>
        </row>
        <row r="562">
          <cell r="I562">
            <v>974305</v>
          </cell>
          <cell r="R562">
            <v>701630</v>
          </cell>
          <cell r="AA562">
            <v>1025022</v>
          </cell>
          <cell r="AJ562">
            <v>880768</v>
          </cell>
          <cell r="AS562">
            <v>967613</v>
          </cell>
        </row>
        <row r="563">
          <cell r="I563">
            <v>974195</v>
          </cell>
          <cell r="R563">
            <v>701684</v>
          </cell>
          <cell r="AA563">
            <v>1025181</v>
          </cell>
          <cell r="AJ563">
            <v>880700</v>
          </cell>
          <cell r="AS563">
            <v>967927</v>
          </cell>
        </row>
        <row r="564">
          <cell r="I564">
            <v>973219</v>
          </cell>
          <cell r="R564">
            <v>702717</v>
          </cell>
          <cell r="AA564">
            <v>1025539</v>
          </cell>
          <cell r="AJ564">
            <v>880108</v>
          </cell>
          <cell r="AS564">
            <v>968745</v>
          </cell>
        </row>
        <row r="565">
          <cell r="I565">
            <v>971432</v>
          </cell>
          <cell r="R565">
            <v>701683</v>
          </cell>
          <cell r="AA565">
            <v>1024856</v>
          </cell>
          <cell r="AJ565">
            <v>879503</v>
          </cell>
          <cell r="AS565">
            <v>968521</v>
          </cell>
        </row>
        <row r="566">
          <cell r="I566">
            <v>971200</v>
          </cell>
          <cell r="R566">
            <v>701749</v>
          </cell>
          <cell r="AA566">
            <v>1025149</v>
          </cell>
          <cell r="AJ566">
            <v>879464</v>
          </cell>
          <cell r="AS566">
            <v>969279</v>
          </cell>
        </row>
        <row r="567">
          <cell r="I567">
            <v>971625</v>
          </cell>
          <cell r="R567">
            <v>701849</v>
          </cell>
          <cell r="AA567">
            <v>1025550</v>
          </cell>
          <cell r="AJ567">
            <v>879910</v>
          </cell>
          <cell r="AS567">
            <v>970323</v>
          </cell>
        </row>
        <row r="568">
          <cell r="I568">
            <v>972101</v>
          </cell>
          <cell r="R568">
            <v>702439</v>
          </cell>
          <cell r="AA568">
            <v>1026216</v>
          </cell>
          <cell r="AJ568">
            <v>880810</v>
          </cell>
          <cell r="AS568">
            <v>972541</v>
          </cell>
        </row>
        <row r="569">
          <cell r="I569">
            <v>973273</v>
          </cell>
          <cell r="R569">
            <v>702816</v>
          </cell>
          <cell r="AA569">
            <v>1027838</v>
          </cell>
          <cell r="AJ569">
            <v>881852</v>
          </cell>
          <cell r="AS569">
            <v>974236</v>
          </cell>
        </row>
        <row r="570">
          <cell r="I570">
            <v>973990</v>
          </cell>
          <cell r="R570">
            <v>704209</v>
          </cell>
          <cell r="AA570">
            <v>1029022</v>
          </cell>
          <cell r="AJ570">
            <v>882884</v>
          </cell>
          <cell r="AS570">
            <v>975602</v>
          </cell>
        </row>
        <row r="571">
          <cell r="I571">
            <v>975385</v>
          </cell>
          <cell r="R571">
            <v>705524</v>
          </cell>
          <cell r="AA571">
            <v>1031577</v>
          </cell>
          <cell r="AJ571">
            <v>884395</v>
          </cell>
          <cell r="AS571">
            <v>977049</v>
          </cell>
        </row>
        <row r="572">
          <cell r="I572">
            <v>975883</v>
          </cell>
          <cell r="R572">
            <v>705691</v>
          </cell>
          <cell r="AA572">
            <v>1033088</v>
          </cell>
          <cell r="AJ572">
            <v>885493</v>
          </cell>
          <cell r="AS572">
            <v>976883</v>
          </cell>
        </row>
        <row r="573">
          <cell r="I573">
            <v>975891</v>
          </cell>
          <cell r="R573">
            <v>705896</v>
          </cell>
          <cell r="AA573">
            <v>1033673</v>
          </cell>
          <cell r="AJ573">
            <v>885757</v>
          </cell>
          <cell r="AS573">
            <v>975534</v>
          </cell>
        </row>
        <row r="574">
          <cell r="I574">
            <v>975710</v>
          </cell>
          <cell r="R574">
            <v>705917</v>
          </cell>
          <cell r="AA574">
            <v>1033635</v>
          </cell>
          <cell r="AJ574">
            <v>885538</v>
          </cell>
          <cell r="AS574">
            <v>974547</v>
          </cell>
        </row>
        <row r="575">
          <cell r="I575">
            <v>976464</v>
          </cell>
          <cell r="R575">
            <v>706574</v>
          </cell>
          <cell r="AA575">
            <v>1034054</v>
          </cell>
          <cell r="AJ575">
            <v>885511</v>
          </cell>
          <cell r="AS575">
            <v>974520</v>
          </cell>
        </row>
        <row r="576">
          <cell r="I576">
            <v>977069</v>
          </cell>
          <cell r="R576">
            <v>706957</v>
          </cell>
          <cell r="AA576">
            <v>1035116</v>
          </cell>
          <cell r="AJ576">
            <v>885462</v>
          </cell>
          <cell r="AS576">
            <v>974981</v>
          </cell>
        </row>
        <row r="577">
          <cell r="I577">
            <v>977040</v>
          </cell>
          <cell r="R577">
            <v>706336</v>
          </cell>
          <cell r="AA577">
            <v>1034973</v>
          </cell>
          <cell r="AJ577">
            <v>885299</v>
          </cell>
          <cell r="AS577">
            <v>975328</v>
          </cell>
        </row>
        <row r="578">
          <cell r="I578">
            <v>977198</v>
          </cell>
          <cell r="R578">
            <v>706230</v>
          </cell>
          <cell r="AA578">
            <v>1035327</v>
          </cell>
          <cell r="AJ578">
            <v>885709</v>
          </cell>
          <cell r="AS578">
            <v>976288</v>
          </cell>
        </row>
        <row r="579">
          <cell r="I579">
            <v>978200</v>
          </cell>
          <cell r="R579">
            <v>705733</v>
          </cell>
          <cell r="AA579">
            <v>1035778</v>
          </cell>
          <cell r="AJ579">
            <v>886398</v>
          </cell>
          <cell r="AS579">
            <v>977932</v>
          </cell>
        </row>
        <row r="580">
          <cell r="I580">
            <v>978931</v>
          </cell>
          <cell r="R580">
            <v>705970</v>
          </cell>
          <cell r="AA580">
            <v>1036182</v>
          </cell>
          <cell r="AJ580">
            <v>887488</v>
          </cell>
          <cell r="AS580">
            <v>979548</v>
          </cell>
        </row>
        <row r="581">
          <cell r="I581">
            <v>980490</v>
          </cell>
          <cell r="R581">
            <v>706772</v>
          </cell>
          <cell r="AA581">
            <v>1037577</v>
          </cell>
          <cell r="AJ581">
            <v>888468</v>
          </cell>
          <cell r="AS581">
            <v>981662</v>
          </cell>
        </row>
        <row r="582">
          <cell r="I582">
            <v>981538</v>
          </cell>
          <cell r="R582">
            <v>707277</v>
          </cell>
          <cell r="AA582">
            <v>1038228</v>
          </cell>
          <cell r="AJ582">
            <v>889703</v>
          </cell>
          <cell r="AS582">
            <v>982519</v>
          </cell>
        </row>
        <row r="583">
          <cell r="I583">
            <v>982850</v>
          </cell>
          <cell r="R583">
            <v>708407</v>
          </cell>
          <cell r="AA583">
            <v>1039513</v>
          </cell>
          <cell r="AJ583">
            <v>891314</v>
          </cell>
          <cell r="AS583">
            <v>983687</v>
          </cell>
        </row>
        <row r="584">
          <cell r="I584">
            <v>983798</v>
          </cell>
          <cell r="R584">
            <v>708968</v>
          </cell>
          <cell r="AA584">
            <v>1040929</v>
          </cell>
          <cell r="AJ584">
            <v>892298</v>
          </cell>
          <cell r="AS584">
            <v>983516</v>
          </cell>
        </row>
        <row r="585">
          <cell r="I585">
            <v>984408</v>
          </cell>
          <cell r="R585">
            <v>709438</v>
          </cell>
          <cell r="AA585">
            <v>1042023</v>
          </cell>
          <cell r="AJ585">
            <v>892906</v>
          </cell>
          <cell r="AS585">
            <v>982778</v>
          </cell>
        </row>
        <row r="586">
          <cell r="I586">
            <v>984978</v>
          </cell>
          <cell r="R586">
            <v>709659</v>
          </cell>
          <cell r="AA586">
            <v>1041659</v>
          </cell>
          <cell r="AJ586">
            <v>894470</v>
          </cell>
          <cell r="AS586">
            <v>982973</v>
          </cell>
        </row>
        <row r="587">
          <cell r="I587">
            <v>985889</v>
          </cell>
          <cell r="R587">
            <v>710516</v>
          </cell>
          <cell r="AA587">
            <v>1042310</v>
          </cell>
          <cell r="AJ587">
            <v>898264</v>
          </cell>
          <cell r="AS587">
            <v>983964</v>
          </cell>
        </row>
        <row r="588">
          <cell r="I588">
            <v>986414</v>
          </cell>
          <cell r="R588">
            <v>711212</v>
          </cell>
          <cell r="AA588">
            <v>1048892</v>
          </cell>
          <cell r="AJ588">
            <v>899351</v>
          </cell>
          <cell r="AS588">
            <v>984882</v>
          </cell>
        </row>
        <row r="589">
          <cell r="I589">
            <v>990902</v>
          </cell>
          <cell r="R589">
            <v>712275</v>
          </cell>
          <cell r="AA589">
            <v>1053949</v>
          </cell>
          <cell r="AJ589">
            <v>900539</v>
          </cell>
          <cell r="AS589">
            <v>986631</v>
          </cell>
        </row>
        <row r="590">
          <cell r="I590">
            <v>992813</v>
          </cell>
          <cell r="R590">
            <v>715652</v>
          </cell>
          <cell r="AA590">
            <v>1055485</v>
          </cell>
          <cell r="AJ590">
            <v>900968</v>
          </cell>
          <cell r="AS590">
            <v>990496</v>
          </cell>
        </row>
        <row r="591">
          <cell r="I591">
            <v>995057</v>
          </cell>
          <cell r="R591">
            <v>716941</v>
          </cell>
          <cell r="AA591">
            <v>1056797</v>
          </cell>
          <cell r="AJ591">
            <v>902302</v>
          </cell>
          <cell r="AS591">
            <v>994046</v>
          </cell>
        </row>
        <row r="592">
          <cell r="I592">
            <v>996487</v>
          </cell>
          <cell r="R592">
            <v>718070</v>
          </cell>
          <cell r="AA592">
            <v>1057648</v>
          </cell>
          <cell r="AJ592">
            <v>903193</v>
          </cell>
          <cell r="AS592">
            <v>996461</v>
          </cell>
        </row>
        <row r="593">
          <cell r="I593">
            <v>998172</v>
          </cell>
          <cell r="R593">
            <v>719505</v>
          </cell>
          <cell r="AA593">
            <v>1058739</v>
          </cell>
          <cell r="AJ593">
            <v>904256</v>
          </cell>
          <cell r="AS593">
            <v>998884</v>
          </cell>
        </row>
        <row r="594">
          <cell r="I594">
            <v>999629</v>
          </cell>
          <cell r="R594">
            <v>720700</v>
          </cell>
          <cell r="AA594">
            <v>1060660</v>
          </cell>
          <cell r="AJ594">
            <v>905427</v>
          </cell>
          <cell r="AS594">
            <v>1000673</v>
          </cell>
        </row>
        <row r="595">
          <cell r="I595">
            <v>1001086</v>
          </cell>
          <cell r="R595">
            <v>722126</v>
          </cell>
          <cell r="AA595">
            <v>1062427</v>
          </cell>
          <cell r="AJ595">
            <v>906871</v>
          </cell>
          <cell r="AS595">
            <v>1002335</v>
          </cell>
        </row>
        <row r="596">
          <cell r="I596">
            <v>1001926</v>
          </cell>
          <cell r="R596">
            <v>723008</v>
          </cell>
          <cell r="AA596">
            <v>1063758</v>
          </cell>
          <cell r="AJ596">
            <v>908101</v>
          </cell>
          <cell r="AS596">
            <v>1002789</v>
          </cell>
        </row>
        <row r="597">
          <cell r="I597">
            <v>1002588</v>
          </cell>
          <cell r="R597">
            <v>723581</v>
          </cell>
          <cell r="AA597">
            <v>1064622</v>
          </cell>
          <cell r="AJ597">
            <v>908935</v>
          </cell>
          <cell r="AS597">
            <v>1002688</v>
          </cell>
        </row>
        <row r="598">
          <cell r="I598">
            <v>1003161</v>
          </cell>
          <cell r="R598">
            <v>724254</v>
          </cell>
          <cell r="AA598">
            <v>1065435</v>
          </cell>
          <cell r="AJ598">
            <v>909477</v>
          </cell>
          <cell r="AS598">
            <v>1003167</v>
          </cell>
        </row>
        <row r="599">
          <cell r="I599">
            <v>1003891</v>
          </cell>
          <cell r="R599">
            <v>724973</v>
          </cell>
          <cell r="AA599">
            <v>1066116</v>
          </cell>
          <cell r="AJ599">
            <v>909842</v>
          </cell>
          <cell r="AS599">
            <v>1004417</v>
          </cell>
        </row>
        <row r="600">
          <cell r="I600">
            <v>1004677</v>
          </cell>
          <cell r="R600">
            <v>725724</v>
          </cell>
          <cell r="AA600">
            <v>1067078</v>
          </cell>
          <cell r="AJ600">
            <v>909980</v>
          </cell>
          <cell r="AS600">
            <v>1005467</v>
          </cell>
        </row>
        <row r="601">
          <cell r="I601">
            <v>1005921</v>
          </cell>
          <cell r="R601">
            <v>726746</v>
          </cell>
          <cell r="AA601">
            <v>1068495</v>
          </cell>
          <cell r="AJ601">
            <v>910619</v>
          </cell>
          <cell r="AS601">
            <v>1006953</v>
          </cell>
        </row>
        <row r="602">
          <cell r="I602">
            <v>1007192</v>
          </cell>
          <cell r="R602">
            <v>727508</v>
          </cell>
          <cell r="AA602">
            <v>1070040</v>
          </cell>
          <cell r="AJ602">
            <v>911569</v>
          </cell>
          <cell r="AS602">
            <v>1008601</v>
          </cell>
        </row>
        <row r="603">
          <cell r="I603">
            <v>1008425</v>
          </cell>
          <cell r="R603">
            <v>728438</v>
          </cell>
          <cell r="AA603">
            <v>1071021</v>
          </cell>
          <cell r="AJ603">
            <v>912871</v>
          </cell>
          <cell r="AS603">
            <v>1011132</v>
          </cell>
        </row>
        <row r="604">
          <cell r="I604">
            <v>1009836</v>
          </cell>
          <cell r="R604">
            <v>729361</v>
          </cell>
          <cell r="AA604">
            <v>1072593</v>
          </cell>
          <cell r="AJ604">
            <v>913791</v>
          </cell>
          <cell r="AS604">
            <v>1013695</v>
          </cell>
        </row>
        <row r="605">
          <cell r="I605">
            <v>1011422</v>
          </cell>
          <cell r="R605">
            <v>730428</v>
          </cell>
          <cell r="AA605">
            <v>1073766</v>
          </cell>
          <cell r="AJ605">
            <v>914505</v>
          </cell>
          <cell r="AS605">
            <v>1016091</v>
          </cell>
        </row>
        <row r="606">
          <cell r="I606">
            <v>1012732</v>
          </cell>
          <cell r="R606">
            <v>731626</v>
          </cell>
          <cell r="AA606">
            <v>1075106</v>
          </cell>
          <cell r="AJ606">
            <v>915790</v>
          </cell>
          <cell r="AS606">
            <v>1018097</v>
          </cell>
        </row>
        <row r="607">
          <cell r="I607">
            <v>1014079</v>
          </cell>
          <cell r="R607">
            <v>733091</v>
          </cell>
          <cell r="AA607">
            <v>1076738</v>
          </cell>
          <cell r="AJ607">
            <v>917395</v>
          </cell>
          <cell r="AS607">
            <v>1019883</v>
          </cell>
        </row>
        <row r="608">
          <cell r="I608">
            <v>1014970</v>
          </cell>
          <cell r="R608">
            <v>733832</v>
          </cell>
          <cell r="AA608">
            <v>1078510</v>
          </cell>
          <cell r="AJ608">
            <v>917909</v>
          </cell>
          <cell r="AS608">
            <v>1020368</v>
          </cell>
        </row>
        <row r="609">
          <cell r="I609">
            <v>1015483</v>
          </cell>
          <cell r="R609">
            <v>734652</v>
          </cell>
          <cell r="AA609">
            <v>1079247</v>
          </cell>
          <cell r="AJ609">
            <v>918154</v>
          </cell>
          <cell r="AS609">
            <v>1020330</v>
          </cell>
        </row>
        <row r="610">
          <cell r="I610">
            <v>1016269</v>
          </cell>
          <cell r="R610">
            <v>735596</v>
          </cell>
          <cell r="AA610">
            <v>1080718</v>
          </cell>
          <cell r="AJ610">
            <v>918550</v>
          </cell>
          <cell r="AS610">
            <v>1021365</v>
          </cell>
        </row>
        <row r="611">
          <cell r="I611">
            <v>1016872</v>
          </cell>
          <cell r="R611">
            <v>736268</v>
          </cell>
          <cell r="AA611">
            <v>1082091</v>
          </cell>
          <cell r="AJ611">
            <v>919081</v>
          </cell>
          <cell r="AS611">
            <v>1022245</v>
          </cell>
        </row>
        <row r="612">
          <cell r="I612">
            <v>1017821</v>
          </cell>
          <cell r="R612">
            <v>737244</v>
          </cell>
          <cell r="AA612">
            <v>1082907</v>
          </cell>
          <cell r="AJ612">
            <v>919768</v>
          </cell>
          <cell r="AS612">
            <v>1024015</v>
          </cell>
        </row>
        <row r="613">
          <cell r="I613">
            <v>1018497</v>
          </cell>
          <cell r="R613">
            <v>737959</v>
          </cell>
          <cell r="AA613">
            <v>1083769</v>
          </cell>
          <cell r="AJ613">
            <v>920039</v>
          </cell>
          <cell r="AS613">
            <v>1025328</v>
          </cell>
        </row>
        <row r="614">
          <cell r="I614">
            <v>1019197</v>
          </cell>
          <cell r="R614">
            <v>738534</v>
          </cell>
          <cell r="AA614">
            <v>1084836</v>
          </cell>
          <cell r="AJ614">
            <v>920316</v>
          </cell>
          <cell r="AS614">
            <v>1026906</v>
          </cell>
        </row>
        <row r="615">
          <cell r="I615">
            <v>1020444</v>
          </cell>
          <cell r="R615">
            <v>739428</v>
          </cell>
          <cell r="AA615">
            <v>1086819</v>
          </cell>
          <cell r="AJ615">
            <v>921410</v>
          </cell>
          <cell r="AS615">
            <v>1029849</v>
          </cell>
        </row>
        <row r="616">
          <cell r="I616">
            <v>1021959</v>
          </cell>
          <cell r="R616">
            <v>740658</v>
          </cell>
          <cell r="AA616">
            <v>1088551</v>
          </cell>
          <cell r="AJ616">
            <v>922710</v>
          </cell>
          <cell r="AS616">
            <v>1032356</v>
          </cell>
        </row>
        <row r="617">
          <cell r="I617">
            <v>1022615</v>
          </cell>
          <cell r="R617">
            <v>741287</v>
          </cell>
          <cell r="AA617">
            <v>1089314</v>
          </cell>
          <cell r="AJ617">
            <v>923123</v>
          </cell>
          <cell r="AS617">
            <v>1034272</v>
          </cell>
        </row>
        <row r="618">
          <cell r="I618">
            <v>1023717</v>
          </cell>
          <cell r="R618">
            <v>742459</v>
          </cell>
          <cell r="AA618">
            <v>1091009</v>
          </cell>
          <cell r="AJ618">
            <v>924286</v>
          </cell>
          <cell r="AS618">
            <v>1036451</v>
          </cell>
        </row>
        <row r="619">
          <cell r="I619">
            <v>1024594</v>
          </cell>
          <cell r="R619">
            <v>743799</v>
          </cell>
          <cell r="AA619">
            <v>1093101</v>
          </cell>
          <cell r="AJ619">
            <v>924908</v>
          </cell>
          <cell r="AS619">
            <v>1038316</v>
          </cell>
        </row>
        <row r="620">
          <cell r="I620">
            <v>1025064</v>
          </cell>
          <cell r="R620">
            <v>744758</v>
          </cell>
          <cell r="AA620">
            <v>1094969</v>
          </cell>
          <cell r="AJ620">
            <v>925831</v>
          </cell>
          <cell r="AS620">
            <v>1038928</v>
          </cell>
        </row>
        <row r="621">
          <cell r="I621">
            <v>1025731</v>
          </cell>
          <cell r="R621">
            <v>745482</v>
          </cell>
          <cell r="AA621">
            <v>1096267</v>
          </cell>
          <cell r="AJ621">
            <v>926683</v>
          </cell>
          <cell r="AS621">
            <v>1039311</v>
          </cell>
        </row>
        <row r="622">
          <cell r="I622">
            <v>1026442</v>
          </cell>
          <cell r="R622">
            <v>746299</v>
          </cell>
          <cell r="AA622">
            <v>1097435</v>
          </cell>
          <cell r="AJ622">
            <v>927061</v>
          </cell>
          <cell r="AS622">
            <v>1040376</v>
          </cell>
        </row>
        <row r="623">
          <cell r="I623">
            <v>1027254</v>
          </cell>
          <cell r="R623">
            <v>747105</v>
          </cell>
          <cell r="AA623">
            <v>1098632</v>
          </cell>
          <cell r="AJ623">
            <v>927622</v>
          </cell>
          <cell r="AS623">
            <v>1041962</v>
          </cell>
        </row>
        <row r="624">
          <cell r="I624">
            <v>1028362</v>
          </cell>
          <cell r="R624">
            <v>748154</v>
          </cell>
          <cell r="AA624">
            <v>1100137</v>
          </cell>
          <cell r="AJ624">
            <v>928529</v>
          </cell>
          <cell r="AS624">
            <v>1043112</v>
          </cell>
        </row>
        <row r="625">
          <cell r="I625">
            <v>1029122</v>
          </cell>
          <cell r="R625">
            <v>748664</v>
          </cell>
          <cell r="AA625">
            <v>1100579</v>
          </cell>
          <cell r="AJ625">
            <v>929098</v>
          </cell>
          <cell r="AS625">
            <v>1044653</v>
          </cell>
        </row>
        <row r="626">
          <cell r="I626">
            <v>1029625</v>
          </cell>
          <cell r="R626">
            <v>749022</v>
          </cell>
          <cell r="AA626">
            <v>1101640</v>
          </cell>
          <cell r="AJ626">
            <v>929265</v>
          </cell>
          <cell r="AS626">
            <v>1046224</v>
          </cell>
        </row>
        <row r="627">
          <cell r="I627">
            <v>1030648</v>
          </cell>
          <cell r="R627">
            <v>749493</v>
          </cell>
          <cell r="AA627">
            <v>1102861</v>
          </cell>
          <cell r="AJ627">
            <v>929896</v>
          </cell>
          <cell r="AS627">
            <v>1048759</v>
          </cell>
        </row>
        <row r="628">
          <cell r="I628">
            <v>1031710</v>
          </cell>
          <cell r="R628">
            <v>750354</v>
          </cell>
          <cell r="AA628">
            <v>1104933</v>
          </cell>
          <cell r="AJ628">
            <v>931083</v>
          </cell>
          <cell r="AS628">
            <v>1050960</v>
          </cell>
        </row>
        <row r="629">
          <cell r="I629">
            <v>1032804</v>
          </cell>
          <cell r="R629">
            <v>751430</v>
          </cell>
          <cell r="AA629">
            <v>1106166</v>
          </cell>
          <cell r="AJ629">
            <v>931999</v>
          </cell>
          <cell r="AS629">
            <v>1053532</v>
          </cell>
        </row>
        <row r="630">
          <cell r="I630">
            <v>1033939</v>
          </cell>
          <cell r="R630">
            <v>752675</v>
          </cell>
          <cell r="AA630">
            <v>1107693</v>
          </cell>
          <cell r="AJ630">
            <v>932837</v>
          </cell>
          <cell r="AS630">
            <v>1055427</v>
          </cell>
        </row>
        <row r="631">
          <cell r="I631">
            <v>1034963</v>
          </cell>
          <cell r="R631">
            <v>753918</v>
          </cell>
          <cell r="AA631">
            <v>1109738</v>
          </cell>
          <cell r="AJ631">
            <v>933940</v>
          </cell>
          <cell r="AS631">
            <v>1057069</v>
          </cell>
        </row>
        <row r="632">
          <cell r="I632">
            <v>1035558</v>
          </cell>
          <cell r="R632">
            <v>754672</v>
          </cell>
          <cell r="AA632">
            <v>1111469</v>
          </cell>
          <cell r="AJ632">
            <v>934929</v>
          </cell>
          <cell r="AS632">
            <v>1057482</v>
          </cell>
        </row>
        <row r="633">
          <cell r="I633">
            <v>1036443</v>
          </cell>
          <cell r="R633">
            <v>755733</v>
          </cell>
          <cell r="AA633">
            <v>1112546</v>
          </cell>
          <cell r="AJ633">
            <v>935305</v>
          </cell>
          <cell r="AS633">
            <v>1057999</v>
          </cell>
        </row>
        <row r="634">
          <cell r="I634">
            <v>1037209</v>
          </cell>
          <cell r="R634">
            <v>756622</v>
          </cell>
          <cell r="AA634">
            <v>1113477</v>
          </cell>
          <cell r="AJ634">
            <v>935781</v>
          </cell>
          <cell r="AS634">
            <v>1058813</v>
          </cell>
        </row>
        <row r="635">
          <cell r="I635">
            <v>1038134</v>
          </cell>
          <cell r="R635">
            <v>757453</v>
          </cell>
          <cell r="AA635">
            <v>1114318</v>
          </cell>
          <cell r="AJ635">
            <v>936199</v>
          </cell>
          <cell r="AS635">
            <v>1060249</v>
          </cell>
        </row>
        <row r="636">
          <cell r="I636">
            <v>1039130</v>
          </cell>
          <cell r="R636">
            <v>758617</v>
          </cell>
          <cell r="AA636">
            <v>1115716</v>
          </cell>
          <cell r="AJ636">
            <v>936906</v>
          </cell>
          <cell r="AS636">
            <v>1061424</v>
          </cell>
        </row>
        <row r="637">
          <cell r="I637">
            <v>1039052</v>
          </cell>
          <cell r="R637">
            <v>758468</v>
          </cell>
          <cell r="AA637">
            <v>1114948</v>
          </cell>
          <cell r="AJ637">
            <v>935801</v>
          </cell>
          <cell r="AS637">
            <v>1061519</v>
          </cell>
        </row>
        <row r="638">
          <cell r="I638">
            <v>1039775</v>
          </cell>
          <cell r="R638">
            <v>758863</v>
          </cell>
          <cell r="AA638">
            <v>1115684</v>
          </cell>
          <cell r="AJ638">
            <v>936096</v>
          </cell>
          <cell r="AS638">
            <v>1062513</v>
          </cell>
        </row>
        <row r="639">
          <cell r="I639">
            <v>1040663</v>
          </cell>
          <cell r="R639">
            <v>759301</v>
          </cell>
          <cell r="AA639">
            <v>1116333</v>
          </cell>
          <cell r="AJ639">
            <v>937013</v>
          </cell>
          <cell r="AS639">
            <v>1064495</v>
          </cell>
        </row>
        <row r="640">
          <cell r="I640">
            <v>1041501</v>
          </cell>
          <cell r="R640">
            <v>759734</v>
          </cell>
          <cell r="AA640">
            <v>1117141</v>
          </cell>
          <cell r="AJ640">
            <v>937299</v>
          </cell>
          <cell r="AS640">
            <v>1066119</v>
          </cell>
        </row>
        <row r="641">
          <cell r="I641">
            <v>1042494</v>
          </cell>
          <cell r="R641">
            <v>761122</v>
          </cell>
          <cell r="AA641">
            <v>1117981</v>
          </cell>
          <cell r="AJ641">
            <v>938206</v>
          </cell>
          <cell r="AS641">
            <v>1068502</v>
          </cell>
        </row>
        <row r="642">
          <cell r="I642">
            <v>1043255</v>
          </cell>
          <cell r="R642">
            <v>762284</v>
          </cell>
          <cell r="AA642">
            <v>1119133</v>
          </cell>
          <cell r="AJ642">
            <v>939401</v>
          </cell>
          <cell r="AS642">
            <v>1070642</v>
          </cell>
        </row>
        <row r="643">
          <cell r="I643">
            <v>1044572</v>
          </cell>
          <cell r="R643">
            <v>763745</v>
          </cell>
          <cell r="AA643">
            <v>1121933</v>
          </cell>
          <cell r="AJ643">
            <v>940766</v>
          </cell>
          <cell r="AS643">
            <v>1072652</v>
          </cell>
        </row>
        <row r="644">
          <cell r="I644">
            <v>1045253</v>
          </cell>
          <cell r="R644">
            <v>764882</v>
          </cell>
          <cell r="AA644">
            <v>1124387</v>
          </cell>
          <cell r="AJ644">
            <v>941413</v>
          </cell>
          <cell r="AS644">
            <v>1073644</v>
          </cell>
        </row>
        <row r="645">
          <cell r="I645">
            <v>1045978</v>
          </cell>
          <cell r="R645">
            <v>765783</v>
          </cell>
          <cell r="AA645">
            <v>1125651</v>
          </cell>
          <cell r="AJ645">
            <v>942071</v>
          </cell>
          <cell r="AS645">
            <v>1074549</v>
          </cell>
        </row>
        <row r="646">
          <cell r="I646">
            <v>1046552</v>
          </cell>
          <cell r="R646">
            <v>766853</v>
          </cell>
          <cell r="AA646">
            <v>1126315</v>
          </cell>
          <cell r="AJ646">
            <v>942592</v>
          </cell>
          <cell r="AS646">
            <v>1075478</v>
          </cell>
        </row>
        <row r="647">
          <cell r="I647">
            <v>1047554</v>
          </cell>
          <cell r="R647">
            <v>768097</v>
          </cell>
          <cell r="AA647">
            <v>1127079</v>
          </cell>
          <cell r="AJ647">
            <v>943070</v>
          </cell>
          <cell r="AS647">
            <v>1076703</v>
          </cell>
        </row>
        <row r="648">
          <cell r="I648">
            <v>1048680</v>
          </cell>
          <cell r="R648">
            <v>769372</v>
          </cell>
          <cell r="AA648">
            <v>1128485</v>
          </cell>
          <cell r="AJ648">
            <v>943549</v>
          </cell>
          <cell r="AS648">
            <v>1078223</v>
          </cell>
        </row>
        <row r="649">
          <cell r="I649">
            <v>1049575</v>
          </cell>
          <cell r="R649">
            <v>770492</v>
          </cell>
          <cell r="AA649">
            <v>1128633</v>
          </cell>
          <cell r="AJ649">
            <v>943596</v>
          </cell>
          <cell r="AS649">
            <v>1079267</v>
          </cell>
        </row>
        <row r="650">
          <cell r="I650">
            <v>1050334</v>
          </cell>
          <cell r="R650">
            <v>771446</v>
          </cell>
          <cell r="AA650">
            <v>1130118</v>
          </cell>
          <cell r="AJ650">
            <v>944156</v>
          </cell>
          <cell r="AS650">
            <v>1081352</v>
          </cell>
        </row>
        <row r="651">
          <cell r="I651">
            <v>1051209</v>
          </cell>
          <cell r="R651">
            <v>772422</v>
          </cell>
          <cell r="AA651">
            <v>1131190</v>
          </cell>
          <cell r="AJ651">
            <v>944600</v>
          </cell>
          <cell r="AS651">
            <v>1083926</v>
          </cell>
        </row>
        <row r="652">
          <cell r="I652">
            <v>1069796</v>
          </cell>
          <cell r="R652">
            <v>773120</v>
          </cell>
          <cell r="AA652">
            <v>1131671</v>
          </cell>
          <cell r="AJ652">
            <v>944662</v>
          </cell>
          <cell r="AS652">
            <v>1085490</v>
          </cell>
        </row>
        <row r="653">
          <cell r="I653">
            <v>1088669</v>
          </cell>
          <cell r="R653">
            <v>774404</v>
          </cell>
          <cell r="AA653">
            <v>1133073</v>
          </cell>
          <cell r="AJ653">
            <v>945348</v>
          </cell>
          <cell r="AS653">
            <v>1087648</v>
          </cell>
        </row>
        <row r="654">
          <cell r="I654">
            <v>1089780</v>
          </cell>
          <cell r="R654">
            <v>775719</v>
          </cell>
          <cell r="AA654">
            <v>1134356</v>
          </cell>
          <cell r="AJ654">
            <v>946039</v>
          </cell>
          <cell r="AS654">
            <v>1089434</v>
          </cell>
        </row>
        <row r="655">
          <cell r="I655">
            <v>1090910</v>
          </cell>
          <cell r="R655">
            <v>777066</v>
          </cell>
          <cell r="AA655">
            <v>1135764</v>
          </cell>
          <cell r="AJ655">
            <v>946775</v>
          </cell>
          <cell r="AS655">
            <v>1091320</v>
          </cell>
        </row>
        <row r="656">
          <cell r="I656">
            <v>1091833</v>
          </cell>
          <cell r="R656">
            <v>778288</v>
          </cell>
          <cell r="AA656">
            <v>1136961</v>
          </cell>
          <cell r="AJ656">
            <v>947765</v>
          </cell>
          <cell r="AS656">
            <v>1092563</v>
          </cell>
        </row>
        <row r="657">
          <cell r="I657">
            <v>1092602</v>
          </cell>
          <cell r="R657">
            <v>780027</v>
          </cell>
          <cell r="AA657">
            <v>1138872</v>
          </cell>
          <cell r="AJ657">
            <v>948242</v>
          </cell>
          <cell r="AS657">
            <v>1093493</v>
          </cell>
        </row>
        <row r="658">
          <cell r="I658">
            <v>1093448</v>
          </cell>
          <cell r="R658">
            <v>781302</v>
          </cell>
          <cell r="AA658">
            <v>1140704</v>
          </cell>
          <cell r="AJ658">
            <v>948542</v>
          </cell>
          <cell r="AS658">
            <v>1094864</v>
          </cell>
        </row>
        <row r="659">
          <cell r="I659">
            <v>1094422</v>
          </cell>
          <cell r="R659">
            <v>782172</v>
          </cell>
          <cell r="AA659">
            <v>1141978</v>
          </cell>
          <cell r="AJ659">
            <v>949058</v>
          </cell>
          <cell r="AS659">
            <v>1096920</v>
          </cell>
        </row>
        <row r="660">
          <cell r="I660">
            <v>1095374</v>
          </cell>
          <cell r="R660">
            <v>783366</v>
          </cell>
          <cell r="AA660">
            <v>1143733</v>
          </cell>
          <cell r="AJ660">
            <v>949541</v>
          </cell>
          <cell r="AS660">
            <v>1098880</v>
          </cell>
        </row>
        <row r="661">
          <cell r="I661">
            <v>1096199</v>
          </cell>
          <cell r="R661">
            <v>783725</v>
          </cell>
          <cell r="AA661">
            <v>1144887</v>
          </cell>
          <cell r="AJ661">
            <v>950092</v>
          </cell>
          <cell r="AS661">
            <v>1100178</v>
          </cell>
        </row>
        <row r="662">
          <cell r="I662">
            <v>1097677</v>
          </cell>
          <cell r="R662">
            <v>784709</v>
          </cell>
          <cell r="AA662">
            <v>1145977</v>
          </cell>
          <cell r="AJ662">
            <v>950716</v>
          </cell>
          <cell r="AS662">
            <v>1102630</v>
          </cell>
        </row>
        <row r="663">
          <cell r="I663">
            <v>1098717</v>
          </cell>
          <cell r="R663">
            <v>785786</v>
          </cell>
          <cell r="AA663">
            <v>1146582</v>
          </cell>
          <cell r="AJ663">
            <v>951466</v>
          </cell>
          <cell r="AS663">
            <v>1104520</v>
          </cell>
        </row>
        <row r="664">
          <cell r="I664">
            <v>1099883</v>
          </cell>
          <cell r="R664">
            <v>787124</v>
          </cell>
          <cell r="AA664">
            <v>1147992</v>
          </cell>
          <cell r="AJ664">
            <v>951640</v>
          </cell>
          <cell r="AS664">
            <v>1106548</v>
          </cell>
        </row>
        <row r="665">
          <cell r="I665">
            <v>1100872</v>
          </cell>
          <cell r="R665">
            <v>788363</v>
          </cell>
          <cell r="AA665">
            <v>1149591</v>
          </cell>
          <cell r="AJ665">
            <v>952376</v>
          </cell>
          <cell r="AS665">
            <v>1108881</v>
          </cell>
        </row>
        <row r="666">
          <cell r="I666">
            <v>1102253</v>
          </cell>
          <cell r="R666">
            <v>790211</v>
          </cell>
          <cell r="AA666">
            <v>1151087</v>
          </cell>
          <cell r="AJ666">
            <v>953096</v>
          </cell>
          <cell r="AS666">
            <v>1111682</v>
          </cell>
        </row>
        <row r="667">
          <cell r="I667">
            <v>1103132</v>
          </cell>
          <cell r="R667">
            <v>792173</v>
          </cell>
          <cell r="AA667">
            <v>1151830</v>
          </cell>
          <cell r="AJ667">
            <v>954327</v>
          </cell>
          <cell r="AS667">
            <v>1113381</v>
          </cell>
        </row>
        <row r="668">
          <cell r="I668">
            <v>1103944</v>
          </cell>
          <cell r="R668">
            <v>794398</v>
          </cell>
          <cell r="AA668">
            <v>1153161</v>
          </cell>
          <cell r="AJ668">
            <v>954656</v>
          </cell>
          <cell r="AS668">
            <v>1114466</v>
          </cell>
        </row>
        <row r="669">
          <cell r="I669">
            <v>1105037</v>
          </cell>
          <cell r="R669">
            <v>796431</v>
          </cell>
          <cell r="AA669">
            <v>1154263</v>
          </cell>
          <cell r="AJ669">
            <v>955702</v>
          </cell>
          <cell r="AS669">
            <v>1115612</v>
          </cell>
        </row>
        <row r="670">
          <cell r="I670">
            <v>1106395</v>
          </cell>
          <cell r="R670">
            <v>798549</v>
          </cell>
          <cell r="AA670">
            <v>1156186</v>
          </cell>
          <cell r="AJ670">
            <v>956706</v>
          </cell>
          <cell r="AS670">
            <v>1117572</v>
          </cell>
        </row>
        <row r="671">
          <cell r="I671">
            <v>1107759</v>
          </cell>
          <cell r="R671">
            <v>800238</v>
          </cell>
          <cell r="AA671">
            <v>1157928</v>
          </cell>
          <cell r="AJ671">
            <v>957160</v>
          </cell>
          <cell r="AS671">
            <v>1119273</v>
          </cell>
        </row>
        <row r="672">
          <cell r="I672">
            <v>1109295</v>
          </cell>
          <cell r="R672">
            <v>802026</v>
          </cell>
          <cell r="AA672">
            <v>1159312</v>
          </cell>
          <cell r="AJ672">
            <v>957861</v>
          </cell>
          <cell r="AS672">
            <v>1121670</v>
          </cell>
        </row>
        <row r="673">
          <cell r="I673">
            <v>1110235</v>
          </cell>
          <cell r="R673">
            <v>803200</v>
          </cell>
          <cell r="AA673">
            <v>1160249</v>
          </cell>
          <cell r="AJ673">
            <v>958889</v>
          </cell>
          <cell r="AS673">
            <v>1122997</v>
          </cell>
        </row>
        <row r="674">
          <cell r="I674">
            <v>1111010</v>
          </cell>
          <cell r="R674">
            <v>804583</v>
          </cell>
          <cell r="AA674">
            <v>1160953</v>
          </cell>
          <cell r="AJ674">
            <v>959731</v>
          </cell>
          <cell r="AS674">
            <v>1125065</v>
          </cell>
        </row>
        <row r="675">
          <cell r="I675">
            <v>1111058</v>
          </cell>
          <cell r="R675">
            <v>804708</v>
          </cell>
          <cell r="AA675">
            <v>1160297</v>
          </cell>
          <cell r="AJ675">
            <v>958831</v>
          </cell>
          <cell r="AS675">
            <v>1126684</v>
          </cell>
        </row>
        <row r="676">
          <cell r="I676">
            <v>1112021</v>
          </cell>
          <cell r="R676">
            <v>805829</v>
          </cell>
          <cell r="AA676">
            <v>1160901</v>
          </cell>
          <cell r="AJ676">
            <v>958883</v>
          </cell>
          <cell r="AS676">
            <v>1128965</v>
          </cell>
        </row>
        <row r="677">
          <cell r="I677">
            <v>1113071</v>
          </cell>
          <cell r="R677">
            <v>807308</v>
          </cell>
          <cell r="AA677">
            <v>1161311</v>
          </cell>
          <cell r="AJ677">
            <v>959080</v>
          </cell>
          <cell r="AS677">
            <v>1130673</v>
          </cell>
        </row>
      </sheetData>
      <sheetData sheetId="2">
        <row r="1">
          <cell r="B1" t="str">
            <v>MONTHLY SYSTEM CUSTOMERS</v>
          </cell>
        </row>
      </sheetData>
      <sheetData sheetId="3" refreshError="1">
        <row r="5">
          <cell r="B5">
            <v>841604.33333333337</v>
          </cell>
        </row>
        <row r="60">
          <cell r="I60">
            <v>5136995.333333334</v>
          </cell>
        </row>
      </sheetData>
      <sheetData sheetId="4" refreshError="1">
        <row r="32">
          <cell r="AA32">
            <v>798553.00000000012</v>
          </cell>
        </row>
        <row r="37">
          <cell r="I37">
            <v>731422.41666666674</v>
          </cell>
          <cell r="R37">
            <v>505264</v>
          </cell>
          <cell r="AA37">
            <v>845535.75</v>
          </cell>
          <cell r="AJ37">
            <v>752306.41666666663</v>
          </cell>
          <cell r="AS37">
            <v>654267.41666666663</v>
          </cell>
        </row>
        <row r="38">
          <cell r="I38">
            <v>746804.58333333337</v>
          </cell>
          <cell r="R38">
            <v>513705.41666666669</v>
          </cell>
          <cell r="AA38">
            <v>855192.08333333337</v>
          </cell>
          <cell r="AJ38">
            <v>765550.75</v>
          </cell>
          <cell r="AS38">
            <v>669494.5</v>
          </cell>
        </row>
        <row r="39">
          <cell r="I39">
            <v>761786.41666666663</v>
          </cell>
          <cell r="R39">
            <v>523567.25</v>
          </cell>
          <cell r="AA39">
            <v>863462.75000000012</v>
          </cell>
          <cell r="AJ39">
            <v>779522.00000000012</v>
          </cell>
          <cell r="AS39">
            <v>687146.66666666674</v>
          </cell>
        </row>
        <row r="40">
          <cell r="I40">
            <v>777010</v>
          </cell>
          <cell r="R40">
            <v>533582.16666666674</v>
          </cell>
          <cell r="AA40">
            <v>871614.25</v>
          </cell>
          <cell r="AJ40">
            <v>792271.58333333349</v>
          </cell>
          <cell r="AS40">
            <v>705991.91666666663</v>
          </cell>
        </row>
        <row r="41">
          <cell r="I41">
            <v>793971.16666666663</v>
          </cell>
          <cell r="R41">
            <v>545628.83333333337</v>
          </cell>
          <cell r="AA41">
            <v>882428.33333333337</v>
          </cell>
          <cell r="AJ41">
            <v>806000.58333333337</v>
          </cell>
          <cell r="AS41">
            <v>727980.41666666674</v>
          </cell>
        </row>
        <row r="42">
          <cell r="I42">
            <v>813831.91666666651</v>
          </cell>
          <cell r="R42">
            <v>559949.99999999988</v>
          </cell>
          <cell r="AA42">
            <v>896735.58333333326</v>
          </cell>
          <cell r="AJ42">
            <v>822598.41666666674</v>
          </cell>
          <cell r="AS42">
            <v>755234.41666666663</v>
          </cell>
        </row>
        <row r="43">
          <cell r="I43">
            <v>834183.66666666651</v>
          </cell>
          <cell r="R43">
            <v>575269.41666666674</v>
          </cell>
          <cell r="AA43">
            <v>908597.41666666674</v>
          </cell>
          <cell r="AJ43">
            <v>835001</v>
          </cell>
          <cell r="AS43">
            <v>782229.75</v>
          </cell>
        </row>
        <row r="44">
          <cell r="I44">
            <v>854171.66666666651</v>
          </cell>
          <cell r="R44">
            <v>591436.58333333337</v>
          </cell>
          <cell r="AA44">
            <v>920563.16666666674</v>
          </cell>
          <cell r="AJ44">
            <v>844606.33333333337</v>
          </cell>
          <cell r="AS44">
            <v>809026.74999999988</v>
          </cell>
        </row>
        <row r="45">
          <cell r="I45">
            <v>877508.33333333326</v>
          </cell>
          <cell r="R45">
            <v>611405.25</v>
          </cell>
          <cell r="AA45">
            <v>936083.41666666674</v>
          </cell>
          <cell r="AJ45">
            <v>856107.08333333326</v>
          </cell>
          <cell r="AS45">
            <v>836116.58333333337</v>
          </cell>
        </row>
        <row r="46">
          <cell r="I46">
            <v>907948.83333333326</v>
          </cell>
          <cell r="R46">
            <v>632476.25</v>
          </cell>
          <cell r="AA46">
            <v>951090.25</v>
          </cell>
          <cell r="AJ46">
            <v>867969</v>
          </cell>
          <cell r="AS46">
            <v>865024.83333333337</v>
          </cell>
        </row>
        <row r="47">
          <cell r="I47">
            <v>929259.74999999988</v>
          </cell>
          <cell r="R47">
            <v>652526.41666666651</v>
          </cell>
          <cell r="AA47">
            <v>966906.33333333337</v>
          </cell>
          <cell r="AJ47">
            <v>878353.08333333337</v>
          </cell>
          <cell r="AS47">
            <v>894849.58333333337</v>
          </cell>
        </row>
        <row r="48">
          <cell r="I48">
            <v>950226.74999999988</v>
          </cell>
          <cell r="R48">
            <v>675726.66666666663</v>
          </cell>
          <cell r="AA48">
            <v>979083.91666666663</v>
          </cell>
          <cell r="AJ48">
            <v>875639.16666666674</v>
          </cell>
          <cell r="AS48">
            <v>928886</v>
          </cell>
        </row>
        <row r="49">
          <cell r="I49">
            <v>968348.83333333337</v>
          </cell>
          <cell r="R49">
            <v>692218.91666666674</v>
          </cell>
          <cell r="AA49">
            <v>998203.58333333337</v>
          </cell>
          <cell r="AJ49">
            <v>882242.83333333326</v>
          </cell>
          <cell r="AS49">
            <v>955575.16666666674</v>
          </cell>
        </row>
        <row r="50">
          <cell r="I50">
            <v>969689.75</v>
          </cell>
          <cell r="R50">
            <v>696612.08333333337</v>
          </cell>
          <cell r="AA50">
            <v>1008149.1666666666</v>
          </cell>
          <cell r="AJ50">
            <v>879443.74999999988</v>
          </cell>
          <cell r="AS50">
            <v>955835.41666666674</v>
          </cell>
        </row>
        <row r="51">
          <cell r="I51">
            <v>966621.91666666663</v>
          </cell>
          <cell r="R51">
            <v>696323.08333333337</v>
          </cell>
          <cell r="AA51">
            <v>1008931.0833333334</v>
          </cell>
          <cell r="AJ51">
            <v>873263.83333333326</v>
          </cell>
          <cell r="AS51">
            <v>953926.83333333337</v>
          </cell>
        </row>
        <row r="52">
          <cell r="I52">
            <v>969232.00000000012</v>
          </cell>
          <cell r="R52">
            <v>698536.16666666663</v>
          </cell>
          <cell r="AA52">
            <v>1016186.8333333334</v>
          </cell>
          <cell r="AJ52">
            <v>876328.08333333326</v>
          </cell>
          <cell r="AS52">
            <v>960044.58333333337</v>
          </cell>
        </row>
        <row r="53">
          <cell r="I53">
            <v>973019.58333333326</v>
          </cell>
          <cell r="R53">
            <v>701512</v>
          </cell>
          <cell r="AA53">
            <v>1023951.4166666666</v>
          </cell>
          <cell r="AJ53">
            <v>879782.5</v>
          </cell>
          <cell r="AS53">
            <v>968785.33333333326</v>
          </cell>
        </row>
        <row r="54">
          <cell r="I54">
            <v>976252.83333333349</v>
          </cell>
          <cell r="R54">
            <v>705654.41666666663</v>
          </cell>
          <cell r="AA54">
            <v>1033355.25</v>
          </cell>
          <cell r="AJ54">
            <v>885148.83333333337</v>
          </cell>
          <cell r="AS54">
            <v>976037.33333333337</v>
          </cell>
        </row>
        <row r="55">
          <cell r="I55">
            <v>987135.33333333326</v>
          </cell>
          <cell r="R55">
            <v>711265.58333333337</v>
          </cell>
          <cell r="AA55">
            <v>1046250.8333333333</v>
          </cell>
          <cell r="AJ55">
            <v>896148</v>
          </cell>
          <cell r="AS55">
            <v>986134.58333333326</v>
          </cell>
        </row>
        <row r="56">
          <cell r="I56">
            <v>1003875.3333333334</v>
          </cell>
          <cell r="R56">
            <v>724660.33333333326</v>
          </cell>
          <cell r="AA56">
            <v>1065915.3333333335</v>
          </cell>
          <cell r="AJ56">
            <v>909311.58333333337</v>
          </cell>
          <cell r="AS56">
            <v>1005066.75</v>
          </cell>
        </row>
        <row r="57">
          <cell r="I57">
            <v>1016645.4166666666</v>
          </cell>
          <cell r="R57">
            <v>735776.33333333337</v>
          </cell>
          <cell r="AA57">
            <v>1081088.1666666665</v>
          </cell>
          <cell r="AJ57">
            <v>918802.25</v>
          </cell>
          <cell r="AS57">
            <v>1023069.4166666666</v>
          </cell>
        </row>
        <row r="58">
          <cell r="I58">
            <v>1027073.6666666666</v>
          </cell>
          <cell r="R58">
            <v>746406.33333333326</v>
          </cell>
          <cell r="AA58">
            <v>1097573.0833333333</v>
          </cell>
          <cell r="AJ58">
            <v>927282.08333333337</v>
          </cell>
          <cell r="AS58">
            <v>1041943.6666666666</v>
          </cell>
        </row>
        <row r="59">
          <cell r="I59">
            <v>1037430.9166666666</v>
          </cell>
          <cell r="R59">
            <v>756457.16666666663</v>
          </cell>
          <cell r="AA59">
            <v>1112935.75</v>
          </cell>
          <cell r="AJ59">
            <v>935342.08333333337</v>
          </cell>
          <cell r="AS59">
            <v>1059720.0833333333</v>
          </cell>
        </row>
        <row r="60">
          <cell r="I60">
            <v>1048771.0000000002</v>
          </cell>
          <cell r="R60">
            <v>767468.16666666663</v>
          </cell>
          <cell r="AA60">
            <v>1126048</v>
          </cell>
          <cell r="AJ60">
            <v>942340.16666666674</v>
          </cell>
          <cell r="AS60">
            <v>1076702.3333333335</v>
          </cell>
        </row>
        <row r="61">
          <cell r="I61">
            <v>1094126.1666666667</v>
          </cell>
          <cell r="R61">
            <v>781140.66666666663</v>
          </cell>
          <cell r="AA61">
            <v>1140906.5833333335</v>
          </cell>
          <cell r="AJ61">
            <v>948768.66666666663</v>
          </cell>
          <cell r="AS61">
            <v>1096583.1666666667</v>
          </cell>
        </row>
        <row r="62">
          <cell r="I62">
            <v>1106917.5833333333</v>
          </cell>
          <cell r="R62">
            <v>798392.41666666663</v>
          </cell>
          <cell r="AA62">
            <v>1156313.1666666667</v>
          </cell>
          <cell r="AJ62">
            <v>956518.16666666674</v>
          </cell>
          <cell r="AS62">
            <v>1118854.0000000002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els"/>
      <sheetName val="FPL Pop"/>
      <sheetName val="County Pop (1,000's)"/>
      <sheetName val="pct_by_cnty"/>
    </sheetNames>
    <sheetDataSet>
      <sheetData sheetId="0" refreshError="1"/>
      <sheetData sheetId="1">
        <row r="2">
          <cell r="BZ2" t="str">
            <v>Year</v>
          </cell>
          <cell r="CA2" t="str">
            <v>Eastern</v>
          </cell>
          <cell r="CB2" t="str">
            <v>Northeastern</v>
          </cell>
          <cell r="CC2" t="str">
            <v>Southern</v>
          </cell>
          <cell r="CD2" t="str">
            <v>Southeastern</v>
          </cell>
          <cell r="CE2" t="str">
            <v>Western</v>
          </cell>
        </row>
        <row r="3">
          <cell r="BZ3">
            <v>1975</v>
          </cell>
          <cell r="CA3">
            <v>610622.1268217148</v>
          </cell>
          <cell r="CB3">
            <v>515345.64528681955</v>
          </cell>
          <cell r="CC3">
            <v>1461160.7664543916</v>
          </cell>
          <cell r="CD3">
            <v>870327.33324649336</v>
          </cell>
          <cell r="CE3">
            <v>491707.51880694355</v>
          </cell>
        </row>
        <row r="4">
          <cell r="BZ4">
            <v>1976</v>
          </cell>
          <cell r="CA4">
            <v>628488.85956167732</v>
          </cell>
          <cell r="CB4">
            <v>523773.84984178201</v>
          </cell>
          <cell r="CC4">
            <v>1480850.0168505802</v>
          </cell>
          <cell r="CD4">
            <v>887874.97730703244</v>
          </cell>
          <cell r="CE4">
            <v>507168.18833173282</v>
          </cell>
        </row>
        <row r="5">
          <cell r="BZ5">
            <v>1977</v>
          </cell>
          <cell r="CA5">
            <v>647966.38342022803</v>
          </cell>
          <cell r="CB5">
            <v>537198.70842081623</v>
          </cell>
          <cell r="CC5">
            <v>1498080.7471063009</v>
          </cell>
          <cell r="CD5">
            <v>912279.180551606</v>
          </cell>
          <cell r="CE5">
            <v>531739.53062030103</v>
          </cell>
        </row>
        <row r="6">
          <cell r="BZ6">
            <v>1978</v>
          </cell>
          <cell r="CA6">
            <v>677262.90124468063</v>
          </cell>
          <cell r="CB6">
            <v>558408.95178954408</v>
          </cell>
          <cell r="CC6">
            <v>1515309.8880255471</v>
          </cell>
          <cell r="CD6">
            <v>948576.45713482238</v>
          </cell>
          <cell r="CE6">
            <v>561303.10727969604</v>
          </cell>
        </row>
        <row r="7">
          <cell r="BZ7">
            <v>1979</v>
          </cell>
          <cell r="CA7">
            <v>720225.63918556902</v>
          </cell>
          <cell r="CB7">
            <v>585685.45087741199</v>
          </cell>
          <cell r="CC7">
            <v>1557945.0003816984</v>
          </cell>
          <cell r="CD7">
            <v>991127.54868780216</v>
          </cell>
          <cell r="CE7">
            <v>594292.664016361</v>
          </cell>
        </row>
        <row r="8">
          <cell r="BZ8">
            <v>1980</v>
          </cell>
          <cell r="CA8">
            <v>765401.68746083695</v>
          </cell>
          <cell r="CB8">
            <v>612450.60324234038</v>
          </cell>
          <cell r="CC8">
            <v>1615823.9890159566</v>
          </cell>
          <cell r="CD8">
            <v>1029067.4345036475</v>
          </cell>
          <cell r="CE8">
            <v>628121.87022337329</v>
          </cell>
        </row>
        <row r="9">
          <cell r="BZ9">
            <v>1981</v>
          </cell>
          <cell r="CA9">
            <v>809362.9410718237</v>
          </cell>
          <cell r="CB9">
            <v>636375.07779500005</v>
          </cell>
          <cell r="CC9">
            <v>1671796.8130628252</v>
          </cell>
          <cell r="CD9">
            <v>1057521.848870331</v>
          </cell>
          <cell r="CE9">
            <v>659478.5615904025</v>
          </cell>
        </row>
        <row r="10">
          <cell r="BZ10">
            <v>1982</v>
          </cell>
          <cell r="CA10">
            <v>845280.59138441517</v>
          </cell>
          <cell r="CB10">
            <v>662128.58373819827</v>
          </cell>
          <cell r="CC10">
            <v>1691268.8133886685</v>
          </cell>
          <cell r="CD10">
            <v>1078848.9566518783</v>
          </cell>
          <cell r="CE10">
            <v>690671.22922243201</v>
          </cell>
        </row>
        <row r="11">
          <cell r="BZ11">
            <v>1983</v>
          </cell>
          <cell r="CA11">
            <v>876635.20415337093</v>
          </cell>
          <cell r="CB11">
            <v>687119.51313885406</v>
          </cell>
          <cell r="CC11">
            <v>1706819.85950456</v>
          </cell>
          <cell r="CD11">
            <v>1096888.2209933647</v>
          </cell>
          <cell r="CE11">
            <v>719948.16997482465</v>
          </cell>
        </row>
        <row r="12">
          <cell r="BZ12">
            <v>1984</v>
          </cell>
          <cell r="CA12">
            <v>912366.04986178456</v>
          </cell>
          <cell r="CB12">
            <v>714123.64815298817</v>
          </cell>
          <cell r="CC12">
            <v>1720256.59908328</v>
          </cell>
          <cell r="CD12">
            <v>1114001.3692246198</v>
          </cell>
          <cell r="CE12">
            <v>751318.12782480323</v>
          </cell>
        </row>
        <row r="13">
          <cell r="BZ13">
            <v>1985</v>
          </cell>
          <cell r="CA13">
            <v>950114.58447695686</v>
          </cell>
          <cell r="CB13">
            <v>743183.73270097491</v>
          </cell>
          <cell r="CC13">
            <v>1741100.3190429304</v>
          </cell>
          <cell r="CD13">
            <v>1135576.3496268434</v>
          </cell>
          <cell r="CE13">
            <v>780909.18798969593</v>
          </cell>
        </row>
        <row r="14">
          <cell r="BZ14">
            <v>1986</v>
          </cell>
          <cell r="CA14">
            <v>991013.20042364101</v>
          </cell>
          <cell r="CB14">
            <v>770734.54415334528</v>
          </cell>
          <cell r="CC14">
            <v>1765869.8223502806</v>
          </cell>
          <cell r="CD14">
            <v>1158089.6335223115</v>
          </cell>
          <cell r="CE14">
            <v>811071.22319403349</v>
          </cell>
        </row>
        <row r="15">
          <cell r="BZ15">
            <v>1987</v>
          </cell>
          <cell r="CA15">
            <v>1032837.6920286379</v>
          </cell>
          <cell r="CB15">
            <v>797791.68651681091</v>
          </cell>
          <cell r="CC15">
            <v>1796114.4675542824</v>
          </cell>
          <cell r="CD15">
            <v>1184415.5058208248</v>
          </cell>
          <cell r="CE15">
            <v>842999.0722999688</v>
          </cell>
        </row>
        <row r="16">
          <cell r="BZ16">
            <v>1988</v>
          </cell>
          <cell r="CA16">
            <v>1073099.5247597536</v>
          </cell>
          <cell r="CB16">
            <v>826487.2554486586</v>
          </cell>
          <cell r="CC16">
            <v>1832496.213296402</v>
          </cell>
          <cell r="CD16">
            <v>1211311.9351425734</v>
          </cell>
          <cell r="CE16">
            <v>875853.83203214989</v>
          </cell>
        </row>
        <row r="17">
          <cell r="BZ17">
            <v>1989</v>
          </cell>
          <cell r="CA17">
            <v>1113769.2257109312</v>
          </cell>
          <cell r="CB17">
            <v>860044.81159214955</v>
          </cell>
          <cell r="CC17">
            <v>1870924.9632888471</v>
          </cell>
          <cell r="CD17">
            <v>1237163.8119909591</v>
          </cell>
          <cell r="CE17">
            <v>914148.77357035899</v>
          </cell>
        </row>
        <row r="18">
          <cell r="BZ18">
            <v>1990</v>
          </cell>
          <cell r="CA18">
            <v>1156523.7495660835</v>
          </cell>
          <cell r="CB18">
            <v>898389.6389319672</v>
          </cell>
          <cell r="CC18">
            <v>1905882.1133952325</v>
          </cell>
          <cell r="CD18">
            <v>1267577.5200504242</v>
          </cell>
          <cell r="CE18">
            <v>955253.23438772804</v>
          </cell>
        </row>
        <row r="19">
          <cell r="BZ19">
            <v>1991</v>
          </cell>
          <cell r="CA19">
            <v>1192989.6866569745</v>
          </cell>
          <cell r="CB19">
            <v>926043.56238261261</v>
          </cell>
          <cell r="CC19">
            <v>1941231.1571991367</v>
          </cell>
          <cell r="CD19">
            <v>1299647.3997123335</v>
          </cell>
          <cell r="CE19">
            <v>987301.06442391931</v>
          </cell>
        </row>
        <row r="20">
          <cell r="BZ20">
            <v>1992</v>
          </cell>
          <cell r="CA20">
            <v>1227910.5235778678</v>
          </cell>
          <cell r="CB20">
            <v>949220.57686438016</v>
          </cell>
          <cell r="CC20">
            <v>1965129.6429903498</v>
          </cell>
          <cell r="CD20">
            <v>1332383.3979801843</v>
          </cell>
          <cell r="CE20">
            <v>1010812.5239495904</v>
          </cell>
        </row>
        <row r="21">
          <cell r="BZ21">
            <v>1993</v>
          </cell>
          <cell r="CA21">
            <v>1265644.9365317926</v>
          </cell>
          <cell r="CB21">
            <v>973698.10769488616</v>
          </cell>
          <cell r="CC21">
            <v>1972753.5066716701</v>
          </cell>
          <cell r="CD21">
            <v>1377087.4063673613</v>
          </cell>
          <cell r="CE21">
            <v>1038360.8455640246</v>
          </cell>
        </row>
        <row r="22">
          <cell r="BZ22">
            <v>1994</v>
          </cell>
          <cell r="CA22">
            <v>1302502.5506050722</v>
          </cell>
          <cell r="CB22">
            <v>995642.13409688417</v>
          </cell>
          <cell r="CC22">
            <v>2005231.414135098</v>
          </cell>
          <cell r="CD22">
            <v>1416585.7772233421</v>
          </cell>
          <cell r="CE22">
            <v>1068760.9551872262</v>
          </cell>
        </row>
        <row r="23">
          <cell r="BZ23">
            <v>1995</v>
          </cell>
          <cell r="CA23">
            <v>1334413.0780059726</v>
          </cell>
          <cell r="CB23">
            <v>1014742.9780772397</v>
          </cell>
          <cell r="CC23">
            <v>2046133.4773228853</v>
          </cell>
          <cell r="CD23">
            <v>1451369.0683392726</v>
          </cell>
          <cell r="CE23">
            <v>1095970.9191770321</v>
          </cell>
        </row>
        <row r="24">
          <cell r="BZ24">
            <v>1996</v>
          </cell>
          <cell r="CA24">
            <v>1368788.5067083151</v>
          </cell>
          <cell r="CB24">
            <v>1032576.9879148853</v>
          </cell>
          <cell r="CC24">
            <v>2086467.8417477871</v>
          </cell>
          <cell r="CD24">
            <v>1486839.2903613681</v>
          </cell>
          <cell r="CE24">
            <v>1122110.8267029452</v>
          </cell>
        </row>
        <row r="25">
          <cell r="BZ25">
            <v>1997</v>
          </cell>
          <cell r="CA25">
            <v>1405510.307248842</v>
          </cell>
          <cell r="CB25">
            <v>1052842.249394679</v>
          </cell>
          <cell r="CC25">
            <v>2113292.0514745298</v>
          </cell>
          <cell r="CD25">
            <v>1526824.5940432909</v>
          </cell>
          <cell r="CE25">
            <v>1152081.1066507052</v>
          </cell>
        </row>
        <row r="26">
          <cell r="BZ26">
            <v>1998</v>
          </cell>
          <cell r="CA26">
            <v>1438141.4738390415</v>
          </cell>
          <cell r="CB26">
            <v>1071026.5483247074</v>
          </cell>
          <cell r="CC26">
            <v>2138403.7511504204</v>
          </cell>
          <cell r="CD26">
            <v>1564507.2948278501</v>
          </cell>
          <cell r="CE26">
            <v>1182920.7409599656</v>
          </cell>
        </row>
        <row r="27">
          <cell r="BZ27">
            <v>1999</v>
          </cell>
          <cell r="CA27">
            <v>1464830.1870424249</v>
          </cell>
          <cell r="CB27">
            <v>1087192.7061633053</v>
          </cell>
          <cell r="CC27">
            <v>2177746.980898737</v>
          </cell>
          <cell r="CD27">
            <v>1599233.0864957164</v>
          </cell>
          <cell r="CE27">
            <v>1211542.3506180232</v>
          </cell>
        </row>
        <row r="28">
          <cell r="BZ28">
            <v>2000</v>
          </cell>
          <cell r="CA28">
            <v>1490286.1992854914</v>
          </cell>
          <cell r="CB28">
            <v>1106720.8462915432</v>
          </cell>
          <cell r="CC28">
            <v>2213647.2799458536</v>
          </cell>
          <cell r="CD28">
            <v>1634724.3083162352</v>
          </cell>
          <cell r="CE28">
            <v>1241216.7935354721</v>
          </cell>
        </row>
        <row r="29">
          <cell r="BZ29">
            <v>2001</v>
          </cell>
          <cell r="CA29">
            <v>1523589.8808488287</v>
          </cell>
          <cell r="CB29">
            <v>1129451.0746067569</v>
          </cell>
          <cell r="CC29">
            <v>2240734.891629017</v>
          </cell>
          <cell r="CD29">
            <v>1665929.6337769821</v>
          </cell>
          <cell r="CE29">
            <v>1276610.8072854488</v>
          </cell>
        </row>
        <row r="30">
          <cell r="BZ30">
            <v>2002</v>
          </cell>
          <cell r="CA30">
            <v>1563682.0009352025</v>
          </cell>
          <cell r="CB30">
            <v>1155490.4559785456</v>
          </cell>
          <cell r="CC30">
            <v>2266921.4717880124</v>
          </cell>
          <cell r="CD30">
            <v>1691664.5742478373</v>
          </cell>
          <cell r="CE30">
            <v>1313882.7829821783</v>
          </cell>
        </row>
        <row r="31">
          <cell r="BZ31">
            <v>2003</v>
          </cell>
          <cell r="CA31">
            <v>1604930.8598710862</v>
          </cell>
          <cell r="CB31">
            <v>1184384.4706878937</v>
          </cell>
          <cell r="CC31">
            <v>2287705.530501558</v>
          </cell>
          <cell r="CD31">
            <v>1709797.1501936275</v>
          </cell>
          <cell r="CE31">
            <v>1352830.7823959889</v>
          </cell>
        </row>
        <row r="32">
          <cell r="BZ32">
            <v>2004</v>
          </cell>
          <cell r="CA32">
            <v>1653673.006752026</v>
          </cell>
          <cell r="CB32">
            <v>1221670.3470064313</v>
          </cell>
          <cell r="CC32">
            <v>2310521.9837955325</v>
          </cell>
          <cell r="CD32">
            <v>1728343.5971666786</v>
          </cell>
          <cell r="CE32">
            <v>1399466.9198983668</v>
          </cell>
        </row>
        <row r="33">
          <cell r="BZ33">
            <v>2005</v>
          </cell>
          <cell r="CA33">
            <v>1691256.7198459362</v>
          </cell>
          <cell r="CB33">
            <v>1257491.6676947046</v>
          </cell>
          <cell r="CC33">
            <v>2335522.6744315396</v>
          </cell>
          <cell r="CD33">
            <v>1744124.3206878502</v>
          </cell>
          <cell r="CE33">
            <v>1443664.6981593468</v>
          </cell>
        </row>
        <row r="34">
          <cell r="BZ34">
            <v>2006</v>
          </cell>
          <cell r="CA34">
            <v>1711103.6148097531</v>
          </cell>
          <cell r="CB34">
            <v>1285254.8375239917</v>
          </cell>
          <cell r="CC34">
            <v>2353656.4534461834</v>
          </cell>
          <cell r="CD34">
            <v>1736330.0205051713</v>
          </cell>
          <cell r="CE34">
            <v>1475461.5711311437</v>
          </cell>
        </row>
        <row r="35">
          <cell r="BZ35">
            <v>2007</v>
          </cell>
          <cell r="CA35">
            <v>1726720.5357746722</v>
          </cell>
          <cell r="CB35">
            <v>1304611.8880197979</v>
          </cell>
          <cell r="CC35">
            <v>2365727.8918653177</v>
          </cell>
          <cell r="CD35">
            <v>1722492.6533297638</v>
          </cell>
          <cell r="CE35">
            <v>1497285.5966982185</v>
          </cell>
        </row>
        <row r="36">
          <cell r="BZ36">
            <v>2008</v>
          </cell>
          <cell r="CA36">
            <v>1741759.135756457</v>
          </cell>
          <cell r="CB36">
            <v>1315574.3251503226</v>
          </cell>
          <cell r="CC36">
            <v>2386458.9523202842</v>
          </cell>
          <cell r="CD36">
            <v>1725255.3768104399</v>
          </cell>
          <cell r="CE36">
            <v>1507039.9701847667</v>
          </cell>
        </row>
        <row r="37">
          <cell r="BZ37">
            <v>2009</v>
          </cell>
          <cell r="CA37">
            <v>1757890.5376767858</v>
          </cell>
          <cell r="CB37">
            <v>1320773.0804294096</v>
          </cell>
          <cell r="CC37">
            <v>2416213.7030017371</v>
          </cell>
          <cell r="CD37">
            <v>1736453.5088852092</v>
          </cell>
          <cell r="CE37">
            <v>1513104.7569258793</v>
          </cell>
        </row>
        <row r="38">
          <cell r="BZ38">
            <v>2010</v>
          </cell>
          <cell r="CA38">
            <v>1777724.5443511107</v>
          </cell>
          <cell r="CB38">
            <v>1328137.8720602239</v>
          </cell>
          <cell r="CC38">
            <v>2461104.9834566615</v>
          </cell>
          <cell r="CD38">
            <v>1758104.4714030016</v>
          </cell>
          <cell r="CE38">
            <v>1526894.4897399687</v>
          </cell>
        </row>
        <row r="39">
          <cell r="BZ39">
            <v>2011</v>
          </cell>
          <cell r="CA39">
            <v>1794566.2676266939</v>
          </cell>
          <cell r="CB39">
            <v>1335059.1425096388</v>
          </cell>
          <cell r="CC39">
            <v>2515550.5013830401</v>
          </cell>
          <cell r="CD39">
            <v>1789968.4950074088</v>
          </cell>
          <cell r="CE39">
            <v>1544258.3595930922</v>
          </cell>
        </row>
        <row r="40">
          <cell r="BZ40">
            <v>2012</v>
          </cell>
          <cell r="CA40">
            <v>1816593.2120497858</v>
          </cell>
          <cell r="CB40">
            <v>1345112.0003592863</v>
          </cell>
          <cell r="CC40">
            <v>2549233.5980907651</v>
          </cell>
          <cell r="CD40">
            <v>1816981.8088303758</v>
          </cell>
          <cell r="CE40">
            <v>1568214.1075116592</v>
          </cell>
        </row>
        <row r="41">
          <cell r="BZ41">
            <v>2013</v>
          </cell>
          <cell r="CA41">
            <v>1842703.9186051395</v>
          </cell>
          <cell r="CB41">
            <v>1359647.5673663071</v>
          </cell>
          <cell r="CC41">
            <v>2580289.6606931253</v>
          </cell>
          <cell r="CD41">
            <v>1840229.5231760615</v>
          </cell>
          <cell r="CE41">
            <v>1596816.9017587062</v>
          </cell>
        </row>
        <row r="42">
          <cell r="BZ42">
            <v>2014</v>
          </cell>
          <cell r="CA42">
            <v>1872808.0069921806</v>
          </cell>
          <cell r="CB42">
            <v>1380321.7045590903</v>
          </cell>
          <cell r="CC42">
            <v>2605581.1999038942</v>
          </cell>
          <cell r="CD42">
            <v>1864520.1025113086</v>
          </cell>
          <cell r="CE42">
            <v>1633908.0387668398</v>
          </cell>
        </row>
        <row r="43">
          <cell r="BZ43">
            <v>2015</v>
          </cell>
          <cell r="CA43">
            <v>1908284.5644126202</v>
          </cell>
          <cell r="CB43">
            <v>1408543.3386570881</v>
          </cell>
          <cell r="CC43">
            <v>2633774.011719822</v>
          </cell>
          <cell r="CD43">
            <v>1889097.4290940748</v>
          </cell>
          <cell r="CE43">
            <v>1678133.6612594859</v>
          </cell>
        </row>
        <row r="44">
          <cell r="BZ44">
            <v>2016</v>
          </cell>
          <cell r="CA44">
            <v>1944887.8376100441</v>
          </cell>
          <cell r="CB44">
            <v>1439365.8551271341</v>
          </cell>
          <cell r="CC44">
            <v>2664808.5571514559</v>
          </cell>
          <cell r="CD44">
            <v>1915267.8653846155</v>
          </cell>
          <cell r="CE44">
            <v>1723102.7436010041</v>
          </cell>
        </row>
        <row r="45">
          <cell r="BZ45">
            <v>2017</v>
          </cell>
          <cell r="CA45">
            <v>1973078.1824981666</v>
          </cell>
          <cell r="CB45">
            <v>1468998.6363619613</v>
          </cell>
          <cell r="CC45">
            <v>2686336.4253348843</v>
          </cell>
          <cell r="CD45">
            <v>1936256.9764105864</v>
          </cell>
          <cell r="CE45">
            <v>1760151.2748918266</v>
          </cell>
        </row>
        <row r="46">
          <cell r="BZ46">
            <v>2018</v>
          </cell>
          <cell r="CA46">
            <v>2058015.4471880412</v>
          </cell>
          <cell r="CB46">
            <v>1496522.0253186144</v>
          </cell>
          <cell r="CC46">
            <v>2703239.2707009641</v>
          </cell>
          <cell r="CD46">
            <v>1953383.8733761976</v>
          </cell>
          <cell r="CE46">
            <v>1793424.569060633</v>
          </cell>
        </row>
        <row r="47">
          <cell r="BZ47">
            <v>2019</v>
          </cell>
          <cell r="CA47">
            <v>2083255.0809253657</v>
          </cell>
          <cell r="CB47">
            <v>1521599.0159044527</v>
          </cell>
          <cell r="CC47">
            <v>2721048.0607143403</v>
          </cell>
          <cell r="CD47">
            <v>1970391.3838564875</v>
          </cell>
          <cell r="CE47">
            <v>1824362.187677722</v>
          </cell>
        </row>
        <row r="48">
          <cell r="BZ48">
            <v>2020</v>
          </cell>
          <cell r="CA48">
            <v>2106968.9409573255</v>
          </cell>
          <cell r="CB48">
            <v>1544440.476774096</v>
          </cell>
          <cell r="CC48">
            <v>2740366.7474257615</v>
          </cell>
          <cell r="CD48">
            <v>1988439.7679010739</v>
          </cell>
          <cell r="CE48">
            <v>1852187.1614813914</v>
          </cell>
        </row>
        <row r="49">
          <cell r="BZ49">
            <v>2021</v>
          </cell>
          <cell r="CA49">
            <v>2131283.2455708096</v>
          </cell>
          <cell r="CB49">
            <v>1566721.763076677</v>
          </cell>
          <cell r="CC49">
            <v>2759787.2636271347</v>
          </cell>
          <cell r="CD49">
            <v>2007307.6630627306</v>
          </cell>
          <cell r="CE49">
            <v>1880311.4360621281</v>
          </cell>
        </row>
        <row r="50">
          <cell r="BZ50">
            <v>2022</v>
          </cell>
          <cell r="CA50">
            <v>2156264.4936239384</v>
          </cell>
          <cell r="CB50">
            <v>1588815.9612731002</v>
          </cell>
          <cell r="CC50">
            <v>2779307.8904193351</v>
          </cell>
          <cell r="CD50">
            <v>2027240.4637985316</v>
          </cell>
          <cell r="CE50">
            <v>1909325.7969719789</v>
          </cell>
        </row>
        <row r="51">
          <cell r="BZ51">
            <v>2023</v>
          </cell>
          <cell r="CA51">
            <v>2181088.8620152134</v>
          </cell>
          <cell r="CB51">
            <v>1610889.7876560141</v>
          </cell>
          <cell r="CC51">
            <v>2799186.2950413199</v>
          </cell>
          <cell r="CD51">
            <v>2047797.9628901565</v>
          </cell>
          <cell r="CE51">
            <v>1938578.2211916458</v>
          </cell>
        </row>
        <row r="52">
          <cell r="BZ52">
            <v>2024</v>
          </cell>
          <cell r="CA52">
            <v>2206263.9349993435</v>
          </cell>
          <cell r="CB52">
            <v>1632929.3482699795</v>
          </cell>
          <cell r="CC52">
            <v>2819629.6567079942</v>
          </cell>
          <cell r="CD52">
            <v>2068634.6379218972</v>
          </cell>
          <cell r="CE52">
            <v>1968182.2581493803</v>
          </cell>
        </row>
        <row r="53">
          <cell r="BZ53">
            <v>2025</v>
          </cell>
          <cell r="CA53">
            <v>2231771.659540853</v>
          </cell>
          <cell r="CB53">
            <v>1654979.3794089032</v>
          </cell>
          <cell r="CC53">
            <v>2840024.6987465778</v>
          </cell>
          <cell r="CD53">
            <v>2089256.1482809193</v>
          </cell>
          <cell r="CE53">
            <v>1998168.9726454867</v>
          </cell>
        </row>
        <row r="54">
          <cell r="BZ54">
            <v>2026</v>
          </cell>
          <cell r="CA54">
            <v>2257390.5249791257</v>
          </cell>
          <cell r="CB54">
            <v>1677113.3505810273</v>
          </cell>
          <cell r="CC54">
            <v>2859965.0850780788</v>
          </cell>
          <cell r="CD54">
            <v>2109395.0468187719</v>
          </cell>
          <cell r="CE54">
            <v>2028503.9190368592</v>
          </cell>
        </row>
        <row r="55">
          <cell r="BZ55">
            <v>2027</v>
          </cell>
          <cell r="CA55">
            <v>2283219.5581109943</v>
          </cell>
          <cell r="CB55">
            <v>1699295.834516637</v>
          </cell>
          <cell r="CC55">
            <v>2879386.9969291817</v>
          </cell>
          <cell r="CD55">
            <v>2129911.2752991221</v>
          </cell>
          <cell r="CE55">
            <v>2059016.4599938849</v>
          </cell>
        </row>
        <row r="56">
          <cell r="BZ56">
            <v>2028</v>
          </cell>
          <cell r="CA56">
            <v>2309238.0512099126</v>
          </cell>
          <cell r="CB56">
            <v>1721327.5749057464</v>
          </cell>
          <cell r="CC56">
            <v>2898475.0957874134</v>
          </cell>
          <cell r="CD56">
            <v>2150382.9854130838</v>
          </cell>
          <cell r="CE56">
            <v>2089564.1550435731</v>
          </cell>
        </row>
        <row r="57">
          <cell r="BZ57">
            <v>2029</v>
          </cell>
          <cell r="CA57">
            <v>2335612.1793617164</v>
          </cell>
          <cell r="CB57">
            <v>1743232.5747479245</v>
          </cell>
          <cell r="CC57">
            <v>2917071.2089092257</v>
          </cell>
          <cell r="CD57">
            <v>2170875.7162756575</v>
          </cell>
          <cell r="CE57">
            <v>2120393.5598050882</v>
          </cell>
        </row>
        <row r="58">
          <cell r="BZ58">
            <v>2030</v>
          </cell>
          <cell r="CA58">
            <v>2362351.7800339176</v>
          </cell>
          <cell r="CB58">
            <v>1765033.8302684852</v>
          </cell>
          <cell r="CC58">
            <v>2935094.2984714708</v>
          </cell>
          <cell r="CD58">
            <v>2191939.332797091</v>
          </cell>
          <cell r="CE58">
            <v>2151474.9244791344</v>
          </cell>
        </row>
        <row r="59">
          <cell r="BZ59">
            <v>2031</v>
          </cell>
          <cell r="CA59">
            <v>2389146.8720597597</v>
          </cell>
          <cell r="CB59">
            <v>1786877.1149777963</v>
          </cell>
          <cell r="CC59">
            <v>2952748.9159455975</v>
          </cell>
          <cell r="CD59">
            <v>2212954.1192190247</v>
          </cell>
          <cell r="CE59">
            <v>2182857.7973092189</v>
          </cell>
        </row>
        <row r="60">
          <cell r="BZ60">
            <v>2032</v>
          </cell>
          <cell r="CA60">
            <v>2415977.8402366769</v>
          </cell>
          <cell r="CB60">
            <v>1808478.3345064593</v>
          </cell>
          <cell r="CC60">
            <v>2970062.8840125445</v>
          </cell>
          <cell r="CD60">
            <v>2233692.0384284309</v>
          </cell>
          <cell r="CE60">
            <v>2214639.6695370032</v>
          </cell>
        </row>
        <row r="61">
          <cell r="BZ61">
            <v>2033</v>
          </cell>
          <cell r="CA61">
            <v>2443309.9811903024</v>
          </cell>
          <cell r="CB61">
            <v>1829951.8744370181</v>
          </cell>
          <cell r="CC61">
            <v>2987003.4447761355</v>
          </cell>
          <cell r="CD61">
            <v>2254186.2100244346</v>
          </cell>
          <cell r="CE61">
            <v>2246669.4151260271</v>
          </cell>
        </row>
        <row r="62">
          <cell r="BZ62">
            <v>2034</v>
          </cell>
          <cell r="CA62">
            <v>2470868.1381400456</v>
          </cell>
          <cell r="CB62">
            <v>1850761.1150099807</v>
          </cell>
          <cell r="CC62">
            <v>3003612.0364616886</v>
          </cell>
          <cell r="CD62">
            <v>2274547.0002507335</v>
          </cell>
          <cell r="CE62">
            <v>2279023.1105100168</v>
          </cell>
        </row>
        <row r="63">
          <cell r="BZ63">
            <v>2035</v>
          </cell>
          <cell r="CA63">
            <v>2498585.6788005857</v>
          </cell>
          <cell r="CB63">
            <v>1870972.8825876487</v>
          </cell>
          <cell r="CC63">
            <v>3019873.8788584978</v>
          </cell>
          <cell r="CD63">
            <v>2294761.8688370711</v>
          </cell>
          <cell r="CE63">
            <v>2312030.0970956399</v>
          </cell>
        </row>
        <row r="64">
          <cell r="BZ64">
            <v>2036</v>
          </cell>
          <cell r="CA64">
            <v>2526484.3489545099</v>
          </cell>
          <cell r="CB64">
            <v>1891080.1103065661</v>
          </cell>
          <cell r="CC64">
            <v>3035820.7493473222</v>
          </cell>
          <cell r="CD64">
            <v>2314832.0049849427</v>
          </cell>
          <cell r="CE64">
            <v>2345117.5631470797</v>
          </cell>
        </row>
        <row r="65">
          <cell r="BZ65">
            <v>2037</v>
          </cell>
          <cell r="CA65">
            <v>2554624.5040037916</v>
          </cell>
          <cell r="CB65">
            <v>1911255.982381623</v>
          </cell>
          <cell r="CC65">
            <v>3051498.9494403983</v>
          </cell>
          <cell r="CD65">
            <v>2334811.345801976</v>
          </cell>
          <cell r="CE65">
            <v>2378225.0774021153</v>
          </cell>
        </row>
        <row r="66">
          <cell r="BZ66">
            <v>2038</v>
          </cell>
          <cell r="CA66">
            <v>2582777.9048124608</v>
          </cell>
          <cell r="CB66">
            <v>1931444.9649808654</v>
          </cell>
          <cell r="CC66">
            <v>3066922.3671560162</v>
          </cell>
          <cell r="CD66">
            <v>2354687.9201113833</v>
          </cell>
          <cell r="CE66">
            <v>2411539.5403246535</v>
          </cell>
        </row>
        <row r="67">
          <cell r="BZ67">
            <v>2039</v>
          </cell>
          <cell r="CA67">
            <v>2611053.3376303473</v>
          </cell>
          <cell r="CB67">
            <v>1951707.6947267042</v>
          </cell>
          <cell r="CC67">
            <v>3082158.8555258871</v>
          </cell>
          <cell r="CD67">
            <v>2374345.9479149138</v>
          </cell>
          <cell r="CE67">
            <v>2445100.8674857472</v>
          </cell>
        </row>
        <row r="68">
          <cell r="BZ68">
            <v>2040</v>
          </cell>
          <cell r="CA68">
            <v>2639632.3185071717</v>
          </cell>
          <cell r="CB68">
            <v>1972112.6224500441</v>
          </cell>
          <cell r="CC68">
            <v>3096918.345875442</v>
          </cell>
          <cell r="CD68">
            <v>2394441.1718739579</v>
          </cell>
          <cell r="CE68">
            <v>2478832.0602744548</v>
          </cell>
        </row>
        <row r="69">
          <cell r="BZ69">
            <v>2041</v>
          </cell>
          <cell r="CA69">
            <v>2668507.7879660386</v>
          </cell>
          <cell r="CB69">
            <v>1992583.9581425642</v>
          </cell>
          <cell r="CC69">
            <v>3111343.3376178569</v>
          </cell>
          <cell r="CD69">
            <v>2415058.2943866085</v>
          </cell>
          <cell r="CE69">
            <v>2512725.0237574601</v>
          </cell>
        </row>
        <row r="70">
          <cell r="BZ70">
            <v>2042</v>
          </cell>
          <cell r="CA70">
            <v>2697686.6976926452</v>
          </cell>
          <cell r="CB70">
            <v>2013199.8113170213</v>
          </cell>
          <cell r="CC70">
            <v>3125013.3998550931</v>
          </cell>
          <cell r="CD70">
            <v>2435887.5207634293</v>
          </cell>
          <cell r="CE70">
            <v>2546840.5730847875</v>
          </cell>
        </row>
        <row r="71">
          <cell r="BZ71">
            <v>2043</v>
          </cell>
          <cell r="CA71">
            <v>2726588.1946256761</v>
          </cell>
          <cell r="CB71">
            <v>2032996.05701786</v>
          </cell>
          <cell r="CC71">
            <v>3138935.4474502318</v>
          </cell>
          <cell r="CD71">
            <v>2457244.4384451415</v>
          </cell>
          <cell r="CE71">
            <v>2580725.4404278519</v>
          </cell>
        </row>
        <row r="72">
          <cell r="BZ72">
            <v>2044</v>
          </cell>
          <cell r="CA72">
            <v>2755673.1062491252</v>
          </cell>
          <cell r="CB72">
            <v>2052911.0580841783</v>
          </cell>
          <cell r="CC72">
            <v>3152749.4130523168</v>
          </cell>
          <cell r="CD72">
            <v>2478888.3129404616</v>
          </cell>
          <cell r="CE72">
            <v>2615165.0773910284</v>
          </cell>
        </row>
        <row r="73">
          <cell r="BZ73">
            <v>2045</v>
          </cell>
          <cell r="CA73">
            <v>2785144.4346305053</v>
          </cell>
          <cell r="CB73">
            <v>2072569.4030753491</v>
          </cell>
          <cell r="CC73">
            <v>3166393.9286948578</v>
          </cell>
          <cell r="CD73">
            <v>2500545.0901057497</v>
          </cell>
          <cell r="CE73">
            <v>2649271.2709970661</v>
          </cell>
        </row>
        <row r="74">
          <cell r="BZ74">
            <v>2046</v>
          </cell>
          <cell r="CA74">
            <v>2814997.9538091966</v>
          </cell>
          <cell r="CB74">
            <v>2092194.3993316661</v>
          </cell>
          <cell r="CC74">
            <v>3179886.3975901119</v>
          </cell>
          <cell r="CD74">
            <v>2522224.6534535037</v>
          </cell>
          <cell r="CE74">
            <v>2683780.1447902694</v>
          </cell>
        </row>
        <row r="75">
          <cell r="BZ75">
            <v>2047</v>
          </cell>
          <cell r="CA75">
            <v>2845108.2279993878</v>
          </cell>
          <cell r="CB75">
            <v>2112959.8048949568</v>
          </cell>
          <cell r="CC75">
            <v>3186727.9312534188</v>
          </cell>
          <cell r="CD75">
            <v>2538698.7198791117</v>
          </cell>
          <cell r="CE75">
            <v>2718851.45908958</v>
          </cell>
        </row>
        <row r="76">
          <cell r="BZ76">
            <v>2048</v>
          </cell>
          <cell r="CA76">
            <v>2875531.7862877459</v>
          </cell>
          <cell r="CB76">
            <v>2133828.1509776949</v>
          </cell>
          <cell r="CC76">
            <v>3193201.6791443052</v>
          </cell>
          <cell r="CD76">
            <v>2554974.3093413352</v>
          </cell>
          <cell r="CE76">
            <v>2753871.8927060254</v>
          </cell>
        </row>
        <row r="77">
          <cell r="BZ77">
            <v>2049</v>
          </cell>
          <cell r="CA77">
            <v>2906286.2441027216</v>
          </cell>
          <cell r="CB77">
            <v>2154423.8906209418</v>
          </cell>
          <cell r="CC77">
            <v>3199448.4974852833</v>
          </cell>
          <cell r="CD77">
            <v>2571161.2913529603</v>
          </cell>
          <cell r="CE77">
            <v>2788614.1680354592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55">
          <cell r="D255">
            <v>1113576.41759702</v>
          </cell>
        </row>
        <row r="256">
          <cell r="D256">
            <v>1114081.0186284599</v>
          </cell>
        </row>
        <row r="257">
          <cell r="D257">
            <v>1114584.81165258</v>
          </cell>
        </row>
        <row r="258">
          <cell r="D258">
            <v>1115087.80513796</v>
          </cell>
        </row>
        <row r="259">
          <cell r="D259">
            <v>1115590.00746438</v>
          </cell>
        </row>
        <row r="260">
          <cell r="D260">
            <v>1116091.4269238401</v>
          </cell>
        </row>
        <row r="261">
          <cell r="D261">
            <v>1116603.79827424</v>
          </cell>
        </row>
        <row r="262">
          <cell r="D262">
            <v>1117115.4030818201</v>
          </cell>
        </row>
        <row r="263">
          <cell r="D263">
            <v>1117626.2493805599</v>
          </cell>
        </row>
        <row r="264">
          <cell r="D264">
            <v>1118136.34512025</v>
          </cell>
        </row>
        <row r="265">
          <cell r="D265">
            <v>1118645.6981673399</v>
          </cell>
        </row>
        <row r="266">
          <cell r="D266">
            <v>1119154.3163058399</v>
          </cell>
        </row>
        <row r="267">
          <cell r="D267">
            <v>1119662.2072381801</v>
          </cell>
        </row>
        <row r="268">
          <cell r="D268">
            <v>1120169.3785860799</v>
          </cell>
        </row>
        <row r="269">
          <cell r="D269">
            <v>1120675.83789134</v>
          </cell>
        </row>
        <row r="270">
          <cell r="D270">
            <v>1121181.5926167399</v>
          </cell>
        </row>
        <row r="271">
          <cell r="D271">
            <v>1121686.6501468499</v>
          </cell>
        </row>
        <row r="272">
          <cell r="D272">
            <v>1122191.01778883</v>
          </cell>
        </row>
        <row r="273">
          <cell r="D273">
            <v>1122691.9444319501</v>
          </cell>
        </row>
        <row r="274">
          <cell r="D274">
            <v>1123192.1955723099</v>
          </cell>
        </row>
        <row r="275">
          <cell r="D275">
            <v>1123691.77828972</v>
          </cell>
        </row>
        <row r="276">
          <cell r="D276">
            <v>1124190.6995898001</v>
          </cell>
        </row>
        <row r="277">
          <cell r="D277">
            <v>1124688.96640473</v>
          </cell>
        </row>
        <row r="278">
          <cell r="D278">
            <v>1125186.5855940301</v>
          </cell>
        </row>
        <row r="279">
          <cell r="D279">
            <v>1125683.56394534</v>
          </cell>
        </row>
        <row r="280">
          <cell r="D280">
            <v>1126179.9081751499</v>
          </cell>
        </row>
        <row r="281">
          <cell r="D281">
            <v>1126675.6249295699</v>
          </cell>
        </row>
        <row r="282">
          <cell r="D282">
            <v>1127170.7207850399</v>
          </cell>
        </row>
        <row r="283">
          <cell r="D283">
            <v>1127665.2022490799</v>
          </cell>
        </row>
        <row r="284">
          <cell r="D284">
            <v>1128159.0757609899</v>
          </cell>
        </row>
        <row r="285">
          <cell r="D285">
            <v>1128658.5139665401</v>
          </cell>
        </row>
        <row r="286">
          <cell r="D286">
            <v>1129157.35689683</v>
          </cell>
        </row>
        <row r="287">
          <cell r="D287">
            <v>1129655.6107908301</v>
          </cell>
        </row>
        <row r="288">
          <cell r="D288">
            <v>1130153.2818221101</v>
          </cell>
        </row>
        <row r="289">
          <cell r="D289">
            <v>1130650.3760995399</v>
          </cell>
        </row>
        <row r="290">
          <cell r="D290">
            <v>1131146.8996679699</v>
          </cell>
        </row>
        <row r="291">
          <cell r="D291">
            <v>1131642.85850887</v>
          </cell>
        </row>
        <row r="292">
          <cell r="D292">
            <v>1132138.2585410399</v>
          </cell>
        </row>
        <row r="293">
          <cell r="D293">
            <v>1132633.1056212501</v>
          </cell>
        </row>
        <row r="294">
          <cell r="D294">
            <v>1133127.4055448801</v>
          </cell>
        </row>
        <row r="295">
          <cell r="D295">
            <v>1133621.1640465599</v>
          </cell>
        </row>
        <row r="296">
          <cell r="D296">
            <v>1134114.38680083</v>
          </cell>
        </row>
        <row r="297">
          <cell r="D297">
            <v>1134612.9282786399</v>
          </cell>
        </row>
        <row r="298">
          <cell r="D298">
            <v>1135110.9451803099</v>
          </cell>
        </row>
        <row r="299">
          <cell r="D299">
            <v>1135608.44300383</v>
          </cell>
        </row>
        <row r="300">
          <cell r="D300">
            <v>1136105.4271895399</v>
          </cell>
        </row>
        <row r="301">
          <cell r="D301">
            <v>1136601.9031207799</v>
          </cell>
        </row>
        <row r="302">
          <cell r="D302">
            <v>1137097.87612446</v>
          </cell>
        </row>
        <row r="303">
          <cell r="D303">
            <v>1137593.35147167</v>
          </cell>
        </row>
        <row r="304">
          <cell r="D304">
            <v>1138088.3343782399</v>
          </cell>
        </row>
        <row r="305">
          <cell r="D305">
            <v>1138582.8300053501</v>
          </cell>
        </row>
        <row r="306">
          <cell r="D306">
            <v>1139076.84346008</v>
          </cell>
        </row>
        <row r="307">
          <cell r="D307">
            <v>1139570.3797959799</v>
          </cell>
        </row>
        <row r="308">
          <cell r="D308">
            <v>1140063.44401363</v>
          </cell>
        </row>
        <row r="309">
          <cell r="D309">
            <v>1140557.9951993299</v>
          </cell>
        </row>
        <row r="310">
          <cell r="D310">
            <v>1141052.08411127</v>
          </cell>
        </row>
        <row r="311">
          <cell r="D311">
            <v>1141545.71559447</v>
          </cell>
        </row>
        <row r="312">
          <cell r="D312">
            <v>1142038.8944431299</v>
          </cell>
        </row>
        <row r="313">
          <cell r="D313">
            <v>1142531.6254012301</v>
          </cell>
        </row>
        <row r="314">
          <cell r="D314">
            <v>1143023.91316302</v>
          </cell>
        </row>
        <row r="315">
          <cell r="D315">
            <v>1143515.7623735501</v>
          </cell>
        </row>
        <row r="316">
          <cell r="D316">
            <v>1144007.1776292</v>
          </cell>
        </row>
        <row r="317">
          <cell r="D317">
            <v>1144498.16347814</v>
          </cell>
        </row>
        <row r="318">
          <cell r="D318">
            <v>1144988.72442092</v>
          </cell>
        </row>
        <row r="319">
          <cell r="D319">
            <v>1145478.8649108801</v>
          </cell>
        </row>
        <row r="320">
          <cell r="D320">
            <v>1145968.58935472</v>
          </cell>
        </row>
        <row r="321">
          <cell r="D321">
            <v>1146461.5973926301</v>
          </cell>
        </row>
        <row r="322">
          <cell r="D322">
            <v>1146954.19805971</v>
          </cell>
        </row>
        <row r="323">
          <cell r="D323">
            <v>1147446.39562551</v>
          </cell>
        </row>
        <row r="324">
          <cell r="D324">
            <v>1147938.1943148801</v>
          </cell>
        </row>
        <row r="325">
          <cell r="D325">
            <v>1148429.5983083399</v>
          </cell>
        </row>
        <row r="326">
          <cell r="D326">
            <v>1148920.6117426399</v>
          </cell>
        </row>
        <row r="327">
          <cell r="D327">
            <v>1149411.2387111301</v>
          </cell>
        </row>
        <row r="328">
          <cell r="D328">
            <v>1149901.4832643</v>
          </cell>
        </row>
        <row r="329">
          <cell r="D329">
            <v>1150391.34941016</v>
          </cell>
        </row>
        <row r="330">
          <cell r="D330">
            <v>1150880.8411147301</v>
          </cell>
        </row>
        <row r="331">
          <cell r="D331">
            <v>1151369.9623024401</v>
          </cell>
        </row>
        <row r="332">
          <cell r="D332">
            <v>1151858.71685661</v>
          </cell>
        </row>
        <row r="333">
          <cell r="D333">
            <v>1152350.43980535</v>
          </cell>
        </row>
        <row r="334">
          <cell r="D334">
            <v>1152841.80376551</v>
          </cell>
        </row>
        <row r="335">
          <cell r="D335">
            <v>1153332.81249957</v>
          </cell>
        </row>
        <row r="336">
          <cell r="D336">
            <v>1153823.46973058</v>
          </cell>
        </row>
        <row r="337">
          <cell r="D337">
            <v>1154313.77914258</v>
          </cell>
        </row>
        <row r="338">
          <cell r="D338">
            <v>1154803.74438098</v>
          </cell>
        </row>
        <row r="339">
          <cell r="D339">
            <v>1155293.3690530099</v>
          </cell>
        </row>
        <row r="340">
          <cell r="D340">
            <v>1155782.65672808</v>
          </cell>
        </row>
        <row r="341">
          <cell r="D341">
            <v>1156271.61093817</v>
          </cell>
        </row>
        <row r="342">
          <cell r="D342">
            <v>1156760.2351782699</v>
          </cell>
        </row>
        <row r="343">
          <cell r="D343">
            <v>1157248.53290673</v>
          </cell>
        </row>
        <row r="344">
          <cell r="D344">
            <v>1157736.50754565</v>
          </cell>
        </row>
        <row r="345">
          <cell r="D345">
            <v>1158230.4154451599</v>
          </cell>
        </row>
        <row r="346">
          <cell r="D346">
            <v>1158724.0069921101</v>
          </cell>
        </row>
        <row r="347">
          <cell r="D347">
            <v>1159217.2855021299</v>
          </cell>
        </row>
        <row r="348">
          <cell r="D348">
            <v>1159710.2542560999</v>
          </cell>
        </row>
        <row r="349">
          <cell r="D349">
            <v>1160202.91650052</v>
          </cell>
        </row>
        <row r="350">
          <cell r="D350">
            <v>1160695.2754478401</v>
          </cell>
        </row>
        <row r="351">
          <cell r="D351">
            <v>1161187.3342768699</v>
          </cell>
        </row>
        <row r="352">
          <cell r="D352">
            <v>1161679.0961330801</v>
          </cell>
        </row>
        <row r="353">
          <cell r="D353">
            <v>1162170.56412898</v>
          </cell>
        </row>
        <row r="354">
          <cell r="D354">
            <v>1162661.7413444801</v>
          </cell>
        </row>
        <row r="355">
          <cell r="D355">
            <v>1163152.6308271701</v>
          </cell>
        </row>
        <row r="356">
          <cell r="D356">
            <v>1163643.2355927301</v>
          </cell>
        </row>
        <row r="357">
          <cell r="D357">
            <v>1164139.9845566701</v>
          </cell>
        </row>
        <row r="358">
          <cell r="D358">
            <v>1164636.4547403301</v>
          </cell>
        </row>
        <row r="359">
          <cell r="D359">
            <v>1165132.64906556</v>
          </cell>
        </row>
        <row r="360">
          <cell r="D360">
            <v>1165628.57042356</v>
          </cell>
        </row>
        <row r="361">
          <cell r="D361">
            <v>1166124.22167525</v>
          </cell>
        </row>
        <row r="362">
          <cell r="D362">
            <v>1166619.60565157</v>
          </cell>
        </row>
        <row r="363">
          <cell r="D363">
            <v>1167114.7251537701</v>
          </cell>
        </row>
        <row r="364">
          <cell r="D364">
            <v>1167609.5829537499</v>
          </cell>
        </row>
        <row r="365">
          <cell r="D365">
            <v>1168104.18179436</v>
          </cell>
        </row>
        <row r="366">
          <cell r="D366">
            <v>1168598.52438971</v>
          </cell>
        </row>
        <row r="367">
          <cell r="D367">
            <v>1169092.6134254499</v>
          </cell>
        </row>
        <row r="368">
          <cell r="D368">
            <v>1169586.45155908</v>
          </cell>
        </row>
        <row r="369">
          <cell r="D369">
            <v>1170081.0170986401</v>
          </cell>
        </row>
        <row r="370">
          <cell r="D370">
            <v>1170575.3369678401</v>
          </cell>
        </row>
        <row r="371">
          <cell r="D371">
            <v>1171069.4137415099</v>
          </cell>
        </row>
        <row r="372">
          <cell r="D372">
            <v>1171563.2499674801</v>
          </cell>
        </row>
        <row r="373">
          <cell r="D373">
            <v>1172056.84816689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55">
          <cell r="D255">
            <v>808318.209511669</v>
          </cell>
        </row>
        <row r="256">
          <cell r="D256">
            <v>809211.92154197302</v>
          </cell>
        </row>
        <row r="257">
          <cell r="D257">
            <v>810105.54787962802</v>
          </cell>
        </row>
        <row r="258">
          <cell r="D258">
            <v>810999.08997164096</v>
          </cell>
        </row>
        <row r="259">
          <cell r="D259">
            <v>811892.54924058402</v>
          </cell>
        </row>
        <row r="260">
          <cell r="D260">
            <v>812785.92708500905</v>
          </cell>
        </row>
        <row r="261">
          <cell r="D261">
            <v>813671.76330608304</v>
          </cell>
        </row>
        <row r="262">
          <cell r="D262">
            <v>814557.52082929097</v>
          </cell>
        </row>
        <row r="263">
          <cell r="D263">
            <v>815443.20098352397</v>
          </cell>
        </row>
        <row r="264">
          <cell r="D264">
            <v>816328.80507523404</v>
          </cell>
        </row>
        <row r="265">
          <cell r="D265">
            <v>817214.33438881498</v>
          </cell>
        </row>
        <row r="266">
          <cell r="D266">
            <v>818099.79018696898</v>
          </cell>
        </row>
        <row r="267">
          <cell r="D267">
            <v>818985.17371107801</v>
          </cell>
        </row>
        <row r="268">
          <cell r="D268">
            <v>819870.48618156102</v>
          </cell>
        </row>
        <row r="269">
          <cell r="D269">
            <v>820755.72879823204</v>
          </cell>
        </row>
        <row r="270">
          <cell r="D270">
            <v>821640.90274064103</v>
          </cell>
        </row>
        <row r="271">
          <cell r="D271">
            <v>822526.00916842103</v>
          </cell>
        </row>
        <row r="272">
          <cell r="D272">
            <v>823411.04922162497</v>
          </cell>
        </row>
        <row r="273">
          <cell r="D273">
            <v>824295.21153867897</v>
          </cell>
        </row>
        <row r="274">
          <cell r="D274">
            <v>825179.30970383203</v>
          </cell>
        </row>
        <row r="275">
          <cell r="D275">
            <v>826063.34480035596</v>
          </cell>
        </row>
        <row r="276">
          <cell r="D276">
            <v>826947.31789322605</v>
          </cell>
        </row>
        <row r="277">
          <cell r="D277">
            <v>827831.23002943804</v>
          </cell>
        </row>
        <row r="278">
          <cell r="D278">
            <v>828715.08223830396</v>
          </cell>
        </row>
        <row r="279">
          <cell r="D279">
            <v>829598.875531759</v>
          </cell>
        </row>
        <row r="280">
          <cell r="D280">
            <v>830482.61090464797</v>
          </cell>
        </row>
        <row r="281">
          <cell r="D281">
            <v>831366.28933501802</v>
          </cell>
        </row>
        <row r="282">
          <cell r="D282">
            <v>832249.9117844</v>
          </cell>
        </row>
        <row r="283">
          <cell r="D283">
            <v>833133.47919809003</v>
          </cell>
        </row>
        <row r="284">
          <cell r="D284">
            <v>834016.99250542105</v>
          </cell>
        </row>
        <row r="285">
          <cell r="D285">
            <v>834899.08600957296</v>
          </cell>
        </row>
        <row r="286">
          <cell r="D286">
            <v>835781.12721921795</v>
          </cell>
        </row>
        <row r="287">
          <cell r="D287">
            <v>836663.11701740103</v>
          </cell>
        </row>
        <row r="288">
          <cell r="D288">
            <v>837545.056272257</v>
          </cell>
        </row>
        <row r="289">
          <cell r="D289">
            <v>838426.94583725894</v>
          </cell>
        </row>
        <row r="290">
          <cell r="D290">
            <v>839308.78655147098</v>
          </cell>
        </row>
        <row r="291">
          <cell r="D291">
            <v>840190.57923978695</v>
          </cell>
        </row>
        <row r="292">
          <cell r="D292">
            <v>841072.32471317402</v>
          </cell>
        </row>
        <row r="293">
          <cell r="D293">
            <v>841954.02376890101</v>
          </cell>
        </row>
        <row r="294">
          <cell r="D294">
            <v>842835.67719077796</v>
          </cell>
        </row>
        <row r="295">
          <cell r="D295">
            <v>843717.28574937896</v>
          </cell>
        </row>
        <row r="296">
          <cell r="D296">
            <v>844598.85020226496</v>
          </cell>
        </row>
        <row r="297">
          <cell r="D297">
            <v>845480.788886728</v>
          </cell>
        </row>
        <row r="298">
          <cell r="D298">
            <v>846362.68494243803</v>
          </cell>
        </row>
        <row r="299">
          <cell r="D299">
            <v>847244.53908922302</v>
          </cell>
        </row>
        <row r="300">
          <cell r="D300">
            <v>848126.35203476006</v>
          </cell>
        </row>
        <row r="301">
          <cell r="D301">
            <v>849008.12447477097</v>
          </cell>
        </row>
        <row r="302">
          <cell r="D302">
            <v>849889.85709323303</v>
          </cell>
        </row>
        <row r="303">
          <cell r="D303">
            <v>850771.55056257301</v>
          </cell>
        </row>
        <row r="304">
          <cell r="D304">
            <v>851653.20554386301</v>
          </cell>
        </row>
        <row r="305">
          <cell r="D305">
            <v>852534.82268701203</v>
          </cell>
        </row>
        <row r="306">
          <cell r="D306">
            <v>853416.40263095603</v>
          </cell>
        </row>
        <row r="307">
          <cell r="D307">
            <v>854297.94600383996</v>
          </cell>
        </row>
        <row r="308">
          <cell r="D308">
            <v>855179.45342320297</v>
          </cell>
        </row>
        <row r="309">
          <cell r="D309">
            <v>856064.27324905398</v>
          </cell>
        </row>
        <row r="310">
          <cell r="D310">
            <v>856949.05832535599</v>
          </cell>
        </row>
        <row r="311">
          <cell r="D311">
            <v>857833.80923888797</v>
          </cell>
        </row>
        <row r="312">
          <cell r="D312">
            <v>858718.52656652394</v>
          </cell>
        </row>
        <row r="313">
          <cell r="D313">
            <v>859603.21087539499</v>
          </cell>
        </row>
        <row r="314">
          <cell r="D314">
            <v>860487.86272305599</v>
          </cell>
        </row>
        <row r="315">
          <cell r="D315">
            <v>861372.48265764804</v>
          </cell>
        </row>
        <row r="316">
          <cell r="D316">
            <v>862257.071218053</v>
          </cell>
        </row>
        <row r="317">
          <cell r="D317">
            <v>863141.62893405801</v>
          </cell>
        </row>
        <row r="318">
          <cell r="D318">
            <v>864026.1563265</v>
          </cell>
        </row>
        <row r="319">
          <cell r="D319">
            <v>864910.65390742302</v>
          </cell>
        </row>
        <row r="320">
          <cell r="D320">
            <v>865795.12218022498</v>
          </cell>
        </row>
        <row r="321">
          <cell r="D321">
            <v>866681.49645848596</v>
          </cell>
        </row>
        <row r="322">
          <cell r="D322">
            <v>867567.84241006302</v>
          </cell>
        </row>
        <row r="323">
          <cell r="D323">
            <v>868454.16051328101</v>
          </cell>
        </row>
        <row r="324">
          <cell r="D324">
            <v>869340.45123838598</v>
          </cell>
        </row>
        <row r="325">
          <cell r="D325">
            <v>870226.71504768496</v>
          </cell>
        </row>
        <row r="326">
          <cell r="D326">
            <v>871112.95239568001</v>
          </cell>
        </row>
        <row r="327">
          <cell r="D327">
            <v>871999.16372919502</v>
          </cell>
        </row>
        <row r="328">
          <cell r="D328">
            <v>872885.34948751098</v>
          </cell>
        </row>
        <row r="329">
          <cell r="D329">
            <v>873771.51010249194</v>
          </cell>
        </row>
        <row r="330">
          <cell r="D330">
            <v>874657.64599870704</v>
          </cell>
        </row>
        <row r="331">
          <cell r="D331">
            <v>875543.75759355805</v>
          </cell>
        </row>
        <row r="332">
          <cell r="D332">
            <v>876429.845297397</v>
          </cell>
        </row>
        <row r="333">
          <cell r="D333">
            <v>877309.89745807298</v>
          </cell>
        </row>
        <row r="334">
          <cell r="D334">
            <v>878189.92652777303</v>
          </cell>
        </row>
        <row r="335">
          <cell r="D335">
            <v>879069.93289641</v>
          </cell>
        </row>
        <row r="336">
          <cell r="D336">
            <v>879949.91694731603</v>
          </cell>
        </row>
        <row r="337">
          <cell r="D337">
            <v>880829.87905734696</v>
          </cell>
        </row>
        <row r="338">
          <cell r="D338">
            <v>881709.819596997</v>
          </cell>
        </row>
        <row r="339">
          <cell r="D339">
            <v>882589.73893050302</v>
          </cell>
        </row>
        <row r="340">
          <cell r="D340">
            <v>883469.63741595298</v>
          </cell>
        </row>
        <row r="341">
          <cell r="D341">
            <v>884349.51540538797</v>
          </cell>
        </row>
        <row r="342">
          <cell r="D342">
            <v>885229.37324490095</v>
          </cell>
        </row>
        <row r="343">
          <cell r="D343">
            <v>886109.21127474704</v>
          </cell>
        </row>
        <row r="344">
          <cell r="D344">
            <v>886989.029829429</v>
          </cell>
        </row>
        <row r="345">
          <cell r="D345">
            <v>887863.77448601404</v>
          </cell>
        </row>
        <row r="346">
          <cell r="D346">
            <v>888738.50031959906</v>
          </cell>
        </row>
        <row r="347">
          <cell r="D347">
            <v>889613.20764802897</v>
          </cell>
        </row>
        <row r="348">
          <cell r="D348">
            <v>890487.89678378101</v>
          </cell>
        </row>
        <row r="349">
          <cell r="D349">
            <v>891362.56803405902</v>
          </cell>
        </row>
        <row r="350">
          <cell r="D350">
            <v>892237.22170087404</v>
          </cell>
        </row>
        <row r="351">
          <cell r="D351">
            <v>893111.858081143</v>
          </cell>
        </row>
        <row r="352">
          <cell r="D352">
            <v>893986.47746676602</v>
          </cell>
        </row>
        <row r="353">
          <cell r="D353">
            <v>894861.08014471398</v>
          </cell>
        </row>
        <row r="354">
          <cell r="D354">
            <v>895735.666397113</v>
          </cell>
        </row>
        <row r="355">
          <cell r="D355">
            <v>896610.23650132597</v>
          </cell>
        </row>
        <row r="356">
          <cell r="D356">
            <v>897484.790730029</v>
          </cell>
        </row>
        <row r="357">
          <cell r="D357">
            <v>898355.19175044098</v>
          </cell>
        </row>
        <row r="358">
          <cell r="D358">
            <v>899225.577426965</v>
          </cell>
        </row>
        <row r="359">
          <cell r="D359">
            <v>900095.94801869895</v>
          </cell>
        </row>
        <row r="360">
          <cell r="D360">
            <v>900966.30378036399</v>
          </cell>
        </row>
        <row r="361">
          <cell r="D361">
            <v>901836.64496238006</v>
          </cell>
        </row>
        <row r="362">
          <cell r="D362">
            <v>902706.97181093995</v>
          </cell>
        </row>
        <row r="363">
          <cell r="D363">
            <v>903577.28456807905</v>
          </cell>
        </row>
        <row r="364">
          <cell r="D364">
            <v>904447.58347174397</v>
          </cell>
        </row>
        <row r="365">
          <cell r="D365">
            <v>905317.86875586503</v>
          </cell>
        </row>
        <row r="366">
          <cell r="D366">
            <v>906188.14065042196</v>
          </cell>
        </row>
        <row r="367">
          <cell r="D367">
            <v>907058.39938150998</v>
          </cell>
        </row>
        <row r="368">
          <cell r="D368">
            <v>907928.64517141005</v>
          </cell>
        </row>
        <row r="369">
          <cell r="D369">
            <v>908800.55447503598</v>
          </cell>
        </row>
        <row r="370">
          <cell r="D370">
            <v>909672.45127083303</v>
          </cell>
        </row>
        <row r="371">
          <cell r="D371">
            <v>910544.33577000804</v>
          </cell>
        </row>
        <row r="372">
          <cell r="D372">
            <v>911416.20818019996</v>
          </cell>
        </row>
        <row r="373">
          <cell r="D373">
            <v>912288.06870554597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55">
          <cell r="D255">
            <v>1162299.74269337</v>
          </cell>
        </row>
        <row r="256">
          <cell r="D256">
            <v>1163272.2564582201</v>
          </cell>
        </row>
        <row r="257">
          <cell r="D257">
            <v>1164461.25897606</v>
          </cell>
        </row>
        <row r="258">
          <cell r="D258">
            <v>1165606.1886231699</v>
          </cell>
        </row>
        <row r="259">
          <cell r="D259">
            <v>1166978.27576272</v>
          </cell>
        </row>
        <row r="260">
          <cell r="D260">
            <v>1168303.1298755701</v>
          </cell>
        </row>
        <row r="261">
          <cell r="D261">
            <v>1169530.1962642199</v>
          </cell>
        </row>
        <row r="262">
          <cell r="D262">
            <v>1170636.6617410199</v>
          </cell>
        </row>
        <row r="263">
          <cell r="D263">
            <v>1171680.2050851099</v>
          </cell>
        </row>
        <row r="264">
          <cell r="D264">
            <v>1172356.4468214801</v>
          </cell>
        </row>
        <row r="265">
          <cell r="D265">
            <v>1173372.9042320901</v>
          </cell>
        </row>
        <row r="266">
          <cell r="D266">
            <v>1174336.92305307</v>
          </cell>
        </row>
        <row r="267">
          <cell r="D267">
            <v>1175457.18052779</v>
          </cell>
        </row>
        <row r="268">
          <cell r="D268">
            <v>1176573.00496111</v>
          </cell>
        </row>
        <row r="269">
          <cell r="D269">
            <v>1177747.2413944199</v>
          </cell>
        </row>
        <row r="270">
          <cell r="D270">
            <v>1178909.5254408601</v>
          </cell>
        </row>
        <row r="271">
          <cell r="D271">
            <v>1180133.1025332799</v>
          </cell>
        </row>
        <row r="272">
          <cell r="D272">
            <v>1181343.87383483</v>
          </cell>
        </row>
        <row r="273">
          <cell r="D273">
            <v>1182520.9762585</v>
          </cell>
        </row>
        <row r="274">
          <cell r="D274">
            <v>1183665.4599836799</v>
          </cell>
        </row>
        <row r="275">
          <cell r="D275">
            <v>1184792.9010987801</v>
          </cell>
        </row>
        <row r="276">
          <cell r="D276">
            <v>1185821.1022876</v>
          </cell>
        </row>
        <row r="277">
          <cell r="D277">
            <v>1186941.12776017</v>
          </cell>
        </row>
        <row r="278">
          <cell r="D278">
            <v>1188046.9416976599</v>
          </cell>
        </row>
        <row r="279">
          <cell r="D279">
            <v>1189194.8971458301</v>
          </cell>
        </row>
        <row r="280">
          <cell r="D280">
            <v>1190341.60490501</v>
          </cell>
        </row>
        <row r="281">
          <cell r="D281">
            <v>1191504.0362067299</v>
          </cell>
        </row>
        <row r="282">
          <cell r="D282">
            <v>1192663.18923347</v>
          </cell>
        </row>
        <row r="283">
          <cell r="D283">
            <v>1193838.8438302299</v>
          </cell>
        </row>
        <row r="284">
          <cell r="D284">
            <v>1195010.9896956501</v>
          </cell>
        </row>
        <row r="285">
          <cell r="D285">
            <v>1196163.7820532201</v>
          </cell>
        </row>
        <row r="286">
          <cell r="D286">
            <v>1197307.7152315001</v>
          </cell>
        </row>
        <row r="287">
          <cell r="D287">
            <v>1198446.99553702</v>
          </cell>
        </row>
        <row r="288">
          <cell r="D288">
            <v>1199559.4256836299</v>
          </cell>
        </row>
        <row r="289">
          <cell r="D289">
            <v>1200696.6023381799</v>
          </cell>
        </row>
        <row r="290">
          <cell r="D290">
            <v>1201829.89065501</v>
          </cell>
        </row>
        <row r="291">
          <cell r="D291">
            <v>1202974.50870987</v>
          </cell>
        </row>
        <row r="292">
          <cell r="D292">
            <v>1204118.73930274</v>
          </cell>
        </row>
        <row r="293">
          <cell r="D293">
            <v>1205267.1654969</v>
          </cell>
        </row>
        <row r="294">
          <cell r="D294">
            <v>1206414.6558761201</v>
          </cell>
        </row>
        <row r="295">
          <cell r="D295">
            <v>1207566.5519663999</v>
          </cell>
        </row>
        <row r="296">
          <cell r="D296">
            <v>1208717.4500116601</v>
          </cell>
        </row>
        <row r="297">
          <cell r="D297">
            <v>1209867.45085363</v>
          </cell>
        </row>
        <row r="298">
          <cell r="D298">
            <v>1211015.0087728</v>
          </cell>
        </row>
        <row r="299">
          <cell r="D299">
            <v>1212161.25967948</v>
          </cell>
        </row>
        <row r="300">
          <cell r="D300">
            <v>1213300.20922492</v>
          </cell>
        </row>
        <row r="301">
          <cell r="D301">
            <v>1214445.7910303499</v>
          </cell>
        </row>
        <row r="302">
          <cell r="D302">
            <v>1215590.2722916701</v>
          </cell>
        </row>
        <row r="303">
          <cell r="D303">
            <v>1216737.7626344799</v>
          </cell>
        </row>
        <row r="304">
          <cell r="D304">
            <v>1217885.0978449299</v>
          </cell>
        </row>
        <row r="305">
          <cell r="D305">
            <v>1219033.5155760299</v>
          </cell>
        </row>
        <row r="306">
          <cell r="D306">
            <v>1220181.63009708</v>
          </cell>
        </row>
        <row r="307">
          <cell r="D307">
            <v>1221330.88388307</v>
          </cell>
        </row>
        <row r="308">
          <cell r="D308">
            <v>1222479.81765825</v>
          </cell>
        </row>
        <row r="309">
          <cell r="D309">
            <v>1223638.0865620901</v>
          </cell>
        </row>
        <row r="310">
          <cell r="D310">
            <v>1224795.6452719399</v>
          </cell>
        </row>
        <row r="311">
          <cell r="D311">
            <v>1225952.80054126</v>
          </cell>
        </row>
        <row r="312">
          <cell r="D312">
            <v>1227107.9336053999</v>
          </cell>
        </row>
        <row r="313">
          <cell r="D313">
            <v>1228264.8072245601</v>
          </cell>
        </row>
        <row r="314">
          <cell r="D314">
            <v>1229421.3331663001</v>
          </cell>
        </row>
        <row r="315">
          <cell r="D315">
            <v>1230578.6212323499</v>
          </cell>
        </row>
        <row r="316">
          <cell r="D316">
            <v>1231735.8169326901</v>
          </cell>
        </row>
        <row r="317">
          <cell r="D317">
            <v>1232893.2544962501</v>
          </cell>
        </row>
        <row r="318">
          <cell r="D318">
            <v>1234050.55971028</v>
          </cell>
        </row>
        <row r="319">
          <cell r="D319">
            <v>1235208.12211564</v>
          </cell>
        </row>
        <row r="320">
          <cell r="D320">
            <v>1236365.54763882</v>
          </cell>
        </row>
        <row r="321">
          <cell r="D321">
            <v>1237534.07057819</v>
          </cell>
        </row>
        <row r="322">
          <cell r="D322">
            <v>1238702.3512712601</v>
          </cell>
        </row>
        <row r="323">
          <cell r="D323">
            <v>1239870.4725586299</v>
          </cell>
        </row>
        <row r="324">
          <cell r="D324">
            <v>1241037.9972970299</v>
          </cell>
        </row>
        <row r="325">
          <cell r="D325">
            <v>1242205.9416175501</v>
          </cell>
        </row>
        <row r="326">
          <cell r="D326">
            <v>1243373.74159773</v>
          </cell>
        </row>
        <row r="327">
          <cell r="D327">
            <v>1244541.6969403899</v>
          </cell>
        </row>
        <row r="328">
          <cell r="D328">
            <v>1245709.5768937001</v>
          </cell>
        </row>
        <row r="329">
          <cell r="D329">
            <v>1246877.47171796</v>
          </cell>
        </row>
        <row r="330">
          <cell r="D330">
            <v>1248045.2803596801</v>
          </cell>
        </row>
        <row r="331">
          <cell r="D331">
            <v>1249213.10801608</v>
          </cell>
        </row>
        <row r="332">
          <cell r="D332">
            <v>1250380.8482702801</v>
          </cell>
        </row>
        <row r="333">
          <cell r="D333">
            <v>1251555.7601465599</v>
          </cell>
        </row>
        <row r="334">
          <cell r="D334">
            <v>1252730.55617156</v>
          </cell>
        </row>
        <row r="335">
          <cell r="D335">
            <v>1253905.2587184799</v>
          </cell>
        </row>
        <row r="336">
          <cell r="D336">
            <v>1255079.74973947</v>
          </cell>
        </row>
        <row r="337">
          <cell r="D337">
            <v>1256254.30364173</v>
          </cell>
        </row>
        <row r="338">
          <cell r="D338">
            <v>1257428.7681408699</v>
          </cell>
        </row>
        <row r="339">
          <cell r="D339">
            <v>1258603.2241734499</v>
          </cell>
        </row>
        <row r="340">
          <cell r="D340">
            <v>1259777.60942743</v>
          </cell>
        </row>
        <row r="341">
          <cell r="D341">
            <v>1260951.94827965</v>
          </cell>
        </row>
        <row r="342">
          <cell r="D342">
            <v>1262126.2134429601</v>
          </cell>
        </row>
        <row r="343">
          <cell r="D343">
            <v>1263300.4333279</v>
          </cell>
        </row>
        <row r="344">
          <cell r="D344">
            <v>1264474.57919894</v>
          </cell>
        </row>
        <row r="345">
          <cell r="D345">
            <v>1265659.3722526501</v>
          </cell>
        </row>
        <row r="346">
          <cell r="D346">
            <v>1266844.0836141901</v>
          </cell>
        </row>
        <row r="347">
          <cell r="D347">
            <v>1268028.7193276</v>
          </cell>
        </row>
        <row r="348">
          <cell r="D348">
            <v>1269213.2475163799</v>
          </cell>
        </row>
        <row r="349">
          <cell r="D349">
            <v>1270397.74228607</v>
          </cell>
        </row>
        <row r="350">
          <cell r="D350">
            <v>1271582.16251463</v>
          </cell>
        </row>
        <row r="351">
          <cell r="D351">
            <v>1272766.5300610799</v>
          </cell>
        </row>
        <row r="352">
          <cell r="D352">
            <v>1273950.8281002999</v>
          </cell>
        </row>
        <row r="353">
          <cell r="D353">
            <v>1275135.0632174399</v>
          </cell>
        </row>
        <row r="354">
          <cell r="D354">
            <v>1276319.22804579</v>
          </cell>
        </row>
        <row r="355">
          <cell r="D355">
            <v>1277503.33025981</v>
          </cell>
        </row>
        <row r="356">
          <cell r="D356">
            <v>1278687.3621016699</v>
          </cell>
        </row>
        <row r="357">
          <cell r="D357">
            <v>1279883.8152506</v>
          </cell>
        </row>
        <row r="358">
          <cell r="D358">
            <v>1281080.19595824</v>
          </cell>
        </row>
        <row r="359">
          <cell r="D359">
            <v>1282276.5058589601</v>
          </cell>
        </row>
        <row r="360">
          <cell r="D360">
            <v>1283472.7363467501</v>
          </cell>
        </row>
        <row r="361">
          <cell r="D361">
            <v>1284668.9074359001</v>
          </cell>
        </row>
        <row r="362">
          <cell r="D362">
            <v>1285865.0080236399</v>
          </cell>
        </row>
        <row r="363">
          <cell r="D363">
            <v>1287061.0440151801</v>
          </cell>
        </row>
        <row r="364">
          <cell r="D364">
            <v>1288257.01086908</v>
          </cell>
        </row>
        <row r="365">
          <cell r="D365">
            <v>1289452.91036586</v>
          </cell>
        </row>
        <row r="366">
          <cell r="D366">
            <v>1290648.7405183299</v>
          </cell>
        </row>
        <row r="367">
          <cell r="D367">
            <v>1291844.50340115</v>
          </cell>
        </row>
        <row r="368">
          <cell r="D368">
            <v>1293040.1969215199</v>
          </cell>
        </row>
        <row r="369">
          <cell r="D369">
            <v>1294243.8541316099</v>
          </cell>
        </row>
        <row r="370">
          <cell r="D370">
            <v>1295447.4414248499</v>
          </cell>
        </row>
        <row r="371">
          <cell r="D371">
            <v>1296650.9592448</v>
          </cell>
        </row>
        <row r="372">
          <cell r="D372">
            <v>1297854.4052696</v>
          </cell>
        </row>
        <row r="373">
          <cell r="D373">
            <v>1299057.78490626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55">
          <cell r="D255">
            <v>959437.00511013798</v>
          </cell>
        </row>
        <row r="256">
          <cell r="D256">
            <v>960003.18258705002</v>
          </cell>
        </row>
        <row r="257">
          <cell r="D257">
            <v>960334.85343737097</v>
          </cell>
        </row>
        <row r="258">
          <cell r="D258">
            <v>960882.79571767198</v>
          </cell>
        </row>
        <row r="259">
          <cell r="D259">
            <v>961423.79785281105</v>
          </cell>
        </row>
        <row r="260">
          <cell r="D260">
            <v>961810.00435144</v>
          </cell>
        </row>
        <row r="261">
          <cell r="D261">
            <v>962289.93205463304</v>
          </cell>
        </row>
        <row r="262">
          <cell r="D262">
            <v>962865.81110827101</v>
          </cell>
        </row>
        <row r="263">
          <cell r="D263">
            <v>963390.19083595602</v>
          </cell>
        </row>
        <row r="264">
          <cell r="D264">
            <v>963416.19056778296</v>
          </cell>
        </row>
        <row r="265">
          <cell r="D265">
            <v>963717.32445238798</v>
          </cell>
        </row>
        <row r="266">
          <cell r="D266">
            <v>964061.81798889802</v>
          </cell>
        </row>
        <row r="267">
          <cell r="D267">
            <v>964453.93639313802</v>
          </cell>
        </row>
        <row r="268">
          <cell r="D268">
            <v>964907.75658973295</v>
          </cell>
        </row>
        <row r="269">
          <cell r="D269">
            <v>965295.83807412302</v>
          </cell>
        </row>
        <row r="270">
          <cell r="D270">
            <v>965747.581256437</v>
          </cell>
        </row>
        <row r="271">
          <cell r="D271">
            <v>966198.85408943798</v>
          </cell>
        </row>
        <row r="272">
          <cell r="D272">
            <v>966607.16365962196</v>
          </cell>
        </row>
        <row r="273">
          <cell r="D273">
            <v>967051.68775298703</v>
          </cell>
        </row>
        <row r="274">
          <cell r="D274">
            <v>967525.17866030196</v>
          </cell>
        </row>
        <row r="275">
          <cell r="D275">
            <v>967985.26232362597</v>
          </cell>
        </row>
        <row r="276">
          <cell r="D276">
            <v>968303.58537562296</v>
          </cell>
        </row>
        <row r="277">
          <cell r="D277">
            <v>968702.22678903304</v>
          </cell>
        </row>
        <row r="278">
          <cell r="D278">
            <v>969114.60167260596</v>
          </cell>
        </row>
        <row r="279">
          <cell r="D279">
            <v>969541.90377138101</v>
          </cell>
        </row>
        <row r="280">
          <cell r="D280">
            <v>969988.14497251296</v>
          </cell>
        </row>
        <row r="281">
          <cell r="D281">
            <v>970416.70172511705</v>
          </cell>
        </row>
        <row r="282">
          <cell r="D282">
            <v>970864.70204183995</v>
          </cell>
        </row>
        <row r="283">
          <cell r="D283">
            <v>971313.70255326596</v>
          </cell>
        </row>
        <row r="284">
          <cell r="D284">
            <v>971751.47416048602</v>
          </cell>
        </row>
        <row r="285">
          <cell r="D285">
            <v>972203.18310032599</v>
          </cell>
        </row>
        <row r="286">
          <cell r="D286">
            <v>972664.26468972501</v>
          </cell>
        </row>
        <row r="287">
          <cell r="D287">
            <v>973122.52589892899</v>
          </cell>
        </row>
        <row r="288">
          <cell r="D288">
            <v>973541.08569609805</v>
          </cell>
        </row>
        <row r="289">
          <cell r="D289">
            <v>973983.68890749395</v>
          </cell>
        </row>
        <row r="290">
          <cell r="D290">
            <v>974431.19226155197</v>
          </cell>
        </row>
        <row r="291">
          <cell r="D291">
            <v>974883.91542562202</v>
          </cell>
        </row>
        <row r="292">
          <cell r="D292">
            <v>975342.98784375598</v>
          </cell>
        </row>
        <row r="293">
          <cell r="D293">
            <v>975797.87119995104</v>
          </cell>
        </row>
        <row r="294">
          <cell r="D294">
            <v>976259.20517901203</v>
          </cell>
        </row>
        <row r="295">
          <cell r="D295">
            <v>976721.67288256099</v>
          </cell>
        </row>
        <row r="296">
          <cell r="D296">
            <v>977181.74232169497</v>
          </cell>
        </row>
        <row r="297">
          <cell r="D297">
            <v>977639.34765432496</v>
          </cell>
        </row>
        <row r="298">
          <cell r="D298">
            <v>978100.43094414205</v>
          </cell>
        </row>
        <row r="299">
          <cell r="D299">
            <v>978561.47200614295</v>
          </cell>
        </row>
        <row r="300">
          <cell r="D300">
            <v>979011.86205254705</v>
          </cell>
        </row>
        <row r="301">
          <cell r="D301">
            <v>979469.88705986796</v>
          </cell>
        </row>
        <row r="302">
          <cell r="D302">
            <v>979930.03245315899</v>
          </cell>
        </row>
        <row r="303">
          <cell r="D303">
            <v>980392.37278989004</v>
          </cell>
        </row>
        <row r="304">
          <cell r="D304">
            <v>980857.21556806297</v>
          </cell>
        </row>
        <row r="305">
          <cell r="D305">
            <v>981321.518340935</v>
          </cell>
        </row>
        <row r="306">
          <cell r="D306">
            <v>981788.32023722201</v>
          </cell>
        </row>
        <row r="307">
          <cell r="D307">
            <v>982256.07890294399</v>
          </cell>
        </row>
        <row r="308">
          <cell r="D308">
            <v>982723.76489135902</v>
          </cell>
        </row>
        <row r="309">
          <cell r="D309">
            <v>983180.98181422602</v>
          </cell>
        </row>
        <row r="310">
          <cell r="D310">
            <v>983639.78398967104</v>
          </cell>
        </row>
        <row r="311">
          <cell r="D311">
            <v>984099.14643921505</v>
          </cell>
        </row>
        <row r="312">
          <cell r="D312">
            <v>984556.00906256901</v>
          </cell>
        </row>
        <row r="313">
          <cell r="D313">
            <v>985015.60911056097</v>
          </cell>
        </row>
        <row r="314">
          <cell r="D314">
            <v>985476.34992605203</v>
          </cell>
        </row>
        <row r="315">
          <cell r="D315">
            <v>985938.24006727</v>
          </cell>
        </row>
        <row r="316">
          <cell r="D316">
            <v>986401.35529086203</v>
          </cell>
        </row>
        <row r="317">
          <cell r="D317">
            <v>986864.80973308603</v>
          </cell>
        </row>
        <row r="318">
          <cell r="D318">
            <v>987329.46412612998</v>
          </cell>
        </row>
        <row r="319">
          <cell r="D319">
            <v>987794.86393609305</v>
          </cell>
        </row>
        <row r="320">
          <cell r="D320">
            <v>988260.70218988601</v>
          </cell>
        </row>
        <row r="321">
          <cell r="D321">
            <v>988736.68643434299</v>
          </cell>
        </row>
        <row r="322">
          <cell r="D322">
            <v>989213.56326510501</v>
          </cell>
        </row>
        <row r="323">
          <cell r="D323">
            <v>989691.02779657196</v>
          </cell>
        </row>
        <row r="324">
          <cell r="D324">
            <v>990168.19102127897</v>
          </cell>
        </row>
        <row r="325">
          <cell r="D325">
            <v>990646.54673236795</v>
          </cell>
        </row>
        <row r="326">
          <cell r="D326">
            <v>991125.626636512</v>
          </cell>
        </row>
        <row r="327">
          <cell r="D327">
            <v>991605.42360885104</v>
          </cell>
        </row>
        <row r="328">
          <cell r="D328">
            <v>992085.95005178603</v>
          </cell>
        </row>
        <row r="329">
          <cell r="D329">
            <v>992566.94246814901</v>
          </cell>
        </row>
        <row r="330">
          <cell r="D330">
            <v>993048.63910932501</v>
          </cell>
        </row>
        <row r="331">
          <cell r="D331">
            <v>993530.90076837898</v>
          </cell>
        </row>
        <row r="332">
          <cell r="D332">
            <v>994013.630819813</v>
          </cell>
        </row>
        <row r="333">
          <cell r="D333">
            <v>994495.84422508895</v>
          </cell>
        </row>
        <row r="334">
          <cell r="D334">
            <v>994978.64007879398</v>
          </cell>
        </row>
        <row r="335">
          <cell r="D335">
            <v>995461.92295469099</v>
          </cell>
        </row>
        <row r="336">
          <cell r="D336">
            <v>995945.42988863005</v>
          </cell>
        </row>
        <row r="337">
          <cell r="D337">
            <v>996429.582313978</v>
          </cell>
        </row>
        <row r="338">
          <cell r="D338">
            <v>996914.23844002897</v>
          </cell>
        </row>
        <row r="339">
          <cell r="D339">
            <v>997399.389075674</v>
          </cell>
        </row>
        <row r="340">
          <cell r="D340">
            <v>997885.03080960701</v>
          </cell>
        </row>
        <row r="341">
          <cell r="D341">
            <v>998371.081175506</v>
          </cell>
        </row>
        <row r="342">
          <cell r="D342">
            <v>998857.601946546</v>
          </cell>
        </row>
        <row r="343">
          <cell r="D343">
            <v>999344.54667065502</v>
          </cell>
        </row>
        <row r="344">
          <cell r="D344">
            <v>999831.88127938902</v>
          </cell>
        </row>
        <row r="345">
          <cell r="D345">
            <v>1000320.14915329</v>
          </cell>
        </row>
        <row r="346">
          <cell r="D346">
            <v>1000808.82747151</v>
          </cell>
        </row>
        <row r="347">
          <cell r="D347">
            <v>1001297.88295725</v>
          </cell>
        </row>
        <row r="348">
          <cell r="D348">
            <v>1001787.23436782</v>
          </cell>
        </row>
        <row r="349">
          <cell r="D349">
            <v>1002276.9971211</v>
          </cell>
        </row>
        <row r="350">
          <cell r="D350">
            <v>1002767.12504255</v>
          </cell>
        </row>
        <row r="351">
          <cell r="D351">
            <v>1003257.61016502</v>
          </cell>
        </row>
        <row r="352">
          <cell r="D352">
            <v>1003748.4463097</v>
          </cell>
        </row>
        <row r="353">
          <cell r="D353">
            <v>1004239.60472309</v>
          </cell>
        </row>
        <row r="354">
          <cell r="D354">
            <v>1004731.09819204</v>
          </cell>
        </row>
        <row r="355">
          <cell r="D355">
            <v>1005222.90854657</v>
          </cell>
        </row>
        <row r="356">
          <cell r="D356">
            <v>1005715.02128934</v>
          </cell>
        </row>
        <row r="357">
          <cell r="D357">
            <v>1006221.49687855</v>
          </cell>
        </row>
        <row r="358">
          <cell r="D358">
            <v>1006728.27166915</v>
          </cell>
        </row>
        <row r="359">
          <cell r="D359">
            <v>1007235.33172466</v>
          </cell>
        </row>
        <row r="360">
          <cell r="D360">
            <v>1007742.64944122</v>
          </cell>
        </row>
        <row r="361">
          <cell r="D361">
            <v>1008250.25378855</v>
          </cell>
        </row>
        <row r="362">
          <cell r="D362">
            <v>1008758.12743656</v>
          </cell>
        </row>
        <row r="363">
          <cell r="D363">
            <v>1009266.2641246</v>
          </cell>
        </row>
        <row r="364">
          <cell r="D364">
            <v>1009774.65820156</v>
          </cell>
        </row>
        <row r="365">
          <cell r="D365">
            <v>1010283.29762771</v>
          </cell>
        </row>
        <row r="366">
          <cell r="D366">
            <v>1010792.18238291</v>
          </cell>
        </row>
        <row r="367">
          <cell r="D367">
            <v>1011301.3036470501</v>
          </cell>
        </row>
        <row r="368">
          <cell r="D368">
            <v>1011810.65374167</v>
          </cell>
        </row>
        <row r="369">
          <cell r="D369">
            <v>1012319.02763166</v>
          </cell>
        </row>
        <row r="370">
          <cell r="D370">
            <v>1012827.6226585601</v>
          </cell>
        </row>
        <row r="371">
          <cell r="D371">
            <v>1013336.4315536401</v>
          </cell>
        </row>
        <row r="372">
          <cell r="D372">
            <v>1013845.44320256</v>
          </cell>
        </row>
        <row r="373">
          <cell r="D373">
            <v>1014354.6628129201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55">
          <cell r="D255">
            <v>1132808.3214211799</v>
          </cell>
        </row>
        <row r="256">
          <cell r="D256">
            <v>1134263.8519768899</v>
          </cell>
        </row>
        <row r="257">
          <cell r="D257">
            <v>1135333.77988596</v>
          </cell>
        </row>
        <row r="258">
          <cell r="D258">
            <v>1136452.6118990199</v>
          </cell>
        </row>
        <row r="259">
          <cell r="D259">
            <v>1138112.9352213801</v>
          </cell>
        </row>
        <row r="260">
          <cell r="D260">
            <v>1139605.0386371999</v>
          </cell>
        </row>
        <row r="261">
          <cell r="D261">
            <v>1141589.3807633</v>
          </cell>
        </row>
        <row r="262">
          <cell r="D262">
            <v>1142869.3913483</v>
          </cell>
        </row>
        <row r="263">
          <cell r="D263">
            <v>1144639.9191282601</v>
          </cell>
        </row>
        <row r="264">
          <cell r="D264">
            <v>1146115.6710457299</v>
          </cell>
        </row>
        <row r="265">
          <cell r="D265">
            <v>1148029.68780424</v>
          </cell>
        </row>
        <row r="266">
          <cell r="D266">
            <v>1149567.0175379501</v>
          </cell>
        </row>
        <row r="267">
          <cell r="D267">
            <v>1151387.6843485599</v>
          </cell>
        </row>
        <row r="268">
          <cell r="D268">
            <v>1152761.12936289</v>
          </cell>
        </row>
        <row r="269">
          <cell r="D269">
            <v>1153881.4398651</v>
          </cell>
        </row>
        <row r="270">
          <cell r="D270">
            <v>1155035.29296084</v>
          </cell>
        </row>
        <row r="271">
          <cell r="D271">
            <v>1156547.6908277899</v>
          </cell>
        </row>
        <row r="272">
          <cell r="D272">
            <v>1157950.30261563</v>
          </cell>
        </row>
        <row r="273">
          <cell r="D273">
            <v>1159663.2744372101</v>
          </cell>
        </row>
        <row r="274">
          <cell r="D274">
            <v>1160912.6511494101</v>
          </cell>
        </row>
        <row r="275">
          <cell r="D275">
            <v>1162486.8233771301</v>
          </cell>
        </row>
        <row r="276">
          <cell r="D276">
            <v>1163867.5905027799</v>
          </cell>
        </row>
        <row r="277">
          <cell r="D277">
            <v>1165538.62150224</v>
          </cell>
        </row>
        <row r="278">
          <cell r="D278">
            <v>1166962.14672492</v>
          </cell>
        </row>
        <row r="279">
          <cell r="D279">
            <v>1168573.6565455501</v>
          </cell>
        </row>
        <row r="280">
          <cell r="D280">
            <v>1169891.0690331</v>
          </cell>
        </row>
        <row r="281">
          <cell r="D281">
            <v>1171042.4284246301</v>
          </cell>
        </row>
        <row r="282">
          <cell r="D282">
            <v>1172216.8746986799</v>
          </cell>
        </row>
        <row r="283">
          <cell r="D283">
            <v>1173628.83709474</v>
          </cell>
        </row>
        <row r="284">
          <cell r="D284">
            <v>1174969.26646229</v>
          </cell>
        </row>
        <row r="285">
          <cell r="D285">
            <v>1176524.0774705401</v>
          </cell>
        </row>
        <row r="286">
          <cell r="D286">
            <v>1177773.8526775199</v>
          </cell>
        </row>
        <row r="287">
          <cell r="D287">
            <v>1179238.7891794201</v>
          </cell>
        </row>
        <row r="288">
          <cell r="D288">
            <v>1180576.9334094001</v>
          </cell>
        </row>
        <row r="289">
          <cell r="D289">
            <v>1182107.41356951</v>
          </cell>
        </row>
        <row r="290">
          <cell r="D290">
            <v>1183475.3644576001</v>
          </cell>
        </row>
        <row r="291">
          <cell r="D291">
            <v>1184968.12466182</v>
          </cell>
        </row>
        <row r="292">
          <cell r="D292">
            <v>1186267.57529115</v>
          </cell>
        </row>
        <row r="293">
          <cell r="D293">
            <v>1187458.18820336</v>
          </cell>
        </row>
        <row r="294">
          <cell r="D294">
            <v>1188664.74956127</v>
          </cell>
        </row>
        <row r="295">
          <cell r="D295">
            <v>1190028.7330008601</v>
          </cell>
        </row>
        <row r="296">
          <cell r="D296">
            <v>1191346.1965798601</v>
          </cell>
        </row>
        <row r="297">
          <cell r="D297">
            <v>1192812.52560669</v>
          </cell>
        </row>
        <row r="298">
          <cell r="D298">
            <v>1194078.2265155499</v>
          </cell>
        </row>
        <row r="299">
          <cell r="D299">
            <v>1195486.5347017201</v>
          </cell>
        </row>
        <row r="300">
          <cell r="D300">
            <v>1196811.7978437501</v>
          </cell>
        </row>
        <row r="301">
          <cell r="D301">
            <v>1198264.57722607</v>
          </cell>
        </row>
        <row r="302">
          <cell r="D302">
            <v>1199610.70152306</v>
          </cell>
        </row>
        <row r="303">
          <cell r="D303">
            <v>1201039.75640845</v>
          </cell>
        </row>
        <row r="304">
          <cell r="D304">
            <v>1202341.81819816</v>
          </cell>
        </row>
        <row r="305">
          <cell r="D305">
            <v>1203572.6120905001</v>
          </cell>
        </row>
        <row r="306">
          <cell r="D306">
            <v>1204814.4649006401</v>
          </cell>
        </row>
        <row r="307">
          <cell r="D307">
            <v>1206160.7149436499</v>
          </cell>
        </row>
        <row r="308">
          <cell r="D308">
            <v>1207476.7791818599</v>
          </cell>
        </row>
        <row r="309">
          <cell r="D309">
            <v>1208895.8530182</v>
          </cell>
        </row>
        <row r="310">
          <cell r="D310">
            <v>1210183.0291035301</v>
          </cell>
        </row>
        <row r="311">
          <cell r="D311">
            <v>1211564.77894273</v>
          </cell>
        </row>
        <row r="312">
          <cell r="D312">
            <v>1212892.19509611</v>
          </cell>
        </row>
        <row r="313">
          <cell r="D313">
            <v>1214304.2049124199</v>
          </cell>
        </row>
        <row r="314">
          <cell r="D314">
            <v>1215646.2802375299</v>
          </cell>
        </row>
        <row r="315">
          <cell r="D315">
            <v>1217043.5082306899</v>
          </cell>
        </row>
        <row r="316">
          <cell r="D316">
            <v>1218357.3609923499</v>
          </cell>
        </row>
        <row r="317">
          <cell r="D317">
            <v>1219624.59865591</v>
          </cell>
        </row>
        <row r="318">
          <cell r="D318">
            <v>1220899.5346069001</v>
          </cell>
        </row>
        <row r="319">
          <cell r="D319">
            <v>1222243.74837544</v>
          </cell>
        </row>
        <row r="320">
          <cell r="D320">
            <v>1223568.4263508101</v>
          </cell>
        </row>
        <row r="321">
          <cell r="D321">
            <v>1224959.1131490101</v>
          </cell>
        </row>
        <row r="322">
          <cell r="D322">
            <v>1226263.13180409</v>
          </cell>
        </row>
        <row r="323">
          <cell r="D323">
            <v>1227629.91034305</v>
          </cell>
        </row>
        <row r="324">
          <cell r="D324">
            <v>1228961.18408671</v>
          </cell>
        </row>
        <row r="325">
          <cell r="D325">
            <v>1230348.6156639501</v>
          </cell>
        </row>
        <row r="326">
          <cell r="D326">
            <v>1231690.2319777601</v>
          </cell>
        </row>
        <row r="327">
          <cell r="D327">
            <v>1233068.5636284901</v>
          </cell>
        </row>
        <row r="328">
          <cell r="D328">
            <v>1234392.1956281101</v>
          </cell>
        </row>
        <row r="329">
          <cell r="D329">
            <v>1235685.37656674</v>
          </cell>
        </row>
        <row r="330">
          <cell r="D330">
            <v>1236983.9376848501</v>
          </cell>
        </row>
        <row r="331">
          <cell r="D331">
            <v>1238328.5049453301</v>
          </cell>
        </row>
        <row r="332">
          <cell r="D332">
            <v>1239660.4679213001</v>
          </cell>
        </row>
        <row r="333">
          <cell r="D333">
            <v>1241032.5958368999</v>
          </cell>
        </row>
        <row r="334">
          <cell r="D334">
            <v>1242347.8088885001</v>
          </cell>
        </row>
        <row r="335">
          <cell r="D335">
            <v>1243704.7003184101</v>
          </cell>
        </row>
        <row r="336">
          <cell r="D336">
            <v>1245038.42407465</v>
          </cell>
        </row>
        <row r="337">
          <cell r="D337">
            <v>1246409.4573426</v>
          </cell>
        </row>
        <row r="338">
          <cell r="D338">
            <v>1247750.5073772001</v>
          </cell>
        </row>
        <row r="339">
          <cell r="D339">
            <v>1249116.02590693</v>
          </cell>
        </row>
        <row r="340">
          <cell r="D340">
            <v>1250445.6872137601</v>
          </cell>
        </row>
        <row r="341">
          <cell r="D341">
            <v>1251755.48605599</v>
          </cell>
        </row>
        <row r="342">
          <cell r="D342">
            <v>1253069.06011004</v>
          </cell>
        </row>
        <row r="343">
          <cell r="D343">
            <v>1254413.2109689801</v>
          </cell>
        </row>
        <row r="344">
          <cell r="D344">
            <v>1255749.2594552001</v>
          </cell>
        </row>
        <row r="345">
          <cell r="D345">
            <v>1257123.58695306</v>
          </cell>
        </row>
        <row r="346">
          <cell r="D346">
            <v>1258460.5637654699</v>
          </cell>
        </row>
        <row r="347">
          <cell r="D347">
            <v>1259825.2415495</v>
          </cell>
        </row>
        <row r="348">
          <cell r="D348">
            <v>1261174.8270445601</v>
          </cell>
        </row>
        <row r="349">
          <cell r="D349">
            <v>1262549.22134584</v>
          </cell>
        </row>
        <row r="350">
          <cell r="D350">
            <v>1263904.0169710999</v>
          </cell>
        </row>
        <row r="351">
          <cell r="D351">
            <v>1265275.1393496899</v>
          </cell>
        </row>
        <row r="352">
          <cell r="D352">
            <v>1266622.77838831</v>
          </cell>
        </row>
        <row r="353">
          <cell r="D353">
            <v>1267957.4839826101</v>
          </cell>
        </row>
        <row r="354">
          <cell r="D354">
            <v>1269294.8492898301</v>
          </cell>
        </row>
        <row r="355">
          <cell r="D355">
            <v>1270652.5552678399</v>
          </cell>
        </row>
        <row r="356">
          <cell r="D356">
            <v>1272005.0756376099</v>
          </cell>
        </row>
        <row r="357">
          <cell r="D357">
            <v>1273385.9676369301</v>
          </cell>
        </row>
        <row r="358">
          <cell r="D358">
            <v>1274742.3670451699</v>
          </cell>
        </row>
        <row r="359">
          <cell r="D359">
            <v>1276117.19440284</v>
          </cell>
        </row>
        <row r="360">
          <cell r="D360">
            <v>1277482.20912221</v>
          </cell>
        </row>
        <row r="361">
          <cell r="D361">
            <v>1278863.73637594</v>
          </cell>
        </row>
        <row r="362">
          <cell r="D362">
            <v>1280232.47060305</v>
          </cell>
        </row>
        <row r="363">
          <cell r="D363">
            <v>1281612.1138055499</v>
          </cell>
        </row>
        <row r="364">
          <cell r="D364">
            <v>1282976.3941579401</v>
          </cell>
        </row>
        <row r="365">
          <cell r="D365">
            <v>1284332.2698315701</v>
          </cell>
        </row>
        <row r="366">
          <cell r="D366">
            <v>1285690.0268570101</v>
          </cell>
        </row>
        <row r="367">
          <cell r="D367">
            <v>1287061.3289683501</v>
          </cell>
        </row>
        <row r="368">
          <cell r="D368">
            <v>1288429.32977763</v>
          </cell>
        </row>
        <row r="369">
          <cell r="D369">
            <v>1289822.2208020301</v>
          </cell>
        </row>
        <row r="370">
          <cell r="D370">
            <v>1291199.0651990599</v>
          </cell>
        </row>
        <row r="371">
          <cell r="D371">
            <v>1292588.18125764</v>
          </cell>
        </row>
        <row r="372">
          <cell r="D372">
            <v>1293970.9318288099</v>
          </cell>
        </row>
        <row r="373">
          <cell r="D373">
            <v>1295364.68491532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Peak"/>
      <sheetName val="Winter NCP-CP Ratio"/>
      <sheetName val="WP Graphs vs Prior Year"/>
      <sheetName val="Winter CP Comparison"/>
      <sheetName val="Winter NCP Comparison"/>
      <sheetName val="P80 Winter CP-NCP"/>
      <sheetName val="P95 Winter CP-NCP"/>
      <sheetName val="Summer Peak"/>
      <sheetName val="Summer NCP-CP Ratio"/>
      <sheetName val="SP Graphs vs Prior Year"/>
      <sheetName val="Summer CP Comparison"/>
      <sheetName val="Summer NCP Comparison"/>
      <sheetName val="P80 Summer CP-NCP"/>
      <sheetName val="P95 Summer CP-NCP"/>
      <sheetName val="P80 SE Fla Summer CP-NCP"/>
    </sheetNames>
    <sheetDataSet>
      <sheetData sheetId="0">
        <row r="8">
          <cell r="F8">
            <v>5188942.5</v>
          </cell>
        </row>
        <row r="9">
          <cell r="F9">
            <v>5238590.666666666</v>
          </cell>
        </row>
        <row r="10">
          <cell r="F10">
            <v>5301692.583333333</v>
          </cell>
        </row>
        <row r="11">
          <cell r="F11">
            <v>5367753.166666667</v>
          </cell>
        </row>
        <row r="12">
          <cell r="F12">
            <v>5431123.75</v>
          </cell>
        </row>
        <row r="13">
          <cell r="F13">
            <v>5492698.916666667</v>
          </cell>
        </row>
        <row r="14">
          <cell r="F14">
            <v>5555051.416666666</v>
          </cell>
        </row>
        <row r="15">
          <cell r="F15">
            <v>5618195.916666667</v>
          </cell>
        </row>
        <row r="16">
          <cell r="F16">
            <v>5681335.916666667</v>
          </cell>
        </row>
        <row r="17">
          <cell r="F17">
            <v>5744316.833333334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H256"/>
  <sheetViews>
    <sheetView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A2"/>
    </sheetView>
  </sheetViews>
  <sheetFormatPr defaultRowHeight="15" x14ac:dyDescent="0.25"/>
  <cols>
    <col min="1" max="2" width="9.140625" style="1"/>
    <col min="3" max="7" width="14.28515625" style="1" customWidth="1"/>
    <col min="8" max="16384" width="9.140625" style="1"/>
  </cols>
  <sheetData>
    <row r="1" spans="1:7" x14ac:dyDescent="0.25">
      <c r="A1" s="31" t="s">
        <v>23</v>
      </c>
    </row>
    <row r="2" spans="1:7" x14ac:dyDescent="0.25">
      <c r="A2" s="31" t="s">
        <v>22</v>
      </c>
    </row>
    <row r="3" spans="1:7" x14ac:dyDescent="0.25">
      <c r="A3" s="1" t="s">
        <v>0</v>
      </c>
      <c r="B3" s="1" t="s">
        <v>1</v>
      </c>
      <c r="C3" s="9" t="s">
        <v>3</v>
      </c>
      <c r="D3" s="9" t="s">
        <v>4</v>
      </c>
      <c r="E3" s="9" t="s">
        <v>2</v>
      </c>
      <c r="F3" s="9" t="s">
        <v>5</v>
      </c>
      <c r="G3" s="9" t="s">
        <v>6</v>
      </c>
    </row>
    <row r="4" spans="1:7" x14ac:dyDescent="0.25">
      <c r="A4" s="1">
        <v>2000</v>
      </c>
      <c r="B4" s="1">
        <v>1</v>
      </c>
      <c r="C4" s="2">
        <f>'[1]Division - Monthly'!$I425</f>
        <v>805934</v>
      </c>
      <c r="D4" s="2">
        <f>'[1]Division - Monthly'!$R425</f>
        <v>554349</v>
      </c>
      <c r="E4" s="2">
        <f>'[1]Division - Monthly'!$AA425</f>
        <v>889367</v>
      </c>
      <c r="F4" s="2">
        <f>'[1]Division - Monthly'!$AJ425</f>
        <v>816103</v>
      </c>
      <c r="G4" s="2">
        <f>'[1]Division - Monthly'!$AS425</f>
        <v>748072</v>
      </c>
    </row>
    <row r="5" spans="1:7" x14ac:dyDescent="0.25">
      <c r="A5" s="1">
        <v>2000</v>
      </c>
      <c r="B5" s="1">
        <v>2</v>
      </c>
      <c r="C5" s="2">
        <f>'[1]Division - Monthly'!$I426</f>
        <v>809428</v>
      </c>
      <c r="D5" s="2">
        <f>'[1]Division - Monthly'!$R426</f>
        <v>555351</v>
      </c>
      <c r="E5" s="2">
        <f>'[1]Division - Monthly'!$AA426</f>
        <v>891159</v>
      </c>
      <c r="F5" s="2">
        <f>'[1]Division - Monthly'!$AJ426</f>
        <v>819066</v>
      </c>
      <c r="G5" s="2">
        <f>'[1]Division - Monthly'!$AS426</f>
        <v>752370</v>
      </c>
    </row>
    <row r="6" spans="1:7" x14ac:dyDescent="0.25">
      <c r="A6" s="1">
        <v>2000</v>
      </c>
      <c r="B6" s="1">
        <v>3</v>
      </c>
      <c r="C6" s="2">
        <f>'[1]Division - Monthly'!$I427</f>
        <v>811706</v>
      </c>
      <c r="D6" s="2">
        <f>'[1]Division - Monthly'!$R427</f>
        <v>557123</v>
      </c>
      <c r="E6" s="2">
        <f>'[1]Division - Monthly'!$AA427</f>
        <v>893320</v>
      </c>
      <c r="F6" s="2">
        <f>'[1]Division - Monthly'!$AJ427</f>
        <v>820894</v>
      </c>
      <c r="G6" s="2">
        <f>'[1]Division - Monthly'!$AS427</f>
        <v>756244</v>
      </c>
    </row>
    <row r="7" spans="1:7" x14ac:dyDescent="0.25">
      <c r="A7" s="1">
        <v>2000</v>
      </c>
      <c r="B7" s="1">
        <v>4</v>
      </c>
      <c r="C7" s="2">
        <f>'[1]Division - Monthly'!$I428</f>
        <v>812743</v>
      </c>
      <c r="D7" s="2">
        <f>'[1]Division - Monthly'!$R428</f>
        <v>558003</v>
      </c>
      <c r="E7" s="2">
        <f>'[1]Division - Monthly'!$AA428</f>
        <v>894556</v>
      </c>
      <c r="F7" s="2">
        <f>'[1]Division - Monthly'!$AJ428</f>
        <v>822477</v>
      </c>
      <c r="G7" s="2">
        <f>'[1]Division - Monthly'!$AS428</f>
        <v>756267</v>
      </c>
    </row>
    <row r="8" spans="1:7" x14ac:dyDescent="0.25">
      <c r="A8" s="1">
        <v>2000</v>
      </c>
      <c r="B8" s="1">
        <v>5</v>
      </c>
      <c r="C8" s="2">
        <f>'[1]Division - Monthly'!$I429</f>
        <v>811587</v>
      </c>
      <c r="D8" s="2">
        <f>'[1]Division - Monthly'!$R429</f>
        <v>558047</v>
      </c>
      <c r="E8" s="2">
        <f>'[1]Division - Monthly'!$AA429</f>
        <v>895775</v>
      </c>
      <c r="F8" s="2">
        <f>'[1]Division - Monthly'!$AJ429</f>
        <v>821239</v>
      </c>
      <c r="G8" s="2">
        <f>'[1]Division - Monthly'!$AS429</f>
        <v>750884</v>
      </c>
    </row>
    <row r="9" spans="1:7" x14ac:dyDescent="0.25">
      <c r="A9" s="1">
        <v>2000</v>
      </c>
      <c r="B9" s="1">
        <v>6</v>
      </c>
      <c r="C9" s="2">
        <f>'[1]Division - Monthly'!$I430</f>
        <v>812201</v>
      </c>
      <c r="D9" s="2">
        <f>'[1]Division - Monthly'!$R430</f>
        <v>558799</v>
      </c>
      <c r="E9" s="2">
        <f>'[1]Division - Monthly'!$AA430</f>
        <v>896484</v>
      </c>
      <c r="F9" s="2">
        <f>'[1]Division - Monthly'!$AJ430</f>
        <v>821363</v>
      </c>
      <c r="G9" s="2">
        <f>'[1]Division - Monthly'!$AS430</f>
        <v>750080</v>
      </c>
    </row>
    <row r="10" spans="1:7" x14ac:dyDescent="0.25">
      <c r="A10" s="1">
        <v>2000</v>
      </c>
      <c r="B10" s="1">
        <v>7</v>
      </c>
      <c r="C10" s="2">
        <f>'[1]Division - Monthly'!$I431</f>
        <v>812703</v>
      </c>
      <c r="D10" s="2">
        <f>'[1]Division - Monthly'!$R431</f>
        <v>559618</v>
      </c>
      <c r="E10" s="2">
        <f>'[1]Division - Monthly'!$AA431</f>
        <v>897437</v>
      </c>
      <c r="F10" s="2">
        <f>'[1]Division - Monthly'!$AJ431</f>
        <v>821878</v>
      </c>
      <c r="G10" s="2">
        <f>'[1]Division - Monthly'!$AS431</f>
        <v>750514</v>
      </c>
    </row>
    <row r="11" spans="1:7" x14ac:dyDescent="0.25">
      <c r="A11" s="1">
        <v>2000</v>
      </c>
      <c r="B11" s="1">
        <v>8</v>
      </c>
      <c r="C11" s="2">
        <f>'[1]Division - Monthly'!$I432</f>
        <v>814157</v>
      </c>
      <c r="D11" s="2">
        <f>'[1]Division - Monthly'!$R432</f>
        <v>561332</v>
      </c>
      <c r="E11" s="2">
        <f>'[1]Division - Monthly'!$AA432</f>
        <v>898140</v>
      </c>
      <c r="F11" s="2">
        <f>'[1]Division - Monthly'!$AJ432</f>
        <v>823962</v>
      </c>
      <c r="G11" s="2">
        <f>'[1]Division - Monthly'!$AS432</f>
        <v>752609</v>
      </c>
    </row>
    <row r="12" spans="1:7" x14ac:dyDescent="0.25">
      <c r="A12" s="1">
        <v>2000</v>
      </c>
      <c r="B12" s="1">
        <v>9</v>
      </c>
      <c r="C12" s="2">
        <f>'[1]Division - Monthly'!$I433</f>
        <v>815434</v>
      </c>
      <c r="D12" s="2">
        <f>'[1]Division - Monthly'!$R433</f>
        <v>562323</v>
      </c>
      <c r="E12" s="2">
        <f>'[1]Division - Monthly'!$AA433</f>
        <v>900400</v>
      </c>
      <c r="F12" s="2">
        <f>'[1]Division - Monthly'!$AJ433</f>
        <v>824177</v>
      </c>
      <c r="G12" s="2">
        <f>'[1]Division - Monthly'!$AS433</f>
        <v>754831</v>
      </c>
    </row>
    <row r="13" spans="1:7" x14ac:dyDescent="0.25">
      <c r="A13" s="1">
        <v>2000</v>
      </c>
      <c r="B13" s="1">
        <v>10</v>
      </c>
      <c r="C13" s="2">
        <f>'[1]Division - Monthly'!$I434</f>
        <v>817121</v>
      </c>
      <c r="D13" s="2">
        <f>'[1]Division - Monthly'!$R434</f>
        <v>563291</v>
      </c>
      <c r="E13" s="2">
        <f>'[1]Division - Monthly'!$AA434</f>
        <v>900549</v>
      </c>
      <c r="F13" s="2">
        <f>'[1]Division - Monthly'!$AJ434</f>
        <v>824937</v>
      </c>
      <c r="G13" s="2">
        <f>'[1]Division - Monthly'!$AS434</f>
        <v>758320</v>
      </c>
    </row>
    <row r="14" spans="1:7" x14ac:dyDescent="0.25">
      <c r="A14" s="1">
        <v>2000</v>
      </c>
      <c r="B14" s="1">
        <v>11</v>
      </c>
      <c r="C14" s="2">
        <f>'[1]Division - Monthly'!$I435</f>
        <v>820043</v>
      </c>
      <c r="D14" s="2">
        <f>'[1]Division - Monthly'!$R435</f>
        <v>564679</v>
      </c>
      <c r="E14" s="2">
        <f>'[1]Division - Monthly'!$AA435</f>
        <v>900653</v>
      </c>
      <c r="F14" s="2">
        <f>'[1]Division - Monthly'!$AJ435</f>
        <v>826433</v>
      </c>
      <c r="G14" s="2">
        <f>'[1]Division - Monthly'!$AS435</f>
        <v>763617</v>
      </c>
    </row>
    <row r="15" spans="1:7" x14ac:dyDescent="0.25">
      <c r="A15" s="1">
        <v>2000</v>
      </c>
      <c r="B15" s="1">
        <v>12</v>
      </c>
      <c r="C15" s="2">
        <f>'[1]Division - Monthly'!$I436</f>
        <v>822926</v>
      </c>
      <c r="D15" s="2">
        <f>'[1]Division - Monthly'!$R436</f>
        <v>566485</v>
      </c>
      <c r="E15" s="2">
        <f>'[1]Division - Monthly'!$AA436</f>
        <v>902987</v>
      </c>
      <c r="F15" s="2">
        <f>'[1]Division - Monthly'!$AJ436</f>
        <v>828652</v>
      </c>
      <c r="G15" s="2">
        <f>'[1]Division - Monthly'!$AS436</f>
        <v>769005</v>
      </c>
    </row>
    <row r="16" spans="1:7" x14ac:dyDescent="0.25">
      <c r="A16" s="1">
        <v>2001</v>
      </c>
      <c r="B16" s="1">
        <v>1</v>
      </c>
      <c r="C16" s="2">
        <f>'[1]Division - Monthly'!$I437</f>
        <v>826742</v>
      </c>
      <c r="D16" s="2">
        <f>'[1]Division - Monthly'!$R437</f>
        <v>568811</v>
      </c>
      <c r="E16" s="2">
        <f>'[1]Division - Monthly'!$AA437</f>
        <v>903773</v>
      </c>
      <c r="F16" s="2">
        <f>'[1]Division - Monthly'!$AJ437</f>
        <v>831358</v>
      </c>
      <c r="G16" s="2">
        <f>'[1]Division - Monthly'!$AS437</f>
        <v>775757</v>
      </c>
    </row>
    <row r="17" spans="1:7" x14ac:dyDescent="0.25">
      <c r="A17" s="1">
        <v>2001</v>
      </c>
      <c r="B17" s="1">
        <v>2</v>
      </c>
      <c r="C17" s="2">
        <f>'[1]Division - Monthly'!$I438</f>
        <v>829150</v>
      </c>
      <c r="D17" s="2">
        <f>'[1]Division - Monthly'!$R438</f>
        <v>570687</v>
      </c>
      <c r="E17" s="2">
        <f>'[1]Division - Monthly'!$AA438</f>
        <v>904704</v>
      </c>
      <c r="F17" s="2">
        <f>'[1]Division - Monthly'!$AJ438</f>
        <v>832800</v>
      </c>
      <c r="G17" s="2">
        <f>'[1]Division - Monthly'!$AS438</f>
        <v>780356</v>
      </c>
    </row>
    <row r="18" spans="1:7" x14ac:dyDescent="0.25">
      <c r="A18" s="1">
        <v>2001</v>
      </c>
      <c r="B18" s="1">
        <v>3</v>
      </c>
      <c r="C18" s="2">
        <f>'[1]Division - Monthly'!$I439</f>
        <v>831403</v>
      </c>
      <c r="D18" s="2">
        <f>'[1]Division - Monthly'!$R439</f>
        <v>572471</v>
      </c>
      <c r="E18" s="2">
        <f>'[1]Division - Monthly'!$AA439</f>
        <v>906415</v>
      </c>
      <c r="F18" s="2">
        <f>'[1]Division - Monthly'!$AJ439</f>
        <v>834126</v>
      </c>
      <c r="G18" s="2">
        <f>'[1]Division - Monthly'!$AS439</f>
        <v>782791</v>
      </c>
    </row>
    <row r="19" spans="1:7" x14ac:dyDescent="0.25">
      <c r="A19" s="1">
        <v>2001</v>
      </c>
      <c r="B19" s="1">
        <v>4</v>
      </c>
      <c r="C19" s="2">
        <f>'[1]Division - Monthly'!$I440</f>
        <v>832705</v>
      </c>
      <c r="D19" s="2">
        <f>'[1]Division - Monthly'!$R440</f>
        <v>573529</v>
      </c>
      <c r="E19" s="2">
        <f>'[1]Division - Monthly'!$AA440</f>
        <v>907759</v>
      </c>
      <c r="F19" s="2">
        <f>'[1]Division - Monthly'!$AJ440</f>
        <v>835487</v>
      </c>
      <c r="G19" s="2">
        <f>'[1]Division - Monthly'!$AS440</f>
        <v>783601</v>
      </c>
    </row>
    <row r="20" spans="1:7" x14ac:dyDescent="0.25">
      <c r="A20" s="1">
        <v>2001</v>
      </c>
      <c r="B20" s="1">
        <v>5</v>
      </c>
      <c r="C20" s="2">
        <f>'[1]Division - Monthly'!$I441</f>
        <v>832388</v>
      </c>
      <c r="D20" s="2">
        <f>'[1]Division - Monthly'!$R441</f>
        <v>574054</v>
      </c>
      <c r="E20" s="2">
        <f>'[1]Division - Monthly'!$AA441</f>
        <v>907582</v>
      </c>
      <c r="F20" s="2">
        <f>'[1]Division - Monthly'!$AJ441</f>
        <v>834137</v>
      </c>
      <c r="G20" s="2">
        <f>'[1]Division - Monthly'!$AS441</f>
        <v>779266</v>
      </c>
    </row>
    <row r="21" spans="1:7" x14ac:dyDescent="0.25">
      <c r="A21" s="1">
        <v>2001</v>
      </c>
      <c r="B21" s="1">
        <v>6</v>
      </c>
      <c r="C21" s="2">
        <f>'[1]Division - Monthly'!$I442</f>
        <v>833108</v>
      </c>
      <c r="D21" s="2">
        <f>'[1]Division - Monthly'!$R442</f>
        <v>574125</v>
      </c>
      <c r="E21" s="2">
        <f>'[1]Division - Monthly'!$AA442</f>
        <v>907836</v>
      </c>
      <c r="F21" s="2">
        <f>'[1]Division - Monthly'!$AJ442</f>
        <v>834019</v>
      </c>
      <c r="G21" s="2">
        <f>'[1]Division - Monthly'!$AS442</f>
        <v>776730</v>
      </c>
    </row>
    <row r="22" spans="1:7" x14ac:dyDescent="0.25">
      <c r="A22" s="1">
        <v>2001</v>
      </c>
      <c r="B22" s="1">
        <v>7</v>
      </c>
      <c r="C22" s="2">
        <f>'[1]Division - Monthly'!$I443</f>
        <v>833777</v>
      </c>
      <c r="D22" s="2">
        <f>'[1]Division - Monthly'!$R443</f>
        <v>575470</v>
      </c>
      <c r="E22" s="2">
        <f>'[1]Division - Monthly'!$AA443</f>
        <v>909779</v>
      </c>
      <c r="F22" s="2">
        <f>'[1]Division - Monthly'!$AJ443</f>
        <v>834908</v>
      </c>
      <c r="G22" s="2">
        <f>'[1]Division - Monthly'!$AS443</f>
        <v>778063</v>
      </c>
    </row>
    <row r="23" spans="1:7" x14ac:dyDescent="0.25">
      <c r="A23" s="1">
        <v>2001</v>
      </c>
      <c r="B23" s="1">
        <v>8</v>
      </c>
      <c r="C23" s="2">
        <f>'[1]Division - Monthly'!$I444</f>
        <v>835194</v>
      </c>
      <c r="D23" s="2">
        <f>'[1]Division - Monthly'!$R444</f>
        <v>576657</v>
      </c>
      <c r="E23" s="2">
        <f>'[1]Division - Monthly'!$AA444</f>
        <v>910835</v>
      </c>
      <c r="F23" s="2">
        <f>'[1]Division - Monthly'!$AJ444</f>
        <v>835698</v>
      </c>
      <c r="G23" s="2">
        <f>'[1]Division - Monthly'!$AS444</f>
        <v>779930</v>
      </c>
    </row>
    <row r="24" spans="1:7" x14ac:dyDescent="0.25">
      <c r="A24" s="1">
        <v>2001</v>
      </c>
      <c r="B24" s="1">
        <v>9</v>
      </c>
      <c r="C24" s="2">
        <f>'[1]Division - Monthly'!$I445</f>
        <v>835941</v>
      </c>
      <c r="D24" s="2">
        <f>'[1]Division - Monthly'!$R445</f>
        <v>577107</v>
      </c>
      <c r="E24" s="2">
        <f>'[1]Division - Monthly'!$AA445</f>
        <v>911777</v>
      </c>
      <c r="F24" s="2">
        <f>'[1]Division - Monthly'!$AJ445</f>
        <v>835906</v>
      </c>
      <c r="G24" s="2">
        <f>'[1]Division - Monthly'!$AS445</f>
        <v>781505</v>
      </c>
    </row>
    <row r="25" spans="1:7" x14ac:dyDescent="0.25">
      <c r="A25" s="1">
        <v>2001</v>
      </c>
      <c r="B25" s="1">
        <v>10</v>
      </c>
      <c r="C25" s="2">
        <f>'[1]Division - Monthly'!$I446</f>
        <v>837531</v>
      </c>
      <c r="D25" s="2">
        <f>'[1]Division - Monthly'!$R446</f>
        <v>578362</v>
      </c>
      <c r="E25" s="2">
        <f>'[1]Division - Monthly'!$AA446</f>
        <v>911116</v>
      </c>
      <c r="F25" s="2">
        <f>'[1]Division - Monthly'!$AJ446</f>
        <v>836930</v>
      </c>
      <c r="G25" s="2">
        <f>'[1]Division - Monthly'!$AS446</f>
        <v>784057</v>
      </c>
    </row>
    <row r="26" spans="1:7" x14ac:dyDescent="0.25">
      <c r="A26" s="1">
        <v>2001</v>
      </c>
      <c r="B26" s="1">
        <v>11</v>
      </c>
      <c r="C26" s="2">
        <f>'[1]Division - Monthly'!$I447</f>
        <v>839505</v>
      </c>
      <c r="D26" s="2">
        <f>'[1]Division - Monthly'!$R447</f>
        <v>580041</v>
      </c>
      <c r="E26" s="2">
        <f>'[1]Division - Monthly'!$AA447</f>
        <v>910402</v>
      </c>
      <c r="F26" s="2">
        <f>'[1]Division - Monthly'!$AJ447</f>
        <v>836418</v>
      </c>
      <c r="G26" s="2">
        <f>'[1]Division - Monthly'!$AS447</f>
        <v>789185</v>
      </c>
    </row>
    <row r="27" spans="1:7" x14ac:dyDescent="0.25">
      <c r="A27" s="1">
        <v>2001</v>
      </c>
      <c r="B27" s="1">
        <v>12</v>
      </c>
      <c r="C27" s="2">
        <f>'[1]Division - Monthly'!$I448</f>
        <v>842760</v>
      </c>
      <c r="D27" s="2">
        <f>'[1]Division - Monthly'!$R448</f>
        <v>581919</v>
      </c>
      <c r="E27" s="2">
        <f>'[1]Division - Monthly'!$AA448</f>
        <v>911191</v>
      </c>
      <c r="F27" s="2">
        <f>'[1]Division - Monthly'!$AJ448</f>
        <v>838225</v>
      </c>
      <c r="G27" s="2">
        <f>'[1]Division - Monthly'!$AS448</f>
        <v>795516</v>
      </c>
    </row>
    <row r="28" spans="1:7" x14ac:dyDescent="0.25">
      <c r="A28" s="1">
        <v>2002</v>
      </c>
      <c r="B28" s="1">
        <v>1</v>
      </c>
      <c r="C28" s="2">
        <f>'[1]Division - Monthly'!$I449</f>
        <v>844677</v>
      </c>
      <c r="D28" s="2">
        <f>'[1]Division - Monthly'!$R449</f>
        <v>583668</v>
      </c>
      <c r="E28" s="2">
        <f>'[1]Division - Monthly'!$AA449</f>
        <v>912418</v>
      </c>
      <c r="F28" s="2">
        <f>'[1]Division - Monthly'!$AJ449</f>
        <v>838770</v>
      </c>
      <c r="G28" s="2">
        <f>'[1]Division - Monthly'!$AS449</f>
        <v>800172</v>
      </c>
    </row>
    <row r="29" spans="1:7" x14ac:dyDescent="0.25">
      <c r="A29" s="1">
        <v>2002</v>
      </c>
      <c r="B29" s="1">
        <v>2</v>
      </c>
      <c r="C29" s="2">
        <f>'[1]Division - Monthly'!$I450</f>
        <v>847131</v>
      </c>
      <c r="D29" s="2">
        <f>'[1]Division - Monthly'!$R450</f>
        <v>585920</v>
      </c>
      <c r="E29" s="2">
        <f>'[1]Division - Monthly'!$AA450</f>
        <v>914906</v>
      </c>
      <c r="F29" s="2">
        <f>'[1]Division - Monthly'!$AJ450</f>
        <v>841207</v>
      </c>
      <c r="G29" s="2">
        <f>'[1]Division - Monthly'!$AS450</f>
        <v>804735</v>
      </c>
    </row>
    <row r="30" spans="1:7" x14ac:dyDescent="0.25">
      <c r="A30" s="1">
        <v>2002</v>
      </c>
      <c r="B30" s="1">
        <v>3</v>
      </c>
      <c r="C30" s="2">
        <f>'[1]Division - Monthly'!$I451</f>
        <v>849129</v>
      </c>
      <c r="D30" s="2">
        <f>'[1]Division - Monthly'!$R451</f>
        <v>587880</v>
      </c>
      <c r="E30" s="2">
        <f>'[1]Division - Monthly'!$AA451</f>
        <v>917118</v>
      </c>
      <c r="F30" s="2">
        <f>'[1]Division - Monthly'!$AJ451</f>
        <v>843030</v>
      </c>
      <c r="G30" s="2">
        <f>'[1]Division - Monthly'!$AS451</f>
        <v>807744</v>
      </c>
    </row>
    <row r="31" spans="1:7" x14ac:dyDescent="0.25">
      <c r="A31" s="1">
        <v>2002</v>
      </c>
      <c r="B31" s="1">
        <v>4</v>
      </c>
      <c r="C31" s="2">
        <f>'[1]Division - Monthly'!$I452</f>
        <v>850933</v>
      </c>
      <c r="D31" s="2">
        <f>'[1]Division - Monthly'!$R452</f>
        <v>589599</v>
      </c>
      <c r="E31" s="2">
        <f>'[1]Division - Monthly'!$AA452</f>
        <v>918793</v>
      </c>
      <c r="F31" s="2">
        <f>'[1]Division - Monthly'!$AJ452</f>
        <v>844236</v>
      </c>
      <c r="G31" s="2">
        <f>'[1]Division - Monthly'!$AS452</f>
        <v>808826</v>
      </c>
    </row>
    <row r="32" spans="1:7" x14ac:dyDescent="0.25">
      <c r="A32" s="1">
        <v>2002</v>
      </c>
      <c r="B32" s="1">
        <v>5</v>
      </c>
      <c r="C32" s="2">
        <f>'[1]Division - Monthly'!$I453</f>
        <v>851121</v>
      </c>
      <c r="D32" s="2">
        <f>'[1]Division - Monthly'!$R453</f>
        <v>590422</v>
      </c>
      <c r="E32" s="2">
        <f>'[1]Division - Monthly'!$AA453</f>
        <v>919585</v>
      </c>
      <c r="F32" s="2">
        <f>'[1]Division - Monthly'!$AJ453</f>
        <v>843195</v>
      </c>
      <c r="G32" s="2">
        <f>'[1]Division - Monthly'!$AS453</f>
        <v>805405</v>
      </c>
    </row>
    <row r="33" spans="1:7" x14ac:dyDescent="0.25">
      <c r="A33" s="1">
        <v>2002</v>
      </c>
      <c r="B33" s="1">
        <v>6</v>
      </c>
      <c r="C33" s="2">
        <f>'[1]Division - Monthly'!$I454</f>
        <v>851779</v>
      </c>
      <c r="D33" s="2">
        <f>'[1]Division - Monthly'!$R454</f>
        <v>590921</v>
      </c>
      <c r="E33" s="2">
        <f>'[1]Division - Monthly'!$AA454</f>
        <v>920301</v>
      </c>
      <c r="F33" s="2">
        <f>'[1]Division - Monthly'!$AJ454</f>
        <v>843712</v>
      </c>
      <c r="G33" s="2">
        <f>'[1]Division - Monthly'!$AS454</f>
        <v>804363</v>
      </c>
    </row>
    <row r="34" spans="1:7" x14ac:dyDescent="0.25">
      <c r="A34" s="1">
        <v>2002</v>
      </c>
      <c r="B34" s="1">
        <v>7</v>
      </c>
      <c r="C34" s="2">
        <f>'[1]Division - Monthly'!$I455</f>
        <v>853469</v>
      </c>
      <c r="D34" s="2">
        <f>'[1]Division - Monthly'!$R455</f>
        <v>591762</v>
      </c>
      <c r="E34" s="2">
        <f>'[1]Division - Monthly'!$AA455</f>
        <v>921100</v>
      </c>
      <c r="F34" s="2">
        <f>'[1]Division - Monthly'!$AJ455</f>
        <v>844816</v>
      </c>
      <c r="G34" s="2">
        <f>'[1]Division - Monthly'!$AS455</f>
        <v>805515</v>
      </c>
    </row>
    <row r="35" spans="1:7" x14ac:dyDescent="0.25">
      <c r="A35" s="1">
        <v>2002</v>
      </c>
      <c r="B35" s="1">
        <v>8</v>
      </c>
      <c r="C35" s="2">
        <f>'[1]Division - Monthly'!$I456</f>
        <v>856492</v>
      </c>
      <c r="D35" s="2">
        <f>'[1]Division - Monthly'!$R456</f>
        <v>592960</v>
      </c>
      <c r="E35" s="2">
        <f>'[1]Division - Monthly'!$AA456</f>
        <v>922138</v>
      </c>
      <c r="F35" s="2">
        <f>'[1]Division - Monthly'!$AJ456</f>
        <v>845619</v>
      </c>
      <c r="G35" s="2">
        <f>'[1]Division - Monthly'!$AS456</f>
        <v>807963</v>
      </c>
    </row>
    <row r="36" spans="1:7" x14ac:dyDescent="0.25">
      <c r="A36" s="1">
        <v>2002</v>
      </c>
      <c r="B36" s="1">
        <v>9</v>
      </c>
      <c r="C36" s="2">
        <f>'[1]Division - Monthly'!$I457</f>
        <v>857677</v>
      </c>
      <c r="D36" s="2">
        <f>'[1]Division - Monthly'!$R457</f>
        <v>594050</v>
      </c>
      <c r="E36" s="2">
        <f>'[1]Division - Monthly'!$AA457</f>
        <v>923369</v>
      </c>
      <c r="F36" s="2">
        <f>'[1]Division - Monthly'!$AJ457</f>
        <v>845719</v>
      </c>
      <c r="G36" s="2">
        <f>'[1]Division - Monthly'!$AS457</f>
        <v>809876</v>
      </c>
    </row>
    <row r="37" spans="1:7" x14ac:dyDescent="0.25">
      <c r="A37" s="1">
        <v>2002</v>
      </c>
      <c r="B37" s="1">
        <v>10</v>
      </c>
      <c r="C37" s="2">
        <f>'[1]Division - Monthly'!$I458</f>
        <v>859849</v>
      </c>
      <c r="D37" s="2">
        <f>'[1]Division - Monthly'!$R458</f>
        <v>595245</v>
      </c>
      <c r="E37" s="2">
        <f>'[1]Division - Monthly'!$AA458</f>
        <v>924680</v>
      </c>
      <c r="F37" s="2">
        <f>'[1]Division - Monthly'!$AJ458</f>
        <v>846262</v>
      </c>
      <c r="G37" s="2">
        <f>'[1]Division - Monthly'!$AS458</f>
        <v>812727</v>
      </c>
    </row>
    <row r="38" spans="1:7" x14ac:dyDescent="0.25">
      <c r="A38" s="1">
        <v>2002</v>
      </c>
      <c r="B38" s="1">
        <v>11</v>
      </c>
      <c r="C38" s="2">
        <f>'[1]Division - Monthly'!$I459</f>
        <v>862383</v>
      </c>
      <c r="D38" s="2">
        <f>'[1]Division - Monthly'!$R459</f>
        <v>596710</v>
      </c>
      <c r="E38" s="2">
        <f>'[1]Division - Monthly'!$AA459</f>
        <v>925815</v>
      </c>
      <c r="F38" s="2">
        <f>'[1]Division - Monthly'!$AJ459</f>
        <v>848259</v>
      </c>
      <c r="G38" s="2">
        <f>'[1]Division - Monthly'!$AS459</f>
        <v>817900</v>
      </c>
    </row>
    <row r="39" spans="1:7" x14ac:dyDescent="0.25">
      <c r="A39" s="1">
        <v>2002</v>
      </c>
      <c r="B39" s="1">
        <v>12</v>
      </c>
      <c r="C39" s="2">
        <f>'[1]Division - Monthly'!$I460</f>
        <v>865420</v>
      </c>
      <c r="D39" s="2">
        <f>'[1]Division - Monthly'!$R460</f>
        <v>598102</v>
      </c>
      <c r="E39" s="2">
        <f>'[1]Division - Monthly'!$AA460</f>
        <v>926535</v>
      </c>
      <c r="F39" s="2">
        <f>'[1]Division - Monthly'!$AJ460</f>
        <v>850451</v>
      </c>
      <c r="G39" s="2">
        <f>'[1]Division - Monthly'!$AS460</f>
        <v>823095</v>
      </c>
    </row>
    <row r="40" spans="1:7" x14ac:dyDescent="0.25">
      <c r="A40" s="1">
        <v>2003</v>
      </c>
      <c r="B40" s="1">
        <v>1</v>
      </c>
      <c r="C40" s="2">
        <f>'[1]Division - Monthly'!$I461</f>
        <v>861615</v>
      </c>
      <c r="D40" s="2">
        <f>'[1]Division - Monthly'!$R461</f>
        <v>605130</v>
      </c>
      <c r="E40" s="2">
        <f>'[1]Division - Monthly'!$AA461</f>
        <v>927390</v>
      </c>
      <c r="F40" s="2">
        <f>'[1]Division - Monthly'!$AJ461</f>
        <v>851078</v>
      </c>
      <c r="G40" s="2">
        <f>'[1]Division - Monthly'!$AS461</f>
        <v>827084</v>
      </c>
    </row>
    <row r="41" spans="1:7" x14ac:dyDescent="0.25">
      <c r="A41" s="1">
        <v>2003</v>
      </c>
      <c r="B41" s="1">
        <v>2</v>
      </c>
      <c r="C41" s="2">
        <f>'[1]Division - Monthly'!$I462</f>
        <v>862282</v>
      </c>
      <c r="D41" s="2">
        <f>'[1]Division - Monthly'!$R462</f>
        <v>610571</v>
      </c>
      <c r="E41" s="2">
        <f>'[1]Division - Monthly'!$AA462</f>
        <v>929669</v>
      </c>
      <c r="F41" s="2">
        <f>'[1]Division - Monthly'!$AJ462</f>
        <v>852966</v>
      </c>
      <c r="G41" s="2">
        <f>'[1]Division - Monthly'!$AS462</f>
        <v>830746</v>
      </c>
    </row>
    <row r="42" spans="1:7" x14ac:dyDescent="0.25">
      <c r="A42" s="1">
        <v>2003</v>
      </c>
      <c r="B42" s="1">
        <v>3</v>
      </c>
      <c r="C42" s="2">
        <f>'[1]Division - Monthly'!$I463</f>
        <v>864812</v>
      </c>
      <c r="D42" s="2">
        <f>'[1]Division - Monthly'!$R463</f>
        <v>612318</v>
      </c>
      <c r="E42" s="2">
        <f>'[1]Division - Monthly'!$AA463</f>
        <v>932500</v>
      </c>
      <c r="F42" s="2">
        <f>'[1]Division - Monthly'!$AJ463</f>
        <v>854652</v>
      </c>
      <c r="G42" s="2">
        <f>'[1]Division - Monthly'!$AS463</f>
        <v>834290</v>
      </c>
    </row>
    <row r="43" spans="1:7" x14ac:dyDescent="0.25">
      <c r="A43" s="1">
        <v>2003</v>
      </c>
      <c r="B43" s="1">
        <v>4</v>
      </c>
      <c r="C43" s="2">
        <f>'[1]Division - Monthly'!$I464</f>
        <v>874798</v>
      </c>
      <c r="D43" s="2">
        <f>'[1]Division - Monthly'!$R464</f>
        <v>605910</v>
      </c>
      <c r="E43" s="2">
        <f>'[1]Division - Monthly'!$AA464</f>
        <v>934972</v>
      </c>
      <c r="F43" s="2">
        <f>'[1]Division - Monthly'!$AJ464</f>
        <v>855741</v>
      </c>
      <c r="G43" s="2">
        <f>'[1]Division - Monthly'!$AS464</f>
        <v>835575</v>
      </c>
    </row>
    <row r="44" spans="1:7" x14ac:dyDescent="0.25">
      <c r="A44" s="1">
        <v>2003</v>
      </c>
      <c r="B44" s="1">
        <v>5</v>
      </c>
      <c r="C44" s="2">
        <f>'[1]Division - Monthly'!$I465</f>
        <v>875323</v>
      </c>
      <c r="D44" s="2">
        <f>'[1]Division - Monthly'!$R465</f>
        <v>606786</v>
      </c>
      <c r="E44" s="2">
        <f>'[1]Division - Monthly'!$AA465</f>
        <v>935895</v>
      </c>
      <c r="F44" s="2">
        <f>'[1]Division - Monthly'!$AJ465</f>
        <v>854502</v>
      </c>
      <c r="G44" s="2">
        <f>'[1]Division - Monthly'!$AS465</f>
        <v>832662</v>
      </c>
    </row>
    <row r="45" spans="1:7" x14ac:dyDescent="0.25">
      <c r="A45" s="1">
        <v>2003</v>
      </c>
      <c r="B45" s="1">
        <v>6</v>
      </c>
      <c r="C45" s="2">
        <f>'[1]Division - Monthly'!$I466</f>
        <v>879223</v>
      </c>
      <c r="D45" s="2">
        <f>'[1]Division - Monthly'!$R466</f>
        <v>606786</v>
      </c>
      <c r="E45" s="2">
        <f>'[1]Division - Monthly'!$AA466</f>
        <v>935895</v>
      </c>
      <c r="F45" s="2">
        <f>'[1]Division - Monthly'!$AJ466</f>
        <v>854502</v>
      </c>
      <c r="G45" s="2">
        <f>'[1]Division - Monthly'!$AS466</f>
        <v>832662</v>
      </c>
    </row>
    <row r="46" spans="1:7" x14ac:dyDescent="0.25">
      <c r="A46" s="1">
        <v>2003</v>
      </c>
      <c r="B46" s="1">
        <v>7</v>
      </c>
      <c r="C46" s="2">
        <f>'[1]Division - Monthly'!$I467</f>
        <v>878077</v>
      </c>
      <c r="D46" s="2">
        <f>'[1]Division - Monthly'!$R467</f>
        <v>609807</v>
      </c>
      <c r="E46" s="2">
        <f>'[1]Division - Monthly'!$AA467</f>
        <v>937202</v>
      </c>
      <c r="F46" s="2">
        <f>'[1]Division - Monthly'!$AJ467</f>
        <v>856562</v>
      </c>
      <c r="G46" s="2">
        <f>'[1]Division - Monthly'!$AS467</f>
        <v>832767</v>
      </c>
    </row>
    <row r="47" spans="1:7" x14ac:dyDescent="0.25">
      <c r="A47" s="1">
        <v>2003</v>
      </c>
      <c r="B47" s="1">
        <v>8</v>
      </c>
      <c r="C47" s="2">
        <f>'[1]Division - Monthly'!$I468</f>
        <v>880054</v>
      </c>
      <c r="D47" s="2">
        <f>'[1]Division - Monthly'!$R468</f>
        <v>611694</v>
      </c>
      <c r="E47" s="2">
        <f>'[1]Division - Monthly'!$AA468</f>
        <v>937898</v>
      </c>
      <c r="F47" s="2">
        <f>'[1]Division - Monthly'!$AJ468</f>
        <v>857086</v>
      </c>
      <c r="G47" s="2">
        <f>'[1]Division - Monthly'!$AS468</f>
        <v>834625</v>
      </c>
    </row>
    <row r="48" spans="1:7" x14ac:dyDescent="0.25">
      <c r="A48" s="1">
        <v>2003</v>
      </c>
      <c r="B48" s="1">
        <v>9</v>
      </c>
      <c r="C48" s="2">
        <f>'[1]Division - Monthly'!$I469</f>
        <v>883198</v>
      </c>
      <c r="D48" s="2">
        <f>'[1]Division - Monthly'!$R469</f>
        <v>613789</v>
      </c>
      <c r="E48" s="2">
        <f>'[1]Division - Monthly'!$AA469</f>
        <v>939162</v>
      </c>
      <c r="F48" s="2">
        <f>'[1]Division - Monthly'!$AJ469</f>
        <v>857810</v>
      </c>
      <c r="G48" s="2">
        <f>'[1]Division - Monthly'!$AS469</f>
        <v>836488</v>
      </c>
    </row>
    <row r="49" spans="1:7" x14ac:dyDescent="0.25">
      <c r="A49" s="1">
        <v>2003</v>
      </c>
      <c r="B49" s="1">
        <v>10</v>
      </c>
      <c r="C49" s="2">
        <f>'[1]Division - Monthly'!$I470</f>
        <v>886957</v>
      </c>
      <c r="D49" s="2">
        <f>'[1]Division - Monthly'!$R470</f>
        <v>615884</v>
      </c>
      <c r="E49" s="2">
        <f>'[1]Division - Monthly'!$AA470</f>
        <v>939885</v>
      </c>
      <c r="F49" s="2">
        <f>'[1]Division - Monthly'!$AJ470</f>
        <v>858158</v>
      </c>
      <c r="G49" s="2">
        <f>'[1]Division - Monthly'!$AS470</f>
        <v>839819</v>
      </c>
    </row>
    <row r="50" spans="1:7" x14ac:dyDescent="0.25">
      <c r="A50" s="1">
        <v>2003</v>
      </c>
      <c r="B50" s="1">
        <v>11</v>
      </c>
      <c r="C50" s="2">
        <f>'[1]Division - Monthly'!$I471</f>
        <v>890335</v>
      </c>
      <c r="D50" s="2">
        <f>'[1]Division - Monthly'!$R471</f>
        <v>617945</v>
      </c>
      <c r="E50" s="2">
        <f>'[1]Division - Monthly'!$AA471</f>
        <v>941048</v>
      </c>
      <c r="F50" s="2">
        <f>'[1]Division - Monthly'!$AJ471</f>
        <v>859411</v>
      </c>
      <c r="G50" s="2">
        <f>'[1]Division - Monthly'!$AS471</f>
        <v>845575</v>
      </c>
    </row>
    <row r="51" spans="1:7" x14ac:dyDescent="0.25">
      <c r="A51" s="1">
        <v>2003</v>
      </c>
      <c r="B51" s="1">
        <v>12</v>
      </c>
      <c r="C51" s="2">
        <f>'[1]Division - Monthly'!$I472</f>
        <v>893426</v>
      </c>
      <c r="D51" s="2">
        <f>'[1]Division - Monthly'!$R472</f>
        <v>620243</v>
      </c>
      <c r="E51" s="2">
        <f>'[1]Division - Monthly'!$AA472</f>
        <v>941485</v>
      </c>
      <c r="F51" s="2">
        <f>'[1]Division - Monthly'!$AJ472</f>
        <v>860817</v>
      </c>
      <c r="G51" s="2">
        <f>'[1]Division - Monthly'!$AS472</f>
        <v>851106</v>
      </c>
    </row>
    <row r="52" spans="1:7" x14ac:dyDescent="0.25">
      <c r="A52" s="1">
        <v>2004</v>
      </c>
      <c r="B52" s="1">
        <v>1</v>
      </c>
      <c r="C52" s="2">
        <f>'[1]Division - Monthly'!$I473</f>
        <v>895536</v>
      </c>
      <c r="D52" s="2">
        <f>'[1]Division - Monthly'!$R473</f>
        <v>622542</v>
      </c>
      <c r="E52" s="2">
        <f>'[1]Division - Monthly'!$AA473</f>
        <v>942536</v>
      </c>
      <c r="F52" s="2">
        <f>'[1]Division - Monthly'!$AJ473</f>
        <v>862074</v>
      </c>
      <c r="G52" s="2">
        <f>'[1]Division - Monthly'!$AS473</f>
        <v>855079</v>
      </c>
    </row>
    <row r="53" spans="1:7" x14ac:dyDescent="0.25">
      <c r="A53" s="1">
        <v>2004</v>
      </c>
      <c r="B53" s="1">
        <v>2</v>
      </c>
      <c r="C53" s="2">
        <f>'[1]Division - Monthly'!$I474</f>
        <v>898866</v>
      </c>
      <c r="D53" s="2">
        <f>'[1]Division - Monthly'!$R474</f>
        <v>625165</v>
      </c>
      <c r="E53" s="2">
        <f>'[1]Division - Monthly'!$AA474</f>
        <v>944354</v>
      </c>
      <c r="F53" s="2">
        <f>'[1]Division - Monthly'!$AJ474</f>
        <v>864209</v>
      </c>
      <c r="G53" s="2">
        <f>'[1]Division - Monthly'!$AS474</f>
        <v>859336</v>
      </c>
    </row>
    <row r="54" spans="1:7" x14ac:dyDescent="0.25">
      <c r="A54" s="1">
        <v>2004</v>
      </c>
      <c r="B54" s="1">
        <v>3</v>
      </c>
      <c r="C54" s="2">
        <f>'[1]Division - Monthly'!$I475</f>
        <v>902086</v>
      </c>
      <c r="D54" s="2">
        <f>'[1]Division - Monthly'!$R475</f>
        <v>627498</v>
      </c>
      <c r="E54" s="2">
        <f>'[1]Division - Monthly'!$AA475</f>
        <v>946625</v>
      </c>
      <c r="F54" s="2">
        <f>'[1]Division - Monthly'!$AJ475</f>
        <v>866537</v>
      </c>
      <c r="G54" s="2">
        <f>'[1]Division - Monthly'!$AS475</f>
        <v>863318</v>
      </c>
    </row>
    <row r="55" spans="1:7" x14ac:dyDescent="0.25">
      <c r="A55" s="1">
        <v>2004</v>
      </c>
      <c r="B55" s="1">
        <v>4</v>
      </c>
      <c r="C55" s="2">
        <f>'[1]Division - Monthly'!$I476</f>
        <v>905173</v>
      </c>
      <c r="D55" s="2">
        <f>'[1]Division - Monthly'!$R476</f>
        <v>629505</v>
      </c>
      <c r="E55" s="2">
        <f>'[1]Division - Monthly'!$AA476</f>
        <v>948901</v>
      </c>
      <c r="F55" s="2">
        <f>'[1]Division - Monthly'!$AJ476</f>
        <v>868082</v>
      </c>
      <c r="G55" s="2">
        <f>'[1]Division - Monthly'!$AS476</f>
        <v>865059</v>
      </c>
    </row>
    <row r="56" spans="1:7" x14ac:dyDescent="0.25">
      <c r="A56" s="1">
        <v>2004</v>
      </c>
      <c r="B56" s="1">
        <v>5</v>
      </c>
      <c r="C56" s="2">
        <f>'[1]Division - Monthly'!$I477</f>
        <v>906465</v>
      </c>
      <c r="D56" s="2">
        <f>'[1]Division - Monthly'!$R477</f>
        <v>631193</v>
      </c>
      <c r="E56" s="2">
        <f>'[1]Division - Monthly'!$AA477</f>
        <v>950311</v>
      </c>
      <c r="F56" s="2">
        <f>'[1]Division - Monthly'!$AJ477</f>
        <v>867663</v>
      </c>
      <c r="G56" s="2">
        <f>'[1]Division - Monthly'!$AS477</f>
        <v>862528</v>
      </c>
    </row>
    <row r="57" spans="1:7" x14ac:dyDescent="0.25">
      <c r="A57" s="1">
        <v>2004</v>
      </c>
      <c r="B57" s="1">
        <v>6</v>
      </c>
      <c r="C57" s="2">
        <f>'[1]Division - Monthly'!$I478</f>
        <v>908433</v>
      </c>
      <c r="D57" s="2">
        <f>'[1]Division - Monthly'!$R478</f>
        <v>632579</v>
      </c>
      <c r="E57" s="2">
        <f>'[1]Division - Monthly'!$AA478</f>
        <v>952017</v>
      </c>
      <c r="F57" s="2">
        <f>'[1]Division - Monthly'!$AJ478</f>
        <v>868413</v>
      </c>
      <c r="G57" s="2">
        <f>'[1]Division - Monthly'!$AS478</f>
        <v>863103</v>
      </c>
    </row>
    <row r="58" spans="1:7" x14ac:dyDescent="0.25">
      <c r="A58" s="1">
        <v>2004</v>
      </c>
      <c r="B58" s="1">
        <v>7</v>
      </c>
      <c r="C58" s="2">
        <f>'[1]Division - Monthly'!$I479</f>
        <v>910897</v>
      </c>
      <c r="D58" s="2">
        <f>'[1]Division - Monthly'!$R479</f>
        <v>634420</v>
      </c>
      <c r="E58" s="2">
        <f>'[1]Division - Monthly'!$AA479</f>
        <v>953479</v>
      </c>
      <c r="F58" s="2">
        <f>'[1]Division - Monthly'!$AJ479</f>
        <v>869408</v>
      </c>
      <c r="G58" s="2">
        <f>'[1]Division - Monthly'!$AS479</f>
        <v>865614</v>
      </c>
    </row>
    <row r="59" spans="1:7" x14ac:dyDescent="0.25">
      <c r="A59" s="1">
        <v>2004</v>
      </c>
      <c r="B59" s="1">
        <v>8</v>
      </c>
      <c r="C59" s="2">
        <f>'[1]Division - Monthly'!$I480</f>
        <v>913487</v>
      </c>
      <c r="D59" s="2">
        <f>'[1]Division - Monthly'!$R480</f>
        <v>636156</v>
      </c>
      <c r="E59" s="2">
        <f>'[1]Division - Monthly'!$AA480</f>
        <v>955637</v>
      </c>
      <c r="F59" s="2">
        <f>'[1]Division - Monthly'!$AJ480</f>
        <v>870465</v>
      </c>
      <c r="G59" s="2">
        <f>'[1]Division - Monthly'!$AS480</f>
        <v>866583</v>
      </c>
    </row>
    <row r="60" spans="1:7" x14ac:dyDescent="0.25">
      <c r="A60" s="1">
        <v>2004</v>
      </c>
      <c r="B60" s="1">
        <v>9</v>
      </c>
      <c r="C60" s="2">
        <f>'[1]Division - Monthly'!$I481</f>
        <v>912988</v>
      </c>
      <c r="D60" s="2">
        <f>'[1]Division - Monthly'!$R481</f>
        <v>635937</v>
      </c>
      <c r="E60" s="2">
        <f>'[1]Division - Monthly'!$AA481</f>
        <v>954642</v>
      </c>
      <c r="F60" s="2">
        <f>'[1]Division - Monthly'!$AJ481</f>
        <v>868544</v>
      </c>
      <c r="G60" s="2">
        <f>'[1]Division - Monthly'!$AS481</f>
        <v>867246</v>
      </c>
    </row>
    <row r="61" spans="1:7" x14ac:dyDescent="0.25">
      <c r="A61" s="1">
        <v>2004</v>
      </c>
      <c r="B61" s="1">
        <v>10</v>
      </c>
      <c r="C61" s="2">
        <f>'[1]Division - Monthly'!$I482</f>
        <v>910358</v>
      </c>
      <c r="D61" s="2">
        <f>'[1]Division - Monthly'!$R482</f>
        <v>635955</v>
      </c>
      <c r="E61" s="2">
        <f>'[1]Division - Monthly'!$AA482</f>
        <v>953787</v>
      </c>
      <c r="F61" s="2">
        <f>'[1]Division - Monthly'!$AJ482</f>
        <v>867801</v>
      </c>
      <c r="G61" s="2">
        <f>'[1]Division - Monthly'!$AS482</f>
        <v>866592</v>
      </c>
    </row>
    <row r="62" spans="1:7" x14ac:dyDescent="0.25">
      <c r="A62" s="1">
        <v>2004</v>
      </c>
      <c r="B62" s="1">
        <v>11</v>
      </c>
      <c r="C62" s="2">
        <f>'[1]Division - Monthly'!$I483</f>
        <v>915083</v>
      </c>
      <c r="D62" s="2">
        <f>'[1]Division - Monthly'!$R483</f>
        <v>639392</v>
      </c>
      <c r="E62" s="2">
        <f>'[1]Division - Monthly'!$AA483</f>
        <v>955279</v>
      </c>
      <c r="F62" s="2">
        <f>'[1]Division - Monthly'!$AJ483</f>
        <v>871010</v>
      </c>
      <c r="G62" s="2">
        <f>'[1]Division - Monthly'!$AS483</f>
        <v>871153</v>
      </c>
    </row>
    <row r="63" spans="1:7" x14ac:dyDescent="0.25">
      <c r="A63" s="1">
        <v>2004</v>
      </c>
      <c r="B63" s="1">
        <v>12</v>
      </c>
      <c r="C63" s="2">
        <f>'[1]Division - Monthly'!$I484</f>
        <v>916014</v>
      </c>
      <c r="D63" s="2">
        <f>'[1]Division - Monthly'!$R484</f>
        <v>639373</v>
      </c>
      <c r="E63" s="2">
        <f>'[1]Division - Monthly'!$AA484</f>
        <v>955515</v>
      </c>
      <c r="F63" s="2">
        <f>'[1]Division - Monthly'!$AJ484</f>
        <v>871422</v>
      </c>
      <c r="G63" s="2">
        <f>'[1]Division - Monthly'!$AS484</f>
        <v>874687</v>
      </c>
    </row>
    <row r="64" spans="1:7" x14ac:dyDescent="0.25">
      <c r="A64" s="1">
        <v>2005</v>
      </c>
      <c r="B64" s="1">
        <v>1</v>
      </c>
      <c r="C64" s="2">
        <f>'[1]Division - Monthly'!$I485</f>
        <v>917459</v>
      </c>
      <c r="D64" s="2">
        <f>'[1]Division - Monthly'!$R485</f>
        <v>641362</v>
      </c>
      <c r="E64" s="2">
        <f>'[1]Division - Monthly'!$AA485</f>
        <v>958595</v>
      </c>
      <c r="F64" s="2">
        <f>'[1]Division - Monthly'!$AJ485</f>
        <v>873935</v>
      </c>
      <c r="G64" s="2">
        <f>'[1]Division - Monthly'!$AS485</f>
        <v>881108</v>
      </c>
    </row>
    <row r="65" spans="1:7" x14ac:dyDescent="0.25">
      <c r="A65" s="1">
        <v>2005</v>
      </c>
      <c r="B65" s="1">
        <v>2</v>
      </c>
      <c r="C65" s="2">
        <f>'[1]Division - Monthly'!$I486</f>
        <v>920526</v>
      </c>
      <c r="D65" s="2">
        <f>'[1]Division - Monthly'!$R486</f>
        <v>643785</v>
      </c>
      <c r="E65" s="2">
        <f>'[1]Division - Monthly'!$AA486</f>
        <v>962316</v>
      </c>
      <c r="F65" s="2">
        <f>'[1]Division - Monthly'!$AJ486</f>
        <v>876074</v>
      </c>
      <c r="G65" s="2">
        <f>'[1]Division - Monthly'!$AS486</f>
        <v>885287</v>
      </c>
    </row>
    <row r="66" spans="1:7" x14ac:dyDescent="0.25">
      <c r="A66" s="1">
        <v>2005</v>
      </c>
      <c r="B66" s="1">
        <v>3</v>
      </c>
      <c r="C66" s="2">
        <f>'[1]Division - Monthly'!$I487</f>
        <v>922913</v>
      </c>
      <c r="D66" s="2">
        <f>'[1]Division - Monthly'!$R487</f>
        <v>646554</v>
      </c>
      <c r="E66" s="2">
        <f>'[1]Division - Monthly'!$AA487</f>
        <v>964222</v>
      </c>
      <c r="F66" s="2">
        <f>'[1]Division - Monthly'!$AJ487</f>
        <v>877883</v>
      </c>
      <c r="G66" s="2">
        <f>'[1]Division - Monthly'!$AS487</f>
        <v>888292</v>
      </c>
    </row>
    <row r="67" spans="1:7" x14ac:dyDescent="0.25">
      <c r="A67" s="1">
        <v>2005</v>
      </c>
      <c r="B67" s="1">
        <v>4</v>
      </c>
      <c r="C67" s="2">
        <f>'[1]Division - Monthly'!$I488</f>
        <v>925271</v>
      </c>
      <c r="D67" s="2">
        <f>'[1]Division - Monthly'!$R488</f>
        <v>648628</v>
      </c>
      <c r="E67" s="2">
        <f>'[1]Division - Monthly'!$AA488</f>
        <v>966089</v>
      </c>
      <c r="F67" s="2">
        <f>'[1]Division - Monthly'!$AJ488</f>
        <v>879398</v>
      </c>
      <c r="G67" s="2">
        <f>'[1]Division - Monthly'!$AS488</f>
        <v>890794</v>
      </c>
    </row>
    <row r="68" spans="1:7" x14ac:dyDescent="0.25">
      <c r="A68" s="1">
        <v>2005</v>
      </c>
      <c r="B68" s="1">
        <v>5</v>
      </c>
      <c r="C68" s="2">
        <f>'[1]Division - Monthly'!$I489</f>
        <v>927076</v>
      </c>
      <c r="D68" s="2">
        <f>'[1]Division - Monthly'!$R489</f>
        <v>650221</v>
      </c>
      <c r="E68" s="2">
        <f>'[1]Division - Monthly'!$AA489</f>
        <v>967168</v>
      </c>
      <c r="F68" s="2">
        <f>'[1]Division - Monthly'!$AJ489</f>
        <v>879046</v>
      </c>
      <c r="G68" s="2">
        <f>'[1]Division - Monthly'!$AS489</f>
        <v>890485</v>
      </c>
    </row>
    <row r="69" spans="1:7" x14ac:dyDescent="0.25">
      <c r="A69" s="1">
        <v>2005</v>
      </c>
      <c r="B69" s="1">
        <v>6</v>
      </c>
      <c r="C69" s="2">
        <f>'[1]Division - Monthly'!$I490</f>
        <v>929387</v>
      </c>
      <c r="D69" s="2">
        <f>'[1]Division - Monthly'!$R490</f>
        <v>652074</v>
      </c>
      <c r="E69" s="2">
        <f>'[1]Division - Monthly'!$AA490</f>
        <v>968165</v>
      </c>
      <c r="F69" s="2">
        <f>'[1]Division - Monthly'!$AJ490</f>
        <v>879291</v>
      </c>
      <c r="G69" s="2">
        <f>'[1]Division - Monthly'!$AS490</f>
        <v>891989</v>
      </c>
    </row>
    <row r="70" spans="1:7" x14ac:dyDescent="0.25">
      <c r="A70" s="1">
        <v>2005</v>
      </c>
      <c r="B70" s="1">
        <v>7</v>
      </c>
      <c r="C70" s="2">
        <f>'[1]Division - Monthly'!$I491</f>
        <v>930449</v>
      </c>
      <c r="D70" s="2">
        <f>'[1]Division - Monthly'!$R491</f>
        <v>653705</v>
      </c>
      <c r="E70" s="2">
        <f>'[1]Division - Monthly'!$AA491</f>
        <v>968584</v>
      </c>
      <c r="F70" s="2">
        <f>'[1]Division - Monthly'!$AJ491</f>
        <v>880207</v>
      </c>
      <c r="G70" s="2">
        <f>'[1]Division - Monthly'!$AS491</f>
        <v>894849</v>
      </c>
    </row>
    <row r="71" spans="1:7" x14ac:dyDescent="0.25">
      <c r="A71" s="1">
        <v>2005</v>
      </c>
      <c r="B71" s="1">
        <v>8</v>
      </c>
      <c r="C71" s="2">
        <f>'[1]Division - Monthly'!$I492</f>
        <v>933271</v>
      </c>
      <c r="D71" s="2">
        <f>'[1]Division - Monthly'!$R492</f>
        <v>656879</v>
      </c>
      <c r="E71" s="2">
        <f>'[1]Division - Monthly'!$AA492</f>
        <v>971287</v>
      </c>
      <c r="F71" s="2">
        <f>'[1]Division - Monthly'!$AJ492</f>
        <v>881383</v>
      </c>
      <c r="G71" s="2">
        <f>'[1]Division - Monthly'!$AS492</f>
        <v>897486</v>
      </c>
    </row>
    <row r="72" spans="1:7" x14ac:dyDescent="0.25">
      <c r="A72" s="1">
        <v>2005</v>
      </c>
      <c r="B72" s="1">
        <v>9</v>
      </c>
      <c r="C72" s="2">
        <f>'[1]Division - Monthly'!$I493</f>
        <v>934547</v>
      </c>
      <c r="D72" s="2">
        <f>'[1]Division - Monthly'!$R493</f>
        <v>657459</v>
      </c>
      <c r="E72" s="2">
        <f>'[1]Division - Monthly'!$AA493</f>
        <v>969780</v>
      </c>
      <c r="F72" s="2">
        <f>'[1]Division - Monthly'!$AJ493</f>
        <v>880373</v>
      </c>
      <c r="G72" s="2">
        <f>'[1]Division - Monthly'!$AS493</f>
        <v>900936</v>
      </c>
    </row>
    <row r="73" spans="1:7" x14ac:dyDescent="0.25">
      <c r="A73" s="1">
        <v>2005</v>
      </c>
      <c r="B73" s="1">
        <v>10</v>
      </c>
      <c r="C73" s="2">
        <f>'[1]Division - Monthly'!$I494</f>
        <v>935607</v>
      </c>
      <c r="D73" s="2">
        <f>'[1]Division - Monthly'!$R494</f>
        <v>658698</v>
      </c>
      <c r="E73" s="2">
        <f>'[1]Division - Monthly'!$AA494</f>
        <v>969178</v>
      </c>
      <c r="F73" s="2">
        <f>'[1]Division - Monthly'!$AJ494</f>
        <v>878741</v>
      </c>
      <c r="G73" s="2">
        <f>'[1]Division - Monthly'!$AS494</f>
        <v>902444</v>
      </c>
    </row>
    <row r="74" spans="1:7" x14ac:dyDescent="0.25">
      <c r="A74" s="1">
        <v>2005</v>
      </c>
      <c r="B74" s="1">
        <v>11</v>
      </c>
      <c r="C74" s="2">
        <f>'[1]Division - Monthly'!$I495</f>
        <v>936199</v>
      </c>
      <c r="D74" s="2">
        <f>'[1]Division - Monthly'!$R495</f>
        <v>659629</v>
      </c>
      <c r="E74" s="2">
        <f>'[1]Division - Monthly'!$AA495</f>
        <v>967643</v>
      </c>
      <c r="F74" s="2">
        <f>'[1]Division - Monthly'!$AJ495</f>
        <v>876823</v>
      </c>
      <c r="G74" s="2">
        <f>'[1]Division - Monthly'!$AS495</f>
        <v>905452</v>
      </c>
    </row>
    <row r="75" spans="1:7" x14ac:dyDescent="0.25">
      <c r="A75" s="1">
        <v>2005</v>
      </c>
      <c r="B75" s="1">
        <v>12</v>
      </c>
      <c r="C75" s="2">
        <f>'[1]Division - Monthly'!$I496</f>
        <v>938412</v>
      </c>
      <c r="D75" s="2">
        <f>'[1]Division - Monthly'!$R496</f>
        <v>661323</v>
      </c>
      <c r="E75" s="2">
        <f>'[1]Division - Monthly'!$AA496</f>
        <v>969849</v>
      </c>
      <c r="F75" s="2">
        <f>'[1]Division - Monthly'!$AJ496</f>
        <v>877083</v>
      </c>
      <c r="G75" s="2">
        <f>'[1]Division - Monthly'!$AS496</f>
        <v>909073</v>
      </c>
    </row>
    <row r="76" spans="1:7" x14ac:dyDescent="0.25">
      <c r="A76" s="1">
        <v>2006</v>
      </c>
      <c r="B76" s="1">
        <v>1</v>
      </c>
      <c r="C76" s="2">
        <f>'[1]Division - Monthly'!$I497</f>
        <v>941439</v>
      </c>
      <c r="D76" s="2">
        <f>'[1]Division - Monthly'!$R497</f>
        <v>663854</v>
      </c>
      <c r="E76" s="2">
        <f>'[1]Division - Monthly'!$AA497</f>
        <v>972423</v>
      </c>
      <c r="F76" s="2">
        <f>'[1]Division - Monthly'!$AJ497</f>
        <v>877833</v>
      </c>
      <c r="G76" s="2">
        <f>'[1]Division - Monthly'!$AS497</f>
        <v>913687</v>
      </c>
    </row>
    <row r="77" spans="1:7" x14ac:dyDescent="0.25">
      <c r="A77" s="1">
        <v>2006</v>
      </c>
      <c r="B77" s="1">
        <v>2</v>
      </c>
      <c r="C77" s="2">
        <f>'[1]Division - Monthly'!$I498</f>
        <v>943497</v>
      </c>
      <c r="D77" s="2">
        <f>'[1]Division - Monthly'!$R498</f>
        <v>667054</v>
      </c>
      <c r="E77" s="2">
        <f>'[1]Division - Monthly'!$AA498</f>
        <v>972983</v>
      </c>
      <c r="F77" s="2">
        <f>'[1]Division - Monthly'!$AJ498</f>
        <v>875740</v>
      </c>
      <c r="G77" s="2">
        <f>'[1]Division - Monthly'!$AS498</f>
        <v>918684</v>
      </c>
    </row>
    <row r="78" spans="1:7" x14ac:dyDescent="0.25">
      <c r="A78" s="1">
        <v>2006</v>
      </c>
      <c r="B78" s="1">
        <v>3</v>
      </c>
      <c r="C78" s="2">
        <f>'[1]Division - Monthly'!$I499</f>
        <v>945491</v>
      </c>
      <c r="D78" s="2">
        <f>'[1]Division - Monthly'!$R499</f>
        <v>669922</v>
      </c>
      <c r="E78" s="2">
        <f>'[1]Division - Monthly'!$AA499</f>
        <v>975124</v>
      </c>
      <c r="F78" s="2">
        <f>'[1]Division - Monthly'!$AJ499</f>
        <v>876531</v>
      </c>
      <c r="G78" s="2">
        <f>'[1]Division - Monthly'!$AS499</f>
        <v>923025</v>
      </c>
    </row>
    <row r="79" spans="1:7" x14ac:dyDescent="0.25">
      <c r="A79" s="1">
        <v>2006</v>
      </c>
      <c r="B79" s="1">
        <v>4</v>
      </c>
      <c r="C79" s="2">
        <f>'[1]Division - Monthly'!$I500</f>
        <v>953613</v>
      </c>
      <c r="D79" s="2">
        <f>'[1]Division - Monthly'!$R500</f>
        <v>669922</v>
      </c>
      <c r="E79" s="2">
        <f>'[1]Division - Monthly'!$AA500</f>
        <v>975124</v>
      </c>
      <c r="F79" s="2">
        <f>'[1]Division - Monthly'!$AJ500</f>
        <v>876531</v>
      </c>
      <c r="G79" s="2">
        <f>'[1]Division - Monthly'!$AS500</f>
        <v>923025</v>
      </c>
    </row>
    <row r="80" spans="1:7" x14ac:dyDescent="0.25">
      <c r="A80" s="1">
        <v>2006</v>
      </c>
      <c r="B80" s="1">
        <v>5</v>
      </c>
      <c r="C80" s="2">
        <f>'[1]Division - Monthly'!$I501</f>
        <v>947931</v>
      </c>
      <c r="D80" s="2">
        <f>'[1]Division - Monthly'!$R501</f>
        <v>673564</v>
      </c>
      <c r="E80" s="2">
        <f>'[1]Division - Monthly'!$AA501</f>
        <v>975888</v>
      </c>
      <c r="F80" s="2">
        <f>'[1]Division - Monthly'!$AJ501</f>
        <v>874208</v>
      </c>
      <c r="G80" s="2">
        <f>'[1]Division - Monthly'!$AS501</f>
        <v>925619</v>
      </c>
    </row>
    <row r="81" spans="1:7" x14ac:dyDescent="0.25">
      <c r="A81" s="1">
        <v>2006</v>
      </c>
      <c r="B81" s="1">
        <v>6</v>
      </c>
      <c r="C81" s="2">
        <f>'[1]Division - Monthly'!$I502</f>
        <v>949610</v>
      </c>
      <c r="D81" s="2">
        <f>'[1]Division - Monthly'!$R502</f>
        <v>675383</v>
      </c>
      <c r="E81" s="2">
        <f>'[1]Division - Monthly'!$AA502</f>
        <v>976820</v>
      </c>
      <c r="F81" s="2">
        <f>'[1]Division - Monthly'!$AJ502</f>
        <v>874652</v>
      </c>
      <c r="G81" s="2">
        <f>'[1]Division - Monthly'!$AS502</f>
        <v>927163</v>
      </c>
    </row>
    <row r="82" spans="1:7" x14ac:dyDescent="0.25">
      <c r="A82" s="1">
        <v>2006</v>
      </c>
      <c r="B82" s="1">
        <v>7</v>
      </c>
      <c r="C82" s="2">
        <f>'[1]Division - Monthly'!$I503</f>
        <v>950085</v>
      </c>
      <c r="D82" s="2">
        <f>'[1]Division - Monthly'!$R503</f>
        <v>677444</v>
      </c>
      <c r="E82" s="2">
        <f>'[1]Division - Monthly'!$AA503</f>
        <v>976555</v>
      </c>
      <c r="F82" s="2">
        <f>'[1]Division - Monthly'!$AJ503</f>
        <v>873621</v>
      </c>
      <c r="G82" s="2">
        <f>'[1]Division - Monthly'!$AS503</f>
        <v>928800</v>
      </c>
    </row>
    <row r="83" spans="1:7" x14ac:dyDescent="0.25">
      <c r="A83" s="1">
        <v>2006</v>
      </c>
      <c r="B83" s="1">
        <v>8</v>
      </c>
      <c r="C83" s="2">
        <f>'[1]Division - Monthly'!$I504</f>
        <v>951929</v>
      </c>
      <c r="D83" s="2">
        <f>'[1]Division - Monthly'!$R504</f>
        <v>679969</v>
      </c>
      <c r="E83" s="2">
        <f>'[1]Division - Monthly'!$AA504</f>
        <v>980305</v>
      </c>
      <c r="F83" s="2">
        <f>'[1]Division - Monthly'!$AJ504</f>
        <v>872974</v>
      </c>
      <c r="G83" s="2">
        <f>'[1]Division - Monthly'!$AS504</f>
        <v>930950</v>
      </c>
    </row>
    <row r="84" spans="1:7" x14ac:dyDescent="0.25">
      <c r="A84" s="1">
        <v>2006</v>
      </c>
      <c r="B84" s="1">
        <v>9</v>
      </c>
      <c r="C84" s="2">
        <f>'[1]Division - Monthly'!$I505</f>
        <v>952745</v>
      </c>
      <c r="D84" s="2">
        <f>'[1]Division - Monthly'!$R505</f>
        <v>681281</v>
      </c>
      <c r="E84" s="2">
        <f>'[1]Division - Monthly'!$AA505</f>
        <v>983207</v>
      </c>
      <c r="F84" s="2">
        <f>'[1]Division - Monthly'!$AJ505</f>
        <v>873799</v>
      </c>
      <c r="G84" s="2">
        <f>'[1]Division - Monthly'!$AS505</f>
        <v>934190</v>
      </c>
    </row>
    <row r="85" spans="1:7" x14ac:dyDescent="0.25">
      <c r="A85" s="1">
        <v>2006</v>
      </c>
      <c r="B85" s="1">
        <v>10</v>
      </c>
      <c r="C85" s="2">
        <f>'[1]Division - Monthly'!$I506</f>
        <v>953334</v>
      </c>
      <c r="D85" s="2">
        <f>'[1]Division - Monthly'!$R506</f>
        <v>682033</v>
      </c>
      <c r="E85" s="2">
        <f>'[1]Division - Monthly'!$AA506</f>
        <v>984443</v>
      </c>
      <c r="F85" s="2">
        <f>'[1]Division - Monthly'!$AJ506</f>
        <v>874587</v>
      </c>
      <c r="G85" s="2">
        <f>'[1]Division - Monthly'!$AS506</f>
        <v>935580</v>
      </c>
    </row>
    <row r="86" spans="1:7" x14ac:dyDescent="0.25">
      <c r="A86" s="1">
        <v>2006</v>
      </c>
      <c r="B86" s="1">
        <v>11</v>
      </c>
      <c r="C86" s="2">
        <f>'[1]Division - Monthly'!$I507</f>
        <v>955632</v>
      </c>
      <c r="D86" s="2">
        <f>'[1]Division - Monthly'!$R507</f>
        <v>683512</v>
      </c>
      <c r="E86" s="2">
        <f>'[1]Division - Monthly'!$AA507</f>
        <v>987013</v>
      </c>
      <c r="F86" s="2">
        <f>'[1]Division - Monthly'!$AJ507</f>
        <v>877083</v>
      </c>
      <c r="G86" s="2">
        <f>'[1]Division - Monthly'!$AS507</f>
        <v>940178</v>
      </c>
    </row>
    <row r="87" spans="1:7" x14ac:dyDescent="0.25">
      <c r="A87" s="1">
        <v>2006</v>
      </c>
      <c r="B87" s="1">
        <v>12</v>
      </c>
      <c r="C87" s="2">
        <f>'[1]Division - Monthly'!$I508</f>
        <v>957415</v>
      </c>
      <c r="D87" s="2">
        <f>'[1]Division - Monthly'!$R508</f>
        <v>684782</v>
      </c>
      <c r="E87" s="2">
        <f>'[1]Division - Monthly'!$AA508</f>
        <v>989122</v>
      </c>
      <c r="F87" s="2">
        <f>'[1]Division - Monthly'!$AJ508</f>
        <v>880111</v>
      </c>
      <c r="G87" s="2">
        <f>'[1]Division - Monthly'!$AS508</f>
        <v>945731</v>
      </c>
    </row>
    <row r="88" spans="1:7" x14ac:dyDescent="0.25">
      <c r="A88" s="1">
        <v>2007</v>
      </c>
      <c r="B88" s="1">
        <v>1</v>
      </c>
      <c r="C88" s="2">
        <f>'[1]Division - Monthly'!$I509</f>
        <v>959165</v>
      </c>
      <c r="D88" s="2">
        <f>'[1]Division - Monthly'!$R509</f>
        <v>685874</v>
      </c>
      <c r="E88" s="2">
        <f>'[1]Division - Monthly'!$AA509</f>
        <v>989911</v>
      </c>
      <c r="F88" s="2">
        <f>'[1]Division - Monthly'!$AJ509</f>
        <v>880876</v>
      </c>
      <c r="G88" s="2">
        <f>'[1]Division - Monthly'!$AS509</f>
        <v>949906</v>
      </c>
    </row>
    <row r="89" spans="1:7" x14ac:dyDescent="0.25">
      <c r="A89" s="1">
        <v>2007</v>
      </c>
      <c r="B89" s="1">
        <v>2</v>
      </c>
      <c r="C89" s="2">
        <f>'[1]Division - Monthly'!$I510</f>
        <v>962632</v>
      </c>
      <c r="D89" s="2">
        <f>'[1]Division - Monthly'!$R510</f>
        <v>687715</v>
      </c>
      <c r="E89" s="2">
        <f>'[1]Division - Monthly'!$AA510</f>
        <v>992817</v>
      </c>
      <c r="F89" s="2">
        <f>'[1]Division - Monthly'!$AJ510</f>
        <v>881421</v>
      </c>
      <c r="G89" s="2">
        <f>'[1]Division - Monthly'!$AS510</f>
        <v>952250</v>
      </c>
    </row>
    <row r="90" spans="1:7" x14ac:dyDescent="0.25">
      <c r="A90" s="1">
        <v>2007</v>
      </c>
      <c r="B90" s="1">
        <v>3</v>
      </c>
      <c r="C90" s="2">
        <f>'[1]Division - Monthly'!$I511</f>
        <v>966450</v>
      </c>
      <c r="D90" s="2">
        <f>'[1]Division - Monthly'!$R511</f>
        <v>689103</v>
      </c>
      <c r="E90" s="2">
        <f>'[1]Division - Monthly'!$AA511</f>
        <v>994475</v>
      </c>
      <c r="F90" s="2">
        <f>'[1]Division - Monthly'!$AJ511</f>
        <v>882330</v>
      </c>
      <c r="G90" s="2">
        <f>'[1]Division - Monthly'!$AS511</f>
        <v>956034</v>
      </c>
    </row>
    <row r="91" spans="1:7" x14ac:dyDescent="0.25">
      <c r="A91" s="1">
        <v>2007</v>
      </c>
      <c r="B91" s="1">
        <v>4</v>
      </c>
      <c r="C91" s="2">
        <f>'[1]Division - Monthly'!$I512</f>
        <v>968503</v>
      </c>
      <c r="D91" s="2">
        <f>'[1]Division - Monthly'!$R512</f>
        <v>689870</v>
      </c>
      <c r="E91" s="2">
        <f>'[1]Division - Monthly'!$AA512</f>
        <v>995501</v>
      </c>
      <c r="F91" s="2">
        <f>'[1]Division - Monthly'!$AJ512</f>
        <v>882706</v>
      </c>
      <c r="G91" s="2">
        <f>'[1]Division - Monthly'!$AS512</f>
        <v>956730</v>
      </c>
    </row>
    <row r="92" spans="1:7" x14ac:dyDescent="0.25">
      <c r="A92" s="1">
        <v>2007</v>
      </c>
      <c r="B92" s="1">
        <v>5</v>
      </c>
      <c r="C92" s="2">
        <f>'[1]Division - Monthly'!$I513</f>
        <v>969111</v>
      </c>
      <c r="D92" s="2">
        <f>'[1]Division - Monthly'!$R513</f>
        <v>690909</v>
      </c>
      <c r="E92" s="2">
        <f>'[1]Division - Monthly'!$AA513</f>
        <v>996890</v>
      </c>
      <c r="F92" s="2">
        <f>'[1]Division - Monthly'!$AJ513</f>
        <v>881856</v>
      </c>
      <c r="G92" s="2">
        <f>'[1]Division - Monthly'!$AS513</f>
        <v>955294</v>
      </c>
    </row>
    <row r="93" spans="1:7" x14ac:dyDescent="0.25">
      <c r="A93" s="1">
        <v>2007</v>
      </c>
      <c r="B93" s="1">
        <v>6</v>
      </c>
      <c r="C93" s="2">
        <f>'[1]Division - Monthly'!$I514</f>
        <v>970150</v>
      </c>
      <c r="D93" s="2">
        <f>'[1]Division - Monthly'!$R514</f>
        <v>692098</v>
      </c>
      <c r="E93" s="2">
        <f>'[1]Division - Monthly'!$AA514</f>
        <v>998117</v>
      </c>
      <c r="F93" s="2">
        <f>'[1]Division - Monthly'!$AJ514</f>
        <v>882756</v>
      </c>
      <c r="G93" s="2">
        <f>'[1]Division - Monthly'!$AS514</f>
        <v>954279</v>
      </c>
    </row>
    <row r="94" spans="1:7" x14ac:dyDescent="0.25">
      <c r="A94" s="1">
        <v>2007</v>
      </c>
      <c r="B94" s="1">
        <v>7</v>
      </c>
      <c r="C94" s="2">
        <f>'[1]Division - Monthly'!$I515</f>
        <v>970857</v>
      </c>
      <c r="D94" s="2">
        <f>'[1]Division - Monthly'!$R515</f>
        <v>693255</v>
      </c>
      <c r="E94" s="2">
        <f>'[1]Division - Monthly'!$AA515</f>
        <v>999647</v>
      </c>
      <c r="F94" s="2">
        <f>'[1]Division - Monthly'!$AJ515</f>
        <v>883637</v>
      </c>
      <c r="G94" s="2">
        <f>'[1]Division - Monthly'!$AS515</f>
        <v>955339</v>
      </c>
    </row>
    <row r="95" spans="1:7" x14ac:dyDescent="0.25">
      <c r="A95" s="1">
        <v>2007</v>
      </c>
      <c r="B95" s="1">
        <v>8</v>
      </c>
      <c r="C95" s="2">
        <f>'[1]Division - Monthly'!$I516</f>
        <v>970861</v>
      </c>
      <c r="D95" s="2">
        <f>'[1]Division - Monthly'!$R516</f>
        <v>694832</v>
      </c>
      <c r="E95" s="2">
        <f>'[1]Division - Monthly'!$AA516</f>
        <v>1002055</v>
      </c>
      <c r="F95" s="2">
        <f>'[1]Division - Monthly'!$AJ516</f>
        <v>884258</v>
      </c>
      <c r="G95" s="2">
        <f>'[1]Division - Monthly'!$AS516</f>
        <v>956209</v>
      </c>
    </row>
    <row r="96" spans="1:7" x14ac:dyDescent="0.25">
      <c r="A96" s="1">
        <v>2007</v>
      </c>
      <c r="B96" s="1">
        <v>9</v>
      </c>
      <c r="C96" s="2">
        <f>'[1]Division - Monthly'!$I517</f>
        <v>970604</v>
      </c>
      <c r="D96" s="2">
        <f>'[1]Division - Monthly'!$R517</f>
        <v>695362</v>
      </c>
      <c r="E96" s="2">
        <f>'[1]Division - Monthly'!$AA517</f>
        <v>1002427</v>
      </c>
      <c r="F96" s="2">
        <f>'[1]Division - Monthly'!$AJ517</f>
        <v>882368</v>
      </c>
      <c r="G96" s="2">
        <f>'[1]Division - Monthly'!$AS517</f>
        <v>956913</v>
      </c>
    </row>
    <row r="97" spans="1:7" x14ac:dyDescent="0.25">
      <c r="A97" s="1">
        <v>2007</v>
      </c>
      <c r="B97" s="1">
        <v>10</v>
      </c>
      <c r="C97" s="2">
        <f>'[1]Division - Monthly'!$I518</f>
        <v>970422</v>
      </c>
      <c r="D97" s="2">
        <f>'[1]Division - Monthly'!$R518</f>
        <v>696039</v>
      </c>
      <c r="E97" s="2">
        <f>'[1]Division - Monthly'!$AA518</f>
        <v>1002344</v>
      </c>
      <c r="F97" s="2">
        <f>'[1]Division - Monthly'!$AJ518</f>
        <v>881593</v>
      </c>
      <c r="G97" s="2">
        <f>'[1]Division - Monthly'!$AS518</f>
        <v>957339</v>
      </c>
    </row>
    <row r="98" spans="1:7" x14ac:dyDescent="0.25">
      <c r="A98" s="1">
        <v>2007</v>
      </c>
      <c r="B98" s="1">
        <v>11</v>
      </c>
      <c r="C98" s="2">
        <f>'[1]Division - Monthly'!$I519</f>
        <v>970635</v>
      </c>
      <c r="D98" s="2">
        <f>'[1]Division - Monthly'!$R519</f>
        <v>695888</v>
      </c>
      <c r="E98" s="2">
        <f>'[1]Division - Monthly'!$AA519</f>
        <v>1002051</v>
      </c>
      <c r="F98" s="2">
        <f>'[1]Division - Monthly'!$AJ519</f>
        <v>881425</v>
      </c>
      <c r="G98" s="2">
        <f>'[1]Division - Monthly'!$AS519</f>
        <v>957951</v>
      </c>
    </row>
    <row r="99" spans="1:7" x14ac:dyDescent="0.25">
      <c r="A99" s="1">
        <v>2007</v>
      </c>
      <c r="B99" s="1">
        <v>12</v>
      </c>
      <c r="C99" s="2">
        <f>'[1]Division - Monthly'!$I520</f>
        <v>970796</v>
      </c>
      <c r="D99" s="2">
        <f>'[1]Division - Monthly'!$R520</f>
        <v>695682</v>
      </c>
      <c r="E99" s="2">
        <f>'[1]Division - Monthly'!$AA520</f>
        <v>1002208</v>
      </c>
      <c r="F99" s="2">
        <f>'[1]Division - Monthly'!$AJ520</f>
        <v>881688</v>
      </c>
      <c r="G99" s="2">
        <f>'[1]Division - Monthly'!$AS520</f>
        <v>958658</v>
      </c>
    </row>
    <row r="100" spans="1:7" x14ac:dyDescent="0.25">
      <c r="A100" s="1">
        <v>2008</v>
      </c>
      <c r="B100" s="1">
        <v>1</v>
      </c>
      <c r="C100" s="2">
        <f>'[1]Division - Monthly'!$I521</f>
        <v>970846</v>
      </c>
      <c r="D100" s="2">
        <f>'[1]Division - Monthly'!$R521</f>
        <v>696376</v>
      </c>
      <c r="E100" s="2">
        <f>'[1]Division - Monthly'!$AA521</f>
        <v>1003965</v>
      </c>
      <c r="F100" s="2">
        <f>'[1]Division - Monthly'!$AJ521</f>
        <v>881437</v>
      </c>
      <c r="G100" s="2">
        <f>'[1]Division - Monthly'!$AS521</f>
        <v>959913</v>
      </c>
    </row>
    <row r="101" spans="1:7" x14ac:dyDescent="0.25">
      <c r="A101" s="1">
        <v>2008</v>
      </c>
      <c r="B101" s="1">
        <v>2</v>
      </c>
      <c r="C101" s="2">
        <f>'[1]Division - Monthly'!$I522</f>
        <v>971835</v>
      </c>
      <c r="D101" s="2">
        <f>'[1]Division - Monthly'!$R522</f>
        <v>697126</v>
      </c>
      <c r="E101" s="2">
        <f>'[1]Division - Monthly'!$AA522</f>
        <v>1006342</v>
      </c>
      <c r="F101" s="2">
        <f>'[1]Division - Monthly'!$AJ522</f>
        <v>883351</v>
      </c>
      <c r="G101" s="2">
        <f>'[1]Division - Monthly'!$AS522</f>
        <v>960469</v>
      </c>
    </row>
    <row r="102" spans="1:7" x14ac:dyDescent="0.25">
      <c r="A102" s="1">
        <v>2008</v>
      </c>
      <c r="B102" s="1">
        <v>3</v>
      </c>
      <c r="C102" s="2">
        <f>'[1]Division - Monthly'!$I523</f>
        <v>971839</v>
      </c>
      <c r="D102" s="2">
        <f>'[1]Division - Monthly'!$R523</f>
        <v>697232</v>
      </c>
      <c r="E102" s="2">
        <f>'[1]Division - Monthly'!$AA523</f>
        <v>1008293</v>
      </c>
      <c r="F102" s="2">
        <f>'[1]Division - Monthly'!$AJ523</f>
        <v>882384</v>
      </c>
      <c r="G102" s="2">
        <f>'[1]Division - Monthly'!$AS523</f>
        <v>959904</v>
      </c>
    </row>
    <row r="103" spans="1:7" x14ac:dyDescent="0.25">
      <c r="A103" s="1">
        <v>2008</v>
      </c>
      <c r="B103" s="1">
        <v>4</v>
      </c>
      <c r="C103" s="2">
        <f>'[1]Division - Monthly'!$I524</f>
        <v>971723</v>
      </c>
      <c r="D103" s="2">
        <f>'[1]Division - Monthly'!$R524</f>
        <v>696542</v>
      </c>
      <c r="E103" s="2">
        <f>'[1]Division - Monthly'!$AA524</f>
        <v>1008652</v>
      </c>
      <c r="F103" s="2">
        <f>'[1]Division - Monthly'!$AJ524</f>
        <v>882137</v>
      </c>
      <c r="G103" s="2">
        <f>'[1]Division - Monthly'!$AS524</f>
        <v>959270</v>
      </c>
    </row>
    <row r="104" spans="1:7" x14ac:dyDescent="0.25">
      <c r="A104" s="1">
        <v>2008</v>
      </c>
      <c r="B104" s="1">
        <v>5</v>
      </c>
      <c r="C104" s="2">
        <f>'[1]Division - Monthly'!$I525</f>
        <v>970521</v>
      </c>
      <c r="D104" s="2">
        <f>'[1]Division - Monthly'!$R525</f>
        <v>696472</v>
      </c>
      <c r="E104" s="2">
        <f>'[1]Division - Monthly'!$AA525</f>
        <v>1010126</v>
      </c>
      <c r="F104" s="2">
        <f>'[1]Division - Monthly'!$AJ525</f>
        <v>881028</v>
      </c>
      <c r="G104" s="2">
        <f>'[1]Division - Monthly'!$AS525</f>
        <v>956017</v>
      </c>
    </row>
    <row r="105" spans="1:7" x14ac:dyDescent="0.25">
      <c r="A105" s="1">
        <v>2008</v>
      </c>
      <c r="B105" s="1">
        <v>6</v>
      </c>
      <c r="C105" s="2">
        <f>'[1]Division - Monthly'!$I526</f>
        <v>970173</v>
      </c>
      <c r="D105" s="2">
        <f>'[1]Division - Monthly'!$R526</f>
        <v>697134</v>
      </c>
      <c r="E105" s="2">
        <f>'[1]Division - Monthly'!$AA526</f>
        <v>1011132</v>
      </c>
      <c r="F105" s="2">
        <f>'[1]Division - Monthly'!$AJ526</f>
        <v>881490</v>
      </c>
      <c r="G105" s="2">
        <f>'[1]Division - Monthly'!$AS526</f>
        <v>954333</v>
      </c>
    </row>
    <row r="106" spans="1:7" x14ac:dyDescent="0.25">
      <c r="A106" s="1">
        <v>2008</v>
      </c>
      <c r="B106" s="1">
        <v>7</v>
      </c>
      <c r="C106" s="2">
        <f>'[1]Division - Monthly'!$I527</f>
        <v>969314</v>
      </c>
      <c r="D106" s="2">
        <f>'[1]Division - Monthly'!$R527</f>
        <v>697160</v>
      </c>
      <c r="E106" s="2">
        <f>'[1]Division - Monthly'!$AA527</f>
        <v>1009834</v>
      </c>
      <c r="F106" s="2">
        <f>'[1]Division - Monthly'!$AJ527</f>
        <v>879718</v>
      </c>
      <c r="G106" s="2">
        <f>'[1]Division - Monthly'!$AS527</f>
        <v>953548</v>
      </c>
    </row>
    <row r="107" spans="1:7" x14ac:dyDescent="0.25">
      <c r="A107" s="1">
        <v>2008</v>
      </c>
      <c r="B107" s="1">
        <v>8</v>
      </c>
      <c r="C107" s="2">
        <f>'[1]Division - Monthly'!$I528</f>
        <v>968560</v>
      </c>
      <c r="D107" s="2">
        <f>'[1]Division - Monthly'!$R528</f>
        <v>697246</v>
      </c>
      <c r="E107" s="2">
        <f>'[1]Division - Monthly'!$AA528</f>
        <v>1009558</v>
      </c>
      <c r="F107" s="2">
        <f>'[1]Division - Monthly'!$AJ528</f>
        <v>878613</v>
      </c>
      <c r="G107" s="2">
        <f>'[1]Division - Monthly'!$AS528</f>
        <v>953341</v>
      </c>
    </row>
    <row r="108" spans="1:7" x14ac:dyDescent="0.25">
      <c r="A108" s="1">
        <v>2008</v>
      </c>
      <c r="B108" s="1">
        <v>9</v>
      </c>
      <c r="C108" s="2">
        <f>'[1]Division - Monthly'!$I529</f>
        <v>968514</v>
      </c>
      <c r="D108" s="2">
        <f>'[1]Division - Monthly'!$R529</f>
        <v>696586</v>
      </c>
      <c r="E108" s="2">
        <f>'[1]Division - Monthly'!$AA529</f>
        <v>1008462</v>
      </c>
      <c r="F108" s="2">
        <f>'[1]Division - Monthly'!$AJ529</f>
        <v>877428</v>
      </c>
      <c r="G108" s="2">
        <f>'[1]Division - Monthly'!$AS529</f>
        <v>952147</v>
      </c>
    </row>
    <row r="109" spans="1:7" x14ac:dyDescent="0.25">
      <c r="A109" s="1">
        <v>2008</v>
      </c>
      <c r="B109" s="1">
        <v>10</v>
      </c>
      <c r="C109" s="2">
        <f>'[1]Division - Monthly'!$I530</f>
        <v>968860</v>
      </c>
      <c r="D109" s="2">
        <f>'[1]Division - Monthly'!$R530</f>
        <v>696542</v>
      </c>
      <c r="E109" s="2">
        <f>'[1]Division - Monthly'!$AA530</f>
        <v>1007096</v>
      </c>
      <c r="F109" s="2">
        <f>'[1]Division - Monthly'!$AJ530</f>
        <v>876303</v>
      </c>
      <c r="G109" s="2">
        <f>'[1]Division - Monthly'!$AS530</f>
        <v>953117</v>
      </c>
    </row>
    <row r="110" spans="1:7" x14ac:dyDescent="0.25">
      <c r="A110" s="1">
        <v>2008</v>
      </c>
      <c r="B110" s="1">
        <v>11</v>
      </c>
      <c r="C110" s="2">
        <f>'[1]Division - Monthly'!$I531</f>
        <v>967382</v>
      </c>
      <c r="D110" s="2">
        <f>'[1]Division - Monthly'!$R531</f>
        <v>695749</v>
      </c>
      <c r="E110" s="2">
        <f>'[1]Division - Monthly'!$AA531</f>
        <v>1007191</v>
      </c>
      <c r="F110" s="2">
        <f>'[1]Division - Monthly'!$AJ531</f>
        <v>874965</v>
      </c>
      <c r="G110" s="2">
        <f>'[1]Division - Monthly'!$AS531</f>
        <v>953673</v>
      </c>
    </row>
    <row r="111" spans="1:7" x14ac:dyDescent="0.25">
      <c r="A111" s="1">
        <v>2008</v>
      </c>
      <c r="B111" s="1">
        <v>12</v>
      </c>
      <c r="C111" s="2">
        <f>'[1]Division - Monthly'!$I532</f>
        <v>966710</v>
      </c>
      <c r="D111" s="2">
        <f>'[1]Division - Monthly'!$R532</f>
        <v>695180</v>
      </c>
      <c r="E111" s="2">
        <f>'[1]Division - Monthly'!$AA532</f>
        <v>1007139</v>
      </c>
      <c r="F111" s="2">
        <f>'[1]Division - Monthly'!$AJ532</f>
        <v>874471</v>
      </c>
      <c r="G111" s="2">
        <f>'[1]Division - Monthly'!$AS532</f>
        <v>954293</v>
      </c>
    </row>
    <row r="112" spans="1:7" x14ac:dyDescent="0.25">
      <c r="A112" s="1">
        <v>2009</v>
      </c>
      <c r="B112" s="1">
        <v>1</v>
      </c>
      <c r="C112" s="2">
        <f>'[1]Division - Monthly'!$I533</f>
        <v>966353</v>
      </c>
      <c r="D112" s="2">
        <f>'[1]Division - Monthly'!$R533</f>
        <v>695589</v>
      </c>
      <c r="E112" s="2">
        <f>'[1]Division - Monthly'!$AA533</f>
        <v>1006889</v>
      </c>
      <c r="F112" s="2">
        <f>'[1]Division - Monthly'!$AJ533</f>
        <v>873950</v>
      </c>
      <c r="G112" s="2">
        <f>'[1]Division - Monthly'!$AS533</f>
        <v>955000</v>
      </c>
    </row>
    <row r="113" spans="1:7" x14ac:dyDescent="0.25">
      <c r="A113" s="1">
        <v>2009</v>
      </c>
      <c r="B113" s="1">
        <v>2</v>
      </c>
      <c r="C113" s="2">
        <f>'[1]Division - Monthly'!$I534</f>
        <v>967328</v>
      </c>
      <c r="D113" s="2">
        <f>'[1]Division - Monthly'!$R534</f>
        <v>696772</v>
      </c>
      <c r="E113" s="2">
        <f>'[1]Division - Monthly'!$AA534</f>
        <v>1007785</v>
      </c>
      <c r="F113" s="2">
        <f>'[1]Division - Monthly'!$AJ534</f>
        <v>874412</v>
      </c>
      <c r="G113" s="2">
        <f>'[1]Division - Monthly'!$AS534</f>
        <v>956387</v>
      </c>
    </row>
    <row r="114" spans="1:7" x14ac:dyDescent="0.25">
      <c r="A114" s="1">
        <v>2009</v>
      </c>
      <c r="B114" s="1">
        <v>3</v>
      </c>
      <c r="C114" s="2">
        <f>'[1]Division - Monthly'!$I535</f>
        <v>967484</v>
      </c>
      <c r="D114" s="2">
        <f>'[1]Division - Monthly'!$R535</f>
        <v>696572</v>
      </c>
      <c r="E114" s="2">
        <f>'[1]Division - Monthly'!$AA535</f>
        <v>1008194</v>
      </c>
      <c r="F114" s="2">
        <f>'[1]Division - Monthly'!$AJ535</f>
        <v>874182</v>
      </c>
      <c r="G114" s="2">
        <f>'[1]Division - Monthly'!$AS535</f>
        <v>956555</v>
      </c>
    </row>
    <row r="115" spans="1:7" x14ac:dyDescent="0.25">
      <c r="A115" s="1">
        <v>2009</v>
      </c>
      <c r="B115" s="1">
        <v>4</v>
      </c>
      <c r="C115" s="2">
        <f>'[1]Division - Monthly'!$I536</f>
        <v>967272</v>
      </c>
      <c r="D115" s="2">
        <f>'[1]Division - Monthly'!$R536</f>
        <v>696459</v>
      </c>
      <c r="E115" s="2">
        <f>'[1]Division - Monthly'!$AA536</f>
        <v>1008410</v>
      </c>
      <c r="F115" s="2">
        <f>'[1]Division - Monthly'!$AJ536</f>
        <v>874148</v>
      </c>
      <c r="G115" s="2">
        <f>'[1]Division - Monthly'!$AS536</f>
        <v>956176</v>
      </c>
    </row>
    <row r="116" spans="1:7" x14ac:dyDescent="0.25">
      <c r="A116" s="1">
        <v>2009</v>
      </c>
      <c r="B116" s="1">
        <v>5</v>
      </c>
      <c r="C116" s="2">
        <f>'[1]Division - Monthly'!$I537</f>
        <v>966945</v>
      </c>
      <c r="D116" s="2">
        <f>'[1]Division - Monthly'!$R537</f>
        <v>696635</v>
      </c>
      <c r="E116" s="2">
        <f>'[1]Division - Monthly'!$AA537</f>
        <v>1008855</v>
      </c>
      <c r="F116" s="2">
        <f>'[1]Division - Monthly'!$AJ537</f>
        <v>873308</v>
      </c>
      <c r="G116" s="2">
        <f>'[1]Division - Monthly'!$AS537</f>
        <v>953354</v>
      </c>
    </row>
    <row r="117" spans="1:7" x14ac:dyDescent="0.25">
      <c r="A117" s="1">
        <v>2009</v>
      </c>
      <c r="B117" s="1">
        <v>6</v>
      </c>
      <c r="C117" s="2">
        <f>'[1]Division - Monthly'!$I538</f>
        <v>966461</v>
      </c>
      <c r="D117" s="2">
        <f>'[1]Division - Monthly'!$R538</f>
        <v>696640</v>
      </c>
      <c r="E117" s="2">
        <f>'[1]Division - Monthly'!$AA538</f>
        <v>1009163</v>
      </c>
      <c r="F117" s="2">
        <f>'[1]Division - Monthly'!$AJ538</f>
        <v>873135</v>
      </c>
      <c r="G117" s="2">
        <f>'[1]Division - Monthly'!$AS538</f>
        <v>952519</v>
      </c>
    </row>
    <row r="118" spans="1:7" x14ac:dyDescent="0.25">
      <c r="A118" s="1">
        <v>2009</v>
      </c>
      <c r="B118" s="1">
        <v>7</v>
      </c>
      <c r="C118" s="2">
        <f>'[1]Division - Monthly'!$I539</f>
        <v>966471</v>
      </c>
      <c r="D118" s="2">
        <f>'[1]Division - Monthly'!$R539</f>
        <v>696747</v>
      </c>
      <c r="E118" s="2">
        <f>'[1]Division - Monthly'!$AA539</f>
        <v>1009933</v>
      </c>
      <c r="F118" s="2">
        <f>'[1]Division - Monthly'!$AJ539</f>
        <v>872847</v>
      </c>
      <c r="G118" s="2">
        <f>'[1]Division - Monthly'!$AS539</f>
        <v>952395</v>
      </c>
    </row>
    <row r="119" spans="1:7" x14ac:dyDescent="0.25">
      <c r="A119" s="1">
        <v>2009</v>
      </c>
      <c r="B119" s="1">
        <v>8</v>
      </c>
      <c r="C119" s="2">
        <f>'[1]Division - Monthly'!$I540</f>
        <v>966517</v>
      </c>
      <c r="D119" s="2">
        <f>'[1]Division - Monthly'!$R540</f>
        <v>696840</v>
      </c>
      <c r="E119" s="2">
        <f>'[1]Division - Monthly'!$AA540</f>
        <v>1010528</v>
      </c>
      <c r="F119" s="2">
        <f>'[1]Division - Monthly'!$AJ540</f>
        <v>873257</v>
      </c>
      <c r="G119" s="2">
        <f>'[1]Division - Monthly'!$AS540</f>
        <v>951818</v>
      </c>
    </row>
    <row r="120" spans="1:7" x14ac:dyDescent="0.25">
      <c r="A120" s="1">
        <v>2009</v>
      </c>
      <c r="B120" s="1">
        <v>9</v>
      </c>
      <c r="C120" s="2">
        <f>'[1]Division - Monthly'!$I541</f>
        <v>965888</v>
      </c>
      <c r="D120" s="2">
        <f>'[1]Division - Monthly'!$R541</f>
        <v>696031</v>
      </c>
      <c r="E120" s="2">
        <f>'[1]Division - Monthly'!$AA541</f>
        <v>1009902</v>
      </c>
      <c r="F120" s="2">
        <f>'[1]Division - Monthly'!$AJ541</f>
        <v>872620</v>
      </c>
      <c r="G120" s="2">
        <f>'[1]Division - Monthly'!$AS541</f>
        <v>951482</v>
      </c>
    </row>
    <row r="121" spans="1:7" x14ac:dyDescent="0.25">
      <c r="A121" s="1">
        <v>2009</v>
      </c>
      <c r="B121" s="1">
        <v>10</v>
      </c>
      <c r="C121" s="2">
        <f>'[1]Division - Monthly'!$I542</f>
        <v>965942</v>
      </c>
      <c r="D121" s="2">
        <f>'[1]Division - Monthly'!$R542</f>
        <v>695811</v>
      </c>
      <c r="E121" s="2">
        <f>'[1]Division - Monthly'!$AA542</f>
        <v>1009307</v>
      </c>
      <c r="F121" s="2">
        <f>'[1]Division - Monthly'!$AJ542</f>
        <v>872265</v>
      </c>
      <c r="G121" s="2">
        <f>'[1]Division - Monthly'!$AS542</f>
        <v>951890</v>
      </c>
    </row>
    <row r="122" spans="1:7" x14ac:dyDescent="0.25">
      <c r="A122" s="1">
        <v>2009</v>
      </c>
      <c r="B122" s="1">
        <v>11</v>
      </c>
      <c r="C122" s="2">
        <f>'[1]Division - Monthly'!$I543</f>
        <v>966411</v>
      </c>
      <c r="D122" s="2">
        <f>'[1]Division - Monthly'!$R543</f>
        <v>696160</v>
      </c>
      <c r="E122" s="2">
        <f>'[1]Division - Monthly'!$AA543</f>
        <v>1009532</v>
      </c>
      <c r="F122" s="2">
        <f>'[1]Division - Monthly'!$AJ543</f>
        <v>872500</v>
      </c>
      <c r="G122" s="2">
        <f>'[1]Division - Monthly'!$AS543</f>
        <v>954179</v>
      </c>
    </row>
    <row r="123" spans="1:7" x14ac:dyDescent="0.25">
      <c r="A123" s="1">
        <v>2009</v>
      </c>
      <c r="B123" s="1">
        <v>12</v>
      </c>
      <c r="C123" s="2">
        <f>'[1]Division - Monthly'!$I544</f>
        <v>966391</v>
      </c>
      <c r="D123" s="2">
        <f>'[1]Division - Monthly'!$R544</f>
        <v>695621</v>
      </c>
      <c r="E123" s="2">
        <f>'[1]Division - Monthly'!$AA544</f>
        <v>1008675</v>
      </c>
      <c r="F123" s="2">
        <f>'[1]Division - Monthly'!$AJ544</f>
        <v>872542</v>
      </c>
      <c r="G123" s="2">
        <f>'[1]Division - Monthly'!$AS544</f>
        <v>955367</v>
      </c>
    </row>
    <row r="124" spans="1:7" x14ac:dyDescent="0.25">
      <c r="A124" s="1">
        <v>2010</v>
      </c>
      <c r="B124" s="1">
        <v>1</v>
      </c>
      <c r="C124" s="2">
        <f>'[1]Division - Monthly'!$I545</f>
        <v>966401</v>
      </c>
      <c r="D124" s="2">
        <f>'[1]Division - Monthly'!$R545</f>
        <v>696259</v>
      </c>
      <c r="E124" s="2">
        <f>'[1]Division - Monthly'!$AA545</f>
        <v>1008390</v>
      </c>
      <c r="F124" s="2">
        <f>'[1]Division - Monthly'!$AJ545</f>
        <v>873330</v>
      </c>
      <c r="G124" s="2">
        <f>'[1]Division - Monthly'!$AS545</f>
        <v>957750</v>
      </c>
    </row>
    <row r="125" spans="1:7" x14ac:dyDescent="0.25">
      <c r="A125" s="1">
        <v>2010</v>
      </c>
      <c r="B125" s="1">
        <v>2</v>
      </c>
      <c r="C125" s="2">
        <f>'[1]Division - Monthly'!$I546</f>
        <v>967812</v>
      </c>
      <c r="D125" s="2">
        <f>'[1]Division - Monthly'!$R546</f>
        <v>697503</v>
      </c>
      <c r="E125" s="2">
        <f>'[1]Division - Monthly'!$AA546</f>
        <v>1010682</v>
      </c>
      <c r="F125" s="2">
        <f>'[1]Division - Monthly'!$AJ546</f>
        <v>874812</v>
      </c>
      <c r="G125" s="2">
        <f>'[1]Division - Monthly'!$AS546</f>
        <v>959850</v>
      </c>
    </row>
    <row r="126" spans="1:7" x14ac:dyDescent="0.25">
      <c r="A126" s="1">
        <v>2010</v>
      </c>
      <c r="B126" s="1">
        <v>3</v>
      </c>
      <c r="C126" s="2">
        <f>'[1]Division - Monthly'!$I547</f>
        <v>968835</v>
      </c>
      <c r="D126" s="2">
        <f>'[1]Division - Monthly'!$R547</f>
        <v>698217</v>
      </c>
      <c r="E126" s="2">
        <f>'[1]Division - Monthly'!$AA547</f>
        <v>1012901</v>
      </c>
      <c r="F126" s="2">
        <f>'[1]Division - Monthly'!$AJ547</f>
        <v>875896</v>
      </c>
      <c r="G126" s="2">
        <f>'[1]Division - Monthly'!$AS547</f>
        <v>960863</v>
      </c>
    </row>
    <row r="127" spans="1:7" x14ac:dyDescent="0.25">
      <c r="A127" s="1">
        <v>2010</v>
      </c>
      <c r="B127" s="1">
        <v>4</v>
      </c>
      <c r="C127" s="2">
        <f>'[1]Division - Monthly'!$I548</f>
        <v>969011</v>
      </c>
      <c r="D127" s="2">
        <f>'[1]Division - Monthly'!$R548</f>
        <v>698458</v>
      </c>
      <c r="E127" s="2">
        <f>'[1]Division - Monthly'!$AA548</f>
        <v>1014529</v>
      </c>
      <c r="F127" s="2">
        <f>'[1]Division - Monthly'!$AJ548</f>
        <v>877157</v>
      </c>
      <c r="G127" s="2">
        <f>'[1]Division - Monthly'!$AS548</f>
        <v>961074</v>
      </c>
    </row>
    <row r="128" spans="1:7" x14ac:dyDescent="0.25">
      <c r="A128" s="1">
        <v>2010</v>
      </c>
      <c r="B128" s="1">
        <v>5</v>
      </c>
      <c r="C128" s="2">
        <f>'[1]Division - Monthly'!$I549</f>
        <v>969296</v>
      </c>
      <c r="D128" s="2">
        <f>'[1]Division - Monthly'!$R549</f>
        <v>698666</v>
      </c>
      <c r="E128" s="2">
        <f>'[1]Division - Monthly'!$AA549</f>
        <v>1016872</v>
      </c>
      <c r="F128" s="2">
        <f>'[1]Division - Monthly'!$AJ549</f>
        <v>877626</v>
      </c>
      <c r="G128" s="2">
        <f>'[1]Division - Monthly'!$AS549</f>
        <v>959268</v>
      </c>
    </row>
    <row r="129" spans="1:7" x14ac:dyDescent="0.25">
      <c r="A129" s="1">
        <v>2010</v>
      </c>
      <c r="B129" s="1">
        <v>6</v>
      </c>
      <c r="C129" s="2">
        <f>'[1]Division - Monthly'!$I550</f>
        <v>969845</v>
      </c>
      <c r="D129" s="2">
        <f>'[1]Division - Monthly'!$R550</f>
        <v>698783</v>
      </c>
      <c r="E129" s="2">
        <f>'[1]Division - Monthly'!$AA550</f>
        <v>1017688</v>
      </c>
      <c r="F129" s="2">
        <f>'[1]Division - Monthly'!$AJ550</f>
        <v>877080</v>
      </c>
      <c r="G129" s="2">
        <f>'[1]Division - Monthly'!$AS550</f>
        <v>958522</v>
      </c>
    </row>
    <row r="130" spans="1:7" x14ac:dyDescent="0.25">
      <c r="A130" s="1">
        <v>2010</v>
      </c>
      <c r="B130" s="1">
        <v>7</v>
      </c>
      <c r="C130" s="2">
        <f>'[1]Division - Monthly'!$I551</f>
        <v>969620</v>
      </c>
      <c r="D130" s="2">
        <f>'[1]Division - Monthly'!$R551</f>
        <v>699194</v>
      </c>
      <c r="E130" s="2">
        <f>'[1]Division - Monthly'!$AA551</f>
        <v>1018306</v>
      </c>
      <c r="F130" s="2">
        <f>'[1]Division - Monthly'!$AJ551</f>
        <v>877105</v>
      </c>
      <c r="G130" s="2">
        <f>'[1]Division - Monthly'!$AS551</f>
        <v>958565</v>
      </c>
    </row>
    <row r="131" spans="1:7" x14ac:dyDescent="0.25">
      <c r="A131" s="1">
        <v>2010</v>
      </c>
      <c r="B131" s="1">
        <v>8</v>
      </c>
      <c r="C131" s="2">
        <f>'[1]Division - Monthly'!$I552</f>
        <v>970252</v>
      </c>
      <c r="D131" s="2">
        <f>'[1]Division - Monthly'!$R552</f>
        <v>699874</v>
      </c>
      <c r="E131" s="2">
        <f>'[1]Division - Monthly'!$AA552</f>
        <v>1019931.0000000001</v>
      </c>
      <c r="F131" s="2">
        <f>'[1]Division - Monthly'!$AJ552</f>
        <v>877621</v>
      </c>
      <c r="G131" s="2">
        <f>'[1]Division - Monthly'!$AS552</f>
        <v>959088</v>
      </c>
    </row>
    <row r="132" spans="1:7" x14ac:dyDescent="0.25">
      <c r="A132" s="1">
        <v>2010</v>
      </c>
      <c r="B132" s="1">
        <v>9</v>
      </c>
      <c r="C132" s="2">
        <f>'[1]Division - Monthly'!$I553</f>
        <v>969542</v>
      </c>
      <c r="D132" s="2">
        <f>'[1]Division - Monthly'!$R553</f>
        <v>699032</v>
      </c>
      <c r="E132" s="2">
        <f>'[1]Division - Monthly'!$AA553</f>
        <v>1019938</v>
      </c>
      <c r="F132" s="2">
        <f>'[1]Division - Monthly'!$AJ553</f>
        <v>876790</v>
      </c>
      <c r="G132" s="2">
        <f>'[1]Division - Monthly'!$AS553</f>
        <v>959621</v>
      </c>
    </row>
    <row r="133" spans="1:7" x14ac:dyDescent="0.25">
      <c r="A133" s="1">
        <v>2010</v>
      </c>
      <c r="B133" s="1">
        <v>10</v>
      </c>
      <c r="C133" s="2">
        <f>'[1]Division - Monthly'!$I554</f>
        <v>969519</v>
      </c>
      <c r="D133" s="2">
        <f>'[1]Division - Monthly'!$R554</f>
        <v>698673.00000000012</v>
      </c>
      <c r="E133" s="2">
        <f>'[1]Division - Monthly'!$AA554</f>
        <v>1019029</v>
      </c>
      <c r="F133" s="2">
        <f>'[1]Division - Monthly'!$AJ554</f>
        <v>876381</v>
      </c>
      <c r="G133" s="2">
        <f>'[1]Division - Monthly'!$AS554</f>
        <v>960399</v>
      </c>
    </row>
    <row r="134" spans="1:7" x14ac:dyDescent="0.25">
      <c r="A134" s="1">
        <v>2010</v>
      </c>
      <c r="B134" s="1">
        <v>11</v>
      </c>
      <c r="C134" s="2">
        <f>'[1]Division - Monthly'!$I555</f>
        <v>970192.99999999988</v>
      </c>
      <c r="D134" s="2">
        <f>'[1]Division - Monthly'!$R555</f>
        <v>698833</v>
      </c>
      <c r="E134" s="2">
        <f>'[1]Division - Monthly'!$AA555</f>
        <v>1017989</v>
      </c>
      <c r="F134" s="2">
        <f>'[1]Division - Monthly'!$AJ555</f>
        <v>875847</v>
      </c>
      <c r="G134" s="2">
        <f>'[1]Division - Monthly'!$AS555</f>
        <v>962186</v>
      </c>
    </row>
    <row r="135" spans="1:7" x14ac:dyDescent="0.25">
      <c r="A135" s="1">
        <v>2010</v>
      </c>
      <c r="B135" s="1">
        <v>12</v>
      </c>
      <c r="C135" s="2">
        <f>'[1]Division - Monthly'!$I556</f>
        <v>970458</v>
      </c>
      <c r="D135" s="2">
        <f>'[1]Division - Monthly'!$R556</f>
        <v>698942</v>
      </c>
      <c r="E135" s="2">
        <f>'[1]Division - Monthly'!$AA556</f>
        <v>1017986.9999999999</v>
      </c>
      <c r="F135" s="2">
        <f>'[1]Division - Monthly'!$AJ556</f>
        <v>876292</v>
      </c>
      <c r="G135" s="2">
        <f>'[1]Division - Monthly'!$AS556</f>
        <v>963349</v>
      </c>
    </row>
    <row r="136" spans="1:7" x14ac:dyDescent="0.25">
      <c r="A136" s="1">
        <v>2011</v>
      </c>
      <c r="B136" s="1">
        <v>1</v>
      </c>
      <c r="C136" s="2">
        <f>'[1]Division - Monthly'!$I557</f>
        <v>971438</v>
      </c>
      <c r="D136" s="2">
        <f>'[1]Division - Monthly'!$R557</f>
        <v>699659</v>
      </c>
      <c r="E136" s="2">
        <f>'[1]Division - Monthly'!$AA557</f>
        <v>1018993.9999999999</v>
      </c>
      <c r="F136" s="2">
        <f>'[1]Division - Monthly'!$AJ557</f>
        <v>877095</v>
      </c>
      <c r="G136" s="2">
        <f>'[1]Division - Monthly'!$AS557</f>
        <v>965842.99999999988</v>
      </c>
    </row>
    <row r="137" spans="1:7" x14ac:dyDescent="0.25">
      <c r="A137" s="1">
        <v>2011</v>
      </c>
      <c r="B137" s="1">
        <v>2</v>
      </c>
      <c r="C137" s="2">
        <f>'[1]Division - Monthly'!$I558</f>
        <v>973025.99999999988</v>
      </c>
      <c r="D137" s="2">
        <f>'[1]Division - Monthly'!$R558</f>
        <v>700432.00000000012</v>
      </c>
      <c r="E137" s="2">
        <f>'[1]Division - Monthly'!$AA558</f>
        <v>1020294</v>
      </c>
      <c r="F137" s="2">
        <f>'[1]Division - Monthly'!$AJ558</f>
        <v>878016</v>
      </c>
      <c r="G137" s="2">
        <f>'[1]Division - Monthly'!$AS558</f>
        <v>967620.99999999988</v>
      </c>
    </row>
    <row r="138" spans="1:7" x14ac:dyDescent="0.25">
      <c r="A138" s="1">
        <v>2011</v>
      </c>
      <c r="B138" s="1">
        <v>3</v>
      </c>
      <c r="C138" s="2">
        <f>'[1]Division - Monthly'!$I559</f>
        <v>973968.99999999988</v>
      </c>
      <c r="D138" s="2">
        <f>'[1]Division - Monthly'!$R559</f>
        <v>701010</v>
      </c>
      <c r="E138" s="2">
        <f>'[1]Division - Monthly'!$AA559</f>
        <v>1022453</v>
      </c>
      <c r="F138" s="2">
        <f>'[1]Division - Monthly'!$AJ559</f>
        <v>879884</v>
      </c>
      <c r="G138" s="2">
        <f>'[1]Division - Monthly'!$AS559</f>
        <v>969258</v>
      </c>
    </row>
    <row r="139" spans="1:7" x14ac:dyDescent="0.25">
      <c r="A139" s="1">
        <v>2011</v>
      </c>
      <c r="B139" s="1">
        <v>4</v>
      </c>
      <c r="C139" s="2">
        <f>'[1]Division - Monthly'!$I560</f>
        <v>975008.00000000012</v>
      </c>
      <c r="D139" s="2">
        <f>'[1]Division - Monthly'!$R560</f>
        <v>701498.99999999988</v>
      </c>
      <c r="E139" s="2">
        <f>'[1]Division - Monthly'!$AA560</f>
        <v>1023591.9999999999</v>
      </c>
      <c r="F139" s="2">
        <f>'[1]Division - Monthly'!$AJ560</f>
        <v>880579</v>
      </c>
      <c r="G139" s="2">
        <f>'[1]Division - Monthly'!$AS560</f>
        <v>969576</v>
      </c>
    </row>
    <row r="140" spans="1:7" x14ac:dyDescent="0.25">
      <c r="A140" s="1">
        <v>2011</v>
      </c>
      <c r="B140" s="1">
        <v>5</v>
      </c>
      <c r="C140" s="2">
        <f>'[1]Division - Monthly'!$I561</f>
        <v>974717</v>
      </c>
      <c r="D140" s="2">
        <f>'[1]Division - Monthly'!$R561</f>
        <v>701793</v>
      </c>
      <c r="E140" s="2">
        <f>'[1]Division - Monthly'!$AA561</f>
        <v>1024571</v>
      </c>
      <c r="F140" s="2">
        <f>'[1]Division - Monthly'!$AJ561</f>
        <v>880553</v>
      </c>
      <c r="G140" s="2">
        <f>'[1]Division - Monthly'!$AS561</f>
        <v>968176.99999999988</v>
      </c>
    </row>
    <row r="141" spans="1:7" x14ac:dyDescent="0.25">
      <c r="A141" s="1">
        <v>2011</v>
      </c>
      <c r="B141" s="1">
        <v>6</v>
      </c>
      <c r="C141" s="2">
        <f>'[1]Division - Monthly'!$I562</f>
        <v>974305</v>
      </c>
      <c r="D141" s="2">
        <f>'[1]Division - Monthly'!$R562</f>
        <v>701630</v>
      </c>
      <c r="E141" s="2">
        <f>'[1]Division - Monthly'!$AA562</f>
        <v>1025022</v>
      </c>
      <c r="F141" s="2">
        <f>'[1]Division - Monthly'!$AJ562</f>
        <v>880768</v>
      </c>
      <c r="G141" s="2">
        <f>'[1]Division - Monthly'!$AS562</f>
        <v>967613</v>
      </c>
    </row>
    <row r="142" spans="1:7" x14ac:dyDescent="0.25">
      <c r="A142" s="1">
        <v>2011</v>
      </c>
      <c r="B142" s="1">
        <v>7</v>
      </c>
      <c r="C142" s="2">
        <f>'[1]Division - Monthly'!$I563</f>
        <v>974195</v>
      </c>
      <c r="D142" s="2">
        <f>'[1]Division - Monthly'!$R563</f>
        <v>701684</v>
      </c>
      <c r="E142" s="2">
        <f>'[1]Division - Monthly'!$AA563</f>
        <v>1025181</v>
      </c>
      <c r="F142" s="2">
        <f>'[1]Division - Monthly'!$AJ563</f>
        <v>880700</v>
      </c>
      <c r="G142" s="2">
        <f>'[1]Division - Monthly'!$AS563</f>
        <v>967927</v>
      </c>
    </row>
    <row r="143" spans="1:7" x14ac:dyDescent="0.25">
      <c r="A143" s="1">
        <v>2011</v>
      </c>
      <c r="B143" s="1">
        <v>8</v>
      </c>
      <c r="C143" s="2">
        <f>'[1]Division - Monthly'!$I564</f>
        <v>973219</v>
      </c>
      <c r="D143" s="2">
        <f>'[1]Division - Monthly'!$R564</f>
        <v>702717</v>
      </c>
      <c r="E143" s="2">
        <f>'[1]Division - Monthly'!$AA564</f>
        <v>1025539</v>
      </c>
      <c r="F143" s="2">
        <f>'[1]Division - Monthly'!$AJ564</f>
        <v>880108</v>
      </c>
      <c r="G143" s="2">
        <f>'[1]Division - Monthly'!$AS564</f>
        <v>968745</v>
      </c>
    </row>
    <row r="144" spans="1:7" x14ac:dyDescent="0.25">
      <c r="A144" s="1">
        <v>2011</v>
      </c>
      <c r="B144" s="1">
        <v>9</v>
      </c>
      <c r="C144" s="2">
        <f>'[1]Division - Monthly'!$I565</f>
        <v>971432</v>
      </c>
      <c r="D144" s="2">
        <f>'[1]Division - Monthly'!$R565</f>
        <v>701683</v>
      </c>
      <c r="E144" s="2">
        <f>'[1]Division - Monthly'!$AA565</f>
        <v>1024856</v>
      </c>
      <c r="F144" s="2">
        <f>'[1]Division - Monthly'!$AJ565</f>
        <v>879503</v>
      </c>
      <c r="G144" s="2">
        <f>'[1]Division - Monthly'!$AS565</f>
        <v>968521</v>
      </c>
    </row>
    <row r="145" spans="1:7" x14ac:dyDescent="0.25">
      <c r="A145" s="1">
        <v>2011</v>
      </c>
      <c r="B145" s="1">
        <v>10</v>
      </c>
      <c r="C145" s="2">
        <f>'[1]Division - Monthly'!$I566</f>
        <v>971200</v>
      </c>
      <c r="D145" s="2">
        <f>'[1]Division - Monthly'!$R566</f>
        <v>701749</v>
      </c>
      <c r="E145" s="2">
        <f>'[1]Division - Monthly'!$AA566</f>
        <v>1025149</v>
      </c>
      <c r="F145" s="2">
        <f>'[1]Division - Monthly'!$AJ566</f>
        <v>879464</v>
      </c>
      <c r="G145" s="2">
        <f>'[1]Division - Monthly'!$AS566</f>
        <v>969279</v>
      </c>
    </row>
    <row r="146" spans="1:7" x14ac:dyDescent="0.25">
      <c r="A146" s="1">
        <v>2011</v>
      </c>
      <c r="B146" s="1">
        <v>11</v>
      </c>
      <c r="C146" s="2">
        <f>'[1]Division - Monthly'!$I567</f>
        <v>971625</v>
      </c>
      <c r="D146" s="2">
        <f>'[1]Division - Monthly'!$R567</f>
        <v>701849</v>
      </c>
      <c r="E146" s="2">
        <f>'[1]Division - Monthly'!$AA567</f>
        <v>1025550</v>
      </c>
      <c r="F146" s="2">
        <f>'[1]Division - Monthly'!$AJ567</f>
        <v>879910</v>
      </c>
      <c r="G146" s="2">
        <f>'[1]Division - Monthly'!$AS567</f>
        <v>970323</v>
      </c>
    </row>
    <row r="147" spans="1:7" x14ac:dyDescent="0.25">
      <c r="A147" s="1">
        <v>2011</v>
      </c>
      <c r="B147" s="1">
        <v>12</v>
      </c>
      <c r="C147" s="2">
        <f>'[1]Division - Monthly'!$I568</f>
        <v>972101</v>
      </c>
      <c r="D147" s="2">
        <f>'[1]Division - Monthly'!$R568</f>
        <v>702439</v>
      </c>
      <c r="E147" s="2">
        <f>'[1]Division - Monthly'!$AA568</f>
        <v>1026216</v>
      </c>
      <c r="F147" s="2">
        <f>'[1]Division - Monthly'!$AJ568</f>
        <v>880810</v>
      </c>
      <c r="G147" s="2">
        <f>'[1]Division - Monthly'!$AS568</f>
        <v>972541</v>
      </c>
    </row>
    <row r="148" spans="1:7" x14ac:dyDescent="0.25">
      <c r="A148" s="1">
        <v>2012</v>
      </c>
      <c r="B148" s="1">
        <v>1</v>
      </c>
      <c r="C148" s="2">
        <f>'[1]Division - Monthly'!$I569</f>
        <v>973273</v>
      </c>
      <c r="D148" s="2">
        <f>'[1]Division - Monthly'!$R569</f>
        <v>702816</v>
      </c>
      <c r="E148" s="2">
        <f>'[1]Division - Monthly'!$AA569</f>
        <v>1027838</v>
      </c>
      <c r="F148" s="2">
        <f>'[1]Division - Monthly'!$AJ569</f>
        <v>881852</v>
      </c>
      <c r="G148" s="2">
        <f>'[1]Division - Monthly'!$AS569</f>
        <v>974236</v>
      </c>
    </row>
    <row r="149" spans="1:7" x14ac:dyDescent="0.25">
      <c r="A149" s="1">
        <v>2012</v>
      </c>
      <c r="B149" s="1">
        <v>2</v>
      </c>
      <c r="C149" s="2">
        <f>'[1]Division - Monthly'!$I570</f>
        <v>973990</v>
      </c>
      <c r="D149" s="2">
        <f>'[1]Division - Monthly'!$R570</f>
        <v>704209</v>
      </c>
      <c r="E149" s="2">
        <f>'[1]Division - Monthly'!$AA570</f>
        <v>1029022</v>
      </c>
      <c r="F149" s="2">
        <f>'[1]Division - Monthly'!$AJ570</f>
        <v>882884</v>
      </c>
      <c r="G149" s="2">
        <f>'[1]Division - Monthly'!$AS570</f>
        <v>975602</v>
      </c>
    </row>
    <row r="150" spans="1:7" x14ac:dyDescent="0.25">
      <c r="A150" s="1">
        <v>2012</v>
      </c>
      <c r="B150" s="1">
        <v>3</v>
      </c>
      <c r="C150" s="2">
        <f>'[1]Division - Monthly'!$I571</f>
        <v>975385</v>
      </c>
      <c r="D150" s="2">
        <f>'[1]Division - Monthly'!$R571</f>
        <v>705524</v>
      </c>
      <c r="E150" s="2">
        <f>'[1]Division - Monthly'!$AA571</f>
        <v>1031577</v>
      </c>
      <c r="F150" s="2">
        <f>'[1]Division - Monthly'!$AJ571</f>
        <v>884395</v>
      </c>
      <c r="G150" s="2">
        <f>'[1]Division - Monthly'!$AS571</f>
        <v>977049</v>
      </c>
    </row>
    <row r="151" spans="1:7" x14ac:dyDescent="0.25">
      <c r="A151" s="1">
        <v>2012</v>
      </c>
      <c r="B151" s="1">
        <v>4</v>
      </c>
      <c r="C151" s="2">
        <f>'[1]Division - Monthly'!$I572</f>
        <v>975883</v>
      </c>
      <c r="D151" s="2">
        <f>'[1]Division - Monthly'!$R572</f>
        <v>705691</v>
      </c>
      <c r="E151" s="2">
        <f>'[1]Division - Monthly'!$AA572</f>
        <v>1033088</v>
      </c>
      <c r="F151" s="2">
        <f>'[1]Division - Monthly'!$AJ572</f>
        <v>885493</v>
      </c>
      <c r="G151" s="2">
        <f>'[1]Division - Monthly'!$AS572</f>
        <v>976883</v>
      </c>
    </row>
    <row r="152" spans="1:7" x14ac:dyDescent="0.25">
      <c r="A152" s="1">
        <v>2012</v>
      </c>
      <c r="B152" s="1">
        <v>5</v>
      </c>
      <c r="C152" s="2">
        <f>'[1]Division - Monthly'!$I573</f>
        <v>975891</v>
      </c>
      <c r="D152" s="2">
        <f>'[1]Division - Monthly'!$R573</f>
        <v>705896</v>
      </c>
      <c r="E152" s="2">
        <f>'[1]Division - Monthly'!$AA573</f>
        <v>1033673</v>
      </c>
      <c r="F152" s="2">
        <f>'[1]Division - Monthly'!$AJ573</f>
        <v>885757</v>
      </c>
      <c r="G152" s="2">
        <f>'[1]Division - Monthly'!$AS573</f>
        <v>975534</v>
      </c>
    </row>
    <row r="153" spans="1:7" x14ac:dyDescent="0.25">
      <c r="A153" s="1">
        <v>2012</v>
      </c>
      <c r="B153" s="1">
        <v>6</v>
      </c>
      <c r="C153" s="2">
        <f>'[1]Division - Monthly'!$I574</f>
        <v>975710</v>
      </c>
      <c r="D153" s="2">
        <f>'[1]Division - Monthly'!$R574</f>
        <v>705917</v>
      </c>
      <c r="E153" s="2">
        <f>'[1]Division - Monthly'!$AA574</f>
        <v>1033635</v>
      </c>
      <c r="F153" s="2">
        <f>'[1]Division - Monthly'!$AJ574</f>
        <v>885538</v>
      </c>
      <c r="G153" s="2">
        <f>'[1]Division - Monthly'!$AS574</f>
        <v>974547</v>
      </c>
    </row>
    <row r="154" spans="1:7" x14ac:dyDescent="0.25">
      <c r="A154" s="1">
        <v>2012</v>
      </c>
      <c r="B154" s="1">
        <v>7</v>
      </c>
      <c r="C154" s="2">
        <f>'[1]Division - Monthly'!$I575</f>
        <v>976464</v>
      </c>
      <c r="D154" s="2">
        <f>'[1]Division - Monthly'!$R575</f>
        <v>706574</v>
      </c>
      <c r="E154" s="2">
        <f>'[1]Division - Monthly'!$AA575</f>
        <v>1034054</v>
      </c>
      <c r="F154" s="2">
        <f>'[1]Division - Monthly'!$AJ575</f>
        <v>885511</v>
      </c>
      <c r="G154" s="2">
        <f>'[1]Division - Monthly'!$AS575</f>
        <v>974520</v>
      </c>
    </row>
    <row r="155" spans="1:7" x14ac:dyDescent="0.25">
      <c r="A155" s="1">
        <v>2012</v>
      </c>
      <c r="B155" s="1">
        <v>8</v>
      </c>
      <c r="C155" s="2">
        <f>'[1]Division - Monthly'!$I576</f>
        <v>977069</v>
      </c>
      <c r="D155" s="2">
        <f>'[1]Division - Monthly'!$R576</f>
        <v>706957</v>
      </c>
      <c r="E155" s="2">
        <f>'[1]Division - Monthly'!$AA576</f>
        <v>1035116</v>
      </c>
      <c r="F155" s="2">
        <f>'[1]Division - Monthly'!$AJ576</f>
        <v>885462</v>
      </c>
      <c r="G155" s="2">
        <f>'[1]Division - Monthly'!$AS576</f>
        <v>974981</v>
      </c>
    </row>
    <row r="156" spans="1:7" x14ac:dyDescent="0.25">
      <c r="A156" s="1">
        <v>2012</v>
      </c>
      <c r="B156" s="1">
        <v>9</v>
      </c>
      <c r="C156" s="2">
        <f>'[1]Division - Monthly'!$I577</f>
        <v>977040</v>
      </c>
      <c r="D156" s="2">
        <f>'[1]Division - Monthly'!$R577</f>
        <v>706336</v>
      </c>
      <c r="E156" s="2">
        <f>'[1]Division - Monthly'!$AA577</f>
        <v>1034973</v>
      </c>
      <c r="F156" s="2">
        <f>'[1]Division - Monthly'!$AJ577</f>
        <v>885299</v>
      </c>
      <c r="G156" s="2">
        <f>'[1]Division - Monthly'!$AS577</f>
        <v>975328</v>
      </c>
    </row>
    <row r="157" spans="1:7" x14ac:dyDescent="0.25">
      <c r="A157" s="1">
        <v>2012</v>
      </c>
      <c r="B157" s="1">
        <v>10</v>
      </c>
      <c r="C157" s="2">
        <f>'[1]Division - Monthly'!$I578</f>
        <v>977198</v>
      </c>
      <c r="D157" s="2">
        <f>'[1]Division - Monthly'!$R578</f>
        <v>706230</v>
      </c>
      <c r="E157" s="2">
        <f>'[1]Division - Monthly'!$AA578</f>
        <v>1035327</v>
      </c>
      <c r="F157" s="2">
        <f>'[1]Division - Monthly'!$AJ578</f>
        <v>885709</v>
      </c>
      <c r="G157" s="2">
        <f>'[1]Division - Monthly'!$AS578</f>
        <v>976288</v>
      </c>
    </row>
    <row r="158" spans="1:7" x14ac:dyDescent="0.25">
      <c r="A158" s="1">
        <v>2012</v>
      </c>
      <c r="B158" s="1">
        <v>11</v>
      </c>
      <c r="C158" s="2">
        <f>'[1]Division - Monthly'!$I579</f>
        <v>978200</v>
      </c>
      <c r="D158" s="2">
        <f>'[1]Division - Monthly'!$R579</f>
        <v>705733</v>
      </c>
      <c r="E158" s="2">
        <f>'[1]Division - Monthly'!$AA579</f>
        <v>1035778</v>
      </c>
      <c r="F158" s="2">
        <f>'[1]Division - Monthly'!$AJ579</f>
        <v>886398</v>
      </c>
      <c r="G158" s="2">
        <f>'[1]Division - Monthly'!$AS579</f>
        <v>977932</v>
      </c>
    </row>
    <row r="159" spans="1:7" x14ac:dyDescent="0.25">
      <c r="A159" s="1">
        <v>2012</v>
      </c>
      <c r="B159" s="1">
        <v>12</v>
      </c>
      <c r="C159" s="2">
        <f>'[1]Division - Monthly'!$I580</f>
        <v>978931</v>
      </c>
      <c r="D159" s="2">
        <f>'[1]Division - Monthly'!$R580</f>
        <v>705970</v>
      </c>
      <c r="E159" s="2">
        <f>'[1]Division - Monthly'!$AA580</f>
        <v>1036182</v>
      </c>
      <c r="F159" s="2">
        <f>'[1]Division - Monthly'!$AJ580</f>
        <v>887488</v>
      </c>
      <c r="G159" s="2">
        <f>'[1]Division - Monthly'!$AS580</f>
        <v>979548</v>
      </c>
    </row>
    <row r="160" spans="1:7" x14ac:dyDescent="0.25">
      <c r="A160" s="1">
        <v>2013</v>
      </c>
      <c r="B160" s="1">
        <v>1</v>
      </c>
      <c r="C160" s="2">
        <f>'[1]Division - Monthly'!$I581</f>
        <v>980490</v>
      </c>
      <c r="D160" s="2">
        <f>'[1]Division - Monthly'!$R581</f>
        <v>706772</v>
      </c>
      <c r="E160" s="2">
        <f>'[1]Division - Monthly'!$AA581</f>
        <v>1037577</v>
      </c>
      <c r="F160" s="2">
        <f>'[1]Division - Monthly'!$AJ581</f>
        <v>888468</v>
      </c>
      <c r="G160" s="2">
        <f>'[1]Division - Monthly'!$AS581</f>
        <v>981662</v>
      </c>
    </row>
    <row r="161" spans="1:7" x14ac:dyDescent="0.25">
      <c r="A161" s="1">
        <v>2013</v>
      </c>
      <c r="B161" s="1">
        <v>2</v>
      </c>
      <c r="C161" s="2">
        <f>'[1]Division - Monthly'!$I582</f>
        <v>981538</v>
      </c>
      <c r="D161" s="2">
        <f>'[1]Division - Monthly'!$R582</f>
        <v>707277</v>
      </c>
      <c r="E161" s="2">
        <f>'[1]Division - Monthly'!$AA582</f>
        <v>1038228</v>
      </c>
      <c r="F161" s="2">
        <f>'[1]Division - Monthly'!$AJ582</f>
        <v>889703</v>
      </c>
      <c r="G161" s="2">
        <f>'[1]Division - Monthly'!$AS582</f>
        <v>982519</v>
      </c>
    </row>
    <row r="162" spans="1:7" x14ac:dyDescent="0.25">
      <c r="A162" s="1">
        <v>2013</v>
      </c>
      <c r="B162" s="1">
        <v>3</v>
      </c>
      <c r="C162" s="2">
        <f>'[1]Division - Monthly'!$I583</f>
        <v>982850</v>
      </c>
      <c r="D162" s="2">
        <f>'[1]Division - Monthly'!$R583</f>
        <v>708407</v>
      </c>
      <c r="E162" s="2">
        <f>'[1]Division - Monthly'!$AA583</f>
        <v>1039513</v>
      </c>
      <c r="F162" s="2">
        <f>'[1]Division - Monthly'!$AJ583</f>
        <v>891314</v>
      </c>
      <c r="G162" s="2">
        <f>'[1]Division - Monthly'!$AS583</f>
        <v>983687</v>
      </c>
    </row>
    <row r="163" spans="1:7" x14ac:dyDescent="0.25">
      <c r="A163" s="1">
        <v>2013</v>
      </c>
      <c r="B163" s="1">
        <v>4</v>
      </c>
      <c r="C163" s="2">
        <f>'[1]Division - Monthly'!$I584</f>
        <v>983798</v>
      </c>
      <c r="D163" s="2">
        <f>'[1]Division - Monthly'!$R584</f>
        <v>708968</v>
      </c>
      <c r="E163" s="2">
        <f>'[1]Division - Monthly'!$AA584</f>
        <v>1040929</v>
      </c>
      <c r="F163" s="2">
        <f>'[1]Division - Monthly'!$AJ584</f>
        <v>892298</v>
      </c>
      <c r="G163" s="2">
        <f>'[1]Division - Monthly'!$AS584</f>
        <v>983516</v>
      </c>
    </row>
    <row r="164" spans="1:7" x14ac:dyDescent="0.25">
      <c r="A164" s="1">
        <v>2013</v>
      </c>
      <c r="B164" s="1">
        <v>5</v>
      </c>
      <c r="C164" s="2">
        <f>'[1]Division - Monthly'!$I585</f>
        <v>984408</v>
      </c>
      <c r="D164" s="2">
        <f>'[1]Division - Monthly'!$R585</f>
        <v>709438</v>
      </c>
      <c r="E164" s="2">
        <f>'[1]Division - Monthly'!$AA585</f>
        <v>1042023</v>
      </c>
      <c r="F164" s="2">
        <f>'[1]Division - Monthly'!$AJ585</f>
        <v>892906</v>
      </c>
      <c r="G164" s="2">
        <f>'[1]Division - Monthly'!$AS585</f>
        <v>982778</v>
      </c>
    </row>
    <row r="165" spans="1:7" x14ac:dyDescent="0.25">
      <c r="A165" s="1">
        <v>2013</v>
      </c>
      <c r="B165" s="1">
        <v>6</v>
      </c>
      <c r="C165" s="2">
        <f>'[1]Division - Monthly'!$I586</f>
        <v>984978</v>
      </c>
      <c r="D165" s="2">
        <f>'[1]Division - Monthly'!$R586</f>
        <v>709659</v>
      </c>
      <c r="E165" s="2">
        <f>'[1]Division - Monthly'!$AA586</f>
        <v>1041659</v>
      </c>
      <c r="F165" s="2">
        <f>'[1]Division - Monthly'!$AJ586</f>
        <v>894470</v>
      </c>
      <c r="G165" s="2">
        <f>'[1]Division - Monthly'!$AS586</f>
        <v>982973</v>
      </c>
    </row>
    <row r="166" spans="1:7" x14ac:dyDescent="0.25">
      <c r="A166" s="1">
        <v>2013</v>
      </c>
      <c r="B166" s="1">
        <v>7</v>
      </c>
      <c r="C166" s="2">
        <f>'[1]Division - Monthly'!$I587</f>
        <v>985889</v>
      </c>
      <c r="D166" s="2">
        <f>'[1]Division - Monthly'!$R587</f>
        <v>710516</v>
      </c>
      <c r="E166" s="2">
        <f>'[1]Division - Monthly'!$AA587</f>
        <v>1042310</v>
      </c>
      <c r="F166" s="2">
        <f>'[1]Division - Monthly'!$AJ587</f>
        <v>898264</v>
      </c>
      <c r="G166" s="2">
        <f>'[1]Division - Monthly'!$AS587</f>
        <v>983964</v>
      </c>
    </row>
    <row r="167" spans="1:7" x14ac:dyDescent="0.25">
      <c r="A167" s="1">
        <v>2013</v>
      </c>
      <c r="B167" s="1">
        <v>8</v>
      </c>
      <c r="C167" s="2">
        <f>'[1]Division - Monthly'!$I588</f>
        <v>986414</v>
      </c>
      <c r="D167" s="2">
        <f>'[1]Division - Monthly'!$R588</f>
        <v>711212</v>
      </c>
      <c r="E167" s="2">
        <f>'[1]Division - Monthly'!$AA588</f>
        <v>1048892</v>
      </c>
      <c r="F167" s="2">
        <f>'[1]Division - Monthly'!$AJ588</f>
        <v>899351</v>
      </c>
      <c r="G167" s="2">
        <f>'[1]Division - Monthly'!$AS588</f>
        <v>984882</v>
      </c>
    </row>
    <row r="168" spans="1:7" x14ac:dyDescent="0.25">
      <c r="A168" s="1">
        <v>2013</v>
      </c>
      <c r="B168" s="1">
        <v>9</v>
      </c>
      <c r="C168" s="2">
        <f>'[1]Division - Monthly'!$I589</f>
        <v>990902</v>
      </c>
      <c r="D168" s="2">
        <f>'[1]Division - Monthly'!$R589</f>
        <v>712275</v>
      </c>
      <c r="E168" s="2">
        <f>'[1]Division - Monthly'!$AA589</f>
        <v>1053949</v>
      </c>
      <c r="F168" s="2">
        <f>'[1]Division - Monthly'!$AJ589</f>
        <v>900539</v>
      </c>
      <c r="G168" s="2">
        <f>'[1]Division - Monthly'!$AS589</f>
        <v>986631</v>
      </c>
    </row>
    <row r="169" spans="1:7" x14ac:dyDescent="0.25">
      <c r="A169" s="1">
        <v>2013</v>
      </c>
      <c r="B169" s="1">
        <v>10</v>
      </c>
      <c r="C169" s="2">
        <f>'[1]Division - Monthly'!$I590</f>
        <v>992813</v>
      </c>
      <c r="D169" s="2">
        <f>'[1]Division - Monthly'!$R590</f>
        <v>715652</v>
      </c>
      <c r="E169" s="2">
        <f>'[1]Division - Monthly'!$AA590</f>
        <v>1055485</v>
      </c>
      <c r="F169" s="2">
        <f>'[1]Division - Monthly'!$AJ590</f>
        <v>900968</v>
      </c>
      <c r="G169" s="2">
        <f>'[1]Division - Monthly'!$AS590</f>
        <v>990496</v>
      </c>
    </row>
    <row r="170" spans="1:7" x14ac:dyDescent="0.25">
      <c r="A170" s="1">
        <v>2013</v>
      </c>
      <c r="B170" s="1">
        <v>11</v>
      </c>
      <c r="C170" s="2">
        <f>'[1]Division - Monthly'!$I591</f>
        <v>995057</v>
      </c>
      <c r="D170" s="2">
        <f>'[1]Division - Monthly'!$R591</f>
        <v>716941</v>
      </c>
      <c r="E170" s="2">
        <f>'[1]Division - Monthly'!$AA591</f>
        <v>1056797</v>
      </c>
      <c r="F170" s="2">
        <f>'[1]Division - Monthly'!$AJ591</f>
        <v>902302</v>
      </c>
      <c r="G170" s="2">
        <f>'[1]Division - Monthly'!$AS591</f>
        <v>994046</v>
      </c>
    </row>
    <row r="171" spans="1:7" x14ac:dyDescent="0.25">
      <c r="A171" s="1">
        <v>2013</v>
      </c>
      <c r="B171" s="1">
        <v>12</v>
      </c>
      <c r="C171" s="2">
        <f>'[1]Division - Monthly'!$I592</f>
        <v>996487</v>
      </c>
      <c r="D171" s="2">
        <f>'[1]Division - Monthly'!$R592</f>
        <v>718070</v>
      </c>
      <c r="E171" s="2">
        <f>'[1]Division - Monthly'!$AA592</f>
        <v>1057648</v>
      </c>
      <c r="F171" s="2">
        <f>'[1]Division - Monthly'!$AJ592</f>
        <v>903193</v>
      </c>
      <c r="G171" s="2">
        <f>'[1]Division - Monthly'!$AS592</f>
        <v>996461</v>
      </c>
    </row>
    <row r="172" spans="1:7" x14ac:dyDescent="0.25">
      <c r="A172" s="1">
        <v>2014</v>
      </c>
      <c r="B172" s="1">
        <v>1</v>
      </c>
      <c r="C172" s="2">
        <f>'[1]Division - Monthly'!$I593</f>
        <v>998172</v>
      </c>
      <c r="D172" s="2">
        <f>'[1]Division - Monthly'!$R593</f>
        <v>719505</v>
      </c>
      <c r="E172" s="2">
        <f>'[1]Division - Monthly'!$AA593</f>
        <v>1058739</v>
      </c>
      <c r="F172" s="2">
        <f>'[1]Division - Monthly'!$AJ593</f>
        <v>904256</v>
      </c>
      <c r="G172" s="2">
        <f>'[1]Division - Monthly'!$AS593</f>
        <v>998884</v>
      </c>
    </row>
    <row r="173" spans="1:7" x14ac:dyDescent="0.25">
      <c r="A173" s="1">
        <v>2014</v>
      </c>
      <c r="B173" s="1">
        <v>2</v>
      </c>
      <c r="C173" s="2">
        <f>'[1]Division - Monthly'!$I594</f>
        <v>999629</v>
      </c>
      <c r="D173" s="2">
        <f>'[1]Division - Monthly'!$R594</f>
        <v>720700</v>
      </c>
      <c r="E173" s="2">
        <f>'[1]Division - Monthly'!$AA594</f>
        <v>1060660</v>
      </c>
      <c r="F173" s="2">
        <f>'[1]Division - Monthly'!$AJ594</f>
        <v>905427</v>
      </c>
      <c r="G173" s="2">
        <f>'[1]Division - Monthly'!$AS594</f>
        <v>1000673</v>
      </c>
    </row>
    <row r="174" spans="1:7" x14ac:dyDescent="0.25">
      <c r="A174" s="1">
        <v>2014</v>
      </c>
      <c r="B174" s="1">
        <v>3</v>
      </c>
      <c r="C174" s="2">
        <f>'[1]Division - Monthly'!$I595</f>
        <v>1001086</v>
      </c>
      <c r="D174" s="2">
        <f>'[1]Division - Monthly'!$R595</f>
        <v>722126</v>
      </c>
      <c r="E174" s="2">
        <f>'[1]Division - Monthly'!$AA595</f>
        <v>1062427</v>
      </c>
      <c r="F174" s="2">
        <f>'[1]Division - Monthly'!$AJ595</f>
        <v>906871</v>
      </c>
      <c r="G174" s="2">
        <f>'[1]Division - Monthly'!$AS595</f>
        <v>1002335</v>
      </c>
    </row>
    <row r="175" spans="1:7" x14ac:dyDescent="0.25">
      <c r="A175" s="1">
        <v>2014</v>
      </c>
      <c r="B175" s="1">
        <v>4</v>
      </c>
      <c r="C175" s="2">
        <f>'[1]Division - Monthly'!$I596</f>
        <v>1001926</v>
      </c>
      <c r="D175" s="2">
        <f>'[1]Division - Monthly'!$R596</f>
        <v>723008</v>
      </c>
      <c r="E175" s="2">
        <f>'[1]Division - Monthly'!$AA596</f>
        <v>1063758</v>
      </c>
      <c r="F175" s="2">
        <f>'[1]Division - Monthly'!$AJ596</f>
        <v>908101</v>
      </c>
      <c r="G175" s="2">
        <f>'[1]Division - Monthly'!$AS596</f>
        <v>1002789</v>
      </c>
    </row>
    <row r="176" spans="1:7" x14ac:dyDescent="0.25">
      <c r="A176" s="1">
        <v>2014</v>
      </c>
      <c r="B176" s="1">
        <v>5</v>
      </c>
      <c r="C176" s="2">
        <f>'[1]Division - Monthly'!$I597</f>
        <v>1002588</v>
      </c>
      <c r="D176" s="2">
        <f>'[1]Division - Monthly'!$R597</f>
        <v>723581</v>
      </c>
      <c r="E176" s="2">
        <f>'[1]Division - Monthly'!$AA597</f>
        <v>1064622</v>
      </c>
      <c r="F176" s="2">
        <f>'[1]Division - Monthly'!$AJ597</f>
        <v>908935</v>
      </c>
      <c r="G176" s="2">
        <f>'[1]Division - Monthly'!$AS597</f>
        <v>1002688</v>
      </c>
    </row>
    <row r="177" spans="1:7" x14ac:dyDescent="0.25">
      <c r="A177" s="1">
        <v>2014</v>
      </c>
      <c r="B177" s="1">
        <v>6</v>
      </c>
      <c r="C177" s="2">
        <f>'[1]Division - Monthly'!$I598</f>
        <v>1003161</v>
      </c>
      <c r="D177" s="2">
        <f>'[1]Division - Monthly'!$R598</f>
        <v>724254</v>
      </c>
      <c r="E177" s="2">
        <f>'[1]Division - Monthly'!$AA598</f>
        <v>1065435</v>
      </c>
      <c r="F177" s="2">
        <f>'[1]Division - Monthly'!$AJ598</f>
        <v>909477</v>
      </c>
      <c r="G177" s="2">
        <f>'[1]Division - Monthly'!$AS598</f>
        <v>1003167</v>
      </c>
    </row>
    <row r="178" spans="1:7" x14ac:dyDescent="0.25">
      <c r="A178" s="1">
        <v>2014</v>
      </c>
      <c r="B178" s="1">
        <v>7</v>
      </c>
      <c r="C178" s="2">
        <f>'[1]Division - Monthly'!$I599</f>
        <v>1003891</v>
      </c>
      <c r="D178" s="2">
        <f>'[1]Division - Monthly'!$R599</f>
        <v>724973</v>
      </c>
      <c r="E178" s="2">
        <f>'[1]Division - Monthly'!$AA599</f>
        <v>1066116</v>
      </c>
      <c r="F178" s="2">
        <f>'[1]Division - Monthly'!$AJ599</f>
        <v>909842</v>
      </c>
      <c r="G178" s="2">
        <f>'[1]Division - Monthly'!$AS599</f>
        <v>1004417</v>
      </c>
    </row>
    <row r="179" spans="1:7" x14ac:dyDescent="0.25">
      <c r="A179" s="1">
        <v>2014</v>
      </c>
      <c r="B179" s="1">
        <v>8</v>
      </c>
      <c r="C179" s="2">
        <f>'[1]Division - Monthly'!$I600</f>
        <v>1004677</v>
      </c>
      <c r="D179" s="2">
        <f>'[1]Division - Monthly'!$R600</f>
        <v>725724</v>
      </c>
      <c r="E179" s="2">
        <f>'[1]Division - Monthly'!$AA600</f>
        <v>1067078</v>
      </c>
      <c r="F179" s="2">
        <f>'[1]Division - Monthly'!$AJ600</f>
        <v>909980</v>
      </c>
      <c r="G179" s="2">
        <f>'[1]Division - Monthly'!$AS600</f>
        <v>1005467</v>
      </c>
    </row>
    <row r="180" spans="1:7" x14ac:dyDescent="0.25">
      <c r="A180" s="1">
        <v>2014</v>
      </c>
      <c r="B180" s="1">
        <v>9</v>
      </c>
      <c r="C180" s="2">
        <f>'[1]Division - Monthly'!$I601</f>
        <v>1005921</v>
      </c>
      <c r="D180" s="2">
        <f>'[1]Division - Monthly'!$R601</f>
        <v>726746</v>
      </c>
      <c r="E180" s="2">
        <f>'[1]Division - Monthly'!$AA601</f>
        <v>1068495</v>
      </c>
      <c r="F180" s="2">
        <f>'[1]Division - Monthly'!$AJ601</f>
        <v>910619</v>
      </c>
      <c r="G180" s="2">
        <f>'[1]Division - Monthly'!$AS601</f>
        <v>1006953</v>
      </c>
    </row>
    <row r="181" spans="1:7" x14ac:dyDescent="0.25">
      <c r="A181" s="1">
        <v>2014</v>
      </c>
      <c r="B181" s="1">
        <v>10</v>
      </c>
      <c r="C181" s="2">
        <f>'[1]Division - Monthly'!$I602</f>
        <v>1007192</v>
      </c>
      <c r="D181" s="2">
        <f>'[1]Division - Monthly'!$R602</f>
        <v>727508</v>
      </c>
      <c r="E181" s="2">
        <f>'[1]Division - Monthly'!$AA602</f>
        <v>1070040</v>
      </c>
      <c r="F181" s="2">
        <f>'[1]Division - Monthly'!$AJ602</f>
        <v>911569</v>
      </c>
      <c r="G181" s="2">
        <f>'[1]Division - Monthly'!$AS602</f>
        <v>1008601</v>
      </c>
    </row>
    <row r="182" spans="1:7" x14ac:dyDescent="0.25">
      <c r="A182" s="1">
        <v>2014</v>
      </c>
      <c r="B182" s="1">
        <v>11</v>
      </c>
      <c r="C182" s="2">
        <f>'[1]Division - Monthly'!$I603</f>
        <v>1008425</v>
      </c>
      <c r="D182" s="2">
        <f>'[1]Division - Monthly'!$R603</f>
        <v>728438</v>
      </c>
      <c r="E182" s="2">
        <f>'[1]Division - Monthly'!$AA603</f>
        <v>1071021</v>
      </c>
      <c r="F182" s="2">
        <f>'[1]Division - Monthly'!$AJ603</f>
        <v>912871</v>
      </c>
      <c r="G182" s="2">
        <f>'[1]Division - Monthly'!$AS603</f>
        <v>1011132</v>
      </c>
    </row>
    <row r="183" spans="1:7" x14ac:dyDescent="0.25">
      <c r="A183" s="1">
        <v>2014</v>
      </c>
      <c r="B183" s="1">
        <v>12</v>
      </c>
      <c r="C183" s="2">
        <f>'[1]Division - Monthly'!$I604</f>
        <v>1009836</v>
      </c>
      <c r="D183" s="2">
        <f>'[1]Division - Monthly'!$R604</f>
        <v>729361</v>
      </c>
      <c r="E183" s="2">
        <f>'[1]Division - Monthly'!$AA604</f>
        <v>1072593</v>
      </c>
      <c r="F183" s="2">
        <f>'[1]Division - Monthly'!$AJ604</f>
        <v>913791</v>
      </c>
      <c r="G183" s="2">
        <f>'[1]Division - Monthly'!$AS604</f>
        <v>1013695</v>
      </c>
    </row>
    <row r="184" spans="1:7" x14ac:dyDescent="0.25">
      <c r="A184" s="1">
        <v>2015</v>
      </c>
      <c r="B184" s="1">
        <v>1</v>
      </c>
      <c r="C184" s="2">
        <f>'[1]Division - Monthly'!$I605</f>
        <v>1011422</v>
      </c>
      <c r="D184" s="2">
        <f>'[1]Division - Monthly'!$R605</f>
        <v>730428</v>
      </c>
      <c r="E184" s="2">
        <f>'[1]Division - Monthly'!$AA605</f>
        <v>1073766</v>
      </c>
      <c r="F184" s="2">
        <f>'[1]Division - Monthly'!$AJ605</f>
        <v>914505</v>
      </c>
      <c r="G184" s="2">
        <f>'[1]Division - Monthly'!$AS605</f>
        <v>1016091</v>
      </c>
    </row>
    <row r="185" spans="1:7" x14ac:dyDescent="0.25">
      <c r="A185" s="1">
        <v>2015</v>
      </c>
      <c r="B185" s="1">
        <v>2</v>
      </c>
      <c r="C185" s="2">
        <f>'[1]Division - Monthly'!$I606</f>
        <v>1012732</v>
      </c>
      <c r="D185" s="2">
        <f>'[1]Division - Monthly'!$R606</f>
        <v>731626</v>
      </c>
      <c r="E185" s="2">
        <f>'[1]Division - Monthly'!$AA606</f>
        <v>1075106</v>
      </c>
      <c r="F185" s="2">
        <f>'[1]Division - Monthly'!$AJ606</f>
        <v>915790</v>
      </c>
      <c r="G185" s="2">
        <f>'[1]Division - Monthly'!$AS606</f>
        <v>1018097</v>
      </c>
    </row>
    <row r="186" spans="1:7" x14ac:dyDescent="0.25">
      <c r="A186" s="1">
        <v>2015</v>
      </c>
      <c r="B186" s="1">
        <v>3</v>
      </c>
      <c r="C186" s="2">
        <f>'[1]Division - Monthly'!$I607</f>
        <v>1014079</v>
      </c>
      <c r="D186" s="2">
        <f>'[1]Division - Monthly'!$R607</f>
        <v>733091</v>
      </c>
      <c r="E186" s="2">
        <f>'[1]Division - Monthly'!$AA607</f>
        <v>1076738</v>
      </c>
      <c r="F186" s="2">
        <f>'[1]Division - Monthly'!$AJ607</f>
        <v>917395</v>
      </c>
      <c r="G186" s="2">
        <f>'[1]Division - Monthly'!$AS607</f>
        <v>1019883</v>
      </c>
    </row>
    <row r="187" spans="1:7" x14ac:dyDescent="0.25">
      <c r="A187" s="1">
        <v>2015</v>
      </c>
      <c r="B187" s="1">
        <v>4</v>
      </c>
      <c r="C187" s="2">
        <f>'[1]Division - Monthly'!$I608</f>
        <v>1014970</v>
      </c>
      <c r="D187" s="2">
        <f>'[1]Division - Monthly'!$R608</f>
        <v>733832</v>
      </c>
      <c r="E187" s="2">
        <f>'[1]Division - Monthly'!$AA608</f>
        <v>1078510</v>
      </c>
      <c r="F187" s="2">
        <f>'[1]Division - Monthly'!$AJ608</f>
        <v>917909</v>
      </c>
      <c r="G187" s="2">
        <f>'[1]Division - Monthly'!$AS608</f>
        <v>1020368</v>
      </c>
    </row>
    <row r="188" spans="1:7" x14ac:dyDescent="0.25">
      <c r="A188" s="1">
        <v>2015</v>
      </c>
      <c r="B188" s="1">
        <v>5</v>
      </c>
      <c r="C188" s="2">
        <f>'[1]Division - Monthly'!$I609</f>
        <v>1015483</v>
      </c>
      <c r="D188" s="2">
        <f>'[1]Division - Monthly'!$R609</f>
        <v>734652</v>
      </c>
      <c r="E188" s="2">
        <f>'[1]Division - Monthly'!$AA609</f>
        <v>1079247</v>
      </c>
      <c r="F188" s="2">
        <f>'[1]Division - Monthly'!$AJ609</f>
        <v>918154</v>
      </c>
      <c r="G188" s="2">
        <f>'[1]Division - Monthly'!$AS609</f>
        <v>1020330</v>
      </c>
    </row>
    <row r="189" spans="1:7" x14ac:dyDescent="0.25">
      <c r="A189" s="10">
        <v>2015</v>
      </c>
      <c r="B189" s="10">
        <v>6</v>
      </c>
      <c r="C189" s="11">
        <f>'[1]Division - Monthly'!$I610</f>
        <v>1016269</v>
      </c>
      <c r="D189" s="11">
        <f>'[1]Division - Monthly'!$R610</f>
        <v>735596</v>
      </c>
      <c r="E189" s="2">
        <f>'[1]Division - Monthly'!$AA610</f>
        <v>1080718</v>
      </c>
      <c r="F189" s="2">
        <f>'[1]Division - Monthly'!$AJ610</f>
        <v>918550</v>
      </c>
      <c r="G189" s="2">
        <f>'[1]Division - Monthly'!$AS610</f>
        <v>1021365</v>
      </c>
    </row>
    <row r="190" spans="1:7" x14ac:dyDescent="0.25">
      <c r="A190" s="10">
        <v>2015</v>
      </c>
      <c r="B190" s="10">
        <v>7</v>
      </c>
      <c r="C190" s="11">
        <f>'[1]Division - Monthly'!$I611</f>
        <v>1016872</v>
      </c>
      <c r="D190" s="11">
        <f>'[1]Division - Monthly'!$R611</f>
        <v>736268</v>
      </c>
      <c r="E190" s="2">
        <f>'[1]Division - Monthly'!$AA611</f>
        <v>1082091</v>
      </c>
      <c r="F190" s="2">
        <f>'[1]Division - Monthly'!$AJ611</f>
        <v>919081</v>
      </c>
      <c r="G190" s="2">
        <f>'[1]Division - Monthly'!$AS611</f>
        <v>1022245</v>
      </c>
    </row>
    <row r="191" spans="1:7" x14ac:dyDescent="0.25">
      <c r="A191" s="10">
        <v>2015</v>
      </c>
      <c r="B191" s="10">
        <v>8</v>
      </c>
      <c r="C191" s="11">
        <f>'[1]Division - Monthly'!$I612</f>
        <v>1017821</v>
      </c>
      <c r="D191" s="11">
        <f>'[1]Division - Monthly'!$R612</f>
        <v>737244</v>
      </c>
      <c r="E191" s="2">
        <f>'[1]Division - Monthly'!$AA612</f>
        <v>1082907</v>
      </c>
      <c r="F191" s="2">
        <f>'[1]Division - Monthly'!$AJ612</f>
        <v>919768</v>
      </c>
      <c r="G191" s="2">
        <f>'[1]Division - Monthly'!$AS612</f>
        <v>1024015</v>
      </c>
    </row>
    <row r="192" spans="1:7" x14ac:dyDescent="0.25">
      <c r="A192" s="10">
        <v>2015</v>
      </c>
      <c r="B192" s="10">
        <v>9</v>
      </c>
      <c r="C192" s="11">
        <f>'[1]Division - Monthly'!$I613</f>
        <v>1018497</v>
      </c>
      <c r="D192" s="11">
        <f>'[1]Division - Monthly'!$R613</f>
        <v>737959</v>
      </c>
      <c r="E192" s="2">
        <f>'[1]Division - Monthly'!$AA613</f>
        <v>1083769</v>
      </c>
      <c r="F192" s="2">
        <f>'[1]Division - Monthly'!$AJ613</f>
        <v>920039</v>
      </c>
      <c r="G192" s="2">
        <f>'[1]Division - Monthly'!$AS613</f>
        <v>1025328</v>
      </c>
    </row>
    <row r="193" spans="1:7" x14ac:dyDescent="0.25">
      <c r="A193" s="1">
        <v>2015</v>
      </c>
      <c r="B193" s="1">
        <v>10</v>
      </c>
      <c r="C193" s="2">
        <f>'[1]Division - Monthly'!$I614</f>
        <v>1019197</v>
      </c>
      <c r="D193" s="2">
        <f>'[1]Division - Monthly'!$R614</f>
        <v>738534</v>
      </c>
      <c r="E193" s="2">
        <f>'[1]Division - Monthly'!$AA614</f>
        <v>1084836</v>
      </c>
      <c r="F193" s="2">
        <f>'[1]Division - Monthly'!$AJ614</f>
        <v>920316</v>
      </c>
      <c r="G193" s="2">
        <f>'[1]Division - Monthly'!$AS614</f>
        <v>1026906</v>
      </c>
    </row>
    <row r="194" spans="1:7" x14ac:dyDescent="0.25">
      <c r="A194" s="1">
        <v>2015</v>
      </c>
      <c r="B194" s="1">
        <v>11</v>
      </c>
      <c r="C194" s="2">
        <f>'[1]Division - Monthly'!$I615</f>
        <v>1020444</v>
      </c>
      <c r="D194" s="2">
        <f>'[1]Division - Monthly'!$R615</f>
        <v>739428</v>
      </c>
      <c r="E194" s="2">
        <f>'[1]Division - Monthly'!$AA615</f>
        <v>1086819</v>
      </c>
      <c r="F194" s="2">
        <f>'[1]Division - Monthly'!$AJ615</f>
        <v>921410</v>
      </c>
      <c r="G194" s="2">
        <f>'[1]Division - Monthly'!$AS615</f>
        <v>1029849</v>
      </c>
    </row>
    <row r="195" spans="1:7" x14ac:dyDescent="0.25">
      <c r="A195" s="1">
        <v>2015</v>
      </c>
      <c r="B195" s="1">
        <v>12</v>
      </c>
      <c r="C195" s="2">
        <f>'[1]Division - Monthly'!$I616</f>
        <v>1021959</v>
      </c>
      <c r="D195" s="2">
        <f>'[1]Division - Monthly'!$R616</f>
        <v>740658</v>
      </c>
      <c r="E195" s="2">
        <f>'[1]Division - Monthly'!$AA616</f>
        <v>1088551</v>
      </c>
      <c r="F195" s="2">
        <f>'[1]Division - Monthly'!$AJ616</f>
        <v>922710</v>
      </c>
      <c r="G195" s="2">
        <f>'[1]Division - Monthly'!$AS616</f>
        <v>1032356</v>
      </c>
    </row>
    <row r="196" spans="1:7" x14ac:dyDescent="0.25">
      <c r="A196" s="1">
        <v>2016</v>
      </c>
      <c r="B196" s="1">
        <v>1</v>
      </c>
      <c r="C196" s="2">
        <f>'[1]Division - Monthly'!$I617</f>
        <v>1022615</v>
      </c>
      <c r="D196" s="2">
        <f>'[1]Division - Monthly'!$R617</f>
        <v>741287</v>
      </c>
      <c r="E196" s="2">
        <f>'[1]Division - Monthly'!$AA617</f>
        <v>1089314</v>
      </c>
      <c r="F196" s="2">
        <f>'[1]Division - Monthly'!$AJ617</f>
        <v>923123</v>
      </c>
      <c r="G196" s="2">
        <f>'[1]Division - Monthly'!$AS617</f>
        <v>1034272</v>
      </c>
    </row>
    <row r="197" spans="1:7" x14ac:dyDescent="0.25">
      <c r="A197" s="1">
        <v>2016</v>
      </c>
      <c r="B197" s="1">
        <v>2</v>
      </c>
      <c r="C197" s="2">
        <f>'[1]Division - Monthly'!$I618</f>
        <v>1023717</v>
      </c>
      <c r="D197" s="2">
        <f>'[1]Division - Monthly'!$R618</f>
        <v>742459</v>
      </c>
      <c r="E197" s="2">
        <f>'[1]Division - Monthly'!$AA618</f>
        <v>1091009</v>
      </c>
      <c r="F197" s="2">
        <f>'[1]Division - Monthly'!$AJ618</f>
        <v>924286</v>
      </c>
      <c r="G197" s="2">
        <f>'[1]Division - Monthly'!$AS618</f>
        <v>1036451</v>
      </c>
    </row>
    <row r="198" spans="1:7" x14ac:dyDescent="0.25">
      <c r="A198" s="1">
        <v>2016</v>
      </c>
      <c r="B198" s="1">
        <v>3</v>
      </c>
      <c r="C198" s="2">
        <f>'[1]Division - Monthly'!$I619</f>
        <v>1024594</v>
      </c>
      <c r="D198" s="2">
        <f>'[1]Division - Monthly'!$R619</f>
        <v>743799</v>
      </c>
      <c r="E198" s="2">
        <f>'[1]Division - Monthly'!$AA619</f>
        <v>1093101</v>
      </c>
      <c r="F198" s="2">
        <f>'[1]Division - Monthly'!$AJ619</f>
        <v>924908</v>
      </c>
      <c r="G198" s="2">
        <f>'[1]Division - Monthly'!$AS619</f>
        <v>1038316</v>
      </c>
    </row>
    <row r="199" spans="1:7" x14ac:dyDescent="0.25">
      <c r="A199" s="1">
        <v>2016</v>
      </c>
      <c r="B199" s="1">
        <v>4</v>
      </c>
      <c r="C199" s="2">
        <f>'[1]Division - Monthly'!$I620</f>
        <v>1025064</v>
      </c>
      <c r="D199" s="2">
        <f>'[1]Division - Monthly'!$R620</f>
        <v>744758</v>
      </c>
      <c r="E199" s="2">
        <f>'[1]Division - Monthly'!$AA620</f>
        <v>1094969</v>
      </c>
      <c r="F199" s="2">
        <f>'[1]Division - Monthly'!$AJ620</f>
        <v>925831</v>
      </c>
      <c r="G199" s="2">
        <f>'[1]Division - Monthly'!$AS620</f>
        <v>1038928</v>
      </c>
    </row>
    <row r="200" spans="1:7" x14ac:dyDescent="0.25">
      <c r="A200" s="1">
        <v>2016</v>
      </c>
      <c r="B200" s="1">
        <v>5</v>
      </c>
      <c r="C200" s="2">
        <f>'[1]Division - Monthly'!$I621</f>
        <v>1025731</v>
      </c>
      <c r="D200" s="2">
        <f>'[1]Division - Monthly'!$R621</f>
        <v>745482</v>
      </c>
      <c r="E200" s="2">
        <f>'[1]Division - Monthly'!$AA621</f>
        <v>1096267</v>
      </c>
      <c r="F200" s="2">
        <f>'[1]Division - Monthly'!$AJ621</f>
        <v>926683</v>
      </c>
      <c r="G200" s="2">
        <f>'[1]Division - Monthly'!$AS621</f>
        <v>1039311</v>
      </c>
    </row>
    <row r="201" spans="1:7" x14ac:dyDescent="0.25">
      <c r="A201" s="1">
        <v>2016</v>
      </c>
      <c r="B201" s="1">
        <v>6</v>
      </c>
      <c r="C201" s="2">
        <f>'[1]Division - Monthly'!$I622</f>
        <v>1026442</v>
      </c>
      <c r="D201" s="2">
        <f>'[1]Division - Monthly'!$R622</f>
        <v>746299</v>
      </c>
      <c r="E201" s="2">
        <f>'[1]Division - Monthly'!$AA622</f>
        <v>1097435</v>
      </c>
      <c r="F201" s="2">
        <f>'[1]Division - Monthly'!$AJ622</f>
        <v>927061</v>
      </c>
      <c r="G201" s="2">
        <f>'[1]Division - Monthly'!$AS622</f>
        <v>1040376</v>
      </c>
    </row>
    <row r="202" spans="1:7" x14ac:dyDescent="0.25">
      <c r="A202" s="1">
        <v>2016</v>
      </c>
      <c r="B202" s="1">
        <v>7</v>
      </c>
      <c r="C202" s="2">
        <f>'[1]Division - Monthly'!$I623</f>
        <v>1027254</v>
      </c>
      <c r="D202" s="2">
        <f>'[1]Division - Monthly'!$R623</f>
        <v>747105</v>
      </c>
      <c r="E202" s="2">
        <f>'[1]Division - Monthly'!$AA623</f>
        <v>1098632</v>
      </c>
      <c r="F202" s="2">
        <f>'[1]Division - Monthly'!$AJ623</f>
        <v>927622</v>
      </c>
      <c r="G202" s="2">
        <f>'[1]Division - Monthly'!$AS623</f>
        <v>1041962</v>
      </c>
    </row>
    <row r="203" spans="1:7" x14ac:dyDescent="0.25">
      <c r="A203" s="1">
        <v>2016</v>
      </c>
      <c r="B203" s="1">
        <v>8</v>
      </c>
      <c r="C203" s="2">
        <f>'[1]Division - Monthly'!$I624</f>
        <v>1028362</v>
      </c>
      <c r="D203" s="2">
        <f>'[1]Division - Monthly'!$R624</f>
        <v>748154</v>
      </c>
      <c r="E203" s="2">
        <f>'[1]Division - Monthly'!$AA624</f>
        <v>1100137</v>
      </c>
      <c r="F203" s="2">
        <f>'[1]Division - Monthly'!$AJ624</f>
        <v>928529</v>
      </c>
      <c r="G203" s="2">
        <f>'[1]Division - Monthly'!$AS624</f>
        <v>1043112</v>
      </c>
    </row>
    <row r="204" spans="1:7" x14ac:dyDescent="0.25">
      <c r="A204" s="1">
        <v>2016</v>
      </c>
      <c r="B204" s="1">
        <v>9</v>
      </c>
      <c r="C204" s="2">
        <f>'[1]Division - Monthly'!$I625</f>
        <v>1029122</v>
      </c>
      <c r="D204" s="2">
        <f>'[1]Division - Monthly'!$R625</f>
        <v>748664</v>
      </c>
      <c r="E204" s="2">
        <f>'[1]Division - Monthly'!$AA625</f>
        <v>1100579</v>
      </c>
      <c r="F204" s="2">
        <f>'[1]Division - Monthly'!$AJ625</f>
        <v>929098</v>
      </c>
      <c r="G204" s="2">
        <f>'[1]Division - Monthly'!$AS625</f>
        <v>1044653</v>
      </c>
    </row>
    <row r="205" spans="1:7" x14ac:dyDescent="0.25">
      <c r="A205" s="1">
        <v>2016</v>
      </c>
      <c r="B205" s="1">
        <v>10</v>
      </c>
      <c r="C205" s="2">
        <f>'[1]Division - Monthly'!$I626</f>
        <v>1029625</v>
      </c>
      <c r="D205" s="2">
        <f>'[1]Division - Monthly'!$R626</f>
        <v>749022</v>
      </c>
      <c r="E205" s="2">
        <f>'[1]Division - Monthly'!$AA626</f>
        <v>1101640</v>
      </c>
      <c r="F205" s="2">
        <f>'[1]Division - Monthly'!$AJ626</f>
        <v>929265</v>
      </c>
      <c r="G205" s="2">
        <f>'[1]Division - Monthly'!$AS626</f>
        <v>1046224</v>
      </c>
    </row>
    <row r="206" spans="1:7" x14ac:dyDescent="0.25">
      <c r="A206" s="1">
        <v>2016</v>
      </c>
      <c r="B206" s="1">
        <v>11</v>
      </c>
      <c r="C206" s="2">
        <f>'[1]Division - Monthly'!$I627</f>
        <v>1030648</v>
      </c>
      <c r="D206" s="2">
        <f>'[1]Division - Monthly'!$R627</f>
        <v>749493</v>
      </c>
      <c r="E206" s="2">
        <f>'[1]Division - Monthly'!$AA627</f>
        <v>1102861</v>
      </c>
      <c r="F206" s="2">
        <f>'[1]Division - Monthly'!$AJ627</f>
        <v>929896</v>
      </c>
      <c r="G206" s="2">
        <f>'[1]Division - Monthly'!$AS627</f>
        <v>1048759</v>
      </c>
    </row>
    <row r="207" spans="1:7" x14ac:dyDescent="0.25">
      <c r="A207" s="1">
        <v>2016</v>
      </c>
      <c r="B207" s="1">
        <v>12</v>
      </c>
      <c r="C207" s="2">
        <f>'[1]Division - Monthly'!$I628</f>
        <v>1031710</v>
      </c>
      <c r="D207" s="2">
        <f>'[1]Division - Monthly'!$R628</f>
        <v>750354</v>
      </c>
      <c r="E207" s="2">
        <f>'[1]Division - Monthly'!$AA628</f>
        <v>1104933</v>
      </c>
      <c r="F207" s="2">
        <f>'[1]Division - Monthly'!$AJ628</f>
        <v>931083</v>
      </c>
      <c r="G207" s="2">
        <f>'[1]Division - Monthly'!$AS628</f>
        <v>1050960</v>
      </c>
    </row>
    <row r="208" spans="1:7" x14ac:dyDescent="0.25">
      <c r="A208" s="1">
        <v>2017</v>
      </c>
      <c r="B208" s="1">
        <v>1</v>
      </c>
      <c r="C208" s="2">
        <f>'[1]Division - Monthly'!$I629</f>
        <v>1032804</v>
      </c>
      <c r="D208" s="2">
        <f>'[1]Division - Monthly'!$R629</f>
        <v>751430</v>
      </c>
      <c r="E208" s="2">
        <f>'[1]Division - Monthly'!$AA629</f>
        <v>1106166</v>
      </c>
      <c r="F208" s="2">
        <f>'[1]Division - Monthly'!$AJ629</f>
        <v>931999</v>
      </c>
      <c r="G208" s="2">
        <f>'[1]Division - Monthly'!$AS629</f>
        <v>1053532</v>
      </c>
    </row>
    <row r="209" spans="1:8" x14ac:dyDescent="0.25">
      <c r="A209" s="1">
        <v>2017</v>
      </c>
      <c r="B209" s="1">
        <v>2</v>
      </c>
      <c r="C209" s="2">
        <f>'[1]Division - Monthly'!$I630</f>
        <v>1033939</v>
      </c>
      <c r="D209" s="2">
        <f>'[1]Division - Monthly'!$R630</f>
        <v>752675</v>
      </c>
      <c r="E209" s="2">
        <f>'[1]Division - Monthly'!$AA630</f>
        <v>1107693</v>
      </c>
      <c r="F209" s="2">
        <f>'[1]Division - Monthly'!$AJ630</f>
        <v>932837</v>
      </c>
      <c r="G209" s="2">
        <f>'[1]Division - Monthly'!$AS630</f>
        <v>1055427</v>
      </c>
    </row>
    <row r="210" spans="1:8" x14ac:dyDescent="0.25">
      <c r="A210" s="1">
        <v>2017</v>
      </c>
      <c r="B210" s="1">
        <v>3</v>
      </c>
      <c r="C210" s="2">
        <f>'[1]Division - Monthly'!$I631</f>
        <v>1034963</v>
      </c>
      <c r="D210" s="2">
        <f>'[1]Division - Monthly'!$R631</f>
        <v>753918</v>
      </c>
      <c r="E210" s="2">
        <f>'[1]Division - Monthly'!$AA631</f>
        <v>1109738</v>
      </c>
      <c r="F210" s="2">
        <f>'[1]Division - Monthly'!$AJ631</f>
        <v>933940</v>
      </c>
      <c r="G210" s="2">
        <f>'[1]Division - Monthly'!$AS631</f>
        <v>1057069</v>
      </c>
    </row>
    <row r="211" spans="1:8" x14ac:dyDescent="0.25">
      <c r="A211" s="1">
        <v>2017</v>
      </c>
      <c r="B211" s="1">
        <v>4</v>
      </c>
      <c r="C211" s="2">
        <f>'[1]Division - Monthly'!$I632</f>
        <v>1035558</v>
      </c>
      <c r="D211" s="2">
        <f>'[1]Division - Monthly'!$R632</f>
        <v>754672</v>
      </c>
      <c r="E211" s="2">
        <f>'[1]Division - Monthly'!$AA632</f>
        <v>1111469</v>
      </c>
      <c r="F211" s="2">
        <f>'[1]Division - Monthly'!$AJ632</f>
        <v>934929</v>
      </c>
      <c r="G211" s="2">
        <f>'[1]Division - Monthly'!$AS632</f>
        <v>1057482</v>
      </c>
    </row>
    <row r="212" spans="1:8" x14ac:dyDescent="0.25">
      <c r="A212" s="1">
        <v>2017</v>
      </c>
      <c r="B212" s="1">
        <v>5</v>
      </c>
      <c r="C212" s="2">
        <f>'[1]Division - Monthly'!$I633</f>
        <v>1036443</v>
      </c>
      <c r="D212" s="2">
        <f>'[1]Division - Monthly'!$R633</f>
        <v>755733</v>
      </c>
      <c r="E212" s="2">
        <f>'[1]Division - Monthly'!$AA633</f>
        <v>1112546</v>
      </c>
      <c r="F212" s="2">
        <f>'[1]Division - Monthly'!$AJ633</f>
        <v>935305</v>
      </c>
      <c r="G212" s="2">
        <f>'[1]Division - Monthly'!$AS633</f>
        <v>1057999</v>
      </c>
    </row>
    <row r="213" spans="1:8" x14ac:dyDescent="0.25">
      <c r="A213" s="1">
        <v>2017</v>
      </c>
      <c r="B213" s="1">
        <v>6</v>
      </c>
      <c r="C213" s="2">
        <f>'[1]Division - Monthly'!$I634</f>
        <v>1037209</v>
      </c>
      <c r="D213" s="2">
        <f>'[1]Division - Monthly'!$R634</f>
        <v>756622</v>
      </c>
      <c r="E213" s="2">
        <f>'[1]Division - Monthly'!$AA634</f>
        <v>1113477</v>
      </c>
      <c r="F213" s="2">
        <f>'[1]Division - Monthly'!$AJ634</f>
        <v>935781</v>
      </c>
      <c r="G213" s="2">
        <f>'[1]Division - Monthly'!$AS634</f>
        <v>1058813</v>
      </c>
    </row>
    <row r="214" spans="1:8" x14ac:dyDescent="0.25">
      <c r="A214" s="1">
        <v>2017</v>
      </c>
      <c r="B214" s="1">
        <v>7</v>
      </c>
      <c r="C214" s="2">
        <f>'[1]Division - Monthly'!$I635</f>
        <v>1038134</v>
      </c>
      <c r="D214" s="2">
        <f>'[1]Division - Monthly'!$R635</f>
        <v>757453</v>
      </c>
      <c r="E214" s="2">
        <f>'[1]Division - Monthly'!$AA635</f>
        <v>1114318</v>
      </c>
      <c r="F214" s="2">
        <f>'[1]Division - Monthly'!$AJ635</f>
        <v>936199</v>
      </c>
      <c r="G214" s="2">
        <f>'[1]Division - Monthly'!$AS635</f>
        <v>1060249</v>
      </c>
    </row>
    <row r="215" spans="1:8" x14ac:dyDescent="0.25">
      <c r="A215" s="1">
        <v>2017</v>
      </c>
      <c r="B215" s="1">
        <v>8</v>
      </c>
      <c r="C215" s="2">
        <f>'[1]Division - Monthly'!$I636</f>
        <v>1039130</v>
      </c>
      <c r="D215" s="2">
        <f>'[1]Division - Monthly'!$R636</f>
        <v>758617</v>
      </c>
      <c r="E215" s="2">
        <f>'[1]Division - Monthly'!$AA636</f>
        <v>1115716</v>
      </c>
      <c r="F215" s="2">
        <f>'[1]Division - Monthly'!$AJ636</f>
        <v>936906</v>
      </c>
      <c r="G215" s="2">
        <f>'[1]Division - Monthly'!$AS636</f>
        <v>1061424</v>
      </c>
    </row>
    <row r="216" spans="1:8" x14ac:dyDescent="0.25">
      <c r="A216" s="1">
        <v>2017</v>
      </c>
      <c r="B216" s="1">
        <v>9</v>
      </c>
      <c r="C216" s="2">
        <f>'[1]Division - Monthly'!$I637</f>
        <v>1039052</v>
      </c>
      <c r="D216" s="2">
        <f>'[1]Division - Monthly'!$R637</f>
        <v>758468</v>
      </c>
      <c r="E216" s="2">
        <f>'[1]Division - Monthly'!$AA637</f>
        <v>1114948</v>
      </c>
      <c r="F216" s="2">
        <f>'[1]Division - Monthly'!$AJ637</f>
        <v>935801</v>
      </c>
      <c r="G216" s="2">
        <f>'[1]Division - Monthly'!$AS637</f>
        <v>1061519</v>
      </c>
    </row>
    <row r="217" spans="1:8" x14ac:dyDescent="0.25">
      <c r="A217" s="1">
        <v>2017</v>
      </c>
      <c r="B217" s="1">
        <v>10</v>
      </c>
      <c r="C217" s="2">
        <f>'[1]Division - Monthly'!$I638</f>
        <v>1039775</v>
      </c>
      <c r="D217" s="2">
        <f>'[1]Division - Monthly'!$R638</f>
        <v>758863</v>
      </c>
      <c r="E217" s="2">
        <f>'[1]Division - Monthly'!$AA638</f>
        <v>1115684</v>
      </c>
      <c r="F217" s="2">
        <f>'[1]Division - Monthly'!$AJ638</f>
        <v>936096</v>
      </c>
      <c r="G217" s="2">
        <f>'[1]Division - Monthly'!$AS638</f>
        <v>1062513</v>
      </c>
    </row>
    <row r="218" spans="1:8" x14ac:dyDescent="0.25">
      <c r="A218" s="1">
        <v>2017</v>
      </c>
      <c r="B218" s="1">
        <v>11</v>
      </c>
      <c r="C218" s="2">
        <f>'[1]Division - Monthly'!$I639</f>
        <v>1040663</v>
      </c>
      <c r="D218" s="2">
        <f>'[1]Division - Monthly'!$R639</f>
        <v>759301</v>
      </c>
      <c r="E218" s="2">
        <f>'[1]Division - Monthly'!$AA639</f>
        <v>1116333</v>
      </c>
      <c r="F218" s="2">
        <f>'[1]Division - Monthly'!$AJ639</f>
        <v>937013</v>
      </c>
      <c r="G218" s="2">
        <f>'[1]Division - Monthly'!$AS639</f>
        <v>1064495</v>
      </c>
    </row>
    <row r="219" spans="1:8" x14ac:dyDescent="0.25">
      <c r="A219" s="1">
        <v>2017</v>
      </c>
      <c r="B219" s="1">
        <v>12</v>
      </c>
      <c r="C219" s="2">
        <f>'[1]Division - Monthly'!$I640</f>
        <v>1041501</v>
      </c>
      <c r="D219" s="2">
        <f>'[1]Division - Monthly'!$R640</f>
        <v>759734</v>
      </c>
      <c r="E219" s="2">
        <f>'[1]Division - Monthly'!$AA640</f>
        <v>1117141</v>
      </c>
      <c r="F219" s="2">
        <f>'[1]Division - Monthly'!$AJ640</f>
        <v>937299</v>
      </c>
      <c r="G219" s="2">
        <f>'[1]Division - Monthly'!$AS640</f>
        <v>1066119</v>
      </c>
    </row>
    <row r="220" spans="1:8" x14ac:dyDescent="0.25">
      <c r="A220" s="10">
        <v>2018</v>
      </c>
      <c r="B220" s="1">
        <v>1</v>
      </c>
      <c r="C220" s="11">
        <f>'[1]Division - Monthly'!$I641</f>
        <v>1042494</v>
      </c>
      <c r="D220" s="11">
        <f>'[1]Division - Monthly'!$R641</f>
        <v>761122</v>
      </c>
      <c r="E220" s="11">
        <f>'[1]Division - Monthly'!$AA641</f>
        <v>1117981</v>
      </c>
      <c r="F220" s="11">
        <f>'[1]Division - Monthly'!$AJ641</f>
        <v>938206</v>
      </c>
      <c r="G220" s="11">
        <f>'[1]Division - Monthly'!$AS641</f>
        <v>1068502</v>
      </c>
      <c r="H220" s="10"/>
    </row>
    <row r="221" spans="1:8" x14ac:dyDescent="0.25">
      <c r="A221" s="10">
        <v>2018</v>
      </c>
      <c r="B221" s="1">
        <v>2</v>
      </c>
      <c r="C221" s="11">
        <f>'[1]Division - Monthly'!$I642</f>
        <v>1043255</v>
      </c>
      <c r="D221" s="11">
        <f>'[1]Division - Monthly'!$R642</f>
        <v>762284</v>
      </c>
      <c r="E221" s="11">
        <f>'[1]Division - Monthly'!$AA642</f>
        <v>1119133</v>
      </c>
      <c r="F221" s="11">
        <f>'[1]Division - Monthly'!$AJ642</f>
        <v>939401</v>
      </c>
      <c r="G221" s="11">
        <f>'[1]Division - Monthly'!$AS642</f>
        <v>1070642</v>
      </c>
      <c r="H221" s="10"/>
    </row>
    <row r="222" spans="1:8" x14ac:dyDescent="0.25">
      <c r="A222" s="10">
        <v>2018</v>
      </c>
      <c r="B222" s="1">
        <v>3</v>
      </c>
      <c r="C222" s="11">
        <f>'[1]Division - Monthly'!$I643</f>
        <v>1044572</v>
      </c>
      <c r="D222" s="11">
        <f>'[1]Division - Monthly'!$R643</f>
        <v>763745</v>
      </c>
      <c r="E222" s="11">
        <f>'[1]Division - Monthly'!$AA643</f>
        <v>1121933</v>
      </c>
      <c r="F222" s="11">
        <f>'[1]Division - Monthly'!$AJ643</f>
        <v>940766</v>
      </c>
      <c r="G222" s="11">
        <f>'[1]Division - Monthly'!$AS643</f>
        <v>1072652</v>
      </c>
      <c r="H222" s="10"/>
    </row>
    <row r="223" spans="1:8" x14ac:dyDescent="0.25">
      <c r="A223" s="10">
        <v>2018</v>
      </c>
      <c r="B223" s="1">
        <v>4</v>
      </c>
      <c r="C223" s="11">
        <f>'[1]Division - Monthly'!$I644</f>
        <v>1045253</v>
      </c>
      <c r="D223" s="11">
        <f>'[1]Division - Monthly'!$R644</f>
        <v>764882</v>
      </c>
      <c r="E223" s="11">
        <f>'[1]Division - Monthly'!$AA644</f>
        <v>1124387</v>
      </c>
      <c r="F223" s="11">
        <f>'[1]Division - Monthly'!$AJ644</f>
        <v>941413</v>
      </c>
      <c r="G223" s="11">
        <f>'[1]Division - Monthly'!$AS644</f>
        <v>1073644</v>
      </c>
      <c r="H223" s="10"/>
    </row>
    <row r="224" spans="1:8" x14ac:dyDescent="0.25">
      <c r="A224" s="10">
        <v>2018</v>
      </c>
      <c r="B224" s="1">
        <v>5</v>
      </c>
      <c r="C224" s="11">
        <f>'[1]Division - Monthly'!$I645</f>
        <v>1045978</v>
      </c>
      <c r="D224" s="11">
        <f>'[1]Division - Monthly'!$R645</f>
        <v>765783</v>
      </c>
      <c r="E224" s="11">
        <f>'[1]Division - Monthly'!$AA645</f>
        <v>1125651</v>
      </c>
      <c r="F224" s="11">
        <f>'[1]Division - Monthly'!$AJ645</f>
        <v>942071</v>
      </c>
      <c r="G224" s="11">
        <f>'[1]Division - Monthly'!$AS645</f>
        <v>1074549</v>
      </c>
      <c r="H224" s="10"/>
    </row>
    <row r="225" spans="1:8" x14ac:dyDescent="0.25">
      <c r="A225" s="10">
        <v>2018</v>
      </c>
      <c r="B225" s="1">
        <v>6</v>
      </c>
      <c r="C225" s="11">
        <f>'[1]Division - Monthly'!$I646</f>
        <v>1046552</v>
      </c>
      <c r="D225" s="11">
        <f>'[1]Division - Monthly'!$R646</f>
        <v>766853</v>
      </c>
      <c r="E225" s="11">
        <f>'[1]Division - Monthly'!$AA646</f>
        <v>1126315</v>
      </c>
      <c r="F225" s="11">
        <f>'[1]Division - Monthly'!$AJ646</f>
        <v>942592</v>
      </c>
      <c r="G225" s="11">
        <f>'[1]Division - Monthly'!$AS646</f>
        <v>1075478</v>
      </c>
      <c r="H225" s="10"/>
    </row>
    <row r="226" spans="1:8" x14ac:dyDescent="0.25">
      <c r="A226" s="10">
        <v>2018</v>
      </c>
      <c r="B226" s="1">
        <v>7</v>
      </c>
      <c r="C226" s="11">
        <f>'[1]Division - Monthly'!$I647</f>
        <v>1047554</v>
      </c>
      <c r="D226" s="11">
        <f>'[1]Division - Monthly'!$R647</f>
        <v>768097</v>
      </c>
      <c r="E226" s="11">
        <f>'[1]Division - Monthly'!$AA647</f>
        <v>1127079</v>
      </c>
      <c r="F226" s="11">
        <f>'[1]Division - Monthly'!$AJ647</f>
        <v>943070</v>
      </c>
      <c r="G226" s="11">
        <f>'[1]Division - Monthly'!$AS647</f>
        <v>1076703</v>
      </c>
      <c r="H226" s="10"/>
    </row>
    <row r="227" spans="1:8" x14ac:dyDescent="0.25">
      <c r="A227" s="10">
        <v>2018</v>
      </c>
      <c r="B227" s="1">
        <v>8</v>
      </c>
      <c r="C227" s="11">
        <f>'[1]Division - Monthly'!$I648</f>
        <v>1048680</v>
      </c>
      <c r="D227" s="11">
        <f>'[1]Division - Monthly'!$R648</f>
        <v>769372</v>
      </c>
      <c r="E227" s="11">
        <f>'[1]Division - Monthly'!$AA648</f>
        <v>1128485</v>
      </c>
      <c r="F227" s="11">
        <f>'[1]Division - Monthly'!$AJ648</f>
        <v>943549</v>
      </c>
      <c r="G227" s="11">
        <f>'[1]Division - Monthly'!$AS648</f>
        <v>1078223</v>
      </c>
      <c r="H227" s="10"/>
    </row>
    <row r="228" spans="1:8" x14ac:dyDescent="0.25">
      <c r="A228" s="10">
        <v>2018</v>
      </c>
      <c r="B228" s="1">
        <v>9</v>
      </c>
      <c r="C228" s="11">
        <f>'[1]Division - Monthly'!$I649</f>
        <v>1049575</v>
      </c>
      <c r="D228" s="11">
        <f>'[1]Division - Monthly'!$R649</f>
        <v>770492</v>
      </c>
      <c r="E228" s="11">
        <f>'[1]Division - Monthly'!$AA649</f>
        <v>1128633</v>
      </c>
      <c r="F228" s="11">
        <f>'[1]Division - Monthly'!$AJ649</f>
        <v>943596</v>
      </c>
      <c r="G228" s="11">
        <f>'[1]Division - Monthly'!$AS649</f>
        <v>1079267</v>
      </c>
      <c r="H228" s="10"/>
    </row>
    <row r="229" spans="1:8" x14ac:dyDescent="0.25">
      <c r="A229" s="10">
        <v>2018</v>
      </c>
      <c r="B229" s="1">
        <v>10</v>
      </c>
      <c r="C229" s="11">
        <f>'[1]Division - Monthly'!$I650</f>
        <v>1050334</v>
      </c>
      <c r="D229" s="11">
        <f>'[1]Division - Monthly'!$R650</f>
        <v>771446</v>
      </c>
      <c r="E229" s="11">
        <f>'[1]Division - Monthly'!$AA650</f>
        <v>1130118</v>
      </c>
      <c r="F229" s="11">
        <f>'[1]Division - Monthly'!$AJ650</f>
        <v>944156</v>
      </c>
      <c r="G229" s="11">
        <f>'[1]Division - Monthly'!$AS650</f>
        <v>1081352</v>
      </c>
      <c r="H229" s="10"/>
    </row>
    <row r="230" spans="1:8" x14ac:dyDescent="0.25">
      <c r="A230" s="10">
        <v>2018</v>
      </c>
      <c r="B230" s="1">
        <v>11</v>
      </c>
      <c r="C230" s="11">
        <f>'[1]Division - Monthly'!$I651</f>
        <v>1051209</v>
      </c>
      <c r="D230" s="11">
        <f>'[1]Division - Monthly'!$R651</f>
        <v>772422</v>
      </c>
      <c r="E230" s="11">
        <f>'[1]Division - Monthly'!$AA651</f>
        <v>1131190</v>
      </c>
      <c r="F230" s="11">
        <f>'[1]Division - Monthly'!$AJ651</f>
        <v>944600</v>
      </c>
      <c r="G230" s="11">
        <f>'[1]Division - Monthly'!$AS651</f>
        <v>1083926</v>
      </c>
      <c r="H230" s="10"/>
    </row>
    <row r="231" spans="1:8" x14ac:dyDescent="0.25">
      <c r="A231" s="10">
        <v>2018</v>
      </c>
      <c r="B231" s="1">
        <v>12</v>
      </c>
      <c r="C231" s="11">
        <f>'[1]Division - Monthly'!$I652</f>
        <v>1069796</v>
      </c>
      <c r="D231" s="11">
        <f>'[1]Division - Monthly'!$R652</f>
        <v>773120</v>
      </c>
      <c r="E231" s="11">
        <f>'[1]Division - Monthly'!$AA652</f>
        <v>1131671</v>
      </c>
      <c r="F231" s="11">
        <f>'[1]Division - Monthly'!$AJ652</f>
        <v>944662</v>
      </c>
      <c r="G231" s="11">
        <f>'[1]Division - Monthly'!$AS652</f>
        <v>1085490</v>
      </c>
      <c r="H231" s="10"/>
    </row>
    <row r="232" spans="1:8" x14ac:dyDescent="0.25">
      <c r="A232" s="25">
        <v>2019</v>
      </c>
      <c r="B232" s="1">
        <v>1</v>
      </c>
      <c r="C232" s="11">
        <f>'[1]Division - Monthly'!$I653</f>
        <v>1088669</v>
      </c>
      <c r="D232" s="11">
        <f>'[1]Division - Monthly'!$R653</f>
        <v>774404</v>
      </c>
      <c r="E232" s="11">
        <f>'[1]Division - Monthly'!$AA653</f>
        <v>1133073</v>
      </c>
      <c r="F232" s="11">
        <f>'[1]Division - Monthly'!$AJ653</f>
        <v>945348</v>
      </c>
      <c r="G232" s="11">
        <f>'[1]Division - Monthly'!$AS653</f>
        <v>1087648</v>
      </c>
      <c r="H232" s="10"/>
    </row>
    <row r="233" spans="1:8" x14ac:dyDescent="0.25">
      <c r="A233" s="25">
        <v>2019</v>
      </c>
      <c r="B233" s="1">
        <v>2</v>
      </c>
      <c r="C233" s="11">
        <f>'[1]Division - Monthly'!$I654</f>
        <v>1089780</v>
      </c>
      <c r="D233" s="11">
        <f>'[1]Division - Monthly'!$R654</f>
        <v>775719</v>
      </c>
      <c r="E233" s="11">
        <f>'[1]Division - Monthly'!$AA654</f>
        <v>1134356</v>
      </c>
      <c r="F233" s="11">
        <f>'[1]Division - Monthly'!$AJ654</f>
        <v>946039</v>
      </c>
      <c r="G233" s="11">
        <f>'[1]Division - Monthly'!$AS654</f>
        <v>1089434</v>
      </c>
      <c r="H233" s="10"/>
    </row>
    <row r="234" spans="1:8" x14ac:dyDescent="0.25">
      <c r="A234" s="25">
        <v>2019</v>
      </c>
      <c r="B234" s="1">
        <v>3</v>
      </c>
      <c r="C234" s="11">
        <f>'[1]Division - Monthly'!$I655</f>
        <v>1090910</v>
      </c>
      <c r="D234" s="11">
        <f>'[1]Division - Monthly'!$R655</f>
        <v>777066</v>
      </c>
      <c r="E234" s="11">
        <f>'[1]Division - Monthly'!$AA655</f>
        <v>1135764</v>
      </c>
      <c r="F234" s="11">
        <f>'[1]Division - Monthly'!$AJ655</f>
        <v>946775</v>
      </c>
      <c r="G234" s="11">
        <f>'[1]Division - Monthly'!$AS655</f>
        <v>1091320</v>
      </c>
    </row>
    <row r="235" spans="1:8" x14ac:dyDescent="0.25">
      <c r="A235" s="25">
        <v>2019</v>
      </c>
      <c r="B235" s="1">
        <v>4</v>
      </c>
      <c r="C235" s="11">
        <f>'[1]Division - Monthly'!$I656</f>
        <v>1091833</v>
      </c>
      <c r="D235" s="11">
        <f>'[1]Division - Monthly'!$R656</f>
        <v>778288</v>
      </c>
      <c r="E235" s="11">
        <f>'[1]Division - Monthly'!$AA656</f>
        <v>1136961</v>
      </c>
      <c r="F235" s="11">
        <f>'[1]Division - Monthly'!$AJ656</f>
        <v>947765</v>
      </c>
      <c r="G235" s="11">
        <f>'[1]Division - Monthly'!$AS656</f>
        <v>1092563</v>
      </c>
    </row>
    <row r="236" spans="1:8" x14ac:dyDescent="0.25">
      <c r="A236" s="25">
        <v>2019</v>
      </c>
      <c r="B236" s="1">
        <v>5</v>
      </c>
      <c r="C236" s="11">
        <f>'[1]Division - Monthly'!$I657</f>
        <v>1092602</v>
      </c>
      <c r="D236" s="11">
        <f>'[1]Division - Monthly'!$R657</f>
        <v>780027</v>
      </c>
      <c r="E236" s="11">
        <f>'[1]Division - Monthly'!$AA657</f>
        <v>1138872</v>
      </c>
      <c r="F236" s="11">
        <f>'[1]Division - Monthly'!$AJ657</f>
        <v>948242</v>
      </c>
      <c r="G236" s="11">
        <f>'[1]Division - Monthly'!$AS657</f>
        <v>1093493</v>
      </c>
    </row>
    <row r="237" spans="1:8" x14ac:dyDescent="0.25">
      <c r="A237" s="25">
        <v>2019</v>
      </c>
      <c r="B237" s="1">
        <v>6</v>
      </c>
      <c r="C237" s="11">
        <f>'[1]Division - Monthly'!$I658</f>
        <v>1093448</v>
      </c>
      <c r="D237" s="11">
        <f>'[1]Division - Monthly'!$R658</f>
        <v>781302</v>
      </c>
      <c r="E237" s="11">
        <f>'[1]Division - Monthly'!$AA658</f>
        <v>1140704</v>
      </c>
      <c r="F237" s="11">
        <f>'[1]Division - Monthly'!$AJ658</f>
        <v>948542</v>
      </c>
      <c r="G237" s="11">
        <f>'[1]Division - Monthly'!$AS658</f>
        <v>1094864</v>
      </c>
    </row>
    <row r="238" spans="1:8" x14ac:dyDescent="0.25">
      <c r="A238" s="25">
        <v>2019</v>
      </c>
      <c r="B238" s="1">
        <v>7</v>
      </c>
      <c r="C238" s="11">
        <f>'[1]Division - Monthly'!$I659</f>
        <v>1094422</v>
      </c>
      <c r="D238" s="11">
        <f>'[1]Division - Monthly'!$R659</f>
        <v>782172</v>
      </c>
      <c r="E238" s="11">
        <f>'[1]Division - Monthly'!$AA659</f>
        <v>1141978</v>
      </c>
      <c r="F238" s="11">
        <f>'[1]Division - Monthly'!$AJ659</f>
        <v>949058</v>
      </c>
      <c r="G238" s="11">
        <f>'[1]Division - Monthly'!$AS659</f>
        <v>1096920</v>
      </c>
    </row>
    <row r="239" spans="1:8" x14ac:dyDescent="0.25">
      <c r="A239" s="25">
        <v>2019</v>
      </c>
      <c r="B239" s="1">
        <v>8</v>
      </c>
      <c r="C239" s="11">
        <f>'[1]Division - Monthly'!$I660</f>
        <v>1095374</v>
      </c>
      <c r="D239" s="11">
        <f>'[1]Division - Monthly'!$R660</f>
        <v>783366</v>
      </c>
      <c r="E239" s="11">
        <f>'[1]Division - Monthly'!$AA660</f>
        <v>1143733</v>
      </c>
      <c r="F239" s="11">
        <f>'[1]Division - Monthly'!$AJ660</f>
        <v>949541</v>
      </c>
      <c r="G239" s="11">
        <f>'[1]Division - Monthly'!$AS660</f>
        <v>1098880</v>
      </c>
    </row>
    <row r="240" spans="1:8" x14ac:dyDescent="0.25">
      <c r="A240" s="25">
        <v>2019</v>
      </c>
      <c r="B240" s="1">
        <v>9</v>
      </c>
      <c r="C240" s="11">
        <f>'[1]Division - Monthly'!$I661</f>
        <v>1096199</v>
      </c>
      <c r="D240" s="11">
        <f>'[1]Division - Monthly'!$R661</f>
        <v>783725</v>
      </c>
      <c r="E240" s="11">
        <f>'[1]Division - Monthly'!$AA661</f>
        <v>1144887</v>
      </c>
      <c r="F240" s="11">
        <f>'[1]Division - Monthly'!$AJ661</f>
        <v>950092</v>
      </c>
      <c r="G240" s="11">
        <f>'[1]Division - Monthly'!$AS661</f>
        <v>1100178</v>
      </c>
    </row>
    <row r="241" spans="1:7" x14ac:dyDescent="0.25">
      <c r="A241" s="25">
        <v>2019</v>
      </c>
      <c r="B241" s="1">
        <v>10</v>
      </c>
      <c r="C241" s="11">
        <f>'[1]Division - Monthly'!$I662</f>
        <v>1097677</v>
      </c>
      <c r="D241" s="11">
        <f>'[1]Division - Monthly'!$R662</f>
        <v>784709</v>
      </c>
      <c r="E241" s="11">
        <f>'[1]Division - Monthly'!$AA662</f>
        <v>1145977</v>
      </c>
      <c r="F241" s="11">
        <f>'[1]Division - Monthly'!$AJ662</f>
        <v>950716</v>
      </c>
      <c r="G241" s="11">
        <f>'[1]Division - Monthly'!$AS662</f>
        <v>1102630</v>
      </c>
    </row>
    <row r="242" spans="1:7" x14ac:dyDescent="0.25">
      <c r="A242" s="25">
        <v>2019</v>
      </c>
      <c r="B242" s="1">
        <v>11</v>
      </c>
      <c r="C242" s="11">
        <f>'[1]Division - Monthly'!$I663</f>
        <v>1098717</v>
      </c>
      <c r="D242" s="11">
        <f>'[1]Division - Monthly'!$R663</f>
        <v>785786</v>
      </c>
      <c r="E242" s="11">
        <f>'[1]Division - Monthly'!$AA663</f>
        <v>1146582</v>
      </c>
      <c r="F242" s="11">
        <f>'[1]Division - Monthly'!$AJ663</f>
        <v>951466</v>
      </c>
      <c r="G242" s="11">
        <f>'[1]Division - Monthly'!$AS663</f>
        <v>1104520</v>
      </c>
    </row>
    <row r="243" spans="1:7" x14ac:dyDescent="0.25">
      <c r="A243" s="25">
        <v>2019</v>
      </c>
      <c r="B243" s="1">
        <v>12</v>
      </c>
      <c r="C243" s="11">
        <f>'[1]Division - Monthly'!$I664</f>
        <v>1099883</v>
      </c>
      <c r="D243" s="11">
        <f>'[1]Division - Monthly'!$R664</f>
        <v>787124</v>
      </c>
      <c r="E243" s="11">
        <f>'[1]Division - Monthly'!$AA664</f>
        <v>1147992</v>
      </c>
      <c r="F243" s="11">
        <f>'[1]Division - Monthly'!$AJ664</f>
        <v>951640</v>
      </c>
      <c r="G243" s="11">
        <f>'[1]Division - Monthly'!$AS664</f>
        <v>1106548</v>
      </c>
    </row>
    <row r="244" spans="1:7" x14ac:dyDescent="0.25">
      <c r="A244" s="25">
        <v>2020</v>
      </c>
      <c r="B244" s="1">
        <v>1</v>
      </c>
      <c r="C244" s="11">
        <f>'[1]Division - Monthly'!$I665</f>
        <v>1100872</v>
      </c>
      <c r="D244" s="11">
        <f>'[1]Division - Monthly'!$R665</f>
        <v>788363</v>
      </c>
      <c r="E244" s="11">
        <f>'[1]Division - Monthly'!$AA665</f>
        <v>1149591</v>
      </c>
      <c r="F244" s="11">
        <f>'[1]Division - Monthly'!$AJ665</f>
        <v>952376</v>
      </c>
      <c r="G244" s="11">
        <f>'[1]Division - Monthly'!$AS665</f>
        <v>1108881</v>
      </c>
    </row>
    <row r="245" spans="1:7" x14ac:dyDescent="0.25">
      <c r="A245" s="25">
        <v>2020</v>
      </c>
      <c r="B245" s="1">
        <v>2</v>
      </c>
      <c r="C245" s="11">
        <f>'[1]Division - Monthly'!$I666</f>
        <v>1102253</v>
      </c>
      <c r="D245" s="11">
        <f>'[1]Division - Monthly'!$R666</f>
        <v>790211</v>
      </c>
      <c r="E245" s="11">
        <f>'[1]Division - Monthly'!$AA666</f>
        <v>1151087</v>
      </c>
      <c r="F245" s="11">
        <f>'[1]Division - Monthly'!$AJ666</f>
        <v>953096</v>
      </c>
      <c r="G245" s="11">
        <f>'[1]Division - Monthly'!$AS666</f>
        <v>1111682</v>
      </c>
    </row>
    <row r="246" spans="1:7" x14ac:dyDescent="0.25">
      <c r="A246" s="25">
        <v>2020</v>
      </c>
      <c r="B246" s="1">
        <v>3</v>
      </c>
      <c r="C246" s="11">
        <f>'[1]Division - Monthly'!$I667</f>
        <v>1103132</v>
      </c>
      <c r="D246" s="11">
        <f>'[1]Division - Monthly'!$R667</f>
        <v>792173</v>
      </c>
      <c r="E246" s="11">
        <f>'[1]Division - Monthly'!$AA667</f>
        <v>1151830</v>
      </c>
      <c r="F246" s="11">
        <f>'[1]Division - Monthly'!$AJ667</f>
        <v>954327</v>
      </c>
      <c r="G246" s="11">
        <f>'[1]Division - Monthly'!$AS667</f>
        <v>1113381</v>
      </c>
    </row>
    <row r="247" spans="1:7" x14ac:dyDescent="0.25">
      <c r="A247" s="25">
        <v>2020</v>
      </c>
      <c r="B247" s="1">
        <v>4</v>
      </c>
      <c r="C247" s="11">
        <f>'[1]Division - Monthly'!$I668</f>
        <v>1103944</v>
      </c>
      <c r="D247" s="11">
        <f>'[1]Division - Monthly'!$R668</f>
        <v>794398</v>
      </c>
      <c r="E247" s="11">
        <f>'[1]Division - Monthly'!$AA668</f>
        <v>1153161</v>
      </c>
      <c r="F247" s="11">
        <f>'[1]Division - Monthly'!$AJ668</f>
        <v>954656</v>
      </c>
      <c r="G247" s="11">
        <f>'[1]Division - Monthly'!$AS668</f>
        <v>1114466</v>
      </c>
    </row>
    <row r="248" spans="1:7" x14ac:dyDescent="0.25">
      <c r="A248" s="25">
        <v>2020</v>
      </c>
      <c r="B248" s="1">
        <v>5</v>
      </c>
      <c r="C248" s="11">
        <f>'[1]Division - Monthly'!$I669</f>
        <v>1105037</v>
      </c>
      <c r="D248" s="11">
        <f>'[1]Division - Monthly'!$R669</f>
        <v>796431</v>
      </c>
      <c r="E248" s="11">
        <f>'[1]Division - Monthly'!$AA669</f>
        <v>1154263</v>
      </c>
      <c r="F248" s="11">
        <f>'[1]Division - Monthly'!$AJ669</f>
        <v>955702</v>
      </c>
      <c r="G248" s="11">
        <f>'[1]Division - Monthly'!$AS669</f>
        <v>1115612</v>
      </c>
    </row>
    <row r="249" spans="1:7" x14ac:dyDescent="0.25">
      <c r="A249" s="25">
        <v>2020</v>
      </c>
      <c r="B249" s="1">
        <v>6</v>
      </c>
      <c r="C249" s="11">
        <f>'[1]Division - Monthly'!$I670</f>
        <v>1106395</v>
      </c>
      <c r="D249" s="11">
        <f>'[1]Division - Monthly'!$R670</f>
        <v>798549</v>
      </c>
      <c r="E249" s="11">
        <f>'[1]Division - Monthly'!$AA670</f>
        <v>1156186</v>
      </c>
      <c r="F249" s="11">
        <f>'[1]Division - Monthly'!$AJ670</f>
        <v>956706</v>
      </c>
      <c r="G249" s="11">
        <f>'[1]Division - Monthly'!$AS670</f>
        <v>1117572</v>
      </c>
    </row>
    <row r="250" spans="1:7" x14ac:dyDescent="0.25">
      <c r="A250" s="25">
        <v>2020</v>
      </c>
      <c r="B250" s="1">
        <v>7</v>
      </c>
      <c r="C250" s="11">
        <f>'[1]Division - Monthly'!$I671</f>
        <v>1107759</v>
      </c>
      <c r="D250" s="11">
        <f>'[1]Division - Monthly'!$R671</f>
        <v>800238</v>
      </c>
      <c r="E250" s="11">
        <f>'[1]Division - Monthly'!$AA671</f>
        <v>1157928</v>
      </c>
      <c r="F250" s="11">
        <f>'[1]Division - Monthly'!$AJ671</f>
        <v>957160</v>
      </c>
      <c r="G250" s="11">
        <f>'[1]Division - Monthly'!$AS671</f>
        <v>1119273</v>
      </c>
    </row>
    <row r="251" spans="1:7" x14ac:dyDescent="0.25">
      <c r="A251" s="25">
        <v>2020</v>
      </c>
      <c r="B251" s="1">
        <v>8</v>
      </c>
      <c r="C251" s="11">
        <f>'[1]Division - Monthly'!$I672</f>
        <v>1109295</v>
      </c>
      <c r="D251" s="11">
        <f>'[1]Division - Monthly'!$R672</f>
        <v>802026</v>
      </c>
      <c r="E251" s="11">
        <f>'[1]Division - Monthly'!$AA672</f>
        <v>1159312</v>
      </c>
      <c r="F251" s="11">
        <f>'[1]Division - Monthly'!$AJ672</f>
        <v>957861</v>
      </c>
      <c r="G251" s="11">
        <f>'[1]Division - Monthly'!$AS672</f>
        <v>1121670</v>
      </c>
    </row>
    <row r="252" spans="1:7" x14ac:dyDescent="0.25">
      <c r="A252" s="25">
        <v>2020</v>
      </c>
      <c r="B252" s="1">
        <v>9</v>
      </c>
      <c r="C252" s="11">
        <f>'[1]Division - Monthly'!$I673</f>
        <v>1110235</v>
      </c>
      <c r="D252" s="11">
        <f>'[1]Division - Monthly'!$R673</f>
        <v>803200</v>
      </c>
      <c r="E252" s="11">
        <f>'[1]Division - Monthly'!$AA673</f>
        <v>1160249</v>
      </c>
      <c r="F252" s="11">
        <f>'[1]Division - Monthly'!$AJ673</f>
        <v>958889</v>
      </c>
      <c r="G252" s="11">
        <f>'[1]Division - Monthly'!$AS673</f>
        <v>1122997</v>
      </c>
    </row>
    <row r="253" spans="1:7" x14ac:dyDescent="0.25">
      <c r="A253" s="25">
        <v>2020</v>
      </c>
      <c r="B253" s="1">
        <v>10</v>
      </c>
      <c r="C253" s="11">
        <f>'[1]Division - Monthly'!$I674</f>
        <v>1111010</v>
      </c>
      <c r="D253" s="11">
        <f>'[1]Division - Monthly'!$R674</f>
        <v>804583</v>
      </c>
      <c r="E253" s="11">
        <f>'[1]Division - Monthly'!$AA674</f>
        <v>1160953</v>
      </c>
      <c r="F253" s="11">
        <f>'[1]Division - Monthly'!$AJ674</f>
        <v>959731</v>
      </c>
      <c r="G253" s="11">
        <f>'[1]Division - Monthly'!$AS674</f>
        <v>1125065</v>
      </c>
    </row>
    <row r="254" spans="1:7" x14ac:dyDescent="0.25">
      <c r="A254" s="25">
        <v>2020</v>
      </c>
      <c r="B254" s="1">
        <v>11</v>
      </c>
      <c r="C254" s="11">
        <f>'[1]Division - Monthly'!$I675</f>
        <v>1111058</v>
      </c>
      <c r="D254" s="11">
        <f>'[1]Division - Monthly'!$R675</f>
        <v>804708</v>
      </c>
      <c r="E254" s="11">
        <f>'[1]Division - Monthly'!$AA675</f>
        <v>1160297</v>
      </c>
      <c r="F254" s="11">
        <f>'[1]Division - Monthly'!$AJ675</f>
        <v>958831</v>
      </c>
      <c r="G254" s="11">
        <f>'[1]Division - Monthly'!$AS675</f>
        <v>1126684</v>
      </c>
    </row>
    <row r="255" spans="1:7" x14ac:dyDescent="0.25">
      <c r="A255" s="25">
        <v>2020</v>
      </c>
      <c r="B255" s="1">
        <v>12</v>
      </c>
      <c r="C255" s="11">
        <f>'[1]Division - Monthly'!$I676</f>
        <v>1112021</v>
      </c>
      <c r="D255" s="11">
        <f>'[1]Division - Monthly'!$R676</f>
        <v>805829</v>
      </c>
      <c r="E255" s="11">
        <f>'[1]Division - Monthly'!$AA676</f>
        <v>1160901</v>
      </c>
      <c r="F255" s="11">
        <f>'[1]Division - Monthly'!$AJ676</f>
        <v>958883</v>
      </c>
      <c r="G255" s="11">
        <f>'[1]Division - Monthly'!$AS676</f>
        <v>1128965</v>
      </c>
    </row>
    <row r="256" spans="1:7" x14ac:dyDescent="0.25">
      <c r="A256" s="25">
        <v>2021</v>
      </c>
      <c r="B256" s="1">
        <v>1</v>
      </c>
      <c r="C256" s="11">
        <f>'[1]Division - Monthly'!$I677</f>
        <v>1113071</v>
      </c>
      <c r="D256" s="11">
        <f>'[1]Division - Monthly'!$R677</f>
        <v>807308</v>
      </c>
      <c r="E256" s="11">
        <f>'[1]Division - Monthly'!$AA677</f>
        <v>1161311</v>
      </c>
      <c r="F256" s="11">
        <f>'[1]Division - Monthly'!$AJ677</f>
        <v>959080</v>
      </c>
      <c r="G256" s="11">
        <f>'[1]Division - Monthly'!$AS677</f>
        <v>1130673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92D050"/>
  </sheetPr>
  <dimension ref="A1:T508"/>
  <sheetViews>
    <sheetView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A2"/>
    </sheetView>
  </sheetViews>
  <sheetFormatPr defaultRowHeight="15" x14ac:dyDescent="0.25"/>
  <cols>
    <col min="1" max="1" width="5" style="1" bestFit="1" customWidth="1"/>
    <col min="2" max="2" width="6.85546875" style="1" bestFit="1" customWidth="1"/>
    <col min="3" max="7" width="13.28515625" customWidth="1"/>
    <col min="8" max="8" width="13.28515625" style="1" bestFit="1" customWidth="1"/>
    <col min="9" max="9" width="13.28515625" bestFit="1" customWidth="1"/>
    <col min="10" max="11" width="9.140625" customWidth="1"/>
    <col min="15" max="15" width="15.5703125" customWidth="1"/>
    <col min="16" max="20" width="13.5703125" customWidth="1"/>
  </cols>
  <sheetData>
    <row r="1" spans="1:20" s="1" customFormat="1" x14ac:dyDescent="0.25">
      <c r="A1" s="31" t="s">
        <v>24</v>
      </c>
    </row>
    <row r="2" spans="1:20" s="1" customFormat="1" x14ac:dyDescent="0.25">
      <c r="A2" s="31" t="s">
        <v>22</v>
      </c>
    </row>
    <row r="3" spans="1:20" x14ac:dyDescent="0.25">
      <c r="A3" s="1" t="s">
        <v>0</v>
      </c>
      <c r="B3" s="1" t="s">
        <v>1</v>
      </c>
      <c r="C3" s="9" t="s">
        <v>3</v>
      </c>
      <c r="D3" s="9" t="s">
        <v>4</v>
      </c>
      <c r="E3" s="9" t="s">
        <v>2</v>
      </c>
      <c r="F3" s="9" t="s">
        <v>5</v>
      </c>
      <c r="G3" s="9" t="s">
        <v>6</v>
      </c>
      <c r="H3" s="20" t="s">
        <v>16</v>
      </c>
      <c r="J3" s="26" t="s">
        <v>17</v>
      </c>
      <c r="K3" s="26" t="s">
        <v>18</v>
      </c>
      <c r="L3" s="26" t="s">
        <v>19</v>
      </c>
      <c r="M3" s="26" t="s">
        <v>20</v>
      </c>
      <c r="N3" s="26" t="s">
        <v>21</v>
      </c>
      <c r="P3" s="1"/>
      <c r="Q3" s="1"/>
      <c r="R3" s="1"/>
      <c r="S3" s="1"/>
      <c r="T3" s="1"/>
    </row>
    <row r="4" spans="1:20" s="1" customFormat="1" x14ac:dyDescent="0.25">
      <c r="A4" s="1">
        <v>1999</v>
      </c>
      <c r="B4" s="1">
        <v>7</v>
      </c>
      <c r="C4" s="11">
        <f>VLOOKUP($A4,'[2]FPL Pop'!$BZ:$CE,2,FALSE)</f>
        <v>1464830.1870424249</v>
      </c>
      <c r="D4" s="11">
        <f>VLOOKUP($A4,'[2]FPL Pop'!$BZ:$CE,3,FALSE)</f>
        <v>1087192.7061633053</v>
      </c>
      <c r="E4" s="11">
        <f>VLOOKUP($A4,'[2]FPL Pop'!$BZ:$CE,4,FALSE)</f>
        <v>2177746.980898737</v>
      </c>
      <c r="F4" s="11">
        <f>VLOOKUP($A4,'[2]FPL Pop'!$BZ:$CE,5,FALSE)</f>
        <v>1599233.0864957164</v>
      </c>
      <c r="G4" s="11">
        <f>VLOOKUP($A4,'[2]FPL Pop'!$BZ:$CE,6,FALSE)</f>
        <v>1211542.3506180232</v>
      </c>
      <c r="H4" s="1">
        <v>0</v>
      </c>
      <c r="J4" s="29" t="s">
        <v>13</v>
      </c>
      <c r="K4" s="29"/>
      <c r="L4" s="29"/>
      <c r="M4" s="29"/>
      <c r="N4" s="29"/>
    </row>
    <row r="5" spans="1:20" s="1" customFormat="1" x14ac:dyDescent="0.25">
      <c r="A5" s="1">
        <v>1999</v>
      </c>
      <c r="B5" s="1">
        <v>8</v>
      </c>
      <c r="C5" s="11">
        <f>C4+((C16-C4)/12)</f>
        <v>1466951.5213960139</v>
      </c>
      <c r="D5" s="11">
        <f>D4+((D16-D4)/12)</f>
        <v>1088820.0511739918</v>
      </c>
      <c r="E5" s="11">
        <f>E4+((E16-E4)/12)</f>
        <v>2180738.6724859965</v>
      </c>
      <c r="F5" s="11">
        <f>F4+((F16-F4)/12)</f>
        <v>1602190.6883140928</v>
      </c>
      <c r="G5" s="11">
        <f>G4+((G16-G4)/12)</f>
        <v>1214015.2208611439</v>
      </c>
      <c r="H5" s="1">
        <v>0</v>
      </c>
      <c r="J5" s="2">
        <f>C5-C4</f>
        <v>2121.3343535889871</v>
      </c>
      <c r="K5" s="2">
        <f t="shared" ref="K5:K16" si="0">D5-D4</f>
        <v>1627.3450106864329</v>
      </c>
      <c r="L5" s="2">
        <f t="shared" ref="L5:L16" si="1">E5-E4</f>
        <v>2991.6915872595273</v>
      </c>
      <c r="M5" s="2">
        <f t="shared" ref="M5:M16" si="2">F5-F4</f>
        <v>2957.6018183764536</v>
      </c>
      <c r="N5" s="2">
        <f t="shared" ref="N5:N16" si="3">G5-G4</f>
        <v>2472.8702431207057</v>
      </c>
    </row>
    <row r="6" spans="1:20" s="1" customFormat="1" x14ac:dyDescent="0.25">
      <c r="A6" s="1">
        <v>1999</v>
      </c>
      <c r="B6" s="1">
        <v>9</v>
      </c>
      <c r="C6" s="11">
        <f>C5+((C16-C4)/12)</f>
        <v>1469072.8557496029</v>
      </c>
      <c r="D6" s="11">
        <f>D5+((D16-D4)/12)</f>
        <v>1090447.3961846782</v>
      </c>
      <c r="E6" s="11">
        <f>E5+((E16-E4)/12)</f>
        <v>2183730.364073256</v>
      </c>
      <c r="F6" s="11">
        <f>F5+((F16-F4)/12)</f>
        <v>1605148.2901324695</v>
      </c>
      <c r="G6" s="11">
        <f>G5+((G16-G4)/12)</f>
        <v>1216488.0911042646</v>
      </c>
      <c r="H6" s="1">
        <v>0</v>
      </c>
      <c r="J6" s="2">
        <f t="shared" ref="J6:J16" si="4">C6-C5</f>
        <v>2121.3343535889871</v>
      </c>
      <c r="K6" s="2">
        <f t="shared" si="0"/>
        <v>1627.3450106864329</v>
      </c>
      <c r="L6" s="2">
        <f t="shared" si="1"/>
        <v>2991.6915872595273</v>
      </c>
      <c r="M6" s="2">
        <f t="shared" si="2"/>
        <v>2957.6018183766864</v>
      </c>
      <c r="N6" s="2">
        <f t="shared" si="3"/>
        <v>2472.8702431207057</v>
      </c>
    </row>
    <row r="7" spans="1:20" s="1" customFormat="1" x14ac:dyDescent="0.25">
      <c r="A7" s="1">
        <v>1999</v>
      </c>
      <c r="B7" s="1">
        <v>10</v>
      </c>
      <c r="C7" s="11">
        <f>C6+((C16-C4)/12)</f>
        <v>1471194.1901031919</v>
      </c>
      <c r="D7" s="11">
        <f>D6+((D16-D4)/12)</f>
        <v>1092074.7411953646</v>
      </c>
      <c r="E7" s="11">
        <f>E6+((E16-E4)/12)</f>
        <v>2186722.0556605156</v>
      </c>
      <c r="F7" s="11">
        <f>F6+((F16-F4)/12)</f>
        <v>1608105.8919508462</v>
      </c>
      <c r="G7" s="11">
        <f>G6+((G16-G4)/12)</f>
        <v>1218960.9613473853</v>
      </c>
      <c r="H7" s="1">
        <v>0</v>
      </c>
      <c r="J7" s="2">
        <f t="shared" si="4"/>
        <v>2121.3343535889871</v>
      </c>
      <c r="K7" s="2">
        <f t="shared" si="0"/>
        <v>1627.3450106864329</v>
      </c>
      <c r="L7" s="2">
        <f t="shared" si="1"/>
        <v>2991.6915872595273</v>
      </c>
      <c r="M7" s="2">
        <f t="shared" si="2"/>
        <v>2957.6018183766864</v>
      </c>
      <c r="N7" s="2">
        <f t="shared" si="3"/>
        <v>2472.8702431207057</v>
      </c>
    </row>
    <row r="8" spans="1:20" s="1" customFormat="1" x14ac:dyDescent="0.25">
      <c r="A8" s="1">
        <v>1999</v>
      </c>
      <c r="B8" s="1">
        <v>11</v>
      </c>
      <c r="C8" s="11">
        <f>C7+((C16-C4)/12)</f>
        <v>1473315.5244567809</v>
      </c>
      <c r="D8" s="11">
        <f>D7+((D16-D4)/12)</f>
        <v>1093702.0862060511</v>
      </c>
      <c r="E8" s="11">
        <f>E7+((E16-E4)/12)</f>
        <v>2189713.7472477751</v>
      </c>
      <c r="F8" s="11">
        <f>F7+((F16-F4)/12)</f>
        <v>1611063.4937692229</v>
      </c>
      <c r="G8" s="11">
        <f>G7+((G16-G4)/12)</f>
        <v>1221433.831590506</v>
      </c>
      <c r="H8" s="1">
        <v>0</v>
      </c>
      <c r="J8" s="2">
        <f t="shared" si="4"/>
        <v>2121.3343535889871</v>
      </c>
      <c r="K8" s="2">
        <f t="shared" si="0"/>
        <v>1627.3450106864329</v>
      </c>
      <c r="L8" s="2">
        <f t="shared" si="1"/>
        <v>2991.6915872595273</v>
      </c>
      <c r="M8" s="2">
        <f t="shared" si="2"/>
        <v>2957.6018183766864</v>
      </c>
      <c r="N8" s="2">
        <f t="shared" si="3"/>
        <v>2472.8702431207057</v>
      </c>
    </row>
    <row r="9" spans="1:20" s="1" customFormat="1" x14ac:dyDescent="0.25">
      <c r="A9" s="10">
        <v>1999</v>
      </c>
      <c r="B9" s="10">
        <v>12</v>
      </c>
      <c r="C9" s="11">
        <f>C8+((C16-C4)/12)</f>
        <v>1475436.8588103699</v>
      </c>
      <c r="D9" s="11">
        <f>D8+((D16-D4)/12)</f>
        <v>1095329.4312167375</v>
      </c>
      <c r="E9" s="11">
        <f>E8+((E16-E4)/12)</f>
        <v>2192705.4388350346</v>
      </c>
      <c r="F9" s="11">
        <f>F8+((F16-F4)/12)</f>
        <v>1614021.0955875996</v>
      </c>
      <c r="G9" s="11">
        <f>G8+((G16-G4)/12)</f>
        <v>1223906.7018336267</v>
      </c>
      <c r="H9" s="1">
        <v>0</v>
      </c>
      <c r="I9" s="10"/>
      <c r="J9" s="11">
        <f t="shared" si="4"/>
        <v>2121.3343535889871</v>
      </c>
      <c r="K9" s="11">
        <f t="shared" si="0"/>
        <v>1627.3450106864329</v>
      </c>
      <c r="L9" s="11">
        <f t="shared" si="1"/>
        <v>2991.6915872595273</v>
      </c>
      <c r="M9" s="11">
        <f t="shared" si="2"/>
        <v>2957.6018183766864</v>
      </c>
      <c r="N9" s="11">
        <f t="shared" si="3"/>
        <v>2472.8702431207057</v>
      </c>
    </row>
    <row r="10" spans="1:20" x14ac:dyDescent="0.25">
      <c r="A10" s="10">
        <v>2000</v>
      </c>
      <c r="B10" s="10">
        <v>1</v>
      </c>
      <c r="C10" s="11">
        <f>C9+((C16-C4)/12)</f>
        <v>1477558.1931639588</v>
      </c>
      <c r="D10" s="11">
        <f>D9+((D16-D4)/12)</f>
        <v>1096956.7762274239</v>
      </c>
      <c r="E10" s="11">
        <f>E9+((E16-E4)/12)</f>
        <v>2195697.1304222941</v>
      </c>
      <c r="F10" s="11">
        <f>F9+((F16-F4)/12)</f>
        <v>1616978.6974059762</v>
      </c>
      <c r="G10" s="11">
        <f>G9+((G16-G4)/12)</f>
        <v>1226379.5720767474</v>
      </c>
      <c r="H10" s="1">
        <v>0</v>
      </c>
      <c r="I10" s="16"/>
      <c r="J10" s="11">
        <f t="shared" si="4"/>
        <v>2121.3343535889871</v>
      </c>
      <c r="K10" s="11">
        <f t="shared" si="0"/>
        <v>1627.3450106864329</v>
      </c>
      <c r="L10" s="11">
        <f t="shared" si="1"/>
        <v>2991.6915872595273</v>
      </c>
      <c r="M10" s="11">
        <f t="shared" si="2"/>
        <v>2957.6018183766864</v>
      </c>
      <c r="N10" s="11">
        <f t="shared" si="3"/>
        <v>2472.8702431207057</v>
      </c>
    </row>
    <row r="11" spans="1:20" x14ac:dyDescent="0.25">
      <c r="A11" s="10">
        <v>2000</v>
      </c>
      <c r="B11" s="10">
        <v>2</v>
      </c>
      <c r="C11" s="11">
        <f>C10+((C16-C4)/12)</f>
        <v>1479679.5275175478</v>
      </c>
      <c r="D11" s="11">
        <f>D10+((D16-D4)/12)</f>
        <v>1098584.1212381104</v>
      </c>
      <c r="E11" s="11">
        <f>E10+((E16-E4)/12)</f>
        <v>2198688.8220095537</v>
      </c>
      <c r="F11" s="11">
        <f>F10+((F16-F4)/12)</f>
        <v>1619936.2992243529</v>
      </c>
      <c r="G11" s="11">
        <f>G10+((G16-G4)/12)</f>
        <v>1228852.4423198681</v>
      </c>
      <c r="H11" s="1">
        <v>0</v>
      </c>
      <c r="I11" s="10"/>
      <c r="J11" s="11">
        <f t="shared" si="4"/>
        <v>2121.3343535889871</v>
      </c>
      <c r="K11" s="11">
        <f t="shared" si="0"/>
        <v>1627.3450106864329</v>
      </c>
      <c r="L11" s="11">
        <f t="shared" si="1"/>
        <v>2991.6915872595273</v>
      </c>
      <c r="M11" s="11">
        <f t="shared" si="2"/>
        <v>2957.6018183766864</v>
      </c>
      <c r="N11" s="11">
        <f t="shared" si="3"/>
        <v>2472.8702431207057</v>
      </c>
      <c r="O11" s="2"/>
      <c r="P11" s="2"/>
      <c r="Q11" s="2"/>
      <c r="R11" s="2"/>
    </row>
    <row r="12" spans="1:20" x14ac:dyDescent="0.25">
      <c r="A12" s="10">
        <v>2000</v>
      </c>
      <c r="B12" s="10">
        <v>3</v>
      </c>
      <c r="C12" s="11">
        <f>C11+((C16-C4)/12)</f>
        <v>1481800.8618711368</v>
      </c>
      <c r="D12" s="11">
        <f>D11+((D16-D4)/12)</f>
        <v>1100211.4662487968</v>
      </c>
      <c r="E12" s="11">
        <f>E11+((E16-E4)/12)</f>
        <v>2201680.5135968132</v>
      </c>
      <c r="F12" s="11">
        <f>F11+((F16-F4)/12)</f>
        <v>1622893.9010427296</v>
      </c>
      <c r="G12" s="11">
        <f>G11+((G16-G4)/12)</f>
        <v>1231325.3125629888</v>
      </c>
      <c r="H12" s="1">
        <v>0</v>
      </c>
      <c r="I12" s="10"/>
      <c r="J12" s="11">
        <f t="shared" si="4"/>
        <v>2121.3343535889871</v>
      </c>
      <c r="K12" s="11">
        <f t="shared" si="0"/>
        <v>1627.3450106864329</v>
      </c>
      <c r="L12" s="11">
        <f t="shared" si="1"/>
        <v>2991.6915872595273</v>
      </c>
      <c r="M12" s="11">
        <f t="shared" si="2"/>
        <v>2957.6018183766864</v>
      </c>
      <c r="N12" s="11">
        <f t="shared" si="3"/>
        <v>2472.8702431207057</v>
      </c>
      <c r="O12" s="2"/>
      <c r="P12" s="2"/>
      <c r="Q12" s="2"/>
      <c r="R12" s="2"/>
    </row>
    <row r="13" spans="1:20" x14ac:dyDescent="0.25">
      <c r="A13" s="10">
        <v>2000</v>
      </c>
      <c r="B13" s="10">
        <v>4</v>
      </c>
      <c r="C13" s="11">
        <f>C12+((C16-C4)/12)</f>
        <v>1483922.1962247258</v>
      </c>
      <c r="D13" s="11">
        <f>D12+((D16-D4)/12)</f>
        <v>1101838.8112594832</v>
      </c>
      <c r="E13" s="11">
        <f>E12+((E16-E4)/12)</f>
        <v>2204672.2051840727</v>
      </c>
      <c r="F13" s="11">
        <f>F12+((F16-F4)/12)</f>
        <v>1625851.5028611063</v>
      </c>
      <c r="G13" s="11">
        <f>G12+((G16-G4)/12)</f>
        <v>1233798.1828061095</v>
      </c>
      <c r="H13" s="1">
        <v>0</v>
      </c>
      <c r="I13" s="10"/>
      <c r="J13" s="11">
        <f t="shared" si="4"/>
        <v>2121.3343535889871</v>
      </c>
      <c r="K13" s="11">
        <f t="shared" si="0"/>
        <v>1627.3450106864329</v>
      </c>
      <c r="L13" s="11">
        <f t="shared" si="1"/>
        <v>2991.6915872595273</v>
      </c>
      <c r="M13" s="11">
        <f t="shared" si="2"/>
        <v>2957.6018183766864</v>
      </c>
      <c r="N13" s="11">
        <f t="shared" si="3"/>
        <v>2472.8702431207057</v>
      </c>
      <c r="O13" s="2"/>
      <c r="P13" s="2"/>
      <c r="Q13" s="2"/>
      <c r="R13" s="2"/>
    </row>
    <row r="14" spans="1:20" x14ac:dyDescent="0.25">
      <c r="A14" s="10">
        <v>2000</v>
      </c>
      <c r="B14" s="10">
        <v>5</v>
      </c>
      <c r="C14" s="11">
        <f>C13+((C16-C4)/12)</f>
        <v>1486043.5305783148</v>
      </c>
      <c r="D14" s="11">
        <f>D13+((D16-D4)/12)</f>
        <v>1103466.1562701697</v>
      </c>
      <c r="E14" s="11">
        <f>E13+((E16-E4)/12)</f>
        <v>2207663.8967713322</v>
      </c>
      <c r="F14" s="11">
        <f>F13+((F16-F4)/12)</f>
        <v>1628809.104679483</v>
      </c>
      <c r="G14" s="11">
        <f>G13+((G16-G4)/12)</f>
        <v>1236271.0530492302</v>
      </c>
      <c r="H14" s="1">
        <v>0</v>
      </c>
      <c r="I14" s="10"/>
      <c r="J14" s="11">
        <f t="shared" si="4"/>
        <v>2121.3343535889871</v>
      </c>
      <c r="K14" s="11">
        <f t="shared" si="0"/>
        <v>1627.3450106864329</v>
      </c>
      <c r="L14" s="11">
        <f t="shared" si="1"/>
        <v>2991.6915872595273</v>
      </c>
      <c r="M14" s="11">
        <f t="shared" si="2"/>
        <v>2957.6018183766864</v>
      </c>
      <c r="N14" s="11">
        <f t="shared" si="3"/>
        <v>2472.8702431207057</v>
      </c>
      <c r="O14" s="2"/>
      <c r="P14" s="2"/>
      <c r="Q14" s="2"/>
      <c r="R14" s="2"/>
    </row>
    <row r="15" spans="1:20" x14ac:dyDescent="0.25">
      <c r="A15" s="10">
        <v>2000</v>
      </c>
      <c r="B15" s="10">
        <v>6</v>
      </c>
      <c r="C15" s="11">
        <f>C14+((C16-C4)/12)</f>
        <v>1488164.8649319038</v>
      </c>
      <c r="D15" s="11">
        <f>D14+((D16-D4)/12)</f>
        <v>1105093.5012808561</v>
      </c>
      <c r="E15" s="11">
        <f>E14+((E16-E4)/12)</f>
        <v>2210655.5883585918</v>
      </c>
      <c r="F15" s="11">
        <f>F14+((F16-F4)/12)</f>
        <v>1631766.7064978597</v>
      </c>
      <c r="G15" s="11">
        <f>G14+((G16-G4)/12)</f>
        <v>1238743.923292351</v>
      </c>
      <c r="H15" s="1">
        <v>0</v>
      </c>
      <c r="I15" s="10"/>
      <c r="J15" s="11">
        <f t="shared" si="4"/>
        <v>2121.3343535889871</v>
      </c>
      <c r="K15" s="11">
        <f t="shared" si="0"/>
        <v>1627.3450106864329</v>
      </c>
      <c r="L15" s="11">
        <f t="shared" si="1"/>
        <v>2991.6915872595273</v>
      </c>
      <c r="M15" s="11">
        <f t="shared" si="2"/>
        <v>2957.6018183766864</v>
      </c>
      <c r="N15" s="11">
        <f t="shared" si="3"/>
        <v>2472.8702431207057</v>
      </c>
      <c r="O15" s="2"/>
      <c r="P15" s="2"/>
      <c r="Q15" s="2"/>
      <c r="R15" s="2"/>
    </row>
    <row r="16" spans="1:20" x14ac:dyDescent="0.25">
      <c r="A16" s="10">
        <v>2000</v>
      </c>
      <c r="B16" s="10">
        <v>7</v>
      </c>
      <c r="C16" s="11">
        <f>VLOOKUP($A16,'[2]FPL Pop'!$BZ:$CE,2,FALSE)</f>
        <v>1490286.1992854914</v>
      </c>
      <c r="D16" s="11">
        <f>VLOOKUP($A16,'[2]FPL Pop'!$BZ:$CE,3,FALSE)</f>
        <v>1106720.8462915432</v>
      </c>
      <c r="E16" s="11">
        <f>VLOOKUP($A16,'[2]FPL Pop'!$BZ:$CE,4,FALSE)</f>
        <v>2213647.2799458536</v>
      </c>
      <c r="F16" s="11">
        <f>VLOOKUP($A16,'[2]FPL Pop'!$BZ:$CE,5,FALSE)</f>
        <v>1634724.3083162352</v>
      </c>
      <c r="G16" s="11">
        <f>VLOOKUP($A16,'[2]FPL Pop'!$BZ:$CE,6,FALSE)</f>
        <v>1241216.7935354721</v>
      </c>
      <c r="H16" s="1">
        <v>0</v>
      </c>
      <c r="I16" s="10"/>
      <c r="J16" s="11">
        <f t="shared" si="4"/>
        <v>2121.3343535875902</v>
      </c>
      <c r="K16" s="11">
        <f t="shared" si="0"/>
        <v>1627.3450106871314</v>
      </c>
      <c r="L16" s="11">
        <f t="shared" si="1"/>
        <v>2991.6915872618556</v>
      </c>
      <c r="M16" s="11">
        <f t="shared" si="2"/>
        <v>2957.6018183755223</v>
      </c>
      <c r="N16" s="11">
        <f t="shared" si="3"/>
        <v>2472.8702431211714</v>
      </c>
      <c r="O16" s="2"/>
      <c r="P16" s="2"/>
      <c r="Q16" s="2"/>
      <c r="R16" s="2"/>
    </row>
    <row r="17" spans="1:18" x14ac:dyDescent="0.25">
      <c r="A17" s="1">
        <v>2000</v>
      </c>
      <c r="B17" s="1">
        <v>8</v>
      </c>
      <c r="C17" s="11">
        <f>C16+((C28-C16)/12)</f>
        <v>1493061.5060824361</v>
      </c>
      <c r="D17" s="11">
        <f>D16+((D28-D16)/12)</f>
        <v>1108615.0319844778</v>
      </c>
      <c r="E17" s="11">
        <f>E16+((E28-E16)/12)</f>
        <v>2215904.5809194506</v>
      </c>
      <c r="F17" s="11">
        <f>F16+((F28-F16)/12)</f>
        <v>1637324.7521046307</v>
      </c>
      <c r="G17" s="11">
        <f>G16+((G28-G16)/12)</f>
        <v>1244166.2946813034</v>
      </c>
      <c r="H17" s="1">
        <v>0</v>
      </c>
      <c r="J17" s="2">
        <f>C17-C16</f>
        <v>2775.3067969447002</v>
      </c>
      <c r="K17" s="2">
        <f t="shared" ref="K17:N17" si="5">D17-D16</f>
        <v>1894.1856929345522</v>
      </c>
      <c r="L17" s="2">
        <f t="shared" si="5"/>
        <v>2257.3009735969827</v>
      </c>
      <c r="M17" s="2">
        <f t="shared" si="5"/>
        <v>2600.4437883954961</v>
      </c>
      <c r="N17" s="2">
        <f t="shared" si="5"/>
        <v>2949.5011458313093</v>
      </c>
      <c r="O17" s="2"/>
      <c r="P17" s="2"/>
      <c r="Q17" s="2"/>
      <c r="R17" s="2"/>
    </row>
    <row r="18" spans="1:18" x14ac:dyDescent="0.25">
      <c r="A18" s="1">
        <v>2000</v>
      </c>
      <c r="B18" s="1">
        <v>9</v>
      </c>
      <c r="C18" s="11">
        <f>C17+((C28-C16)/12)</f>
        <v>1495836.8128793808</v>
      </c>
      <c r="D18" s="11">
        <f>D17+((D28-D16)/12)</f>
        <v>1110509.2176774123</v>
      </c>
      <c r="E18" s="11">
        <f>E17+((E28-E16)/12)</f>
        <v>2218161.8818930476</v>
      </c>
      <c r="F18" s="11">
        <f>F17+((F28-F16)/12)</f>
        <v>1639925.1958930262</v>
      </c>
      <c r="G18" s="11">
        <f>G17+((G28-G16)/12)</f>
        <v>1247115.7958271347</v>
      </c>
      <c r="H18" s="1">
        <v>0</v>
      </c>
      <c r="J18" s="2">
        <f t="shared" ref="J18:J28" si="6">C18-C17</f>
        <v>2775.3067969447002</v>
      </c>
      <c r="K18" s="2">
        <f t="shared" ref="K18:K28" si="7">D18-D17</f>
        <v>1894.1856929345522</v>
      </c>
      <c r="L18" s="2">
        <f t="shared" ref="L18:L28" si="8">E18-E17</f>
        <v>2257.3009735969827</v>
      </c>
      <c r="M18" s="2">
        <f t="shared" ref="M18:M28" si="9">F18-F17</f>
        <v>2600.4437883954961</v>
      </c>
      <c r="N18" s="2">
        <f t="shared" ref="N18:N28" si="10">G18-G17</f>
        <v>2949.5011458313093</v>
      </c>
      <c r="O18" s="2"/>
      <c r="P18" s="2"/>
      <c r="Q18" s="2"/>
      <c r="R18" s="2"/>
    </row>
    <row r="19" spans="1:18" x14ac:dyDescent="0.25">
      <c r="A19" s="1">
        <v>2000</v>
      </c>
      <c r="B19" s="1">
        <v>10</v>
      </c>
      <c r="C19" s="11">
        <f>C18+((C28-C16)/12)</f>
        <v>1498612.1196763255</v>
      </c>
      <c r="D19" s="11">
        <f>D18+((D28-D16)/12)</f>
        <v>1112403.4033703469</v>
      </c>
      <c r="E19" s="11">
        <f>E18+((E28-E16)/12)</f>
        <v>2220419.1828666446</v>
      </c>
      <c r="F19" s="11">
        <f>F18+((F28-F16)/12)</f>
        <v>1642525.6396814217</v>
      </c>
      <c r="G19" s="11">
        <f>G18+((G28-G16)/12)</f>
        <v>1250065.2969729661</v>
      </c>
      <c r="H19" s="1">
        <v>0</v>
      </c>
      <c r="J19" s="2">
        <f t="shared" si="6"/>
        <v>2775.3067969447002</v>
      </c>
      <c r="K19" s="2">
        <f t="shared" si="7"/>
        <v>1894.1856929345522</v>
      </c>
      <c r="L19" s="2">
        <f t="shared" si="8"/>
        <v>2257.3009735969827</v>
      </c>
      <c r="M19" s="2">
        <f t="shared" si="9"/>
        <v>2600.4437883954961</v>
      </c>
      <c r="N19" s="2">
        <f t="shared" si="10"/>
        <v>2949.5011458313093</v>
      </c>
      <c r="O19" s="2"/>
      <c r="P19" s="2"/>
      <c r="Q19" s="2"/>
      <c r="R19" s="2"/>
    </row>
    <row r="20" spans="1:18" x14ac:dyDescent="0.25">
      <c r="A20" s="1">
        <v>2000</v>
      </c>
      <c r="B20" s="1">
        <v>11</v>
      </c>
      <c r="C20" s="11">
        <f>C19+((C28-C16)/12)</f>
        <v>1501387.4264732702</v>
      </c>
      <c r="D20" s="11">
        <f>D19+((D28-D16)/12)</f>
        <v>1114297.5890632814</v>
      </c>
      <c r="E20" s="11">
        <f>E19+((E28-E16)/12)</f>
        <v>2222676.4838402416</v>
      </c>
      <c r="F20" s="11">
        <f>F19+((F28-F16)/12)</f>
        <v>1645126.0834698172</v>
      </c>
      <c r="G20" s="11">
        <f>G19+((G28-G16)/12)</f>
        <v>1253014.7981187974</v>
      </c>
      <c r="H20" s="1">
        <v>0</v>
      </c>
      <c r="J20" s="2">
        <f t="shared" si="6"/>
        <v>2775.3067969447002</v>
      </c>
      <c r="K20" s="2">
        <f t="shared" si="7"/>
        <v>1894.1856929345522</v>
      </c>
      <c r="L20" s="2">
        <f t="shared" si="8"/>
        <v>2257.3009735969827</v>
      </c>
      <c r="M20" s="2">
        <f t="shared" si="9"/>
        <v>2600.4437883954961</v>
      </c>
      <c r="N20" s="2">
        <f t="shared" si="10"/>
        <v>2949.5011458313093</v>
      </c>
      <c r="O20" s="2"/>
      <c r="P20" s="2"/>
      <c r="Q20" s="2"/>
      <c r="R20" s="2"/>
    </row>
    <row r="21" spans="1:18" x14ac:dyDescent="0.25">
      <c r="A21" s="1">
        <v>2000</v>
      </c>
      <c r="B21" s="1">
        <v>12</v>
      </c>
      <c r="C21" s="11">
        <f>C20+((C28-C16)/12)</f>
        <v>1504162.7332702149</v>
      </c>
      <c r="D21" s="11">
        <f>D20+((D28-D16)/12)</f>
        <v>1116191.774756216</v>
      </c>
      <c r="E21" s="11">
        <f>E20+((E28-E16)/12)</f>
        <v>2224933.7848138385</v>
      </c>
      <c r="F21" s="11">
        <f>F20+((F28-F16)/12)</f>
        <v>1647726.5272582127</v>
      </c>
      <c r="G21" s="11">
        <f>G20+((G28-G16)/12)</f>
        <v>1255964.2992646287</v>
      </c>
      <c r="H21" s="1">
        <v>0</v>
      </c>
      <c r="J21" s="2">
        <f t="shared" si="6"/>
        <v>2775.3067969447002</v>
      </c>
      <c r="K21" s="2">
        <f t="shared" si="7"/>
        <v>1894.1856929345522</v>
      </c>
      <c r="L21" s="2">
        <f t="shared" si="8"/>
        <v>2257.3009735969827</v>
      </c>
      <c r="M21" s="2">
        <f t="shared" si="9"/>
        <v>2600.4437883954961</v>
      </c>
      <c r="N21" s="2">
        <f t="shared" si="10"/>
        <v>2949.5011458313093</v>
      </c>
      <c r="O21" s="2"/>
      <c r="P21" s="2"/>
      <c r="Q21" s="2"/>
      <c r="R21" s="2"/>
    </row>
    <row r="22" spans="1:18" x14ac:dyDescent="0.25">
      <c r="A22" s="1">
        <v>2001</v>
      </c>
      <c r="B22" s="1">
        <v>1</v>
      </c>
      <c r="C22" s="11">
        <f>C21+((C28-C16)/12)</f>
        <v>1506938.0400671596</v>
      </c>
      <c r="D22" s="11">
        <f>D21+((D28-D16)/12)</f>
        <v>1118085.9604491505</v>
      </c>
      <c r="E22" s="11">
        <f>E21+((E28-E16)/12)</f>
        <v>2227191.0857874355</v>
      </c>
      <c r="F22" s="11">
        <f>F21+((F28-F16)/12)</f>
        <v>1650326.9710466082</v>
      </c>
      <c r="G22" s="11">
        <f>G21+((G28-G16)/12)</f>
        <v>1258913.80041046</v>
      </c>
      <c r="H22" s="1">
        <v>0</v>
      </c>
      <c r="J22" s="2">
        <f t="shared" si="6"/>
        <v>2775.3067969447002</v>
      </c>
      <c r="K22" s="2">
        <f t="shared" si="7"/>
        <v>1894.1856929345522</v>
      </c>
      <c r="L22" s="2">
        <f t="shared" si="8"/>
        <v>2257.3009735969827</v>
      </c>
      <c r="M22" s="2">
        <f t="shared" si="9"/>
        <v>2600.4437883954961</v>
      </c>
      <c r="N22" s="2">
        <f t="shared" si="10"/>
        <v>2949.5011458313093</v>
      </c>
      <c r="O22" s="2"/>
      <c r="P22" s="2"/>
      <c r="Q22" s="2"/>
      <c r="R22" s="2"/>
    </row>
    <row r="23" spans="1:18" x14ac:dyDescent="0.25">
      <c r="A23" s="1">
        <v>2001</v>
      </c>
      <c r="B23" s="1">
        <v>2</v>
      </c>
      <c r="C23" s="11">
        <f>C22+((C28-C16)/12)</f>
        <v>1509713.3468641043</v>
      </c>
      <c r="D23" s="11">
        <f>D22+((D28-D16)/12)</f>
        <v>1119980.1461420851</v>
      </c>
      <c r="E23" s="11">
        <f>E22+((E28-E16)/12)</f>
        <v>2229448.3867610325</v>
      </c>
      <c r="F23" s="11">
        <f>F22+((F28-F16)/12)</f>
        <v>1652927.4148350037</v>
      </c>
      <c r="G23" s="11">
        <f>G22+((G28-G16)/12)</f>
        <v>1261863.3015562913</v>
      </c>
      <c r="H23" s="1">
        <v>0</v>
      </c>
      <c r="J23" s="2">
        <f t="shared" si="6"/>
        <v>2775.3067969447002</v>
      </c>
      <c r="K23" s="2">
        <f t="shared" si="7"/>
        <v>1894.1856929345522</v>
      </c>
      <c r="L23" s="2">
        <f t="shared" si="8"/>
        <v>2257.3009735969827</v>
      </c>
      <c r="M23" s="2">
        <f t="shared" si="9"/>
        <v>2600.4437883954961</v>
      </c>
      <c r="N23" s="2">
        <f t="shared" si="10"/>
        <v>2949.5011458313093</v>
      </c>
      <c r="O23" s="2"/>
      <c r="P23" s="2"/>
      <c r="Q23" s="2"/>
      <c r="R23" s="2"/>
    </row>
    <row r="24" spans="1:18" x14ac:dyDescent="0.25">
      <c r="A24" s="1">
        <v>2001</v>
      </c>
      <c r="B24" s="1">
        <v>3</v>
      </c>
      <c r="C24" s="11">
        <f>C23+((C28-C16)/12)</f>
        <v>1512488.653661049</v>
      </c>
      <c r="D24" s="11">
        <f>D23+((D28-D16)/12)</f>
        <v>1121874.3318350196</v>
      </c>
      <c r="E24" s="11">
        <f>E23+((E28-E16)/12)</f>
        <v>2231705.6877346295</v>
      </c>
      <c r="F24" s="11">
        <f>F23+((F28-F16)/12)</f>
        <v>1655527.8586233992</v>
      </c>
      <c r="G24" s="11">
        <f>G23+((G28-G16)/12)</f>
        <v>1264812.8027021226</v>
      </c>
      <c r="H24" s="1">
        <v>0</v>
      </c>
      <c r="J24" s="2">
        <f t="shared" si="6"/>
        <v>2775.3067969447002</v>
      </c>
      <c r="K24" s="2">
        <f t="shared" si="7"/>
        <v>1894.1856929345522</v>
      </c>
      <c r="L24" s="2">
        <f t="shared" si="8"/>
        <v>2257.3009735969827</v>
      </c>
      <c r="M24" s="2">
        <f t="shared" si="9"/>
        <v>2600.4437883954961</v>
      </c>
      <c r="N24" s="2">
        <f t="shared" si="10"/>
        <v>2949.5011458313093</v>
      </c>
      <c r="O24" s="2"/>
      <c r="P24" s="2"/>
      <c r="Q24" s="2"/>
      <c r="R24" s="2"/>
    </row>
    <row r="25" spans="1:18" x14ac:dyDescent="0.25">
      <c r="A25" s="1">
        <v>2001</v>
      </c>
      <c r="B25" s="1">
        <v>4</v>
      </c>
      <c r="C25" s="11">
        <f>C24+((C28-C16)/12)</f>
        <v>1515263.9604579937</v>
      </c>
      <c r="D25" s="11">
        <f>D24+((D28-D16)/12)</f>
        <v>1123768.5175279542</v>
      </c>
      <c r="E25" s="11">
        <f>E24+((E28-E16)/12)</f>
        <v>2233962.9887082265</v>
      </c>
      <c r="F25" s="11">
        <f>F24+((F28-F16)/12)</f>
        <v>1658128.3024117947</v>
      </c>
      <c r="G25" s="11">
        <f>G24+((G28-G16)/12)</f>
        <v>1267762.3038479539</v>
      </c>
      <c r="H25" s="1">
        <v>0</v>
      </c>
      <c r="J25" s="2">
        <f t="shared" si="6"/>
        <v>2775.3067969447002</v>
      </c>
      <c r="K25" s="2">
        <f t="shared" si="7"/>
        <v>1894.1856929345522</v>
      </c>
      <c r="L25" s="2">
        <f t="shared" si="8"/>
        <v>2257.3009735969827</v>
      </c>
      <c r="M25" s="2">
        <f t="shared" si="9"/>
        <v>2600.4437883954961</v>
      </c>
      <c r="N25" s="2">
        <f t="shared" si="10"/>
        <v>2949.5011458313093</v>
      </c>
      <c r="O25" s="2"/>
      <c r="P25" s="2"/>
      <c r="Q25" s="2"/>
      <c r="R25" s="2"/>
    </row>
    <row r="26" spans="1:18" x14ac:dyDescent="0.25">
      <c r="A26" s="1">
        <v>2001</v>
      </c>
      <c r="B26" s="1">
        <v>5</v>
      </c>
      <c r="C26" s="11">
        <f>C25+((C28-C16)/12)</f>
        <v>1518039.2672549384</v>
      </c>
      <c r="D26" s="11">
        <f>D25+((D28-D16)/12)</f>
        <v>1125662.7032208887</v>
      </c>
      <c r="E26" s="11">
        <f>E25+((E28-E16)/12)</f>
        <v>2236220.2896818235</v>
      </c>
      <c r="F26" s="11">
        <f>F25+((F28-F16)/12)</f>
        <v>1660728.7462001902</v>
      </c>
      <c r="G26" s="11">
        <f>G25+((G28-G16)/12)</f>
        <v>1270711.8049937852</v>
      </c>
      <c r="H26" s="1">
        <v>0</v>
      </c>
      <c r="J26" s="2">
        <f t="shared" si="6"/>
        <v>2775.3067969447002</v>
      </c>
      <c r="K26" s="2">
        <f t="shared" si="7"/>
        <v>1894.1856929345522</v>
      </c>
      <c r="L26" s="2">
        <f t="shared" si="8"/>
        <v>2257.3009735969827</v>
      </c>
      <c r="M26" s="2">
        <f t="shared" si="9"/>
        <v>2600.4437883954961</v>
      </c>
      <c r="N26" s="2">
        <f t="shared" si="10"/>
        <v>2949.5011458313093</v>
      </c>
      <c r="O26" s="2"/>
      <c r="P26" s="2"/>
      <c r="Q26" s="2"/>
      <c r="R26" s="2"/>
    </row>
    <row r="27" spans="1:18" x14ac:dyDescent="0.25">
      <c r="A27" s="1">
        <v>2001</v>
      </c>
      <c r="B27" s="1">
        <v>6</v>
      </c>
      <c r="C27" s="11">
        <f>C26+((C28-C16)/12)</f>
        <v>1520814.5740518831</v>
      </c>
      <c r="D27" s="11">
        <f>D26+((D28-D16)/12)</f>
        <v>1127556.8889138233</v>
      </c>
      <c r="E27" s="11">
        <f>E26+((E28-E16)/12)</f>
        <v>2238477.5906554204</v>
      </c>
      <c r="F27" s="11">
        <f>F26+((F28-F16)/12)</f>
        <v>1663329.1899885857</v>
      </c>
      <c r="G27" s="11">
        <f>G26+((G28-G16)/12)</f>
        <v>1273661.3061396165</v>
      </c>
      <c r="H27" s="1">
        <v>0</v>
      </c>
      <c r="J27" s="2">
        <f t="shared" si="6"/>
        <v>2775.3067969447002</v>
      </c>
      <c r="K27" s="2">
        <f t="shared" si="7"/>
        <v>1894.1856929345522</v>
      </c>
      <c r="L27" s="2">
        <f t="shared" si="8"/>
        <v>2257.3009735969827</v>
      </c>
      <c r="M27" s="2">
        <f t="shared" si="9"/>
        <v>2600.4437883954961</v>
      </c>
      <c r="N27" s="2">
        <f t="shared" si="10"/>
        <v>2949.5011458313093</v>
      </c>
      <c r="O27" s="2"/>
      <c r="P27" s="2"/>
      <c r="Q27" s="2"/>
      <c r="R27" s="2"/>
    </row>
    <row r="28" spans="1:18" x14ac:dyDescent="0.25">
      <c r="A28" s="1">
        <v>2001</v>
      </c>
      <c r="B28" s="1">
        <v>7</v>
      </c>
      <c r="C28" s="11">
        <f>VLOOKUP($A28,'[2]FPL Pop'!$BZ:$CE,2,FALSE)</f>
        <v>1523589.8808488287</v>
      </c>
      <c r="D28" s="11">
        <f>VLOOKUP($A28,'[2]FPL Pop'!$BZ:$CE,3,FALSE)</f>
        <v>1129451.0746067569</v>
      </c>
      <c r="E28" s="11">
        <f>VLOOKUP($A28,'[2]FPL Pop'!$BZ:$CE,4,FALSE)</f>
        <v>2240734.891629017</v>
      </c>
      <c r="F28" s="11">
        <f>VLOOKUP($A28,'[2]FPL Pop'!$BZ:$CE,5,FALSE)</f>
        <v>1665929.6337769821</v>
      </c>
      <c r="G28" s="11">
        <f>VLOOKUP($A28,'[2]FPL Pop'!$BZ:$CE,6,FALSE)</f>
        <v>1276610.8072854488</v>
      </c>
      <c r="H28" s="1">
        <v>0</v>
      </c>
      <c r="J28" s="2">
        <f t="shared" si="6"/>
        <v>2775.3067969456315</v>
      </c>
      <c r="K28" s="2">
        <f t="shared" si="7"/>
        <v>1894.1856929336209</v>
      </c>
      <c r="L28" s="2">
        <f t="shared" si="8"/>
        <v>2257.300973596517</v>
      </c>
      <c r="M28" s="2">
        <f t="shared" si="9"/>
        <v>2600.4437883964274</v>
      </c>
      <c r="N28" s="2">
        <f t="shared" si="10"/>
        <v>2949.5011458322406</v>
      </c>
      <c r="O28" s="2"/>
      <c r="P28" s="2"/>
      <c r="Q28" s="2"/>
      <c r="R28" s="2"/>
    </row>
    <row r="29" spans="1:18" x14ac:dyDescent="0.25">
      <c r="A29" s="1">
        <v>2001</v>
      </c>
      <c r="B29" s="1">
        <v>8</v>
      </c>
      <c r="C29" s="11">
        <f>C28+((C40-C28)/12)</f>
        <v>1526930.8908560264</v>
      </c>
      <c r="D29" s="11">
        <f>D28+((D40-D28)/12)</f>
        <v>1131621.023054406</v>
      </c>
      <c r="E29" s="11">
        <f>E28+((E40-E28)/12)</f>
        <v>2242917.1066422667</v>
      </c>
      <c r="F29" s="11">
        <f>F28+((F40-F28)/12)</f>
        <v>1668074.2121495535</v>
      </c>
      <c r="G29" s="11">
        <f>G28+((G40-G28)/12)</f>
        <v>1279716.8052601763</v>
      </c>
      <c r="H29" s="1">
        <v>0</v>
      </c>
      <c r="J29" s="2">
        <f t="shared" ref="J29:J92" si="11">C29-C28</f>
        <v>3341.0100071977358</v>
      </c>
      <c r="K29" s="2">
        <f t="shared" ref="K29:K92" si="12">D29-D28</f>
        <v>2169.9484476491343</v>
      </c>
      <c r="L29" s="2">
        <f t="shared" ref="L29:L92" si="13">E29-E28</f>
        <v>2182.2150132497773</v>
      </c>
      <c r="M29" s="2">
        <f t="shared" ref="M29:M92" si="14">F29-F28</f>
        <v>2144.5783725713845</v>
      </c>
      <c r="N29" s="2">
        <f t="shared" ref="N29:N92" si="15">G29-G28</f>
        <v>3105.9979747275356</v>
      </c>
      <c r="O29" s="2"/>
      <c r="P29" s="2"/>
      <c r="Q29" s="2"/>
      <c r="R29" s="2"/>
    </row>
    <row r="30" spans="1:18" x14ac:dyDescent="0.25">
      <c r="A30" s="1">
        <v>2001</v>
      </c>
      <c r="B30" s="1">
        <v>9</v>
      </c>
      <c r="C30" s="11">
        <f>C29+((C40-C28)/12)</f>
        <v>1530271.9008632242</v>
      </c>
      <c r="D30" s="11">
        <f>D29+((D40-D28)/12)</f>
        <v>1133790.9715020552</v>
      </c>
      <c r="E30" s="11">
        <f>E29+((E40-E28)/12)</f>
        <v>2245099.3216555165</v>
      </c>
      <c r="F30" s="11">
        <f>F29+((F40-F28)/12)</f>
        <v>1670218.7905221246</v>
      </c>
      <c r="G30" s="11">
        <f>G29+((G40-G28)/12)</f>
        <v>1282822.8032349038</v>
      </c>
      <c r="H30" s="1">
        <v>0</v>
      </c>
      <c r="J30" s="2">
        <f t="shared" si="11"/>
        <v>3341.0100071977358</v>
      </c>
      <c r="K30" s="2">
        <f t="shared" si="12"/>
        <v>2169.9484476491343</v>
      </c>
      <c r="L30" s="2">
        <f t="shared" si="13"/>
        <v>2182.2150132497773</v>
      </c>
      <c r="M30" s="2">
        <f t="shared" si="14"/>
        <v>2144.5783725711517</v>
      </c>
      <c r="N30" s="2">
        <f t="shared" si="15"/>
        <v>3105.9979747275356</v>
      </c>
      <c r="O30" s="2"/>
      <c r="P30" s="2"/>
      <c r="Q30" s="2"/>
      <c r="R30" s="2"/>
    </row>
    <row r="31" spans="1:18" x14ac:dyDescent="0.25">
      <c r="A31" s="1">
        <v>2001</v>
      </c>
      <c r="B31" s="1">
        <v>10</v>
      </c>
      <c r="C31" s="11">
        <f>C30+((C40-C28)/12)</f>
        <v>1533612.9108704219</v>
      </c>
      <c r="D31" s="11">
        <f>D30+((D40-D28)/12)</f>
        <v>1135960.9199497043</v>
      </c>
      <c r="E31" s="11">
        <f>E30+((E40-E28)/12)</f>
        <v>2247281.5366687663</v>
      </c>
      <c r="F31" s="11">
        <f>F30+((F40-F28)/12)</f>
        <v>1672363.3688946958</v>
      </c>
      <c r="G31" s="11">
        <f>G30+((G40-G28)/12)</f>
        <v>1285928.8012096314</v>
      </c>
      <c r="H31" s="1">
        <v>0</v>
      </c>
      <c r="J31" s="2">
        <f t="shared" si="11"/>
        <v>3341.0100071977358</v>
      </c>
      <c r="K31" s="2">
        <f t="shared" si="12"/>
        <v>2169.9484476491343</v>
      </c>
      <c r="L31" s="2">
        <f t="shared" si="13"/>
        <v>2182.2150132497773</v>
      </c>
      <c r="M31" s="2">
        <f t="shared" si="14"/>
        <v>2144.5783725711517</v>
      </c>
      <c r="N31" s="2">
        <f t="shared" si="15"/>
        <v>3105.9979747275356</v>
      </c>
      <c r="O31" s="2"/>
      <c r="P31" s="2"/>
      <c r="Q31" s="2"/>
      <c r="R31" s="2"/>
    </row>
    <row r="32" spans="1:18" x14ac:dyDescent="0.25">
      <c r="A32" s="1">
        <v>2001</v>
      </c>
      <c r="B32" s="1">
        <v>11</v>
      </c>
      <c r="C32" s="11">
        <f>C31+((C40-C28)/12)</f>
        <v>1536953.9208776196</v>
      </c>
      <c r="D32" s="11">
        <f>D31+((D40-D28)/12)</f>
        <v>1138130.8683973534</v>
      </c>
      <c r="E32" s="11">
        <f>E31+((E40-E28)/12)</f>
        <v>2249463.7516820161</v>
      </c>
      <c r="F32" s="11">
        <f>F31+((F40-F28)/12)</f>
        <v>1674507.9472672669</v>
      </c>
      <c r="G32" s="11">
        <f>G31+((G40-G28)/12)</f>
        <v>1289034.7991843589</v>
      </c>
      <c r="H32" s="1">
        <v>0</v>
      </c>
      <c r="J32" s="2">
        <f t="shared" si="11"/>
        <v>3341.0100071977358</v>
      </c>
      <c r="K32" s="2">
        <f t="shared" si="12"/>
        <v>2169.9484476491343</v>
      </c>
      <c r="L32" s="2">
        <f t="shared" si="13"/>
        <v>2182.2150132497773</v>
      </c>
      <c r="M32" s="2">
        <f t="shared" si="14"/>
        <v>2144.5783725711517</v>
      </c>
      <c r="N32" s="2">
        <f t="shared" si="15"/>
        <v>3105.9979747275356</v>
      </c>
      <c r="O32" s="2"/>
      <c r="P32" s="2"/>
      <c r="Q32" s="2"/>
      <c r="R32" s="2"/>
    </row>
    <row r="33" spans="1:18" x14ac:dyDescent="0.25">
      <c r="A33" s="1">
        <v>2001</v>
      </c>
      <c r="B33" s="1">
        <v>12</v>
      </c>
      <c r="C33" s="11">
        <f>C32+((C40-C28)/12)</f>
        <v>1540294.9308848174</v>
      </c>
      <c r="D33" s="11">
        <f>D32+((D40-D28)/12)</f>
        <v>1140300.8168450026</v>
      </c>
      <c r="E33" s="11">
        <f>E32+((E40-E28)/12)</f>
        <v>2251645.9666952658</v>
      </c>
      <c r="F33" s="11">
        <f>F32+((F40-F28)/12)</f>
        <v>1676652.5256398381</v>
      </c>
      <c r="G33" s="11">
        <f>G32+((G40-G28)/12)</f>
        <v>1292140.7971590864</v>
      </c>
      <c r="H33" s="1">
        <v>0</v>
      </c>
      <c r="J33" s="2">
        <f t="shared" si="11"/>
        <v>3341.0100071977358</v>
      </c>
      <c r="K33" s="2">
        <f t="shared" si="12"/>
        <v>2169.9484476491343</v>
      </c>
      <c r="L33" s="2">
        <f t="shared" si="13"/>
        <v>2182.2150132497773</v>
      </c>
      <c r="M33" s="2">
        <f t="shared" si="14"/>
        <v>2144.5783725711517</v>
      </c>
      <c r="N33" s="2">
        <f t="shared" si="15"/>
        <v>3105.9979747275356</v>
      </c>
      <c r="O33" s="2"/>
      <c r="P33" s="2"/>
      <c r="Q33" s="2"/>
      <c r="R33" s="2"/>
    </row>
    <row r="34" spans="1:18" x14ac:dyDescent="0.25">
      <c r="A34" s="1">
        <v>2002</v>
      </c>
      <c r="B34" s="1">
        <v>1</v>
      </c>
      <c r="C34" s="11">
        <f>C33+((C40-C28)/12)</f>
        <v>1543635.9408920151</v>
      </c>
      <c r="D34" s="11">
        <f>D33+((D40-D28)/12)</f>
        <v>1142470.7652926517</v>
      </c>
      <c r="E34" s="11">
        <f>E33+((E40-E28)/12)</f>
        <v>2253828.1817085156</v>
      </c>
      <c r="F34" s="11">
        <f>F33+((F40-F28)/12)</f>
        <v>1678797.1040124092</v>
      </c>
      <c r="G34" s="11">
        <f>G33+((G40-G28)/12)</f>
        <v>1295246.795133814</v>
      </c>
      <c r="H34" s="1">
        <v>0</v>
      </c>
      <c r="J34" s="2">
        <f t="shared" si="11"/>
        <v>3341.0100071977358</v>
      </c>
      <c r="K34" s="2">
        <f t="shared" si="12"/>
        <v>2169.9484476491343</v>
      </c>
      <c r="L34" s="2">
        <f t="shared" si="13"/>
        <v>2182.2150132497773</v>
      </c>
      <c r="M34" s="2">
        <f t="shared" si="14"/>
        <v>2144.5783725711517</v>
      </c>
      <c r="N34" s="2">
        <f t="shared" si="15"/>
        <v>3105.9979747275356</v>
      </c>
      <c r="O34" s="2"/>
      <c r="P34" s="2"/>
      <c r="Q34" s="2"/>
      <c r="R34" s="2"/>
    </row>
    <row r="35" spans="1:18" x14ac:dyDescent="0.25">
      <c r="A35" s="1">
        <v>2002</v>
      </c>
      <c r="B35" s="1">
        <v>2</v>
      </c>
      <c r="C35" s="11">
        <f>C34+((C40-C28)/12)</f>
        <v>1546976.9508992129</v>
      </c>
      <c r="D35" s="11">
        <f>D34+((D40-D28)/12)</f>
        <v>1144640.7137403009</v>
      </c>
      <c r="E35" s="11">
        <f>E34+((E40-E28)/12)</f>
        <v>2256010.3967217654</v>
      </c>
      <c r="F35" s="11">
        <f>F34+((F40-F28)/12)</f>
        <v>1680941.6823849804</v>
      </c>
      <c r="G35" s="11">
        <f>G34+((G40-G28)/12)</f>
        <v>1298352.7931085415</v>
      </c>
      <c r="H35" s="1">
        <v>0</v>
      </c>
      <c r="J35" s="2">
        <f t="shared" si="11"/>
        <v>3341.0100071977358</v>
      </c>
      <c r="K35" s="2">
        <f t="shared" si="12"/>
        <v>2169.9484476491343</v>
      </c>
      <c r="L35" s="2">
        <f t="shared" si="13"/>
        <v>2182.2150132497773</v>
      </c>
      <c r="M35" s="2">
        <f t="shared" si="14"/>
        <v>2144.5783725711517</v>
      </c>
      <c r="N35" s="2">
        <f t="shared" si="15"/>
        <v>3105.9979747275356</v>
      </c>
      <c r="O35" s="2"/>
      <c r="P35" s="2"/>
      <c r="Q35" s="2"/>
      <c r="R35" s="2"/>
    </row>
    <row r="36" spans="1:18" x14ac:dyDescent="0.25">
      <c r="A36" s="1">
        <v>2002</v>
      </c>
      <c r="B36" s="1">
        <v>3</v>
      </c>
      <c r="C36" s="11">
        <f>C35+((C40-C28)/12)</f>
        <v>1550317.9609064106</v>
      </c>
      <c r="D36" s="11">
        <f>D35+((D40-D28)/12)</f>
        <v>1146810.66218795</v>
      </c>
      <c r="E36" s="11">
        <f>E35+((E40-E28)/12)</f>
        <v>2258192.6117350152</v>
      </c>
      <c r="F36" s="11">
        <f>F35+((F40-F28)/12)</f>
        <v>1683086.2607575515</v>
      </c>
      <c r="G36" s="11">
        <f>G35+((G40-G28)/12)</f>
        <v>1301458.7910832691</v>
      </c>
      <c r="H36" s="1">
        <v>0</v>
      </c>
      <c r="J36" s="2">
        <f t="shared" si="11"/>
        <v>3341.0100071977358</v>
      </c>
      <c r="K36" s="2">
        <f t="shared" si="12"/>
        <v>2169.9484476491343</v>
      </c>
      <c r="L36" s="2">
        <f t="shared" si="13"/>
        <v>2182.2150132497773</v>
      </c>
      <c r="M36" s="2">
        <f t="shared" si="14"/>
        <v>2144.5783725711517</v>
      </c>
      <c r="N36" s="2">
        <f t="shared" si="15"/>
        <v>3105.9979747275356</v>
      </c>
      <c r="O36" s="2"/>
      <c r="P36" s="2"/>
      <c r="Q36" s="2"/>
      <c r="R36" s="2"/>
    </row>
    <row r="37" spans="1:18" x14ac:dyDescent="0.25">
      <c r="A37" s="1">
        <v>2002</v>
      </c>
      <c r="B37" s="1">
        <v>4</v>
      </c>
      <c r="C37" s="11">
        <f>C36+((C40-C28)/12)</f>
        <v>1553658.9709136083</v>
      </c>
      <c r="D37" s="11">
        <f>D36+((D40-D28)/12)</f>
        <v>1148980.6106355991</v>
      </c>
      <c r="E37" s="11">
        <f>E36+((E40-E28)/12)</f>
        <v>2260374.826748265</v>
      </c>
      <c r="F37" s="11">
        <f>F36+((F40-F28)/12)</f>
        <v>1685230.8391301227</v>
      </c>
      <c r="G37" s="11">
        <f>G36+((G40-G28)/12)</f>
        <v>1304564.7890579966</v>
      </c>
      <c r="H37" s="1">
        <v>0</v>
      </c>
      <c r="J37" s="2">
        <f t="shared" si="11"/>
        <v>3341.0100071977358</v>
      </c>
      <c r="K37" s="2">
        <f t="shared" si="12"/>
        <v>2169.9484476491343</v>
      </c>
      <c r="L37" s="2">
        <f t="shared" si="13"/>
        <v>2182.2150132497773</v>
      </c>
      <c r="M37" s="2">
        <f t="shared" si="14"/>
        <v>2144.5783725711517</v>
      </c>
      <c r="N37" s="2">
        <f t="shared" si="15"/>
        <v>3105.9979747275356</v>
      </c>
      <c r="O37" s="2"/>
      <c r="P37" s="2"/>
      <c r="Q37" s="2"/>
      <c r="R37" s="2"/>
    </row>
    <row r="38" spans="1:18" x14ac:dyDescent="0.25">
      <c r="A38" s="1">
        <v>2002</v>
      </c>
      <c r="B38" s="1">
        <v>5</v>
      </c>
      <c r="C38" s="11">
        <f>C37+((C40-C28)/12)</f>
        <v>1556999.9809208061</v>
      </c>
      <c r="D38" s="11">
        <f>D37+((D40-D28)/12)</f>
        <v>1151150.5590832483</v>
      </c>
      <c r="E38" s="11">
        <f>E37+((E40-E28)/12)</f>
        <v>2262557.0417615147</v>
      </c>
      <c r="F38" s="11">
        <f>F37+((F40-F28)/12)</f>
        <v>1687375.4175026938</v>
      </c>
      <c r="G38" s="11">
        <f>G37+((G40-G28)/12)</f>
        <v>1307670.7870327241</v>
      </c>
      <c r="H38" s="1">
        <v>0</v>
      </c>
      <c r="J38" s="2">
        <f t="shared" si="11"/>
        <v>3341.0100071977358</v>
      </c>
      <c r="K38" s="2">
        <f t="shared" si="12"/>
        <v>2169.9484476491343</v>
      </c>
      <c r="L38" s="2">
        <f t="shared" si="13"/>
        <v>2182.2150132497773</v>
      </c>
      <c r="M38" s="2">
        <f t="shared" si="14"/>
        <v>2144.5783725711517</v>
      </c>
      <c r="N38" s="2">
        <f t="shared" si="15"/>
        <v>3105.9979747275356</v>
      </c>
      <c r="O38" s="2"/>
      <c r="P38" s="2"/>
      <c r="Q38" s="2"/>
      <c r="R38" s="2"/>
    </row>
    <row r="39" spans="1:18" x14ac:dyDescent="0.25">
      <c r="A39" s="1">
        <v>2002</v>
      </c>
      <c r="B39" s="1">
        <v>6</v>
      </c>
      <c r="C39" s="11">
        <f>C38+((C40-C28)/12)</f>
        <v>1560340.9909280038</v>
      </c>
      <c r="D39" s="11">
        <f>D38+((D40-D28)/12)</f>
        <v>1153320.5075308974</v>
      </c>
      <c r="E39" s="11">
        <f>E38+((E40-E28)/12)</f>
        <v>2264739.2567747645</v>
      </c>
      <c r="F39" s="11">
        <f>F38+((F40-F28)/12)</f>
        <v>1689519.995875265</v>
      </c>
      <c r="G39" s="11">
        <f>G38+((G40-G28)/12)</f>
        <v>1310776.7850074517</v>
      </c>
      <c r="H39" s="1">
        <v>0</v>
      </c>
      <c r="J39" s="2">
        <f t="shared" si="11"/>
        <v>3341.0100071977358</v>
      </c>
      <c r="K39" s="2">
        <f t="shared" si="12"/>
        <v>2169.9484476491343</v>
      </c>
      <c r="L39" s="2">
        <f t="shared" si="13"/>
        <v>2182.2150132497773</v>
      </c>
      <c r="M39" s="2">
        <f t="shared" si="14"/>
        <v>2144.5783725711517</v>
      </c>
      <c r="N39" s="2">
        <f t="shared" si="15"/>
        <v>3105.9979747275356</v>
      </c>
      <c r="O39" s="2"/>
      <c r="P39" s="2"/>
      <c r="Q39" s="2"/>
      <c r="R39" s="2"/>
    </row>
    <row r="40" spans="1:18" x14ac:dyDescent="0.25">
      <c r="A40" s="1">
        <v>2002</v>
      </c>
      <c r="B40" s="1">
        <v>7</v>
      </c>
      <c r="C40" s="11">
        <f>VLOOKUP($A40,'[2]FPL Pop'!$BZ:$CE,2,FALSE)</f>
        <v>1563682.0009352025</v>
      </c>
      <c r="D40" s="11">
        <f>VLOOKUP($A40,'[2]FPL Pop'!$BZ:$CE,3,FALSE)</f>
        <v>1155490.4559785456</v>
      </c>
      <c r="E40" s="11">
        <f>VLOOKUP($A40,'[2]FPL Pop'!$BZ:$CE,4,FALSE)</f>
        <v>2266921.4717880124</v>
      </c>
      <c r="F40" s="11">
        <f>VLOOKUP($A40,'[2]FPL Pop'!$BZ:$CE,5,FALSE)</f>
        <v>1691664.5742478373</v>
      </c>
      <c r="G40" s="11">
        <f>VLOOKUP($A40,'[2]FPL Pop'!$BZ:$CE,6,FALSE)</f>
        <v>1313882.7829821783</v>
      </c>
      <c r="H40" s="1">
        <v>0</v>
      </c>
      <c r="J40" s="2">
        <f t="shared" si="11"/>
        <v>3341.0100071986672</v>
      </c>
      <c r="K40" s="2">
        <f t="shared" si="12"/>
        <v>2169.948447648203</v>
      </c>
      <c r="L40" s="2">
        <f t="shared" si="13"/>
        <v>2182.2150132479146</v>
      </c>
      <c r="M40" s="2">
        <f t="shared" si="14"/>
        <v>2144.5783725723159</v>
      </c>
      <c r="N40" s="2">
        <f t="shared" si="15"/>
        <v>3105.9979747266043</v>
      </c>
      <c r="O40" s="2"/>
      <c r="P40" s="2"/>
      <c r="Q40" s="2"/>
      <c r="R40" s="2"/>
    </row>
    <row r="41" spans="1:18" x14ac:dyDescent="0.25">
      <c r="A41" s="1">
        <v>2002</v>
      </c>
      <c r="B41" s="1">
        <v>8</v>
      </c>
      <c r="C41" s="11">
        <f>C40+((C52-C40)/12)</f>
        <v>1567119.4058465261</v>
      </c>
      <c r="D41" s="11">
        <f>D40+((D52-D40)/12)</f>
        <v>1157898.2905376579</v>
      </c>
      <c r="E41" s="11">
        <f>E40+((E52-E40)/12)</f>
        <v>2268653.4766808078</v>
      </c>
      <c r="F41" s="11">
        <f>F40+((F52-F40)/12)</f>
        <v>1693175.6222433199</v>
      </c>
      <c r="G41" s="11">
        <f>G40+((G52-G40)/12)</f>
        <v>1317128.4495999957</v>
      </c>
      <c r="H41" s="1">
        <v>0</v>
      </c>
      <c r="J41" s="2">
        <f t="shared" si="11"/>
        <v>3437.4049113236833</v>
      </c>
      <c r="K41" s="2">
        <f t="shared" si="12"/>
        <v>2407.8345591123216</v>
      </c>
      <c r="L41" s="2">
        <f t="shared" si="13"/>
        <v>1732.0048927953467</v>
      </c>
      <c r="M41" s="2">
        <f t="shared" si="14"/>
        <v>1511.0479954825714</v>
      </c>
      <c r="N41" s="2">
        <f t="shared" si="15"/>
        <v>3245.6666178174783</v>
      </c>
      <c r="O41" s="2"/>
      <c r="P41" s="2"/>
      <c r="Q41" s="2"/>
      <c r="R41" s="2"/>
    </row>
    <row r="42" spans="1:18" x14ac:dyDescent="0.25">
      <c r="A42" s="1">
        <v>2002</v>
      </c>
      <c r="B42" s="1">
        <v>9</v>
      </c>
      <c r="C42" s="11">
        <f>C41+((C52-C40)/12)</f>
        <v>1570556.8107578498</v>
      </c>
      <c r="D42" s="11">
        <f>D41+((D52-D40)/12)</f>
        <v>1160306.1250967702</v>
      </c>
      <c r="E42" s="11">
        <f>E41+((E52-E40)/12)</f>
        <v>2270385.4815736031</v>
      </c>
      <c r="F42" s="11">
        <f>F41+((F52-F40)/12)</f>
        <v>1694686.6702388024</v>
      </c>
      <c r="G42" s="11">
        <f>G41+((G52-G40)/12)</f>
        <v>1320374.1162178132</v>
      </c>
      <c r="H42" s="1">
        <v>0</v>
      </c>
      <c r="J42" s="2">
        <f t="shared" si="11"/>
        <v>3437.4049113236833</v>
      </c>
      <c r="K42" s="2">
        <f t="shared" si="12"/>
        <v>2407.8345591123216</v>
      </c>
      <c r="L42" s="2">
        <f t="shared" si="13"/>
        <v>1732.0048927953467</v>
      </c>
      <c r="M42" s="2">
        <f t="shared" si="14"/>
        <v>1511.0479954825714</v>
      </c>
      <c r="N42" s="2">
        <f t="shared" si="15"/>
        <v>3245.6666178174783</v>
      </c>
      <c r="O42" s="2"/>
      <c r="P42" s="2"/>
      <c r="Q42" s="2"/>
      <c r="R42" s="2"/>
    </row>
    <row r="43" spans="1:18" x14ac:dyDescent="0.25">
      <c r="A43" s="1">
        <v>2002</v>
      </c>
      <c r="B43" s="1">
        <v>10</v>
      </c>
      <c r="C43" s="11">
        <f>C42+((C52-C40)/12)</f>
        <v>1573994.2156691735</v>
      </c>
      <c r="D43" s="11">
        <f>D42+((D52-D40)/12)</f>
        <v>1162713.9596558826</v>
      </c>
      <c r="E43" s="11">
        <f>E42+((E52-E40)/12)</f>
        <v>2272117.4864663985</v>
      </c>
      <c r="F43" s="11">
        <f>F42+((F52-F40)/12)</f>
        <v>1696197.718234285</v>
      </c>
      <c r="G43" s="11">
        <f>G42+((G52-G40)/12)</f>
        <v>1323619.7828356307</v>
      </c>
      <c r="H43" s="1">
        <v>0</v>
      </c>
      <c r="J43" s="2">
        <f t="shared" si="11"/>
        <v>3437.4049113236833</v>
      </c>
      <c r="K43" s="2">
        <f t="shared" si="12"/>
        <v>2407.8345591123216</v>
      </c>
      <c r="L43" s="2">
        <f t="shared" si="13"/>
        <v>1732.0048927953467</v>
      </c>
      <c r="M43" s="2">
        <f t="shared" si="14"/>
        <v>1511.0479954825714</v>
      </c>
      <c r="N43" s="2">
        <f t="shared" si="15"/>
        <v>3245.6666178174783</v>
      </c>
      <c r="O43" s="2"/>
      <c r="P43" s="2"/>
      <c r="Q43" s="2"/>
      <c r="R43" s="2"/>
    </row>
    <row r="44" spans="1:18" x14ac:dyDescent="0.25">
      <c r="A44" s="1">
        <v>2002</v>
      </c>
      <c r="B44" s="1">
        <v>11</v>
      </c>
      <c r="C44" s="11">
        <f>C43+((C52-C40)/12)</f>
        <v>1577431.6205804972</v>
      </c>
      <c r="D44" s="11">
        <f>D43+((D52-D40)/12)</f>
        <v>1165121.7942149949</v>
      </c>
      <c r="E44" s="11">
        <f>E43+((E52-E40)/12)</f>
        <v>2273849.4913591938</v>
      </c>
      <c r="F44" s="11">
        <f>F43+((F52-F40)/12)</f>
        <v>1697708.7662297676</v>
      </c>
      <c r="G44" s="11">
        <f>G43+((G52-G40)/12)</f>
        <v>1326865.4494534482</v>
      </c>
      <c r="H44" s="1">
        <v>0</v>
      </c>
      <c r="J44" s="2">
        <f t="shared" si="11"/>
        <v>3437.4049113236833</v>
      </c>
      <c r="K44" s="2">
        <f t="shared" si="12"/>
        <v>2407.8345591123216</v>
      </c>
      <c r="L44" s="2">
        <f t="shared" si="13"/>
        <v>1732.0048927953467</v>
      </c>
      <c r="M44" s="2">
        <f t="shared" si="14"/>
        <v>1511.0479954825714</v>
      </c>
      <c r="N44" s="2">
        <f t="shared" si="15"/>
        <v>3245.6666178174783</v>
      </c>
      <c r="O44" s="2"/>
      <c r="P44" s="2"/>
      <c r="Q44" s="2"/>
      <c r="R44" s="2"/>
    </row>
    <row r="45" spans="1:18" x14ac:dyDescent="0.25">
      <c r="A45" s="1">
        <v>2002</v>
      </c>
      <c r="B45" s="1">
        <v>12</v>
      </c>
      <c r="C45" s="11">
        <f>C44+((C52-C40)/12)</f>
        <v>1580869.0254918209</v>
      </c>
      <c r="D45" s="11">
        <f>D44+((D52-D40)/12)</f>
        <v>1167529.6287741072</v>
      </c>
      <c r="E45" s="11">
        <f>E44+((E52-E40)/12)</f>
        <v>2275581.4962519892</v>
      </c>
      <c r="F45" s="11">
        <f>F44+((F52-F40)/12)</f>
        <v>1699219.8142252502</v>
      </c>
      <c r="G45" s="11">
        <f>G44+((G52-G40)/12)</f>
        <v>1330111.1160712657</v>
      </c>
      <c r="H45" s="1">
        <v>0</v>
      </c>
      <c r="J45" s="2">
        <f t="shared" si="11"/>
        <v>3437.4049113236833</v>
      </c>
      <c r="K45" s="2">
        <f t="shared" si="12"/>
        <v>2407.8345591123216</v>
      </c>
      <c r="L45" s="2">
        <f t="shared" si="13"/>
        <v>1732.0048927953467</v>
      </c>
      <c r="M45" s="2">
        <f t="shared" si="14"/>
        <v>1511.0479954825714</v>
      </c>
      <c r="N45" s="2">
        <f t="shared" si="15"/>
        <v>3245.6666178174783</v>
      </c>
      <c r="O45" s="2"/>
      <c r="P45" s="2"/>
      <c r="Q45" s="2"/>
      <c r="R45" s="2"/>
    </row>
    <row r="46" spans="1:18" x14ac:dyDescent="0.25">
      <c r="A46" s="1">
        <v>2003</v>
      </c>
      <c r="B46" s="1">
        <v>1</v>
      </c>
      <c r="C46" s="11">
        <f>C45+((C52-C40)/12)</f>
        <v>1584306.4304031446</v>
      </c>
      <c r="D46" s="11">
        <f>D45+((D52-D40)/12)</f>
        <v>1169937.4633332195</v>
      </c>
      <c r="E46" s="11">
        <f>E45+((E52-E40)/12)</f>
        <v>2277313.5011447845</v>
      </c>
      <c r="F46" s="11">
        <f>F45+((F52-F40)/12)</f>
        <v>1700730.8622207327</v>
      </c>
      <c r="G46" s="11">
        <f>G45+((G52-G40)/12)</f>
        <v>1333356.7826890831</v>
      </c>
      <c r="H46" s="1">
        <v>0</v>
      </c>
      <c r="J46" s="2">
        <f t="shared" si="11"/>
        <v>3437.4049113236833</v>
      </c>
      <c r="K46" s="2">
        <f t="shared" si="12"/>
        <v>2407.8345591123216</v>
      </c>
      <c r="L46" s="2">
        <f t="shared" si="13"/>
        <v>1732.0048927953467</v>
      </c>
      <c r="M46" s="2">
        <f t="shared" si="14"/>
        <v>1511.0479954825714</v>
      </c>
      <c r="N46" s="2">
        <f t="shared" si="15"/>
        <v>3245.6666178174783</v>
      </c>
      <c r="O46" s="2"/>
      <c r="P46" s="2"/>
      <c r="Q46" s="2"/>
      <c r="R46" s="2"/>
    </row>
    <row r="47" spans="1:18" x14ac:dyDescent="0.25">
      <c r="A47" s="1">
        <v>2003</v>
      </c>
      <c r="B47" s="1">
        <v>2</v>
      </c>
      <c r="C47" s="11">
        <f>C46+((C52-C40)/12)</f>
        <v>1587743.8353144682</v>
      </c>
      <c r="D47" s="11">
        <f>D46+((D52-D40)/12)</f>
        <v>1172345.2978923318</v>
      </c>
      <c r="E47" s="11">
        <f>E46+((E52-E40)/12)</f>
        <v>2279045.5060375798</v>
      </c>
      <c r="F47" s="11">
        <f>F46+((F52-F40)/12)</f>
        <v>1702241.9102162153</v>
      </c>
      <c r="G47" s="11">
        <f>G46+((G52-G40)/12)</f>
        <v>1336602.4493069006</v>
      </c>
      <c r="H47" s="1">
        <v>0</v>
      </c>
      <c r="J47" s="2">
        <f t="shared" si="11"/>
        <v>3437.4049113236833</v>
      </c>
      <c r="K47" s="2">
        <f t="shared" si="12"/>
        <v>2407.8345591123216</v>
      </c>
      <c r="L47" s="2">
        <f t="shared" si="13"/>
        <v>1732.0048927953467</v>
      </c>
      <c r="M47" s="2">
        <f t="shared" si="14"/>
        <v>1511.0479954825714</v>
      </c>
      <c r="N47" s="2">
        <f t="shared" si="15"/>
        <v>3245.6666178174783</v>
      </c>
      <c r="O47" s="2"/>
      <c r="P47" s="2"/>
      <c r="Q47" s="2"/>
      <c r="R47" s="2"/>
    </row>
    <row r="48" spans="1:18" x14ac:dyDescent="0.25">
      <c r="A48" s="1">
        <v>2003</v>
      </c>
      <c r="B48" s="1">
        <v>3</v>
      </c>
      <c r="C48" s="11">
        <f>C47+((C52-C40)/12)</f>
        <v>1591181.2402257919</v>
      </c>
      <c r="D48" s="11">
        <f>D47+((D52-D40)/12)</f>
        <v>1174753.1324514442</v>
      </c>
      <c r="E48" s="11">
        <f>E47+((E52-E40)/12)</f>
        <v>2280777.5109303752</v>
      </c>
      <c r="F48" s="11">
        <f>F47+((F52-F40)/12)</f>
        <v>1703752.9582116979</v>
      </c>
      <c r="G48" s="11">
        <f>G47+((G52-G40)/12)</f>
        <v>1339848.1159247181</v>
      </c>
      <c r="H48" s="1">
        <v>0</v>
      </c>
      <c r="J48" s="2">
        <f t="shared" si="11"/>
        <v>3437.4049113236833</v>
      </c>
      <c r="K48" s="2">
        <f t="shared" si="12"/>
        <v>2407.8345591123216</v>
      </c>
      <c r="L48" s="2">
        <f t="shared" si="13"/>
        <v>1732.0048927953467</v>
      </c>
      <c r="M48" s="2">
        <f t="shared" si="14"/>
        <v>1511.0479954825714</v>
      </c>
      <c r="N48" s="2">
        <f t="shared" si="15"/>
        <v>3245.6666178174783</v>
      </c>
      <c r="O48" s="2"/>
      <c r="P48" s="2"/>
      <c r="Q48" s="2"/>
      <c r="R48" s="2"/>
    </row>
    <row r="49" spans="1:18" x14ac:dyDescent="0.25">
      <c r="A49" s="1">
        <v>2003</v>
      </c>
      <c r="B49" s="1">
        <v>4</v>
      </c>
      <c r="C49" s="11">
        <f>C48+((C52-C40)/12)</f>
        <v>1594618.6451371156</v>
      </c>
      <c r="D49" s="11">
        <f>D48+((D52-D40)/12)</f>
        <v>1177160.9670105565</v>
      </c>
      <c r="E49" s="11">
        <f>E48+((E52-E40)/12)</f>
        <v>2282509.5158231705</v>
      </c>
      <c r="F49" s="11">
        <f>F48+((F52-F40)/12)</f>
        <v>1705264.0062071804</v>
      </c>
      <c r="G49" s="11">
        <f>G48+((G52-G40)/12)</f>
        <v>1343093.7825425356</v>
      </c>
      <c r="H49" s="1">
        <v>0</v>
      </c>
      <c r="J49" s="2">
        <f t="shared" si="11"/>
        <v>3437.4049113236833</v>
      </c>
      <c r="K49" s="2">
        <f t="shared" si="12"/>
        <v>2407.8345591123216</v>
      </c>
      <c r="L49" s="2">
        <f t="shared" si="13"/>
        <v>1732.0048927953467</v>
      </c>
      <c r="M49" s="2">
        <f t="shared" si="14"/>
        <v>1511.0479954825714</v>
      </c>
      <c r="N49" s="2">
        <f t="shared" si="15"/>
        <v>3245.6666178174783</v>
      </c>
      <c r="O49" s="2"/>
      <c r="P49" s="2"/>
      <c r="Q49" s="2"/>
      <c r="R49" s="2"/>
    </row>
    <row r="50" spans="1:18" x14ac:dyDescent="0.25">
      <c r="A50" s="1">
        <v>2003</v>
      </c>
      <c r="B50" s="1">
        <v>5</v>
      </c>
      <c r="C50" s="11">
        <f>C49+((C52-C40)/12)</f>
        <v>1598056.0500484393</v>
      </c>
      <c r="D50" s="11">
        <f>D49+((D52-D40)/12)</f>
        <v>1179568.8015696688</v>
      </c>
      <c r="E50" s="11">
        <f>E49+((E52-E40)/12)</f>
        <v>2284241.5207159659</v>
      </c>
      <c r="F50" s="11">
        <f>F49+((F52-F40)/12)</f>
        <v>1706775.054202663</v>
      </c>
      <c r="G50" s="11">
        <f>G49+((G52-G40)/12)</f>
        <v>1346339.449160353</v>
      </c>
      <c r="H50" s="1">
        <v>0</v>
      </c>
      <c r="J50" s="2">
        <f t="shared" si="11"/>
        <v>3437.4049113236833</v>
      </c>
      <c r="K50" s="2">
        <f t="shared" si="12"/>
        <v>2407.8345591123216</v>
      </c>
      <c r="L50" s="2">
        <f t="shared" si="13"/>
        <v>1732.0048927953467</v>
      </c>
      <c r="M50" s="2">
        <f t="shared" si="14"/>
        <v>1511.0479954825714</v>
      </c>
      <c r="N50" s="2">
        <f t="shared" si="15"/>
        <v>3245.6666178174783</v>
      </c>
      <c r="O50" s="2"/>
      <c r="P50" s="2"/>
      <c r="Q50" s="2"/>
      <c r="R50" s="2"/>
    </row>
    <row r="51" spans="1:18" x14ac:dyDescent="0.25">
      <c r="A51" s="1">
        <v>2003</v>
      </c>
      <c r="B51" s="1">
        <v>6</v>
      </c>
      <c r="C51" s="11">
        <f>C50+((C52-C40)/12)</f>
        <v>1601493.454959763</v>
      </c>
      <c r="D51" s="11">
        <f>D50+((D52-D40)/12)</f>
        <v>1181976.6361287811</v>
      </c>
      <c r="E51" s="11">
        <f>E50+((E52-E40)/12)</f>
        <v>2285973.5256087612</v>
      </c>
      <c r="F51" s="11">
        <f>F50+((F52-F40)/12)</f>
        <v>1708286.1021981456</v>
      </c>
      <c r="G51" s="11">
        <f>G50+((G52-G40)/12)</f>
        <v>1349585.1157781705</v>
      </c>
      <c r="H51" s="1">
        <v>0</v>
      </c>
      <c r="J51" s="2">
        <f t="shared" si="11"/>
        <v>3437.4049113236833</v>
      </c>
      <c r="K51" s="2">
        <f t="shared" si="12"/>
        <v>2407.8345591123216</v>
      </c>
      <c r="L51" s="2">
        <f t="shared" si="13"/>
        <v>1732.0048927953467</v>
      </c>
      <c r="M51" s="2">
        <f t="shared" si="14"/>
        <v>1511.0479954825714</v>
      </c>
      <c r="N51" s="2">
        <f t="shared" si="15"/>
        <v>3245.6666178174783</v>
      </c>
      <c r="O51" s="2"/>
      <c r="P51" s="2"/>
      <c r="Q51" s="2"/>
      <c r="R51" s="2"/>
    </row>
    <row r="52" spans="1:18" x14ac:dyDescent="0.25">
      <c r="A52" s="1">
        <v>2003</v>
      </c>
      <c r="B52" s="1">
        <v>7</v>
      </c>
      <c r="C52" s="11">
        <f>VLOOKUP($A52,'[2]FPL Pop'!$BZ:$CE,2,FALSE)</f>
        <v>1604930.8598710862</v>
      </c>
      <c r="D52" s="11">
        <f>VLOOKUP($A52,'[2]FPL Pop'!$BZ:$CE,3,FALSE)</f>
        <v>1184384.4706878937</v>
      </c>
      <c r="E52" s="11">
        <f>VLOOKUP($A52,'[2]FPL Pop'!$BZ:$CE,4,FALSE)</f>
        <v>2287705.530501558</v>
      </c>
      <c r="F52" s="11">
        <f>VLOOKUP($A52,'[2]FPL Pop'!$BZ:$CE,5,FALSE)</f>
        <v>1709797.1501936275</v>
      </c>
      <c r="G52" s="11">
        <f>VLOOKUP($A52,'[2]FPL Pop'!$BZ:$CE,6,FALSE)</f>
        <v>1352830.7823959889</v>
      </c>
      <c r="H52" s="1">
        <v>0</v>
      </c>
      <c r="J52" s="2">
        <f t="shared" si="11"/>
        <v>3437.4049113232177</v>
      </c>
      <c r="K52" s="2">
        <f t="shared" si="12"/>
        <v>2407.8345591125544</v>
      </c>
      <c r="L52" s="2">
        <f t="shared" si="13"/>
        <v>1732.0048927967437</v>
      </c>
      <c r="M52" s="2">
        <f t="shared" si="14"/>
        <v>1511.0479954818729</v>
      </c>
      <c r="N52" s="2">
        <f t="shared" si="15"/>
        <v>3245.6666178184096</v>
      </c>
      <c r="O52" s="2"/>
      <c r="P52" s="2"/>
      <c r="Q52" s="2"/>
      <c r="R52" s="2"/>
    </row>
    <row r="53" spans="1:18" x14ac:dyDescent="0.25">
      <c r="A53" s="1">
        <v>2003</v>
      </c>
      <c r="B53" s="1">
        <v>8</v>
      </c>
      <c r="C53" s="11">
        <f>C52+((C64-C52)/12)</f>
        <v>1608992.7054444978</v>
      </c>
      <c r="D53" s="11">
        <f>D52+((D64-D52)/12)</f>
        <v>1187491.6270477718</v>
      </c>
      <c r="E53" s="11">
        <f>E52+((E64-E52)/12)</f>
        <v>2289606.9016093891</v>
      </c>
      <c r="F53" s="11">
        <f>F52+((F64-F52)/12)</f>
        <v>1711342.6874413816</v>
      </c>
      <c r="G53" s="11">
        <f>G52+((G64-G52)/12)</f>
        <v>1356717.1271878537</v>
      </c>
      <c r="H53" s="1">
        <v>0</v>
      </c>
      <c r="J53" s="2">
        <f t="shared" si="11"/>
        <v>4061.845573411556</v>
      </c>
      <c r="K53" s="2">
        <f t="shared" si="12"/>
        <v>3107.1563598781358</v>
      </c>
      <c r="L53" s="2">
        <f t="shared" si="13"/>
        <v>1901.3711078311317</v>
      </c>
      <c r="M53" s="2">
        <f t="shared" si="14"/>
        <v>1545.5372477541678</v>
      </c>
      <c r="N53" s="2">
        <f t="shared" si="15"/>
        <v>3886.3447918647435</v>
      </c>
      <c r="O53" s="2"/>
      <c r="P53" s="2"/>
      <c r="Q53" s="2"/>
      <c r="R53" s="2"/>
    </row>
    <row r="54" spans="1:18" x14ac:dyDescent="0.25">
      <c r="A54" s="1">
        <v>2003</v>
      </c>
      <c r="B54" s="1">
        <v>9</v>
      </c>
      <c r="C54" s="11">
        <f>C53+((C64-C52)/12)</f>
        <v>1613054.5510179093</v>
      </c>
      <c r="D54" s="11">
        <f>D53+((D64-D52)/12)</f>
        <v>1190598.78340765</v>
      </c>
      <c r="E54" s="11">
        <f>E53+((E64-E52)/12)</f>
        <v>2291508.2727172202</v>
      </c>
      <c r="F54" s="11">
        <f>F53+((F64-F52)/12)</f>
        <v>1712888.2246891358</v>
      </c>
      <c r="G54" s="11">
        <f>G53+((G64-G52)/12)</f>
        <v>1360603.4719797184</v>
      </c>
      <c r="H54" s="1">
        <v>0</v>
      </c>
      <c r="J54" s="2">
        <f t="shared" si="11"/>
        <v>4061.845573411556</v>
      </c>
      <c r="K54" s="2">
        <f t="shared" si="12"/>
        <v>3107.1563598781358</v>
      </c>
      <c r="L54" s="2">
        <f t="shared" si="13"/>
        <v>1901.3711078311317</v>
      </c>
      <c r="M54" s="2">
        <f t="shared" si="14"/>
        <v>1545.5372477541678</v>
      </c>
      <c r="N54" s="2">
        <f t="shared" si="15"/>
        <v>3886.3447918647435</v>
      </c>
      <c r="O54" s="2"/>
      <c r="P54" s="2"/>
      <c r="Q54" s="2"/>
      <c r="R54" s="2"/>
    </row>
    <row r="55" spans="1:18" x14ac:dyDescent="0.25">
      <c r="A55" s="1">
        <v>2003</v>
      </c>
      <c r="B55" s="1">
        <v>10</v>
      </c>
      <c r="C55" s="11">
        <f>C54+((C64-C52)/12)</f>
        <v>1617116.3965913209</v>
      </c>
      <c r="D55" s="11">
        <f>D54+((D64-D52)/12)</f>
        <v>1193705.9397675281</v>
      </c>
      <c r="E55" s="11">
        <f>E54+((E64-E52)/12)</f>
        <v>2293409.6438250514</v>
      </c>
      <c r="F55" s="11">
        <f>F54+((F64-F52)/12)</f>
        <v>1714433.76193689</v>
      </c>
      <c r="G55" s="11">
        <f>G54+((G64-G52)/12)</f>
        <v>1364489.8167715832</v>
      </c>
      <c r="H55" s="1">
        <v>0</v>
      </c>
      <c r="J55" s="2">
        <f t="shared" si="11"/>
        <v>4061.845573411556</v>
      </c>
      <c r="K55" s="2">
        <f t="shared" si="12"/>
        <v>3107.1563598781358</v>
      </c>
      <c r="L55" s="2">
        <f t="shared" si="13"/>
        <v>1901.3711078311317</v>
      </c>
      <c r="M55" s="2">
        <f t="shared" si="14"/>
        <v>1545.5372477541678</v>
      </c>
      <c r="N55" s="2">
        <f t="shared" si="15"/>
        <v>3886.3447918647435</v>
      </c>
      <c r="O55" s="2"/>
      <c r="P55" s="2"/>
      <c r="Q55" s="2"/>
      <c r="R55" s="2"/>
    </row>
    <row r="56" spans="1:18" x14ac:dyDescent="0.25">
      <c r="A56" s="1">
        <v>2003</v>
      </c>
      <c r="B56" s="1">
        <v>11</v>
      </c>
      <c r="C56" s="11">
        <f>C55+((C64-C52)/12)</f>
        <v>1621178.2421647324</v>
      </c>
      <c r="D56" s="11">
        <f>D55+((D64-D52)/12)</f>
        <v>1196813.0961274062</v>
      </c>
      <c r="E56" s="11">
        <f>E55+((E64-E52)/12)</f>
        <v>2295311.0149328825</v>
      </c>
      <c r="F56" s="11">
        <f>F55+((F64-F52)/12)</f>
        <v>1715979.2991846441</v>
      </c>
      <c r="G56" s="11">
        <f>G55+((G64-G52)/12)</f>
        <v>1368376.1615634479</v>
      </c>
      <c r="H56" s="1">
        <v>0</v>
      </c>
      <c r="J56" s="2">
        <f t="shared" si="11"/>
        <v>4061.845573411556</v>
      </c>
      <c r="K56" s="2">
        <f t="shared" si="12"/>
        <v>3107.1563598781358</v>
      </c>
      <c r="L56" s="2">
        <f t="shared" si="13"/>
        <v>1901.3711078311317</v>
      </c>
      <c r="M56" s="2">
        <f t="shared" si="14"/>
        <v>1545.5372477541678</v>
      </c>
      <c r="N56" s="2">
        <f t="shared" si="15"/>
        <v>3886.3447918647435</v>
      </c>
      <c r="O56" s="2"/>
      <c r="P56" s="2"/>
      <c r="Q56" s="2"/>
      <c r="R56" s="2"/>
    </row>
    <row r="57" spans="1:18" x14ac:dyDescent="0.25">
      <c r="A57" s="1">
        <v>2003</v>
      </c>
      <c r="B57" s="1">
        <v>12</v>
      </c>
      <c r="C57" s="11">
        <f>C56+((C64-C52)/12)</f>
        <v>1625240.087738144</v>
      </c>
      <c r="D57" s="11">
        <f>D56+((D64-D52)/12)</f>
        <v>1199920.2524872844</v>
      </c>
      <c r="E57" s="11">
        <f>E56+((E64-E52)/12)</f>
        <v>2297212.3860407136</v>
      </c>
      <c r="F57" s="11">
        <f>F56+((F64-F52)/12)</f>
        <v>1717524.8364323983</v>
      </c>
      <c r="G57" s="11">
        <f>G56+((G64-G52)/12)</f>
        <v>1372262.5063553127</v>
      </c>
      <c r="H57" s="1">
        <v>0</v>
      </c>
      <c r="J57" s="2">
        <f t="shared" si="11"/>
        <v>4061.845573411556</v>
      </c>
      <c r="K57" s="2">
        <f t="shared" si="12"/>
        <v>3107.1563598781358</v>
      </c>
      <c r="L57" s="2">
        <f t="shared" si="13"/>
        <v>1901.3711078311317</v>
      </c>
      <c r="M57" s="2">
        <f t="shared" si="14"/>
        <v>1545.5372477541678</v>
      </c>
      <c r="N57" s="2">
        <f t="shared" si="15"/>
        <v>3886.3447918647435</v>
      </c>
    </row>
    <row r="58" spans="1:18" x14ac:dyDescent="0.25">
      <c r="A58" s="1">
        <v>2004</v>
      </c>
      <c r="B58" s="1">
        <v>1</v>
      </c>
      <c r="C58" s="11">
        <f>C57+((C64-C52)/12)</f>
        <v>1629301.9333115555</v>
      </c>
      <c r="D58" s="11">
        <f>D57+((D64-D52)/12)</f>
        <v>1203027.4088471625</v>
      </c>
      <c r="E58" s="11">
        <f>E57+((E64-E52)/12)</f>
        <v>2299113.7571485448</v>
      </c>
      <c r="F58" s="11">
        <f>F57+((F64-F52)/12)</f>
        <v>1719070.3736801525</v>
      </c>
      <c r="G58" s="11">
        <f>G57+((G64-G52)/12)</f>
        <v>1376148.8511471774</v>
      </c>
      <c r="H58" s="1">
        <v>0</v>
      </c>
      <c r="J58" s="2">
        <f t="shared" si="11"/>
        <v>4061.845573411556</v>
      </c>
      <c r="K58" s="2">
        <f t="shared" si="12"/>
        <v>3107.1563598781358</v>
      </c>
      <c r="L58" s="2">
        <f t="shared" si="13"/>
        <v>1901.3711078311317</v>
      </c>
      <c r="M58" s="2">
        <f t="shared" si="14"/>
        <v>1545.5372477541678</v>
      </c>
      <c r="N58" s="2">
        <f t="shared" si="15"/>
        <v>3886.3447918647435</v>
      </c>
    </row>
    <row r="59" spans="1:18" x14ac:dyDescent="0.25">
      <c r="A59" s="1">
        <v>2004</v>
      </c>
      <c r="B59" s="1">
        <v>2</v>
      </c>
      <c r="C59" s="11">
        <f>C58+((C64-C52)/12)</f>
        <v>1633363.7788849671</v>
      </c>
      <c r="D59" s="11">
        <f>D58+((D64-D52)/12)</f>
        <v>1206134.5652070406</v>
      </c>
      <c r="E59" s="11">
        <f>E58+((E64-E52)/12)</f>
        <v>2301015.1282563759</v>
      </c>
      <c r="F59" s="11">
        <f>F58+((F64-F52)/12)</f>
        <v>1720615.9109279066</v>
      </c>
      <c r="G59" s="11">
        <f>G58+((G64-G52)/12)</f>
        <v>1380035.1959390421</v>
      </c>
      <c r="H59" s="1">
        <v>0</v>
      </c>
      <c r="J59" s="2">
        <f t="shared" si="11"/>
        <v>4061.845573411556</v>
      </c>
      <c r="K59" s="2">
        <f t="shared" si="12"/>
        <v>3107.1563598781358</v>
      </c>
      <c r="L59" s="2">
        <f t="shared" si="13"/>
        <v>1901.3711078311317</v>
      </c>
      <c r="M59" s="2">
        <f t="shared" si="14"/>
        <v>1545.5372477541678</v>
      </c>
      <c r="N59" s="2">
        <f t="shared" si="15"/>
        <v>3886.3447918647435</v>
      </c>
    </row>
    <row r="60" spans="1:18" x14ac:dyDescent="0.25">
      <c r="A60" s="1">
        <v>2004</v>
      </c>
      <c r="B60" s="1">
        <v>3</v>
      </c>
      <c r="C60" s="11">
        <f>C59+((C64-C52)/12)</f>
        <v>1637425.6244583786</v>
      </c>
      <c r="D60" s="11">
        <f>D59+((D64-D52)/12)</f>
        <v>1209241.7215669188</v>
      </c>
      <c r="E60" s="11">
        <f>E59+((E64-E52)/12)</f>
        <v>2302916.499364207</v>
      </c>
      <c r="F60" s="11">
        <f>F59+((F64-F52)/12)</f>
        <v>1722161.4481756608</v>
      </c>
      <c r="G60" s="11">
        <f>G59+((G64-G52)/12)</f>
        <v>1383921.5407309069</v>
      </c>
      <c r="H60" s="1">
        <v>0</v>
      </c>
      <c r="J60" s="2">
        <f t="shared" si="11"/>
        <v>4061.845573411556</v>
      </c>
      <c r="K60" s="2">
        <f t="shared" si="12"/>
        <v>3107.1563598781358</v>
      </c>
      <c r="L60" s="2">
        <f t="shared" si="13"/>
        <v>1901.3711078311317</v>
      </c>
      <c r="M60" s="2">
        <f t="shared" si="14"/>
        <v>1545.5372477541678</v>
      </c>
      <c r="N60" s="2">
        <f t="shared" si="15"/>
        <v>3886.3447918647435</v>
      </c>
    </row>
    <row r="61" spans="1:18" x14ac:dyDescent="0.25">
      <c r="A61" s="1">
        <v>2004</v>
      </c>
      <c r="B61" s="1">
        <v>4</v>
      </c>
      <c r="C61" s="11">
        <f>C60+((C64-C52)/12)</f>
        <v>1641487.4700317902</v>
      </c>
      <c r="D61" s="11">
        <f>D60+((D64-D52)/12)</f>
        <v>1212348.8779267969</v>
      </c>
      <c r="E61" s="11">
        <f>E60+((E64-E52)/12)</f>
        <v>2304817.8704720382</v>
      </c>
      <c r="F61" s="11">
        <f>F60+((F64-F52)/12)</f>
        <v>1723706.985423415</v>
      </c>
      <c r="G61" s="11">
        <f>G60+((G64-G52)/12)</f>
        <v>1387807.8855227716</v>
      </c>
      <c r="H61" s="1">
        <v>0</v>
      </c>
      <c r="J61" s="2">
        <f t="shared" si="11"/>
        <v>4061.845573411556</v>
      </c>
      <c r="K61" s="2">
        <f t="shared" si="12"/>
        <v>3107.1563598781358</v>
      </c>
      <c r="L61" s="2">
        <f t="shared" si="13"/>
        <v>1901.3711078311317</v>
      </c>
      <c r="M61" s="2">
        <f t="shared" si="14"/>
        <v>1545.5372477541678</v>
      </c>
      <c r="N61" s="2">
        <f t="shared" si="15"/>
        <v>3886.3447918647435</v>
      </c>
    </row>
    <row r="62" spans="1:18" x14ac:dyDescent="0.25">
      <c r="A62" s="1">
        <v>2004</v>
      </c>
      <c r="B62" s="1">
        <v>5</v>
      </c>
      <c r="C62" s="11">
        <f>C61+((C64-C52)/12)</f>
        <v>1645549.3156052018</v>
      </c>
      <c r="D62" s="11">
        <f>D61+((D64-D52)/12)</f>
        <v>1215456.034286675</v>
      </c>
      <c r="E62" s="11">
        <f>E61+((E64-E52)/12)</f>
        <v>2306719.2415798693</v>
      </c>
      <c r="F62" s="11">
        <f>F61+((F64-F52)/12)</f>
        <v>1725252.5226711691</v>
      </c>
      <c r="G62" s="11">
        <f>G61+((G64-G52)/12)</f>
        <v>1391694.2303146364</v>
      </c>
      <c r="H62" s="1">
        <v>0</v>
      </c>
      <c r="J62" s="2">
        <f t="shared" si="11"/>
        <v>4061.845573411556</v>
      </c>
      <c r="K62" s="2">
        <f t="shared" si="12"/>
        <v>3107.1563598781358</v>
      </c>
      <c r="L62" s="2">
        <f t="shared" si="13"/>
        <v>1901.3711078311317</v>
      </c>
      <c r="M62" s="2">
        <f t="shared" si="14"/>
        <v>1545.5372477541678</v>
      </c>
      <c r="N62" s="2">
        <f t="shared" si="15"/>
        <v>3886.3447918647435</v>
      </c>
    </row>
    <row r="63" spans="1:18" x14ac:dyDescent="0.25">
      <c r="A63" s="1">
        <v>2004</v>
      </c>
      <c r="B63" s="1">
        <v>6</v>
      </c>
      <c r="C63" s="11">
        <f>C62+((C64-C52)/12)</f>
        <v>1649611.1611786133</v>
      </c>
      <c r="D63" s="11">
        <f>D62+((D64-D52)/12)</f>
        <v>1218563.1906465532</v>
      </c>
      <c r="E63" s="11">
        <f>E62+((E64-E52)/12)</f>
        <v>2308620.6126877004</v>
      </c>
      <c r="F63" s="11">
        <f>F62+((F64-F52)/12)</f>
        <v>1726798.0599189233</v>
      </c>
      <c r="G63" s="11">
        <f>G62+((G64-G52)/12)</f>
        <v>1395580.5751065011</v>
      </c>
      <c r="H63" s="1">
        <v>0</v>
      </c>
      <c r="J63" s="2">
        <f t="shared" si="11"/>
        <v>4061.845573411556</v>
      </c>
      <c r="K63" s="2">
        <f t="shared" si="12"/>
        <v>3107.1563598781358</v>
      </c>
      <c r="L63" s="2">
        <f t="shared" si="13"/>
        <v>1901.3711078311317</v>
      </c>
      <c r="M63" s="2">
        <f t="shared" si="14"/>
        <v>1545.5372477541678</v>
      </c>
      <c r="N63" s="2">
        <f t="shared" si="15"/>
        <v>3886.3447918647435</v>
      </c>
    </row>
    <row r="64" spans="1:18" x14ac:dyDescent="0.25">
      <c r="A64" s="1">
        <v>2004</v>
      </c>
      <c r="B64" s="1">
        <v>7</v>
      </c>
      <c r="C64" s="11">
        <f>VLOOKUP($A64,'[2]FPL Pop'!$BZ:$CE,2,FALSE)</f>
        <v>1653673.006752026</v>
      </c>
      <c r="D64" s="11">
        <f>VLOOKUP($A64,'[2]FPL Pop'!$BZ:$CE,3,FALSE)</f>
        <v>1221670.3470064313</v>
      </c>
      <c r="E64" s="11">
        <f>VLOOKUP($A64,'[2]FPL Pop'!$BZ:$CE,4,FALSE)</f>
        <v>2310521.9837955325</v>
      </c>
      <c r="F64" s="11">
        <f>VLOOKUP($A64,'[2]FPL Pop'!$BZ:$CE,5,FALSE)</f>
        <v>1728343.5971666786</v>
      </c>
      <c r="G64" s="11">
        <f>VLOOKUP($A64,'[2]FPL Pop'!$BZ:$CE,6,FALSE)</f>
        <v>1399466.9198983668</v>
      </c>
      <c r="H64" s="1">
        <v>0</v>
      </c>
      <c r="J64" s="2">
        <f t="shared" si="11"/>
        <v>4061.8455734127201</v>
      </c>
      <c r="K64" s="2">
        <f t="shared" si="12"/>
        <v>3107.1563598781358</v>
      </c>
      <c r="L64" s="2">
        <f t="shared" si="13"/>
        <v>1901.371107832063</v>
      </c>
      <c r="M64" s="2">
        <f t="shared" si="14"/>
        <v>1545.5372477553319</v>
      </c>
      <c r="N64" s="2">
        <f t="shared" si="15"/>
        <v>3886.3447918656748</v>
      </c>
    </row>
    <row r="65" spans="1:14" x14ac:dyDescent="0.25">
      <c r="A65" s="1">
        <v>2004</v>
      </c>
      <c r="B65" s="1">
        <v>8</v>
      </c>
      <c r="C65" s="11">
        <f>C64+((C76-C64)/12)</f>
        <v>1656804.9828431853</v>
      </c>
      <c r="D65" s="11">
        <f>D64+((D76-D64)/12)</f>
        <v>1224655.4570637874</v>
      </c>
      <c r="E65" s="11">
        <f>E64+((E76-E64)/12)</f>
        <v>2312605.3746818663</v>
      </c>
      <c r="F65" s="11">
        <f>F64+((F76-F64)/12)</f>
        <v>1729658.6574601096</v>
      </c>
      <c r="G65" s="11">
        <f>G64+((G76-G64)/12)</f>
        <v>1403150.0680867818</v>
      </c>
      <c r="H65" s="1">
        <v>0</v>
      </c>
      <c r="J65" s="2">
        <f t="shared" si="11"/>
        <v>3131.9760911592748</v>
      </c>
      <c r="K65" s="2">
        <f t="shared" si="12"/>
        <v>2985.1100573560689</v>
      </c>
      <c r="L65" s="2">
        <f t="shared" si="13"/>
        <v>2083.390886333771</v>
      </c>
      <c r="M65" s="2">
        <f t="shared" si="14"/>
        <v>1315.0602934309281</v>
      </c>
      <c r="N65" s="2">
        <f t="shared" si="15"/>
        <v>3683.1481884149835</v>
      </c>
    </row>
    <row r="66" spans="1:14" x14ac:dyDescent="0.25">
      <c r="A66" s="1">
        <v>2004</v>
      </c>
      <c r="B66" s="1">
        <v>9</v>
      </c>
      <c r="C66" s="11">
        <f>C65+((C76-C64)/12)</f>
        <v>1659936.9589343446</v>
      </c>
      <c r="D66" s="11">
        <f>D65+((D76-D64)/12)</f>
        <v>1227640.5671211435</v>
      </c>
      <c r="E66" s="11">
        <f>E65+((E76-E64)/12)</f>
        <v>2314688.7655682</v>
      </c>
      <c r="F66" s="11">
        <f>F65+((F76-F64)/12)</f>
        <v>1730973.7177535405</v>
      </c>
      <c r="G66" s="11">
        <f>G65+((G76-G64)/12)</f>
        <v>1406833.2162751968</v>
      </c>
      <c r="H66" s="1">
        <v>0</v>
      </c>
      <c r="J66" s="2">
        <f t="shared" si="11"/>
        <v>3131.9760911592748</v>
      </c>
      <c r="K66" s="2">
        <f t="shared" si="12"/>
        <v>2985.1100573560689</v>
      </c>
      <c r="L66" s="2">
        <f t="shared" si="13"/>
        <v>2083.390886333771</v>
      </c>
      <c r="M66" s="2">
        <f t="shared" si="14"/>
        <v>1315.0602934309281</v>
      </c>
      <c r="N66" s="2">
        <f t="shared" si="15"/>
        <v>3683.1481884149835</v>
      </c>
    </row>
    <row r="67" spans="1:14" x14ac:dyDescent="0.25">
      <c r="A67" s="1">
        <v>2004</v>
      </c>
      <c r="B67" s="1">
        <v>10</v>
      </c>
      <c r="C67" s="11">
        <f>C66+((C76-C64)/12)</f>
        <v>1663068.9350255039</v>
      </c>
      <c r="D67" s="11">
        <f>D66+((D76-D64)/12)</f>
        <v>1230625.6771784995</v>
      </c>
      <c r="E67" s="11">
        <f>E66+((E76-E64)/12)</f>
        <v>2316772.1564545338</v>
      </c>
      <c r="F67" s="11">
        <f>F66+((F76-F64)/12)</f>
        <v>1732288.7780469714</v>
      </c>
      <c r="G67" s="11">
        <f>G66+((G76-G64)/12)</f>
        <v>1410516.3644636117</v>
      </c>
      <c r="H67" s="1">
        <v>0</v>
      </c>
      <c r="J67" s="2">
        <f t="shared" si="11"/>
        <v>3131.9760911592748</v>
      </c>
      <c r="K67" s="2">
        <f t="shared" si="12"/>
        <v>2985.1100573560689</v>
      </c>
      <c r="L67" s="2">
        <f t="shared" si="13"/>
        <v>2083.390886333771</v>
      </c>
      <c r="M67" s="2">
        <f t="shared" si="14"/>
        <v>1315.0602934309281</v>
      </c>
      <c r="N67" s="2">
        <f t="shared" si="15"/>
        <v>3683.1481884149835</v>
      </c>
    </row>
    <row r="68" spans="1:14" x14ac:dyDescent="0.25">
      <c r="A68" s="1">
        <v>2004</v>
      </c>
      <c r="B68" s="1">
        <v>11</v>
      </c>
      <c r="C68" s="11">
        <f>C67+((C76-C64)/12)</f>
        <v>1666200.9111166631</v>
      </c>
      <c r="D68" s="11">
        <f>D67+((D76-D64)/12)</f>
        <v>1233610.7872358556</v>
      </c>
      <c r="E68" s="11">
        <f>E67+((E76-E64)/12)</f>
        <v>2318855.5473408676</v>
      </c>
      <c r="F68" s="11">
        <f>F67+((F76-F64)/12)</f>
        <v>1733603.8383404023</v>
      </c>
      <c r="G68" s="11">
        <f>G67+((G76-G64)/12)</f>
        <v>1414199.5126520267</v>
      </c>
      <c r="H68" s="1">
        <v>0</v>
      </c>
      <c r="J68" s="2">
        <f t="shared" si="11"/>
        <v>3131.9760911592748</v>
      </c>
      <c r="K68" s="2">
        <f t="shared" si="12"/>
        <v>2985.1100573560689</v>
      </c>
      <c r="L68" s="2">
        <f t="shared" si="13"/>
        <v>2083.390886333771</v>
      </c>
      <c r="M68" s="2">
        <f t="shared" si="14"/>
        <v>1315.0602934309281</v>
      </c>
      <c r="N68" s="2">
        <f t="shared" si="15"/>
        <v>3683.1481884149835</v>
      </c>
    </row>
    <row r="69" spans="1:14" x14ac:dyDescent="0.25">
      <c r="A69" s="1">
        <v>2004</v>
      </c>
      <c r="B69" s="1">
        <v>12</v>
      </c>
      <c r="C69" s="11">
        <f>C68+((C76-C64)/12)</f>
        <v>1669332.8872078224</v>
      </c>
      <c r="D69" s="11">
        <f>D68+((D76-D64)/12)</f>
        <v>1236595.8972932117</v>
      </c>
      <c r="E69" s="11">
        <f>E68+((E76-E64)/12)</f>
        <v>2320938.9382272013</v>
      </c>
      <c r="F69" s="11">
        <f>F68+((F76-F64)/12)</f>
        <v>1734918.8986338333</v>
      </c>
      <c r="G69" s="11">
        <f>G68+((G76-G64)/12)</f>
        <v>1417882.6608404417</v>
      </c>
      <c r="H69" s="1">
        <v>0</v>
      </c>
      <c r="J69" s="2">
        <f t="shared" si="11"/>
        <v>3131.9760911592748</v>
      </c>
      <c r="K69" s="2">
        <f t="shared" si="12"/>
        <v>2985.1100573560689</v>
      </c>
      <c r="L69" s="2">
        <f t="shared" si="13"/>
        <v>2083.390886333771</v>
      </c>
      <c r="M69" s="2">
        <f t="shared" si="14"/>
        <v>1315.0602934309281</v>
      </c>
      <c r="N69" s="2">
        <f t="shared" si="15"/>
        <v>3683.1481884149835</v>
      </c>
    </row>
    <row r="70" spans="1:14" x14ac:dyDescent="0.25">
      <c r="A70" s="1">
        <v>2005</v>
      </c>
      <c r="B70" s="1">
        <v>1</v>
      </c>
      <c r="C70" s="11">
        <f>C69+((C76-C64)/12)</f>
        <v>1672464.8632989817</v>
      </c>
      <c r="D70" s="11">
        <f>D69+((D76-D64)/12)</f>
        <v>1239581.0073505677</v>
      </c>
      <c r="E70" s="11">
        <f>E69+((E76-E64)/12)</f>
        <v>2323022.3291135351</v>
      </c>
      <c r="F70" s="11">
        <f>F69+((F76-F64)/12)</f>
        <v>1736233.9589272642</v>
      </c>
      <c r="G70" s="11">
        <f>G69+((G76-G64)/12)</f>
        <v>1421565.8090288567</v>
      </c>
      <c r="H70" s="1">
        <v>0</v>
      </c>
      <c r="J70" s="2">
        <f t="shared" si="11"/>
        <v>3131.9760911592748</v>
      </c>
      <c r="K70" s="2">
        <f t="shared" si="12"/>
        <v>2985.1100573560689</v>
      </c>
      <c r="L70" s="2">
        <f t="shared" si="13"/>
        <v>2083.390886333771</v>
      </c>
      <c r="M70" s="2">
        <f t="shared" si="14"/>
        <v>1315.0602934309281</v>
      </c>
      <c r="N70" s="2">
        <f t="shared" si="15"/>
        <v>3683.1481884149835</v>
      </c>
    </row>
    <row r="71" spans="1:14" x14ac:dyDescent="0.25">
      <c r="A71" s="1">
        <v>2005</v>
      </c>
      <c r="B71" s="1">
        <v>2</v>
      </c>
      <c r="C71" s="11">
        <f>C70+((C76-C64)/12)</f>
        <v>1675596.839390141</v>
      </c>
      <c r="D71" s="11">
        <f>D70+((D76-D64)/12)</f>
        <v>1242566.1174079238</v>
      </c>
      <c r="E71" s="11">
        <f>E70+((E76-E64)/12)</f>
        <v>2325105.7199998689</v>
      </c>
      <c r="F71" s="11">
        <f>F70+((F76-F64)/12)</f>
        <v>1737549.0192206951</v>
      </c>
      <c r="G71" s="11">
        <f>G70+((G76-G64)/12)</f>
        <v>1425248.9572172717</v>
      </c>
      <c r="H71" s="1">
        <v>0</v>
      </c>
      <c r="J71" s="2">
        <f t="shared" si="11"/>
        <v>3131.9760911592748</v>
      </c>
      <c r="K71" s="2">
        <f t="shared" si="12"/>
        <v>2985.1100573560689</v>
      </c>
      <c r="L71" s="2">
        <f t="shared" si="13"/>
        <v>2083.390886333771</v>
      </c>
      <c r="M71" s="2">
        <f t="shared" si="14"/>
        <v>1315.0602934309281</v>
      </c>
      <c r="N71" s="2">
        <f t="shared" si="15"/>
        <v>3683.1481884149835</v>
      </c>
    </row>
    <row r="72" spans="1:14" x14ac:dyDescent="0.25">
      <c r="A72" s="1">
        <v>2005</v>
      </c>
      <c r="B72" s="1">
        <v>3</v>
      </c>
      <c r="C72" s="11">
        <f>C71+((C76-C64)/12)</f>
        <v>1678728.8154813002</v>
      </c>
      <c r="D72" s="11">
        <f>D71+((D76-D64)/12)</f>
        <v>1245551.2274652799</v>
      </c>
      <c r="E72" s="11">
        <f>E71+((E76-E64)/12)</f>
        <v>2327189.1108862027</v>
      </c>
      <c r="F72" s="11">
        <f>F71+((F76-F64)/12)</f>
        <v>1738864.0795141261</v>
      </c>
      <c r="G72" s="11">
        <f>G71+((G76-G64)/12)</f>
        <v>1428932.1054056867</v>
      </c>
      <c r="H72" s="1">
        <v>0</v>
      </c>
      <c r="J72" s="2">
        <f t="shared" si="11"/>
        <v>3131.9760911592748</v>
      </c>
      <c r="K72" s="2">
        <f t="shared" si="12"/>
        <v>2985.1100573560689</v>
      </c>
      <c r="L72" s="2">
        <f t="shared" si="13"/>
        <v>2083.390886333771</v>
      </c>
      <c r="M72" s="2">
        <f t="shared" si="14"/>
        <v>1315.0602934309281</v>
      </c>
      <c r="N72" s="2">
        <f t="shared" si="15"/>
        <v>3683.1481884149835</v>
      </c>
    </row>
    <row r="73" spans="1:14" x14ac:dyDescent="0.25">
      <c r="A73" s="1">
        <v>2005</v>
      </c>
      <c r="B73" s="1">
        <v>4</v>
      </c>
      <c r="C73" s="11">
        <f>C72+((C76-C64)/12)</f>
        <v>1681860.7915724595</v>
      </c>
      <c r="D73" s="11">
        <f>D72+((D76-D64)/12)</f>
        <v>1248536.3375226359</v>
      </c>
      <c r="E73" s="11">
        <f>E72+((E76-E64)/12)</f>
        <v>2329272.5017725364</v>
      </c>
      <c r="F73" s="11">
        <f>F72+((F76-F64)/12)</f>
        <v>1740179.139807557</v>
      </c>
      <c r="G73" s="11">
        <f>G72+((G76-G64)/12)</f>
        <v>1432615.2535941016</v>
      </c>
      <c r="H73" s="1">
        <v>0</v>
      </c>
      <c r="J73" s="2">
        <f t="shared" si="11"/>
        <v>3131.9760911592748</v>
      </c>
      <c r="K73" s="2">
        <f t="shared" si="12"/>
        <v>2985.1100573560689</v>
      </c>
      <c r="L73" s="2">
        <f t="shared" si="13"/>
        <v>2083.390886333771</v>
      </c>
      <c r="M73" s="2">
        <f t="shared" si="14"/>
        <v>1315.0602934309281</v>
      </c>
      <c r="N73" s="2">
        <f t="shared" si="15"/>
        <v>3683.1481884149835</v>
      </c>
    </row>
    <row r="74" spans="1:14" x14ac:dyDescent="0.25">
      <c r="A74" s="1">
        <v>2005</v>
      </c>
      <c r="B74" s="1">
        <v>5</v>
      </c>
      <c r="C74" s="11">
        <f>C73+((C76-C64)/12)</f>
        <v>1684992.7676636188</v>
      </c>
      <c r="D74" s="11">
        <f>D73+((D76-D64)/12)</f>
        <v>1251521.447579992</v>
      </c>
      <c r="E74" s="11">
        <f>E73+((E76-E64)/12)</f>
        <v>2331355.8926588702</v>
      </c>
      <c r="F74" s="11">
        <f>F73+((F76-F64)/12)</f>
        <v>1741494.2001009879</v>
      </c>
      <c r="G74" s="11">
        <f>G73+((G76-G64)/12)</f>
        <v>1436298.4017825166</v>
      </c>
      <c r="H74" s="1">
        <v>0</v>
      </c>
      <c r="J74" s="2">
        <f t="shared" si="11"/>
        <v>3131.9760911592748</v>
      </c>
      <c r="K74" s="2">
        <f t="shared" si="12"/>
        <v>2985.1100573560689</v>
      </c>
      <c r="L74" s="2">
        <f t="shared" si="13"/>
        <v>2083.390886333771</v>
      </c>
      <c r="M74" s="2">
        <f t="shared" si="14"/>
        <v>1315.0602934309281</v>
      </c>
      <c r="N74" s="2">
        <f t="shared" si="15"/>
        <v>3683.1481884149835</v>
      </c>
    </row>
    <row r="75" spans="1:14" x14ac:dyDescent="0.25">
      <c r="A75" s="1">
        <v>2005</v>
      </c>
      <c r="B75" s="1">
        <v>6</v>
      </c>
      <c r="C75" s="11">
        <f>C74+((C76-C64)/12)</f>
        <v>1688124.7437547781</v>
      </c>
      <c r="D75" s="11">
        <f>D74+((D76-D64)/12)</f>
        <v>1254506.5576373481</v>
      </c>
      <c r="E75" s="11">
        <f>E74+((E76-E64)/12)</f>
        <v>2333439.283545204</v>
      </c>
      <c r="F75" s="11">
        <f>F74+((F76-F64)/12)</f>
        <v>1742809.2603944188</v>
      </c>
      <c r="G75" s="11">
        <f>G74+((G76-G64)/12)</f>
        <v>1439981.5499709316</v>
      </c>
      <c r="H75" s="1">
        <v>0</v>
      </c>
      <c r="J75" s="2">
        <f t="shared" si="11"/>
        <v>3131.9760911592748</v>
      </c>
      <c r="K75" s="2">
        <f t="shared" si="12"/>
        <v>2985.1100573560689</v>
      </c>
      <c r="L75" s="2">
        <f t="shared" si="13"/>
        <v>2083.390886333771</v>
      </c>
      <c r="M75" s="2">
        <f t="shared" si="14"/>
        <v>1315.0602934309281</v>
      </c>
      <c r="N75" s="2">
        <f t="shared" si="15"/>
        <v>3683.1481884149835</v>
      </c>
    </row>
    <row r="76" spans="1:14" x14ac:dyDescent="0.25">
      <c r="A76" s="1">
        <v>2005</v>
      </c>
      <c r="B76" s="1">
        <v>7</v>
      </c>
      <c r="C76" s="11">
        <f>VLOOKUP($A76,'[2]FPL Pop'!$BZ:$CE,2,FALSE)</f>
        <v>1691256.7198459362</v>
      </c>
      <c r="D76" s="11">
        <f>VLOOKUP($A76,'[2]FPL Pop'!$BZ:$CE,3,FALSE)</f>
        <v>1257491.6676947046</v>
      </c>
      <c r="E76" s="11">
        <f>VLOOKUP($A76,'[2]FPL Pop'!$BZ:$CE,4,FALSE)</f>
        <v>2335522.6744315396</v>
      </c>
      <c r="F76" s="11">
        <f>VLOOKUP($A76,'[2]FPL Pop'!$BZ:$CE,5,FALSE)</f>
        <v>1744124.3206878502</v>
      </c>
      <c r="G76" s="11">
        <f>VLOOKUP($A76,'[2]FPL Pop'!$BZ:$CE,6,FALSE)</f>
        <v>1443664.6981593468</v>
      </c>
      <c r="H76" s="1">
        <v>0</v>
      </c>
      <c r="J76" s="2">
        <f t="shared" si="11"/>
        <v>3131.9760911581106</v>
      </c>
      <c r="K76" s="2">
        <f t="shared" si="12"/>
        <v>2985.1100573565345</v>
      </c>
      <c r="L76" s="2">
        <f t="shared" si="13"/>
        <v>2083.3908863356337</v>
      </c>
      <c r="M76" s="2">
        <f t="shared" si="14"/>
        <v>1315.0602934313938</v>
      </c>
      <c r="N76" s="2">
        <f t="shared" si="15"/>
        <v>3683.1481884152163</v>
      </c>
    </row>
    <row r="77" spans="1:14" x14ac:dyDescent="0.25">
      <c r="A77" s="1">
        <v>2005</v>
      </c>
      <c r="B77" s="1">
        <v>8</v>
      </c>
      <c r="C77" s="11">
        <f>C76+((C88-C76)/12)</f>
        <v>1692910.6277595875</v>
      </c>
      <c r="D77" s="11">
        <f>D76+((D88-D76)/12)</f>
        <v>1259805.2651804786</v>
      </c>
      <c r="E77" s="11">
        <f>E76+((E88-E76)/12)</f>
        <v>2337033.8226827597</v>
      </c>
      <c r="F77" s="11">
        <f>F76+((F88-F76)/12)</f>
        <v>1743474.7956726269</v>
      </c>
      <c r="G77" s="11">
        <f>G76+((G88-G76)/12)</f>
        <v>1446314.4375736632</v>
      </c>
      <c r="H77" s="1">
        <v>0</v>
      </c>
      <c r="J77" s="2">
        <f t="shared" si="11"/>
        <v>1653.9079136513174</v>
      </c>
      <c r="K77" s="2">
        <f t="shared" si="12"/>
        <v>2313.5974857739639</v>
      </c>
      <c r="L77" s="2">
        <f t="shared" si="13"/>
        <v>1511.1482512201183</v>
      </c>
      <c r="M77" s="2">
        <f t="shared" si="14"/>
        <v>-649.52501522330567</v>
      </c>
      <c r="N77" s="2">
        <f t="shared" si="15"/>
        <v>2649.7394143163692</v>
      </c>
    </row>
    <row r="78" spans="1:14" x14ac:dyDescent="0.25">
      <c r="A78" s="1">
        <v>2005</v>
      </c>
      <c r="B78" s="1">
        <v>9</v>
      </c>
      <c r="C78" s="11">
        <f>C77+((C88-C76)/12)</f>
        <v>1694564.5356732388</v>
      </c>
      <c r="D78" s="11">
        <f>D77+((D88-D76)/12)</f>
        <v>1262118.8626662525</v>
      </c>
      <c r="E78" s="11">
        <f>E77+((E88-E76)/12)</f>
        <v>2338544.9709339798</v>
      </c>
      <c r="F78" s="11">
        <f>F77+((F88-F76)/12)</f>
        <v>1742825.2706574036</v>
      </c>
      <c r="G78" s="11">
        <f>G77+((G88-G76)/12)</f>
        <v>1448964.1769879796</v>
      </c>
      <c r="H78" s="1">
        <v>0</v>
      </c>
      <c r="J78" s="2">
        <f t="shared" si="11"/>
        <v>1653.9079136513174</v>
      </c>
      <c r="K78" s="2">
        <f t="shared" si="12"/>
        <v>2313.5974857739639</v>
      </c>
      <c r="L78" s="2">
        <f t="shared" si="13"/>
        <v>1511.1482512201183</v>
      </c>
      <c r="M78" s="2">
        <f t="shared" si="14"/>
        <v>-649.52501522330567</v>
      </c>
      <c r="N78" s="2">
        <f t="shared" si="15"/>
        <v>2649.7394143163692</v>
      </c>
    </row>
    <row r="79" spans="1:14" x14ac:dyDescent="0.25">
      <c r="A79" s="1">
        <v>2005</v>
      </c>
      <c r="B79" s="1">
        <v>10</v>
      </c>
      <c r="C79" s="11">
        <f>C78+((C88-C76)/12)</f>
        <v>1696218.4435868901</v>
      </c>
      <c r="D79" s="11">
        <f>D78+((D88-D76)/12)</f>
        <v>1264432.4601520265</v>
      </c>
      <c r="E79" s="11">
        <f>E78+((E88-E76)/12)</f>
        <v>2340056.1191852</v>
      </c>
      <c r="F79" s="11">
        <f>F78+((F88-F76)/12)</f>
        <v>1742175.7456421803</v>
      </c>
      <c r="G79" s="11">
        <f>G78+((G88-G76)/12)</f>
        <v>1451613.9164022959</v>
      </c>
      <c r="H79" s="1">
        <v>0</v>
      </c>
      <c r="J79" s="2">
        <f t="shared" si="11"/>
        <v>1653.9079136513174</v>
      </c>
      <c r="K79" s="2">
        <f t="shared" si="12"/>
        <v>2313.5974857739639</v>
      </c>
      <c r="L79" s="2">
        <f t="shared" si="13"/>
        <v>1511.1482512201183</v>
      </c>
      <c r="M79" s="2">
        <f t="shared" si="14"/>
        <v>-649.52501522330567</v>
      </c>
      <c r="N79" s="2">
        <f t="shared" si="15"/>
        <v>2649.7394143163692</v>
      </c>
    </row>
    <row r="80" spans="1:14" x14ac:dyDescent="0.25">
      <c r="A80" s="1">
        <v>2005</v>
      </c>
      <c r="B80" s="1">
        <v>11</v>
      </c>
      <c r="C80" s="11">
        <f>C79+((C88-C76)/12)</f>
        <v>1697872.3515005414</v>
      </c>
      <c r="D80" s="11">
        <f>D79+((D88-D76)/12)</f>
        <v>1266746.0576378005</v>
      </c>
      <c r="E80" s="11">
        <f>E79+((E88-E76)/12)</f>
        <v>2341567.2674364201</v>
      </c>
      <c r="F80" s="11">
        <f>F79+((F88-F76)/12)</f>
        <v>1741526.220626957</v>
      </c>
      <c r="G80" s="11">
        <f>G79+((G88-G76)/12)</f>
        <v>1454263.6558166123</v>
      </c>
      <c r="H80" s="1">
        <v>0</v>
      </c>
      <c r="J80" s="2">
        <f t="shared" si="11"/>
        <v>1653.9079136513174</v>
      </c>
      <c r="K80" s="2">
        <f t="shared" si="12"/>
        <v>2313.5974857739639</v>
      </c>
      <c r="L80" s="2">
        <f t="shared" si="13"/>
        <v>1511.1482512201183</v>
      </c>
      <c r="M80" s="2">
        <f t="shared" si="14"/>
        <v>-649.52501522330567</v>
      </c>
      <c r="N80" s="2">
        <f t="shared" si="15"/>
        <v>2649.7394143163692</v>
      </c>
    </row>
    <row r="81" spans="1:14" x14ac:dyDescent="0.25">
      <c r="A81" s="1">
        <v>2005</v>
      </c>
      <c r="B81" s="1">
        <v>12</v>
      </c>
      <c r="C81" s="11">
        <f>C80+((C88-C76)/12)</f>
        <v>1699526.2594141928</v>
      </c>
      <c r="D81" s="11">
        <f>D80+((D88-D76)/12)</f>
        <v>1269059.6551235744</v>
      </c>
      <c r="E81" s="11">
        <f>E80+((E88-E76)/12)</f>
        <v>2343078.4156876402</v>
      </c>
      <c r="F81" s="11">
        <f>F80+((F88-F76)/12)</f>
        <v>1740876.6956117337</v>
      </c>
      <c r="G81" s="11">
        <f>G80+((G88-G76)/12)</f>
        <v>1456913.3952309287</v>
      </c>
      <c r="H81" s="1">
        <v>0</v>
      </c>
      <c r="J81" s="2">
        <f t="shared" si="11"/>
        <v>1653.9079136513174</v>
      </c>
      <c r="K81" s="2">
        <f t="shared" si="12"/>
        <v>2313.5974857739639</v>
      </c>
      <c r="L81" s="2">
        <f t="shared" si="13"/>
        <v>1511.1482512201183</v>
      </c>
      <c r="M81" s="2">
        <f t="shared" si="14"/>
        <v>-649.52501522330567</v>
      </c>
      <c r="N81" s="2">
        <f t="shared" si="15"/>
        <v>2649.7394143163692</v>
      </c>
    </row>
    <row r="82" spans="1:14" x14ac:dyDescent="0.25">
      <c r="A82" s="1">
        <v>2006</v>
      </c>
      <c r="B82" s="1">
        <v>1</v>
      </c>
      <c r="C82" s="11">
        <f>C81+((C88-C76)/12)</f>
        <v>1701180.1673278441</v>
      </c>
      <c r="D82" s="11">
        <f>D81+((D88-D76)/12)</f>
        <v>1271373.2526093484</v>
      </c>
      <c r="E82" s="11">
        <f>E81+((E88-E76)/12)</f>
        <v>2344589.5639388603</v>
      </c>
      <c r="F82" s="11">
        <f>F81+((F88-F76)/12)</f>
        <v>1740227.1705965104</v>
      </c>
      <c r="G82" s="11">
        <f>G81+((G88-G76)/12)</f>
        <v>1459563.134645245</v>
      </c>
      <c r="H82" s="1">
        <v>0</v>
      </c>
      <c r="J82" s="2">
        <f t="shared" si="11"/>
        <v>1653.9079136513174</v>
      </c>
      <c r="K82" s="2">
        <f t="shared" si="12"/>
        <v>2313.5974857739639</v>
      </c>
      <c r="L82" s="2">
        <f t="shared" si="13"/>
        <v>1511.1482512201183</v>
      </c>
      <c r="M82" s="2">
        <f t="shared" si="14"/>
        <v>-649.52501522330567</v>
      </c>
      <c r="N82" s="2">
        <f t="shared" si="15"/>
        <v>2649.7394143163692</v>
      </c>
    </row>
    <row r="83" spans="1:14" x14ac:dyDescent="0.25">
      <c r="A83" s="1">
        <v>2006</v>
      </c>
      <c r="B83" s="1">
        <v>2</v>
      </c>
      <c r="C83" s="11">
        <f>C82+((C88-C76)/12)</f>
        <v>1702834.0752414954</v>
      </c>
      <c r="D83" s="11">
        <f>D82+((D88-D76)/12)</f>
        <v>1273686.8500951224</v>
      </c>
      <c r="E83" s="11">
        <f>E82+((E88-E76)/12)</f>
        <v>2346100.7121900804</v>
      </c>
      <c r="F83" s="11">
        <f>F82+((F88-F76)/12)</f>
        <v>1739577.6455812871</v>
      </c>
      <c r="G83" s="11">
        <f>G82+((G88-G76)/12)</f>
        <v>1462212.8740595614</v>
      </c>
      <c r="H83" s="1">
        <v>0</v>
      </c>
      <c r="J83" s="2">
        <f t="shared" si="11"/>
        <v>1653.9079136513174</v>
      </c>
      <c r="K83" s="2">
        <f t="shared" si="12"/>
        <v>2313.5974857739639</v>
      </c>
      <c r="L83" s="2">
        <f t="shared" si="13"/>
        <v>1511.1482512201183</v>
      </c>
      <c r="M83" s="2">
        <f t="shared" si="14"/>
        <v>-649.52501522330567</v>
      </c>
      <c r="N83" s="2">
        <f t="shared" si="15"/>
        <v>2649.7394143163692</v>
      </c>
    </row>
    <row r="84" spans="1:14" x14ac:dyDescent="0.25">
      <c r="A84" s="1">
        <v>2006</v>
      </c>
      <c r="B84" s="1">
        <v>3</v>
      </c>
      <c r="C84" s="11">
        <f>C83+((C88-C76)/12)</f>
        <v>1704487.9831551467</v>
      </c>
      <c r="D84" s="11">
        <f>D83+((D88-D76)/12)</f>
        <v>1276000.4475808963</v>
      </c>
      <c r="E84" s="11">
        <f>E83+((E88-E76)/12)</f>
        <v>2347611.8604413006</v>
      </c>
      <c r="F84" s="11">
        <f>F83+((F88-F76)/12)</f>
        <v>1738928.1205660638</v>
      </c>
      <c r="G84" s="11">
        <f>G83+((G88-G76)/12)</f>
        <v>1464862.6134738778</v>
      </c>
      <c r="H84" s="1">
        <v>0</v>
      </c>
      <c r="J84" s="2">
        <f t="shared" si="11"/>
        <v>1653.9079136513174</v>
      </c>
      <c r="K84" s="2">
        <f t="shared" si="12"/>
        <v>2313.5974857739639</v>
      </c>
      <c r="L84" s="2">
        <f t="shared" si="13"/>
        <v>1511.1482512201183</v>
      </c>
      <c r="M84" s="2">
        <f t="shared" si="14"/>
        <v>-649.52501522330567</v>
      </c>
      <c r="N84" s="2">
        <f t="shared" si="15"/>
        <v>2649.7394143163692</v>
      </c>
    </row>
    <row r="85" spans="1:14" x14ac:dyDescent="0.25">
      <c r="A85" s="1">
        <v>2006</v>
      </c>
      <c r="B85" s="1">
        <v>4</v>
      </c>
      <c r="C85" s="11">
        <f>C84+((C88-C76)/12)</f>
        <v>1706141.891068798</v>
      </c>
      <c r="D85" s="11">
        <f>D84+((D88-D76)/12)</f>
        <v>1278314.0450666703</v>
      </c>
      <c r="E85" s="11">
        <f>E84+((E88-E76)/12)</f>
        <v>2349123.0086925207</v>
      </c>
      <c r="F85" s="11">
        <f>F84+((F88-F76)/12)</f>
        <v>1738278.5955508405</v>
      </c>
      <c r="G85" s="11">
        <f>G84+((G88-G76)/12)</f>
        <v>1467512.3528881941</v>
      </c>
      <c r="H85" s="1">
        <v>0</v>
      </c>
      <c r="J85" s="2">
        <f t="shared" si="11"/>
        <v>1653.9079136513174</v>
      </c>
      <c r="K85" s="2">
        <f t="shared" si="12"/>
        <v>2313.5974857739639</v>
      </c>
      <c r="L85" s="2">
        <f t="shared" si="13"/>
        <v>1511.1482512201183</v>
      </c>
      <c r="M85" s="2">
        <f t="shared" si="14"/>
        <v>-649.52501522330567</v>
      </c>
      <c r="N85" s="2">
        <f t="shared" si="15"/>
        <v>2649.7394143163692</v>
      </c>
    </row>
    <row r="86" spans="1:14" x14ac:dyDescent="0.25">
      <c r="A86" s="1">
        <v>2006</v>
      </c>
      <c r="B86" s="1">
        <v>5</v>
      </c>
      <c r="C86" s="11">
        <f>C85+((C88-C76)/12)</f>
        <v>1707795.7989824493</v>
      </c>
      <c r="D86" s="11">
        <f>D85+((D88-D76)/12)</f>
        <v>1280627.6425524442</v>
      </c>
      <c r="E86" s="11">
        <f>E85+((E88-E76)/12)</f>
        <v>2350634.1569437408</v>
      </c>
      <c r="F86" s="11">
        <f>F85+((F88-F76)/12)</f>
        <v>1737629.0705356172</v>
      </c>
      <c r="G86" s="11">
        <f>G85+((G88-G76)/12)</f>
        <v>1470162.0923025105</v>
      </c>
      <c r="H86" s="1">
        <v>0</v>
      </c>
      <c r="J86" s="2">
        <f t="shared" si="11"/>
        <v>1653.9079136513174</v>
      </c>
      <c r="K86" s="2">
        <f t="shared" si="12"/>
        <v>2313.5974857739639</v>
      </c>
      <c r="L86" s="2">
        <f t="shared" si="13"/>
        <v>1511.1482512201183</v>
      </c>
      <c r="M86" s="2">
        <f t="shared" si="14"/>
        <v>-649.52501522330567</v>
      </c>
      <c r="N86" s="2">
        <f t="shared" si="15"/>
        <v>2649.7394143163692</v>
      </c>
    </row>
    <row r="87" spans="1:14" x14ac:dyDescent="0.25">
      <c r="A87" s="1">
        <v>2006</v>
      </c>
      <c r="B87" s="1">
        <v>6</v>
      </c>
      <c r="C87" s="11">
        <f>C86+((C88-C76)/12)</f>
        <v>1709449.7068961007</v>
      </c>
      <c r="D87" s="11">
        <f>D86+((D88-D76)/12)</f>
        <v>1282941.2400382182</v>
      </c>
      <c r="E87" s="11">
        <f>E86+((E88-E76)/12)</f>
        <v>2352145.3051949609</v>
      </c>
      <c r="F87" s="11">
        <f>F86+((F88-F76)/12)</f>
        <v>1736979.5455203939</v>
      </c>
      <c r="G87" s="11">
        <f>G86+((G88-G76)/12)</f>
        <v>1472811.8317168269</v>
      </c>
      <c r="H87" s="1">
        <v>0</v>
      </c>
      <c r="J87" s="2">
        <f t="shared" si="11"/>
        <v>1653.9079136513174</v>
      </c>
      <c r="K87" s="2">
        <f t="shared" si="12"/>
        <v>2313.5974857739639</v>
      </c>
      <c r="L87" s="2">
        <f t="shared" si="13"/>
        <v>1511.1482512201183</v>
      </c>
      <c r="M87" s="2">
        <f t="shared" si="14"/>
        <v>-649.52501522330567</v>
      </c>
      <c r="N87" s="2">
        <f t="shared" si="15"/>
        <v>2649.7394143163692</v>
      </c>
    </row>
    <row r="88" spans="1:14" x14ac:dyDescent="0.25">
      <c r="A88" s="1">
        <v>2006</v>
      </c>
      <c r="B88" s="1">
        <v>7</v>
      </c>
      <c r="C88" s="11">
        <f>VLOOKUP($A88,'[2]FPL Pop'!$BZ:$CE,2,FALSE)</f>
        <v>1711103.6148097531</v>
      </c>
      <c r="D88" s="11">
        <f>VLOOKUP($A88,'[2]FPL Pop'!$BZ:$CE,3,FALSE)</f>
        <v>1285254.8375239917</v>
      </c>
      <c r="E88" s="11">
        <f>VLOOKUP($A88,'[2]FPL Pop'!$BZ:$CE,4,FALSE)</f>
        <v>2353656.4534461834</v>
      </c>
      <c r="F88" s="11">
        <f>VLOOKUP($A88,'[2]FPL Pop'!$BZ:$CE,5,FALSE)</f>
        <v>1736330.0205051713</v>
      </c>
      <c r="G88" s="11">
        <f>VLOOKUP($A88,'[2]FPL Pop'!$BZ:$CE,6,FALSE)</f>
        <v>1475461.5711311437</v>
      </c>
      <c r="H88" s="1">
        <v>0</v>
      </c>
      <c r="J88" s="2">
        <f t="shared" si="11"/>
        <v>1653.9079136524815</v>
      </c>
      <c r="K88" s="2">
        <f t="shared" si="12"/>
        <v>2313.5974857734982</v>
      </c>
      <c r="L88" s="2">
        <f t="shared" si="13"/>
        <v>1511.1482512224466</v>
      </c>
      <c r="M88" s="2">
        <f t="shared" si="14"/>
        <v>-649.52501522260718</v>
      </c>
      <c r="N88" s="2">
        <f t="shared" si="15"/>
        <v>2649.7394143168349</v>
      </c>
    </row>
    <row r="89" spans="1:14" x14ac:dyDescent="0.25">
      <c r="A89" s="1">
        <v>2006</v>
      </c>
      <c r="B89" s="1">
        <v>8</v>
      </c>
      <c r="C89" s="11">
        <f>C88+((C100-C88)/12)</f>
        <v>1712405.024890163</v>
      </c>
      <c r="D89" s="11">
        <f>D88+((D100-D88)/12)</f>
        <v>1286867.9250653088</v>
      </c>
      <c r="E89" s="11">
        <f>E88+((E100-E88)/12)</f>
        <v>2354662.4066477781</v>
      </c>
      <c r="F89" s="11">
        <f>F88+((F100-F88)/12)</f>
        <v>1735176.9065738872</v>
      </c>
      <c r="G89" s="11">
        <f>G88+((G100-G88)/12)</f>
        <v>1477280.2399283999</v>
      </c>
      <c r="H89" s="1">
        <v>0</v>
      </c>
      <c r="J89" s="2">
        <f t="shared" si="11"/>
        <v>1301.4100804098416</v>
      </c>
      <c r="K89" s="2">
        <f t="shared" si="12"/>
        <v>1613.0875413171016</v>
      </c>
      <c r="L89" s="2">
        <f t="shared" si="13"/>
        <v>1005.9532015947625</v>
      </c>
      <c r="M89" s="2">
        <f t="shared" si="14"/>
        <v>-1153.1139312840533</v>
      </c>
      <c r="N89" s="2">
        <f t="shared" si="15"/>
        <v>1818.6687972561922</v>
      </c>
    </row>
    <row r="90" spans="1:14" x14ac:dyDescent="0.25">
      <c r="A90" s="1">
        <v>2006</v>
      </c>
      <c r="B90" s="1">
        <v>9</v>
      </c>
      <c r="C90" s="11">
        <f>C89+((C100-C88)/12)</f>
        <v>1713706.4349705728</v>
      </c>
      <c r="D90" s="11">
        <f>D89+((D100-D88)/12)</f>
        <v>1288481.0126066259</v>
      </c>
      <c r="E90" s="11">
        <f>E89+((E100-E88)/12)</f>
        <v>2355668.3598493729</v>
      </c>
      <c r="F90" s="11">
        <f>F89+((F100-F88)/12)</f>
        <v>1734023.7926426032</v>
      </c>
      <c r="G90" s="11">
        <f>G89+((G100-G88)/12)</f>
        <v>1479098.9087256561</v>
      </c>
      <c r="H90" s="1">
        <v>0</v>
      </c>
      <c r="J90" s="2">
        <f t="shared" si="11"/>
        <v>1301.4100804098416</v>
      </c>
      <c r="K90" s="2">
        <f t="shared" si="12"/>
        <v>1613.0875413171016</v>
      </c>
      <c r="L90" s="2">
        <f t="shared" si="13"/>
        <v>1005.9532015947625</v>
      </c>
      <c r="M90" s="2">
        <f t="shared" si="14"/>
        <v>-1153.1139312840533</v>
      </c>
      <c r="N90" s="2">
        <f t="shared" si="15"/>
        <v>1818.6687972561922</v>
      </c>
    </row>
    <row r="91" spans="1:14" x14ac:dyDescent="0.25">
      <c r="A91" s="1">
        <v>2006</v>
      </c>
      <c r="B91" s="1">
        <v>10</v>
      </c>
      <c r="C91" s="11">
        <f>C90+((C100-C88)/12)</f>
        <v>1715007.8450509827</v>
      </c>
      <c r="D91" s="11">
        <f>D90+((D100-D88)/12)</f>
        <v>1290094.100147943</v>
      </c>
      <c r="E91" s="11">
        <f>E90+((E100-E88)/12)</f>
        <v>2356674.3130509676</v>
      </c>
      <c r="F91" s="11">
        <f>F90+((F100-F88)/12)</f>
        <v>1732870.6787113191</v>
      </c>
      <c r="G91" s="11">
        <f>G90+((G100-G88)/12)</f>
        <v>1480917.5775229123</v>
      </c>
      <c r="H91" s="1">
        <v>0</v>
      </c>
      <c r="J91" s="2">
        <f t="shared" si="11"/>
        <v>1301.4100804098416</v>
      </c>
      <c r="K91" s="2">
        <f t="shared" si="12"/>
        <v>1613.0875413171016</v>
      </c>
      <c r="L91" s="2">
        <f t="shared" si="13"/>
        <v>1005.9532015947625</v>
      </c>
      <c r="M91" s="2">
        <f t="shared" si="14"/>
        <v>-1153.1139312840533</v>
      </c>
      <c r="N91" s="2">
        <f t="shared" si="15"/>
        <v>1818.6687972561922</v>
      </c>
    </row>
    <row r="92" spans="1:14" x14ac:dyDescent="0.25">
      <c r="A92" s="1">
        <v>2006</v>
      </c>
      <c r="B92" s="1">
        <v>11</v>
      </c>
      <c r="C92" s="11">
        <f>C91+((C100-C88)/12)</f>
        <v>1716309.2551313925</v>
      </c>
      <c r="D92" s="11">
        <f>D91+((D100-D88)/12)</f>
        <v>1291707.1876892601</v>
      </c>
      <c r="E92" s="11">
        <f>E91+((E100-E88)/12)</f>
        <v>2357680.2662525624</v>
      </c>
      <c r="F92" s="11">
        <f>F91+((F100-F88)/12)</f>
        <v>1731717.5647800351</v>
      </c>
      <c r="G92" s="11">
        <f>G91+((G100-G88)/12)</f>
        <v>1482736.2463201685</v>
      </c>
      <c r="H92" s="1">
        <v>0</v>
      </c>
      <c r="J92" s="2">
        <f t="shared" si="11"/>
        <v>1301.4100804098416</v>
      </c>
      <c r="K92" s="2">
        <f t="shared" si="12"/>
        <v>1613.0875413171016</v>
      </c>
      <c r="L92" s="2">
        <f t="shared" si="13"/>
        <v>1005.9532015947625</v>
      </c>
      <c r="M92" s="2">
        <f t="shared" si="14"/>
        <v>-1153.1139312840533</v>
      </c>
      <c r="N92" s="2">
        <f t="shared" si="15"/>
        <v>1818.6687972561922</v>
      </c>
    </row>
    <row r="93" spans="1:14" x14ac:dyDescent="0.25">
      <c r="A93" s="1">
        <v>2006</v>
      </c>
      <c r="B93" s="1">
        <v>12</v>
      </c>
      <c r="C93" s="11">
        <f>C92+((C100-C88)/12)</f>
        <v>1717610.6652118023</v>
      </c>
      <c r="D93" s="11">
        <f>D92+((D100-D88)/12)</f>
        <v>1293320.2752305772</v>
      </c>
      <c r="E93" s="11">
        <f>E92+((E100-E88)/12)</f>
        <v>2358686.2194541572</v>
      </c>
      <c r="F93" s="11">
        <f>F92+((F100-F88)/12)</f>
        <v>1730564.450848751</v>
      </c>
      <c r="G93" s="11">
        <f>G92+((G100-G88)/12)</f>
        <v>1484554.9151174247</v>
      </c>
      <c r="H93" s="1">
        <v>0</v>
      </c>
      <c r="J93" s="2">
        <f t="shared" ref="J93:J156" si="16">C93-C92</f>
        <v>1301.4100804098416</v>
      </c>
      <c r="K93" s="2">
        <f t="shared" ref="K93:K156" si="17">D93-D92</f>
        <v>1613.0875413171016</v>
      </c>
      <c r="L93" s="2">
        <f t="shared" ref="L93:L156" si="18">E93-E92</f>
        <v>1005.9532015947625</v>
      </c>
      <c r="M93" s="2">
        <f t="shared" ref="M93:M156" si="19">F93-F92</f>
        <v>-1153.1139312840533</v>
      </c>
      <c r="N93" s="2">
        <f t="shared" ref="N93:N156" si="20">G93-G92</f>
        <v>1818.6687972561922</v>
      </c>
    </row>
    <row r="94" spans="1:14" x14ac:dyDescent="0.25">
      <c r="A94" s="1">
        <v>2007</v>
      </c>
      <c r="B94" s="1">
        <v>1</v>
      </c>
      <c r="C94" s="11">
        <f>C93+((C100-C88)/12)</f>
        <v>1718912.0752922122</v>
      </c>
      <c r="D94" s="11">
        <f>D93+((D100-D88)/12)</f>
        <v>1294933.3627718943</v>
      </c>
      <c r="E94" s="11">
        <f>E93+((E100-E88)/12)</f>
        <v>2359692.1726557519</v>
      </c>
      <c r="F94" s="11">
        <f>F93+((F100-F88)/12)</f>
        <v>1729411.3369174669</v>
      </c>
      <c r="G94" s="11">
        <f>G93+((G100-G88)/12)</f>
        <v>1486373.5839146809</v>
      </c>
      <c r="H94" s="1">
        <v>0</v>
      </c>
      <c r="J94" s="2">
        <f t="shared" si="16"/>
        <v>1301.4100804098416</v>
      </c>
      <c r="K94" s="2">
        <f t="shared" si="17"/>
        <v>1613.0875413171016</v>
      </c>
      <c r="L94" s="2">
        <f t="shared" si="18"/>
        <v>1005.9532015947625</v>
      </c>
      <c r="M94" s="2">
        <f t="shared" si="19"/>
        <v>-1153.1139312840533</v>
      </c>
      <c r="N94" s="2">
        <f t="shared" si="20"/>
        <v>1818.6687972561922</v>
      </c>
    </row>
    <row r="95" spans="1:14" x14ac:dyDescent="0.25">
      <c r="A95" s="1">
        <v>2007</v>
      </c>
      <c r="B95" s="1">
        <v>2</v>
      </c>
      <c r="C95" s="11">
        <f>C94+((C100-C88)/12)</f>
        <v>1720213.485372622</v>
      </c>
      <c r="D95" s="11">
        <f>D94+((D100-D88)/12)</f>
        <v>1296546.4503132114</v>
      </c>
      <c r="E95" s="11">
        <f>E94+((E100-E88)/12)</f>
        <v>2360698.1258573467</v>
      </c>
      <c r="F95" s="11">
        <f>F94+((F100-F88)/12)</f>
        <v>1728258.2229861829</v>
      </c>
      <c r="G95" s="11">
        <f>G94+((G100-G88)/12)</f>
        <v>1488192.2527119371</v>
      </c>
      <c r="H95" s="1">
        <v>0</v>
      </c>
      <c r="J95" s="2">
        <f t="shared" si="16"/>
        <v>1301.4100804098416</v>
      </c>
      <c r="K95" s="2">
        <f t="shared" si="17"/>
        <v>1613.0875413171016</v>
      </c>
      <c r="L95" s="2">
        <f t="shared" si="18"/>
        <v>1005.9532015947625</v>
      </c>
      <c r="M95" s="2">
        <f t="shared" si="19"/>
        <v>-1153.1139312840533</v>
      </c>
      <c r="N95" s="2">
        <f t="shared" si="20"/>
        <v>1818.6687972561922</v>
      </c>
    </row>
    <row r="96" spans="1:14" x14ac:dyDescent="0.25">
      <c r="A96" s="1">
        <v>2007</v>
      </c>
      <c r="B96" s="1">
        <v>3</v>
      </c>
      <c r="C96" s="11">
        <f>C95+((C100-C88)/12)</f>
        <v>1721514.8954530319</v>
      </c>
      <c r="D96" s="11">
        <f>D95+((D100-D88)/12)</f>
        <v>1298159.5378545285</v>
      </c>
      <c r="E96" s="11">
        <f>E95+((E100-E88)/12)</f>
        <v>2361704.0790589415</v>
      </c>
      <c r="F96" s="11">
        <f>F95+((F100-F88)/12)</f>
        <v>1727105.1090548988</v>
      </c>
      <c r="G96" s="11">
        <f>G95+((G100-G88)/12)</f>
        <v>1490010.9215091933</v>
      </c>
      <c r="H96" s="1">
        <v>0</v>
      </c>
      <c r="J96" s="2">
        <f t="shared" si="16"/>
        <v>1301.4100804098416</v>
      </c>
      <c r="K96" s="2">
        <f t="shared" si="17"/>
        <v>1613.0875413171016</v>
      </c>
      <c r="L96" s="2">
        <f t="shared" si="18"/>
        <v>1005.9532015947625</v>
      </c>
      <c r="M96" s="2">
        <f t="shared" si="19"/>
        <v>-1153.1139312840533</v>
      </c>
      <c r="N96" s="2">
        <f t="shared" si="20"/>
        <v>1818.6687972561922</v>
      </c>
    </row>
    <row r="97" spans="1:14" x14ac:dyDescent="0.25">
      <c r="A97" s="1">
        <v>2007</v>
      </c>
      <c r="B97" s="1">
        <v>4</v>
      </c>
      <c r="C97" s="11">
        <f>C96+((C100-C88)/12)</f>
        <v>1722816.3055334417</v>
      </c>
      <c r="D97" s="11">
        <f>D96+((D100-D88)/12)</f>
        <v>1299772.6253958456</v>
      </c>
      <c r="E97" s="11">
        <f>E96+((E100-E88)/12)</f>
        <v>2362710.0322605362</v>
      </c>
      <c r="F97" s="11">
        <f>F96+((F100-F88)/12)</f>
        <v>1725951.9951236148</v>
      </c>
      <c r="G97" s="11">
        <f>G96+((G100-G88)/12)</f>
        <v>1491829.5903064494</v>
      </c>
      <c r="H97" s="1">
        <v>0</v>
      </c>
      <c r="J97" s="2">
        <f t="shared" si="16"/>
        <v>1301.4100804098416</v>
      </c>
      <c r="K97" s="2">
        <f t="shared" si="17"/>
        <v>1613.0875413171016</v>
      </c>
      <c r="L97" s="2">
        <f t="shared" si="18"/>
        <v>1005.9532015947625</v>
      </c>
      <c r="M97" s="2">
        <f t="shared" si="19"/>
        <v>-1153.1139312840533</v>
      </c>
      <c r="N97" s="2">
        <f t="shared" si="20"/>
        <v>1818.6687972561922</v>
      </c>
    </row>
    <row r="98" spans="1:14" x14ac:dyDescent="0.25">
      <c r="A98" s="1">
        <v>2007</v>
      </c>
      <c r="B98" s="1">
        <v>5</v>
      </c>
      <c r="C98" s="11">
        <f>C97+((C100-C88)/12)</f>
        <v>1724117.7156138516</v>
      </c>
      <c r="D98" s="11">
        <f>D97+((D100-D88)/12)</f>
        <v>1301385.7129371627</v>
      </c>
      <c r="E98" s="11">
        <f>E97+((E100-E88)/12)</f>
        <v>2363715.985462131</v>
      </c>
      <c r="F98" s="11">
        <f>F97+((F100-F88)/12)</f>
        <v>1724798.8811923307</v>
      </c>
      <c r="G98" s="11">
        <f>G97+((G100-G88)/12)</f>
        <v>1493648.2591037056</v>
      </c>
      <c r="H98" s="1">
        <v>0</v>
      </c>
      <c r="J98" s="2">
        <f t="shared" si="16"/>
        <v>1301.4100804098416</v>
      </c>
      <c r="K98" s="2">
        <f t="shared" si="17"/>
        <v>1613.0875413171016</v>
      </c>
      <c r="L98" s="2">
        <f t="shared" si="18"/>
        <v>1005.9532015947625</v>
      </c>
      <c r="M98" s="2">
        <f t="shared" si="19"/>
        <v>-1153.1139312840533</v>
      </c>
      <c r="N98" s="2">
        <f t="shared" si="20"/>
        <v>1818.6687972561922</v>
      </c>
    </row>
    <row r="99" spans="1:14" x14ac:dyDescent="0.25">
      <c r="A99" s="1">
        <v>2007</v>
      </c>
      <c r="B99" s="1">
        <v>6</v>
      </c>
      <c r="C99" s="11">
        <f>C98+((C100-C88)/12)</f>
        <v>1725419.1256942614</v>
      </c>
      <c r="D99" s="11">
        <f>D98+((D100-D88)/12)</f>
        <v>1302998.8004784798</v>
      </c>
      <c r="E99" s="11">
        <f>E98+((E100-E88)/12)</f>
        <v>2364721.9386637257</v>
      </c>
      <c r="F99" s="11">
        <f>F98+((F100-F88)/12)</f>
        <v>1723645.7672610467</v>
      </c>
      <c r="G99" s="11">
        <f>G98+((G100-G88)/12)</f>
        <v>1495466.9279009618</v>
      </c>
      <c r="H99" s="1">
        <v>0</v>
      </c>
      <c r="J99" s="2">
        <f t="shared" si="16"/>
        <v>1301.4100804098416</v>
      </c>
      <c r="K99" s="2">
        <f t="shared" si="17"/>
        <v>1613.0875413171016</v>
      </c>
      <c r="L99" s="2">
        <f t="shared" si="18"/>
        <v>1005.9532015947625</v>
      </c>
      <c r="M99" s="2">
        <f t="shared" si="19"/>
        <v>-1153.1139312840533</v>
      </c>
      <c r="N99" s="2">
        <f t="shared" si="20"/>
        <v>1818.6687972561922</v>
      </c>
    </row>
    <row r="100" spans="1:14" x14ac:dyDescent="0.25">
      <c r="A100" s="1">
        <v>2007</v>
      </c>
      <c r="B100" s="1">
        <v>7</v>
      </c>
      <c r="C100" s="11">
        <f>VLOOKUP($A100,'[2]FPL Pop'!$BZ:$CE,2,FALSE)</f>
        <v>1726720.5357746722</v>
      </c>
      <c r="D100" s="11">
        <f>VLOOKUP($A100,'[2]FPL Pop'!$BZ:$CE,3,FALSE)</f>
        <v>1304611.8880197979</v>
      </c>
      <c r="E100" s="11">
        <f>VLOOKUP($A100,'[2]FPL Pop'!$BZ:$CE,4,FALSE)</f>
        <v>2365727.8918653177</v>
      </c>
      <c r="F100" s="11">
        <f>VLOOKUP($A100,'[2]FPL Pop'!$BZ:$CE,5,FALSE)</f>
        <v>1722492.6533297638</v>
      </c>
      <c r="G100" s="11">
        <f>VLOOKUP($A100,'[2]FPL Pop'!$BZ:$CE,6,FALSE)</f>
        <v>1497285.5966982185</v>
      </c>
      <c r="H100" s="1">
        <v>0</v>
      </c>
      <c r="J100" s="2">
        <f t="shared" si="16"/>
        <v>1301.4100804107729</v>
      </c>
      <c r="K100" s="2">
        <f t="shared" si="17"/>
        <v>1613.0875413180329</v>
      </c>
      <c r="L100" s="2">
        <f t="shared" si="18"/>
        <v>1005.9532015919685</v>
      </c>
      <c r="M100" s="2">
        <f t="shared" si="19"/>
        <v>-1153.1139312828891</v>
      </c>
      <c r="N100" s="2">
        <f t="shared" si="20"/>
        <v>1818.6687972566579</v>
      </c>
    </row>
    <row r="101" spans="1:14" x14ac:dyDescent="0.25">
      <c r="A101" s="1">
        <v>2007</v>
      </c>
      <c r="B101" s="1">
        <v>8</v>
      </c>
      <c r="C101" s="11">
        <f>C100+((C112-C100)/12)</f>
        <v>1727973.7524398209</v>
      </c>
      <c r="D101" s="11">
        <f>D100+((D112-D100)/12)</f>
        <v>1305525.4244473416</v>
      </c>
      <c r="E101" s="11">
        <f>E100+((E112-E100)/12)</f>
        <v>2367455.4802365648</v>
      </c>
      <c r="F101" s="11">
        <f>F100+((F112-F100)/12)</f>
        <v>1722722.8802864868</v>
      </c>
      <c r="G101" s="11">
        <f>G100+((G112-G100)/12)</f>
        <v>1498098.4611554309</v>
      </c>
      <c r="H101" s="1">
        <v>0</v>
      </c>
      <c r="J101" s="2">
        <f t="shared" si="16"/>
        <v>1253.216665148735</v>
      </c>
      <c r="K101" s="2">
        <f t="shared" si="17"/>
        <v>913.53642754373141</v>
      </c>
      <c r="L101" s="2">
        <f t="shared" si="18"/>
        <v>1727.5883712470531</v>
      </c>
      <c r="M101" s="2">
        <f t="shared" si="19"/>
        <v>230.22695672302507</v>
      </c>
      <c r="N101" s="2">
        <f t="shared" si="20"/>
        <v>812.86445721238852</v>
      </c>
    </row>
    <row r="102" spans="1:14" x14ac:dyDescent="0.25">
      <c r="A102" s="1">
        <v>2007</v>
      </c>
      <c r="B102" s="1">
        <v>9</v>
      </c>
      <c r="C102" s="11">
        <f>C101+((C112-C100)/12)</f>
        <v>1729226.9691049696</v>
      </c>
      <c r="D102" s="11">
        <f>D101+((D112-D100)/12)</f>
        <v>1306438.9608748853</v>
      </c>
      <c r="E102" s="11">
        <f>E101+((E112-E100)/12)</f>
        <v>2369183.0686078118</v>
      </c>
      <c r="F102" s="11">
        <f>F101+((F112-F100)/12)</f>
        <v>1722953.1072432098</v>
      </c>
      <c r="G102" s="11">
        <f>G101+((G112-G100)/12)</f>
        <v>1498911.3256126433</v>
      </c>
      <c r="H102" s="1">
        <v>0</v>
      </c>
      <c r="J102" s="2">
        <f t="shared" si="16"/>
        <v>1253.216665148735</v>
      </c>
      <c r="K102" s="2">
        <f t="shared" si="17"/>
        <v>913.53642754373141</v>
      </c>
      <c r="L102" s="2">
        <f t="shared" si="18"/>
        <v>1727.5883712470531</v>
      </c>
      <c r="M102" s="2">
        <f t="shared" si="19"/>
        <v>230.22695672302507</v>
      </c>
      <c r="N102" s="2">
        <f t="shared" si="20"/>
        <v>812.86445721238852</v>
      </c>
    </row>
    <row r="103" spans="1:14" x14ac:dyDescent="0.25">
      <c r="A103" s="1">
        <v>2007</v>
      </c>
      <c r="B103" s="1">
        <v>10</v>
      </c>
      <c r="C103" s="11">
        <f>C102+((C112-C100)/12)</f>
        <v>1730480.1857701184</v>
      </c>
      <c r="D103" s="11">
        <f>D102+((D112-D100)/12)</f>
        <v>1307352.4973024291</v>
      </c>
      <c r="E103" s="11">
        <f>E102+((E112-E100)/12)</f>
        <v>2370910.6569790589</v>
      </c>
      <c r="F103" s="11">
        <f>F102+((F112-F100)/12)</f>
        <v>1723183.3341999329</v>
      </c>
      <c r="G103" s="11">
        <f>G102+((G112-G100)/12)</f>
        <v>1499724.1900698557</v>
      </c>
      <c r="H103" s="1">
        <v>0</v>
      </c>
      <c r="J103" s="2">
        <f t="shared" si="16"/>
        <v>1253.216665148735</v>
      </c>
      <c r="K103" s="2">
        <f t="shared" si="17"/>
        <v>913.53642754373141</v>
      </c>
      <c r="L103" s="2">
        <f t="shared" si="18"/>
        <v>1727.5883712470531</v>
      </c>
      <c r="M103" s="2">
        <f t="shared" si="19"/>
        <v>230.22695672302507</v>
      </c>
      <c r="N103" s="2">
        <f t="shared" si="20"/>
        <v>812.86445721238852</v>
      </c>
    </row>
    <row r="104" spans="1:14" x14ac:dyDescent="0.25">
      <c r="A104" s="1">
        <v>2007</v>
      </c>
      <c r="B104" s="1">
        <v>11</v>
      </c>
      <c r="C104" s="11">
        <f>C103+((C112-C100)/12)</f>
        <v>1731733.4024352671</v>
      </c>
      <c r="D104" s="11">
        <f>D103+((D112-D100)/12)</f>
        <v>1308266.0337299728</v>
      </c>
      <c r="E104" s="11">
        <f>E103+((E112-E100)/12)</f>
        <v>2372638.2453503059</v>
      </c>
      <c r="F104" s="11">
        <f>F103+((F112-F100)/12)</f>
        <v>1723413.5611566559</v>
      </c>
      <c r="G104" s="11">
        <f>G103+((G112-G100)/12)</f>
        <v>1500537.054527068</v>
      </c>
      <c r="H104" s="1">
        <v>0</v>
      </c>
      <c r="J104" s="2">
        <f t="shared" si="16"/>
        <v>1253.216665148735</v>
      </c>
      <c r="K104" s="2">
        <f t="shared" si="17"/>
        <v>913.53642754373141</v>
      </c>
      <c r="L104" s="2">
        <f t="shared" si="18"/>
        <v>1727.5883712470531</v>
      </c>
      <c r="M104" s="2">
        <f t="shared" si="19"/>
        <v>230.22695672302507</v>
      </c>
      <c r="N104" s="2">
        <f t="shared" si="20"/>
        <v>812.86445721238852</v>
      </c>
    </row>
    <row r="105" spans="1:14" x14ac:dyDescent="0.25">
      <c r="A105" s="1">
        <v>2007</v>
      </c>
      <c r="B105" s="1">
        <v>12</v>
      </c>
      <c r="C105" s="11">
        <f>C104+((C112-C100)/12)</f>
        <v>1732986.6191004158</v>
      </c>
      <c r="D105" s="11">
        <f>D104+((D112-D100)/12)</f>
        <v>1309179.5701575165</v>
      </c>
      <c r="E105" s="11">
        <f>E104+((E112-E100)/12)</f>
        <v>2374365.833721553</v>
      </c>
      <c r="F105" s="11">
        <f>F104+((F112-F100)/12)</f>
        <v>1723643.7881133789</v>
      </c>
      <c r="G105" s="11">
        <f>G104+((G112-G100)/12)</f>
        <v>1501349.9189842804</v>
      </c>
      <c r="H105" s="1">
        <v>0</v>
      </c>
      <c r="J105" s="2">
        <f t="shared" si="16"/>
        <v>1253.216665148735</v>
      </c>
      <c r="K105" s="2">
        <f t="shared" si="17"/>
        <v>913.53642754373141</v>
      </c>
      <c r="L105" s="2">
        <f t="shared" si="18"/>
        <v>1727.5883712470531</v>
      </c>
      <c r="M105" s="2">
        <f t="shared" si="19"/>
        <v>230.22695672302507</v>
      </c>
      <c r="N105" s="2">
        <f t="shared" si="20"/>
        <v>812.86445721238852</v>
      </c>
    </row>
    <row r="106" spans="1:14" x14ac:dyDescent="0.25">
      <c r="A106" s="1">
        <v>2008</v>
      </c>
      <c r="B106" s="1">
        <v>1</v>
      </c>
      <c r="C106" s="11">
        <f>C105+((C112-C100)/12)</f>
        <v>1734239.8357655646</v>
      </c>
      <c r="D106" s="11">
        <f>D105+((D112-D100)/12)</f>
        <v>1310093.1065850602</v>
      </c>
      <c r="E106" s="11">
        <f>E105+((E112-E100)/12)</f>
        <v>2376093.4220928</v>
      </c>
      <c r="F106" s="11">
        <f>F105+((F112-F100)/12)</f>
        <v>1723874.0150701019</v>
      </c>
      <c r="G106" s="11">
        <f>G105+((G112-G100)/12)</f>
        <v>1502162.7834414928</v>
      </c>
      <c r="H106" s="1">
        <v>0</v>
      </c>
      <c r="J106" s="2">
        <f t="shared" si="16"/>
        <v>1253.216665148735</v>
      </c>
      <c r="K106" s="2">
        <f t="shared" si="17"/>
        <v>913.53642754373141</v>
      </c>
      <c r="L106" s="2">
        <f t="shared" si="18"/>
        <v>1727.5883712470531</v>
      </c>
      <c r="M106" s="2">
        <f t="shared" si="19"/>
        <v>230.22695672302507</v>
      </c>
      <c r="N106" s="2">
        <f t="shared" si="20"/>
        <v>812.86445721238852</v>
      </c>
    </row>
    <row r="107" spans="1:14" x14ac:dyDescent="0.25">
      <c r="A107" s="1">
        <v>2008</v>
      </c>
      <c r="B107" s="1">
        <v>2</v>
      </c>
      <c r="C107" s="11">
        <f>C106+((C112-C100)/12)</f>
        <v>1735493.0524307133</v>
      </c>
      <c r="D107" s="11">
        <f>D106+((D112-D100)/12)</f>
        <v>1311006.643012604</v>
      </c>
      <c r="E107" s="11">
        <f>E106+((E112-E100)/12)</f>
        <v>2377821.0104640471</v>
      </c>
      <c r="F107" s="11">
        <f>F106+((F112-F100)/12)</f>
        <v>1724104.242026825</v>
      </c>
      <c r="G107" s="11">
        <f>G106+((G112-G100)/12)</f>
        <v>1502975.6478987052</v>
      </c>
      <c r="H107" s="1">
        <v>0</v>
      </c>
      <c r="J107" s="2">
        <f t="shared" si="16"/>
        <v>1253.216665148735</v>
      </c>
      <c r="K107" s="2">
        <f t="shared" si="17"/>
        <v>913.53642754373141</v>
      </c>
      <c r="L107" s="2">
        <f t="shared" si="18"/>
        <v>1727.5883712470531</v>
      </c>
      <c r="M107" s="2">
        <f t="shared" si="19"/>
        <v>230.22695672302507</v>
      </c>
      <c r="N107" s="2">
        <f t="shared" si="20"/>
        <v>812.86445721238852</v>
      </c>
    </row>
    <row r="108" spans="1:14" x14ac:dyDescent="0.25">
      <c r="A108" s="1">
        <v>2008</v>
      </c>
      <c r="B108" s="1">
        <v>3</v>
      </c>
      <c r="C108" s="11">
        <f>C107+((C112-C100)/12)</f>
        <v>1736746.2690958621</v>
      </c>
      <c r="D108" s="11">
        <f>D107+((D112-D100)/12)</f>
        <v>1311920.1794401477</v>
      </c>
      <c r="E108" s="11">
        <f>E107+((E112-E100)/12)</f>
        <v>2379548.5988352941</v>
      </c>
      <c r="F108" s="11">
        <f>F107+((F112-F100)/12)</f>
        <v>1724334.468983548</v>
      </c>
      <c r="G108" s="11">
        <f>G107+((G112-G100)/12)</f>
        <v>1503788.5123559176</v>
      </c>
      <c r="H108" s="1">
        <v>0</v>
      </c>
      <c r="J108" s="2">
        <f t="shared" si="16"/>
        <v>1253.216665148735</v>
      </c>
      <c r="K108" s="2">
        <f t="shared" si="17"/>
        <v>913.53642754373141</v>
      </c>
      <c r="L108" s="2">
        <f t="shared" si="18"/>
        <v>1727.5883712470531</v>
      </c>
      <c r="M108" s="2">
        <f t="shared" si="19"/>
        <v>230.22695672302507</v>
      </c>
      <c r="N108" s="2">
        <f t="shared" si="20"/>
        <v>812.86445721238852</v>
      </c>
    </row>
    <row r="109" spans="1:14" x14ac:dyDescent="0.25">
      <c r="A109" s="1">
        <v>2008</v>
      </c>
      <c r="B109" s="1">
        <v>4</v>
      </c>
      <c r="C109" s="11">
        <f>C108+((C112-C100)/12)</f>
        <v>1737999.4857610108</v>
      </c>
      <c r="D109" s="11">
        <f>D108+((D112-D100)/12)</f>
        <v>1312833.7158676914</v>
      </c>
      <c r="E109" s="11">
        <f>E108+((E112-E100)/12)</f>
        <v>2381276.1872065412</v>
      </c>
      <c r="F109" s="11">
        <f>F108+((F112-F100)/12)</f>
        <v>1724564.695940271</v>
      </c>
      <c r="G109" s="11">
        <f>G108+((G112-G100)/12)</f>
        <v>1504601.37681313</v>
      </c>
      <c r="H109" s="1">
        <v>0</v>
      </c>
      <c r="J109" s="2">
        <f t="shared" si="16"/>
        <v>1253.216665148735</v>
      </c>
      <c r="K109" s="2">
        <f t="shared" si="17"/>
        <v>913.53642754373141</v>
      </c>
      <c r="L109" s="2">
        <f t="shared" si="18"/>
        <v>1727.5883712470531</v>
      </c>
      <c r="M109" s="2">
        <f t="shared" si="19"/>
        <v>230.22695672302507</v>
      </c>
      <c r="N109" s="2">
        <f t="shared" si="20"/>
        <v>812.86445721238852</v>
      </c>
    </row>
    <row r="110" spans="1:14" x14ac:dyDescent="0.25">
      <c r="A110" s="1">
        <v>2008</v>
      </c>
      <c r="B110" s="1">
        <v>5</v>
      </c>
      <c r="C110" s="11">
        <f>C109+((C112-C100)/12)</f>
        <v>1739252.7024261595</v>
      </c>
      <c r="D110" s="11">
        <f>D109+((D112-D100)/12)</f>
        <v>1313747.2522952352</v>
      </c>
      <c r="E110" s="11">
        <f>E109+((E112-E100)/12)</f>
        <v>2383003.7755777882</v>
      </c>
      <c r="F110" s="11">
        <f>F109+((F112-F100)/12)</f>
        <v>1724794.922896994</v>
      </c>
      <c r="G110" s="11">
        <f>G109+((G112-G100)/12)</f>
        <v>1505414.2412703424</v>
      </c>
      <c r="H110" s="1">
        <v>0</v>
      </c>
      <c r="J110" s="2">
        <f t="shared" si="16"/>
        <v>1253.216665148735</v>
      </c>
      <c r="K110" s="2">
        <f t="shared" si="17"/>
        <v>913.53642754373141</v>
      </c>
      <c r="L110" s="2">
        <f t="shared" si="18"/>
        <v>1727.5883712470531</v>
      </c>
      <c r="M110" s="2">
        <f t="shared" si="19"/>
        <v>230.22695672302507</v>
      </c>
      <c r="N110" s="2">
        <f t="shared" si="20"/>
        <v>812.86445721238852</v>
      </c>
    </row>
    <row r="111" spans="1:14" x14ac:dyDescent="0.25">
      <c r="A111" s="1">
        <v>2008</v>
      </c>
      <c r="B111" s="1">
        <v>6</v>
      </c>
      <c r="C111" s="11">
        <f>C110+((C112-C100)/12)</f>
        <v>1740505.9190913083</v>
      </c>
      <c r="D111" s="11">
        <f>D110+((D112-D100)/12)</f>
        <v>1314660.7887227789</v>
      </c>
      <c r="E111" s="11">
        <f>E110+((E112-E100)/12)</f>
        <v>2384731.3639490353</v>
      </c>
      <c r="F111" s="11">
        <f>F110+((F112-F100)/12)</f>
        <v>1725025.1498537171</v>
      </c>
      <c r="G111" s="11">
        <f>G110+((G112-G100)/12)</f>
        <v>1506227.1057275548</v>
      </c>
      <c r="H111" s="1">
        <v>0</v>
      </c>
      <c r="J111" s="2">
        <f t="shared" si="16"/>
        <v>1253.216665148735</v>
      </c>
      <c r="K111" s="2">
        <f t="shared" si="17"/>
        <v>913.53642754373141</v>
      </c>
      <c r="L111" s="2">
        <f t="shared" si="18"/>
        <v>1727.5883712470531</v>
      </c>
      <c r="M111" s="2">
        <f t="shared" si="19"/>
        <v>230.22695672302507</v>
      </c>
      <c r="N111" s="2">
        <f t="shared" si="20"/>
        <v>812.86445721238852</v>
      </c>
    </row>
    <row r="112" spans="1:14" x14ac:dyDescent="0.25">
      <c r="A112" s="1">
        <v>2008</v>
      </c>
      <c r="B112" s="1">
        <v>7</v>
      </c>
      <c r="C112" s="11">
        <f>VLOOKUP($A112,'[2]FPL Pop'!$BZ:$CE,2,FALSE)</f>
        <v>1741759.135756457</v>
      </c>
      <c r="D112" s="11">
        <f>VLOOKUP($A112,'[2]FPL Pop'!$BZ:$CE,3,FALSE)</f>
        <v>1315574.3251503226</v>
      </c>
      <c r="E112" s="11">
        <f>VLOOKUP($A112,'[2]FPL Pop'!$BZ:$CE,4,FALSE)</f>
        <v>2386458.9523202842</v>
      </c>
      <c r="F112" s="11">
        <f>VLOOKUP($A112,'[2]FPL Pop'!$BZ:$CE,5,FALSE)</f>
        <v>1725255.3768104399</v>
      </c>
      <c r="G112" s="11">
        <f>VLOOKUP($A112,'[2]FPL Pop'!$BZ:$CE,6,FALSE)</f>
        <v>1507039.9701847667</v>
      </c>
      <c r="H112" s="1">
        <v>0</v>
      </c>
      <c r="J112" s="2">
        <f t="shared" si="16"/>
        <v>1253.216665148735</v>
      </c>
      <c r="K112" s="2">
        <f t="shared" si="17"/>
        <v>913.53642754373141</v>
      </c>
      <c r="L112" s="2">
        <f t="shared" si="18"/>
        <v>1727.5883712489158</v>
      </c>
      <c r="M112" s="2">
        <f t="shared" si="19"/>
        <v>230.22695672279224</v>
      </c>
      <c r="N112" s="2">
        <f t="shared" si="20"/>
        <v>812.86445721192285</v>
      </c>
    </row>
    <row r="113" spans="1:14" x14ac:dyDescent="0.25">
      <c r="A113" s="1">
        <v>2008</v>
      </c>
      <c r="B113" s="1">
        <v>8</v>
      </c>
      <c r="C113" s="11">
        <f>C112+((C124-C112)/12)</f>
        <v>1743103.4192498177</v>
      </c>
      <c r="D113" s="11">
        <f>D112+((D124-D112)/12)</f>
        <v>1316007.5547569133</v>
      </c>
      <c r="E113" s="11">
        <f>E112+((E124-E112)/12)</f>
        <v>2388938.5148770721</v>
      </c>
      <c r="F113" s="11">
        <f>F112+((F124-F112)/12)</f>
        <v>1726188.5544833373</v>
      </c>
      <c r="G113" s="11">
        <f>G112+((G124-G112)/12)</f>
        <v>1507545.3690798595</v>
      </c>
      <c r="H113" s="1">
        <v>0</v>
      </c>
      <c r="J113" s="2">
        <f t="shared" si="16"/>
        <v>1344.2834933607373</v>
      </c>
      <c r="K113" s="2">
        <f t="shared" si="17"/>
        <v>433.2296065906994</v>
      </c>
      <c r="L113" s="2">
        <f t="shared" si="18"/>
        <v>2479.5625567878596</v>
      </c>
      <c r="M113" s="2">
        <f t="shared" si="19"/>
        <v>933.17767289746553</v>
      </c>
      <c r="N113" s="2">
        <f t="shared" si="20"/>
        <v>505.39889509277418</v>
      </c>
    </row>
    <row r="114" spans="1:14" x14ac:dyDescent="0.25">
      <c r="A114" s="1">
        <v>2008</v>
      </c>
      <c r="B114" s="1">
        <v>9</v>
      </c>
      <c r="C114" s="11">
        <f>C113+((C124-C112)/12)</f>
        <v>1744447.7027431785</v>
      </c>
      <c r="D114" s="11">
        <f>D113+((D124-D112)/12)</f>
        <v>1316440.784363504</v>
      </c>
      <c r="E114" s="11">
        <f>E113+((E124-E112)/12)</f>
        <v>2391418.0774338599</v>
      </c>
      <c r="F114" s="11">
        <f>F113+((F124-F112)/12)</f>
        <v>1727121.7321562348</v>
      </c>
      <c r="G114" s="11">
        <f>G113+((G124-G112)/12)</f>
        <v>1508050.7679749522</v>
      </c>
      <c r="H114" s="1">
        <v>0</v>
      </c>
      <c r="J114" s="2">
        <f t="shared" si="16"/>
        <v>1344.2834933607373</v>
      </c>
      <c r="K114" s="2">
        <f t="shared" si="17"/>
        <v>433.2296065906994</v>
      </c>
      <c r="L114" s="2">
        <f t="shared" si="18"/>
        <v>2479.5625567878596</v>
      </c>
      <c r="M114" s="2">
        <f t="shared" si="19"/>
        <v>933.17767289746553</v>
      </c>
      <c r="N114" s="2">
        <f t="shared" si="20"/>
        <v>505.39889509277418</v>
      </c>
    </row>
    <row r="115" spans="1:14" x14ac:dyDescent="0.25">
      <c r="A115" s="1">
        <v>2008</v>
      </c>
      <c r="B115" s="1">
        <v>10</v>
      </c>
      <c r="C115" s="11">
        <f>C114+((C124-C112)/12)</f>
        <v>1745791.9862365392</v>
      </c>
      <c r="D115" s="11">
        <f>D114+((D124-D112)/12)</f>
        <v>1316874.0139700947</v>
      </c>
      <c r="E115" s="11">
        <f>E114+((E124-E112)/12)</f>
        <v>2393897.6399906478</v>
      </c>
      <c r="F115" s="11">
        <f>F114+((F124-F112)/12)</f>
        <v>1728054.9098291323</v>
      </c>
      <c r="G115" s="11">
        <f>G114+((G124-G112)/12)</f>
        <v>1508556.166870045</v>
      </c>
      <c r="H115" s="1">
        <v>0</v>
      </c>
      <c r="J115" s="2">
        <f t="shared" si="16"/>
        <v>1344.2834933607373</v>
      </c>
      <c r="K115" s="2">
        <f t="shared" si="17"/>
        <v>433.2296065906994</v>
      </c>
      <c r="L115" s="2">
        <f t="shared" si="18"/>
        <v>2479.5625567878596</v>
      </c>
      <c r="M115" s="2">
        <f t="shared" si="19"/>
        <v>933.17767289746553</v>
      </c>
      <c r="N115" s="2">
        <f t="shared" si="20"/>
        <v>505.39889509277418</v>
      </c>
    </row>
    <row r="116" spans="1:14" x14ac:dyDescent="0.25">
      <c r="A116" s="1">
        <v>2008</v>
      </c>
      <c r="B116" s="1">
        <v>11</v>
      </c>
      <c r="C116" s="11">
        <f>C115+((C124-C112)/12)</f>
        <v>1747136.2697298999</v>
      </c>
      <c r="D116" s="11">
        <f>D115+((D124-D112)/12)</f>
        <v>1317307.2435766854</v>
      </c>
      <c r="E116" s="11">
        <f>E115+((E124-E112)/12)</f>
        <v>2396377.2025474356</v>
      </c>
      <c r="F116" s="11">
        <f>F115+((F124-F112)/12)</f>
        <v>1728988.0875020297</v>
      </c>
      <c r="G116" s="11">
        <f>G115+((G124-G112)/12)</f>
        <v>1509061.5657651378</v>
      </c>
      <c r="H116" s="1">
        <v>0</v>
      </c>
      <c r="J116" s="2">
        <f t="shared" si="16"/>
        <v>1344.2834933607373</v>
      </c>
      <c r="K116" s="2">
        <f t="shared" si="17"/>
        <v>433.2296065906994</v>
      </c>
      <c r="L116" s="2">
        <f t="shared" si="18"/>
        <v>2479.5625567878596</v>
      </c>
      <c r="M116" s="2">
        <f t="shared" si="19"/>
        <v>933.17767289746553</v>
      </c>
      <c r="N116" s="2">
        <f t="shared" si="20"/>
        <v>505.39889509277418</v>
      </c>
    </row>
    <row r="117" spans="1:14" x14ac:dyDescent="0.25">
      <c r="A117" s="1">
        <v>2008</v>
      </c>
      <c r="B117" s="1">
        <v>12</v>
      </c>
      <c r="C117" s="11">
        <f>C116+((C124-C112)/12)</f>
        <v>1748480.5532232607</v>
      </c>
      <c r="D117" s="11">
        <f>D116+((D124-D112)/12)</f>
        <v>1317740.4731832761</v>
      </c>
      <c r="E117" s="11">
        <f>E116+((E124-E112)/12)</f>
        <v>2398856.7651042235</v>
      </c>
      <c r="F117" s="11">
        <f>F116+((F124-F112)/12)</f>
        <v>1729921.2651749272</v>
      </c>
      <c r="G117" s="11">
        <f>G116+((G124-G112)/12)</f>
        <v>1509566.9646602306</v>
      </c>
      <c r="H117" s="1">
        <v>0</v>
      </c>
      <c r="J117" s="2">
        <f t="shared" si="16"/>
        <v>1344.2834933607373</v>
      </c>
      <c r="K117" s="2">
        <f t="shared" si="17"/>
        <v>433.2296065906994</v>
      </c>
      <c r="L117" s="2">
        <f t="shared" si="18"/>
        <v>2479.5625567878596</v>
      </c>
      <c r="M117" s="2">
        <f t="shared" si="19"/>
        <v>933.17767289746553</v>
      </c>
      <c r="N117" s="2">
        <f t="shared" si="20"/>
        <v>505.39889509277418</v>
      </c>
    </row>
    <row r="118" spans="1:14" x14ac:dyDescent="0.25">
      <c r="A118" s="1">
        <v>2009</v>
      </c>
      <c r="B118" s="1">
        <v>1</v>
      </c>
      <c r="C118" s="11">
        <f>C117+((C124-C112)/12)</f>
        <v>1749824.8367166214</v>
      </c>
      <c r="D118" s="11">
        <f>D117+((D124-D112)/12)</f>
        <v>1318173.7027898668</v>
      </c>
      <c r="E118" s="11">
        <f>E117+((E124-E112)/12)</f>
        <v>2401336.3276610114</v>
      </c>
      <c r="F118" s="11">
        <f>F117+((F124-F112)/12)</f>
        <v>1730854.4428478247</v>
      </c>
      <c r="G118" s="11">
        <f>G117+((G124-G112)/12)</f>
        <v>1510072.3635553233</v>
      </c>
      <c r="H118" s="1">
        <v>0</v>
      </c>
      <c r="J118" s="2">
        <f t="shared" si="16"/>
        <v>1344.2834933607373</v>
      </c>
      <c r="K118" s="2">
        <f t="shared" si="17"/>
        <v>433.2296065906994</v>
      </c>
      <c r="L118" s="2">
        <f t="shared" si="18"/>
        <v>2479.5625567878596</v>
      </c>
      <c r="M118" s="2">
        <f t="shared" si="19"/>
        <v>933.17767289746553</v>
      </c>
      <c r="N118" s="2">
        <f t="shared" si="20"/>
        <v>505.39889509277418</v>
      </c>
    </row>
    <row r="119" spans="1:14" x14ac:dyDescent="0.25">
      <c r="A119" s="1">
        <v>2009</v>
      </c>
      <c r="B119" s="1">
        <v>2</v>
      </c>
      <c r="C119" s="11">
        <f>C118+((C124-C112)/12)</f>
        <v>1751169.1202099822</v>
      </c>
      <c r="D119" s="11">
        <f>D118+((D124-D112)/12)</f>
        <v>1318606.9323964575</v>
      </c>
      <c r="E119" s="11">
        <f>E118+((E124-E112)/12)</f>
        <v>2403815.8902177992</v>
      </c>
      <c r="F119" s="11">
        <f>F118+((F124-F112)/12)</f>
        <v>1731787.6205207221</v>
      </c>
      <c r="G119" s="11">
        <f>G118+((G124-G112)/12)</f>
        <v>1510577.7624504161</v>
      </c>
      <c r="H119" s="1">
        <v>0</v>
      </c>
      <c r="J119" s="2">
        <f t="shared" si="16"/>
        <v>1344.2834933607373</v>
      </c>
      <c r="K119" s="2">
        <f t="shared" si="17"/>
        <v>433.2296065906994</v>
      </c>
      <c r="L119" s="2">
        <f t="shared" si="18"/>
        <v>2479.5625567878596</v>
      </c>
      <c r="M119" s="2">
        <f t="shared" si="19"/>
        <v>933.17767289746553</v>
      </c>
      <c r="N119" s="2">
        <f t="shared" si="20"/>
        <v>505.39889509277418</v>
      </c>
    </row>
    <row r="120" spans="1:14" x14ac:dyDescent="0.25">
      <c r="A120" s="1">
        <v>2009</v>
      </c>
      <c r="B120" s="1">
        <v>3</v>
      </c>
      <c r="C120" s="11">
        <f>C119+((C124-C112)/12)</f>
        <v>1752513.4037033429</v>
      </c>
      <c r="D120" s="11">
        <f>D119+((D124-D112)/12)</f>
        <v>1319040.1620030482</v>
      </c>
      <c r="E120" s="11">
        <f>E119+((E124-E112)/12)</f>
        <v>2406295.4527745871</v>
      </c>
      <c r="F120" s="11">
        <f>F119+((F124-F112)/12)</f>
        <v>1732720.7981936196</v>
      </c>
      <c r="G120" s="11">
        <f>G119+((G124-G112)/12)</f>
        <v>1511083.1613455089</v>
      </c>
      <c r="H120" s="1">
        <v>0</v>
      </c>
      <c r="J120" s="2">
        <f t="shared" si="16"/>
        <v>1344.2834933607373</v>
      </c>
      <c r="K120" s="2">
        <f t="shared" si="17"/>
        <v>433.2296065906994</v>
      </c>
      <c r="L120" s="2">
        <f t="shared" si="18"/>
        <v>2479.5625567878596</v>
      </c>
      <c r="M120" s="2">
        <f t="shared" si="19"/>
        <v>933.17767289746553</v>
      </c>
      <c r="N120" s="2">
        <f t="shared" si="20"/>
        <v>505.39889509277418</v>
      </c>
    </row>
    <row r="121" spans="1:14" x14ac:dyDescent="0.25">
      <c r="A121" s="1">
        <v>2009</v>
      </c>
      <c r="B121" s="1">
        <v>4</v>
      </c>
      <c r="C121" s="11">
        <f>C120+((C124-C112)/12)</f>
        <v>1753857.6871967036</v>
      </c>
      <c r="D121" s="11">
        <f>D120+((D124-D112)/12)</f>
        <v>1319473.3916096389</v>
      </c>
      <c r="E121" s="11">
        <f>E120+((E124-E112)/12)</f>
        <v>2408775.0153313749</v>
      </c>
      <c r="F121" s="11">
        <f>F120+((F124-F112)/12)</f>
        <v>1733653.9758665171</v>
      </c>
      <c r="G121" s="11">
        <f>G120+((G124-G112)/12)</f>
        <v>1511588.5602406017</v>
      </c>
      <c r="H121" s="1">
        <v>0</v>
      </c>
      <c r="J121" s="2">
        <f t="shared" si="16"/>
        <v>1344.2834933607373</v>
      </c>
      <c r="K121" s="2">
        <f t="shared" si="17"/>
        <v>433.2296065906994</v>
      </c>
      <c r="L121" s="2">
        <f t="shared" si="18"/>
        <v>2479.5625567878596</v>
      </c>
      <c r="M121" s="2">
        <f t="shared" si="19"/>
        <v>933.17767289746553</v>
      </c>
      <c r="N121" s="2">
        <f t="shared" si="20"/>
        <v>505.39889509277418</v>
      </c>
    </row>
    <row r="122" spans="1:14" x14ac:dyDescent="0.25">
      <c r="A122" s="1">
        <v>2009</v>
      </c>
      <c r="B122" s="1">
        <v>5</v>
      </c>
      <c r="C122" s="11">
        <f>C121+((C124-C112)/12)</f>
        <v>1755201.9706900644</v>
      </c>
      <c r="D122" s="11">
        <f>D121+((D124-D112)/12)</f>
        <v>1319906.6212162296</v>
      </c>
      <c r="E122" s="11">
        <f>E121+((E124-E112)/12)</f>
        <v>2411254.5778881628</v>
      </c>
      <c r="F122" s="11">
        <f>F121+((F124-F112)/12)</f>
        <v>1734587.1535394145</v>
      </c>
      <c r="G122" s="11">
        <f>G121+((G124-G112)/12)</f>
        <v>1512093.9591356944</v>
      </c>
      <c r="H122" s="1">
        <v>0</v>
      </c>
      <c r="J122" s="2">
        <f t="shared" si="16"/>
        <v>1344.2834933607373</v>
      </c>
      <c r="K122" s="2">
        <f t="shared" si="17"/>
        <v>433.2296065906994</v>
      </c>
      <c r="L122" s="2">
        <f t="shared" si="18"/>
        <v>2479.5625567878596</v>
      </c>
      <c r="M122" s="2">
        <f t="shared" si="19"/>
        <v>933.17767289746553</v>
      </c>
      <c r="N122" s="2">
        <f t="shared" si="20"/>
        <v>505.39889509277418</v>
      </c>
    </row>
    <row r="123" spans="1:14" x14ac:dyDescent="0.25">
      <c r="A123" s="1">
        <v>2009</v>
      </c>
      <c r="B123" s="1">
        <v>6</v>
      </c>
      <c r="C123" s="11">
        <f>C122+((C124-C112)/12)</f>
        <v>1756546.2541834251</v>
      </c>
      <c r="D123" s="11">
        <f>D122+((D124-D112)/12)</f>
        <v>1320339.8508228203</v>
      </c>
      <c r="E123" s="11">
        <f>E122+((E124-E112)/12)</f>
        <v>2413734.1404449507</v>
      </c>
      <c r="F123" s="11">
        <f>F122+((F124-F112)/12)</f>
        <v>1735520.331212312</v>
      </c>
      <c r="G123" s="11">
        <f>G122+((G124-G112)/12)</f>
        <v>1512599.3580307872</v>
      </c>
      <c r="H123" s="1">
        <v>0</v>
      </c>
      <c r="J123" s="2">
        <f t="shared" si="16"/>
        <v>1344.2834933607373</v>
      </c>
      <c r="K123" s="2">
        <f t="shared" si="17"/>
        <v>433.2296065906994</v>
      </c>
      <c r="L123" s="2">
        <f t="shared" si="18"/>
        <v>2479.5625567878596</v>
      </c>
      <c r="M123" s="2">
        <f t="shared" si="19"/>
        <v>933.17767289746553</v>
      </c>
      <c r="N123" s="2">
        <f t="shared" si="20"/>
        <v>505.39889509277418</v>
      </c>
    </row>
    <row r="124" spans="1:14" x14ac:dyDescent="0.25">
      <c r="A124" s="1">
        <v>2009</v>
      </c>
      <c r="B124" s="1">
        <v>7</v>
      </c>
      <c r="C124" s="11">
        <f>VLOOKUP($A124,'[2]FPL Pop'!$BZ:$CE,2,FALSE)</f>
        <v>1757890.5376767858</v>
      </c>
      <c r="D124" s="11">
        <f>VLOOKUP($A124,'[2]FPL Pop'!$BZ:$CE,3,FALSE)</f>
        <v>1320773.0804294096</v>
      </c>
      <c r="E124" s="11">
        <f>VLOOKUP($A124,'[2]FPL Pop'!$BZ:$CE,4,FALSE)</f>
        <v>2416213.7030017371</v>
      </c>
      <c r="F124" s="11">
        <f>VLOOKUP($A124,'[2]FPL Pop'!$BZ:$CE,5,FALSE)</f>
        <v>1736453.5088852092</v>
      </c>
      <c r="G124" s="11">
        <f>VLOOKUP($A124,'[2]FPL Pop'!$BZ:$CE,6,FALSE)</f>
        <v>1513104.7569258793</v>
      </c>
      <c r="H124" s="1">
        <v>0</v>
      </c>
      <c r="J124" s="2">
        <f t="shared" si="16"/>
        <v>1344.2834933607373</v>
      </c>
      <c r="K124" s="2">
        <f t="shared" si="17"/>
        <v>433.22960658930242</v>
      </c>
      <c r="L124" s="2">
        <f t="shared" si="18"/>
        <v>2479.5625567864627</v>
      </c>
      <c r="M124" s="2">
        <f t="shared" si="19"/>
        <v>933.1776728972327</v>
      </c>
      <c r="N124" s="2">
        <f t="shared" si="20"/>
        <v>505.39889509207569</v>
      </c>
    </row>
    <row r="125" spans="1:14" x14ac:dyDescent="0.25">
      <c r="A125" s="1">
        <v>2009</v>
      </c>
      <c r="B125" s="1">
        <v>8</v>
      </c>
      <c r="C125" s="11">
        <f>C124+((C136-C124)/12)</f>
        <v>1759543.3715663129</v>
      </c>
      <c r="D125" s="11">
        <f>D124+((D136-D124)/12)</f>
        <v>1321386.8130653109</v>
      </c>
      <c r="E125" s="11">
        <f>E124+((E136-E124)/12)</f>
        <v>2419954.6430396475</v>
      </c>
      <c r="F125" s="11">
        <f>F124+((F136-F124)/12)</f>
        <v>1738257.7557616918</v>
      </c>
      <c r="G125" s="11">
        <f>G124+((G136-G124)/12)</f>
        <v>1514253.9013270533</v>
      </c>
      <c r="H125" s="1">
        <v>0</v>
      </c>
      <c r="J125" s="2">
        <f t="shared" si="16"/>
        <v>1652.8338895270135</v>
      </c>
      <c r="K125" s="2">
        <f t="shared" si="17"/>
        <v>613.73263590130955</v>
      </c>
      <c r="L125" s="2">
        <f t="shared" si="18"/>
        <v>3740.9400379103608</v>
      </c>
      <c r="M125" s="2">
        <f t="shared" si="19"/>
        <v>1804.246876482619</v>
      </c>
      <c r="N125" s="2">
        <f t="shared" si="20"/>
        <v>1149.1444011740386</v>
      </c>
    </row>
    <row r="126" spans="1:14" x14ac:dyDescent="0.25">
      <c r="A126" s="1">
        <v>2009</v>
      </c>
      <c r="B126" s="1">
        <v>9</v>
      </c>
      <c r="C126" s="11">
        <f>C125+((C136-C124)/12)</f>
        <v>1761196.2054558399</v>
      </c>
      <c r="D126" s="11">
        <f>D125+((D136-D124)/12)</f>
        <v>1322000.5457012122</v>
      </c>
      <c r="E126" s="11">
        <f>E125+((E136-E124)/12)</f>
        <v>2423695.5830775579</v>
      </c>
      <c r="F126" s="11">
        <f>F125+((F136-F124)/12)</f>
        <v>1740062.0026381745</v>
      </c>
      <c r="G126" s="11">
        <f>G125+((G136-G124)/12)</f>
        <v>1515403.0457282274</v>
      </c>
      <c r="H126" s="1">
        <v>0</v>
      </c>
      <c r="J126" s="2">
        <f t="shared" si="16"/>
        <v>1652.8338895270135</v>
      </c>
      <c r="K126" s="2">
        <f t="shared" si="17"/>
        <v>613.73263590130955</v>
      </c>
      <c r="L126" s="2">
        <f t="shared" si="18"/>
        <v>3740.9400379103608</v>
      </c>
      <c r="M126" s="2">
        <f t="shared" si="19"/>
        <v>1804.246876482619</v>
      </c>
      <c r="N126" s="2">
        <f t="shared" si="20"/>
        <v>1149.1444011740386</v>
      </c>
    </row>
    <row r="127" spans="1:14" x14ac:dyDescent="0.25">
      <c r="A127" s="1">
        <v>2009</v>
      </c>
      <c r="B127" s="1">
        <v>10</v>
      </c>
      <c r="C127" s="11">
        <f>C126+((C136-C124)/12)</f>
        <v>1762849.0393453669</v>
      </c>
      <c r="D127" s="11">
        <f>D126+((D136-D124)/12)</f>
        <v>1322614.2783371136</v>
      </c>
      <c r="E127" s="11">
        <f>E126+((E136-E124)/12)</f>
        <v>2427436.5231154682</v>
      </c>
      <c r="F127" s="11">
        <f>F126+((F136-F124)/12)</f>
        <v>1741866.2495146571</v>
      </c>
      <c r="G127" s="11">
        <f>G126+((G136-G124)/12)</f>
        <v>1516552.1901294014</v>
      </c>
      <c r="H127" s="1">
        <v>0</v>
      </c>
      <c r="J127" s="2">
        <f t="shared" si="16"/>
        <v>1652.8338895270135</v>
      </c>
      <c r="K127" s="2">
        <f t="shared" si="17"/>
        <v>613.73263590130955</v>
      </c>
      <c r="L127" s="2">
        <f t="shared" si="18"/>
        <v>3740.9400379103608</v>
      </c>
      <c r="M127" s="2">
        <f t="shared" si="19"/>
        <v>1804.246876482619</v>
      </c>
      <c r="N127" s="2">
        <f t="shared" si="20"/>
        <v>1149.1444011740386</v>
      </c>
    </row>
    <row r="128" spans="1:14" x14ac:dyDescent="0.25">
      <c r="A128" s="1">
        <v>2009</v>
      </c>
      <c r="B128" s="1">
        <v>11</v>
      </c>
      <c r="C128" s="11">
        <f>C127+((C136-C124)/12)</f>
        <v>1764501.8732348939</v>
      </c>
      <c r="D128" s="11">
        <f>D127+((D136-D124)/12)</f>
        <v>1323228.0109730149</v>
      </c>
      <c r="E128" s="11">
        <f>E127+((E136-E124)/12)</f>
        <v>2431177.4631533786</v>
      </c>
      <c r="F128" s="11">
        <f>F127+((F136-F124)/12)</f>
        <v>1743670.4963911397</v>
      </c>
      <c r="G128" s="11">
        <f>G127+((G136-G124)/12)</f>
        <v>1517701.3345305754</v>
      </c>
      <c r="H128" s="1">
        <v>0</v>
      </c>
      <c r="J128" s="2">
        <f t="shared" si="16"/>
        <v>1652.8338895270135</v>
      </c>
      <c r="K128" s="2">
        <f t="shared" si="17"/>
        <v>613.73263590130955</v>
      </c>
      <c r="L128" s="2">
        <f t="shared" si="18"/>
        <v>3740.9400379103608</v>
      </c>
      <c r="M128" s="2">
        <f t="shared" si="19"/>
        <v>1804.246876482619</v>
      </c>
      <c r="N128" s="2">
        <f t="shared" si="20"/>
        <v>1149.1444011740386</v>
      </c>
    </row>
    <row r="129" spans="1:14" x14ac:dyDescent="0.25">
      <c r="A129" s="1">
        <v>2009</v>
      </c>
      <c r="B129" s="1">
        <v>12</v>
      </c>
      <c r="C129" s="11">
        <f>C128+((C136-C124)/12)</f>
        <v>1766154.7071244209</v>
      </c>
      <c r="D129" s="11">
        <f>D128+((D136-D124)/12)</f>
        <v>1323841.7436089162</v>
      </c>
      <c r="E129" s="11">
        <f>E128+((E136-E124)/12)</f>
        <v>2434918.4031912889</v>
      </c>
      <c r="F129" s="11">
        <f>F128+((F136-F124)/12)</f>
        <v>1745474.7432676223</v>
      </c>
      <c r="G129" s="11">
        <f>G128+((G136-G124)/12)</f>
        <v>1518850.4789317495</v>
      </c>
      <c r="H129" s="1">
        <v>0</v>
      </c>
      <c r="J129" s="2">
        <f t="shared" si="16"/>
        <v>1652.8338895270135</v>
      </c>
      <c r="K129" s="2">
        <f t="shared" si="17"/>
        <v>613.73263590130955</v>
      </c>
      <c r="L129" s="2">
        <f t="shared" si="18"/>
        <v>3740.9400379103608</v>
      </c>
      <c r="M129" s="2">
        <f t="shared" si="19"/>
        <v>1804.246876482619</v>
      </c>
      <c r="N129" s="2">
        <f t="shared" si="20"/>
        <v>1149.1444011740386</v>
      </c>
    </row>
    <row r="130" spans="1:14" x14ac:dyDescent="0.25">
      <c r="A130" s="1">
        <v>2010</v>
      </c>
      <c r="B130" s="1">
        <v>1</v>
      </c>
      <c r="C130" s="11">
        <f>C129+((C136-C124)/12)</f>
        <v>1767807.5410139479</v>
      </c>
      <c r="D130" s="11">
        <f>D129+((D136-D124)/12)</f>
        <v>1324455.4762448175</v>
      </c>
      <c r="E130" s="11">
        <f>E129+((E136-E124)/12)</f>
        <v>2438659.3432291993</v>
      </c>
      <c r="F130" s="11">
        <f>F129+((F136-F124)/12)</f>
        <v>1747278.9901441049</v>
      </c>
      <c r="G130" s="11">
        <f>G129+((G136-G124)/12)</f>
        <v>1519999.6233329235</v>
      </c>
      <c r="H130" s="1">
        <v>0</v>
      </c>
      <c r="J130" s="2">
        <f t="shared" si="16"/>
        <v>1652.8338895270135</v>
      </c>
      <c r="K130" s="2">
        <f t="shared" si="17"/>
        <v>613.73263590130955</v>
      </c>
      <c r="L130" s="2">
        <f t="shared" si="18"/>
        <v>3740.9400379103608</v>
      </c>
      <c r="M130" s="2">
        <f t="shared" si="19"/>
        <v>1804.246876482619</v>
      </c>
      <c r="N130" s="2">
        <f t="shared" si="20"/>
        <v>1149.1444011740386</v>
      </c>
    </row>
    <row r="131" spans="1:14" x14ac:dyDescent="0.25">
      <c r="A131" s="1">
        <v>2010</v>
      </c>
      <c r="B131" s="1">
        <v>2</v>
      </c>
      <c r="C131" s="11">
        <f>C130+((C136-C124)/12)</f>
        <v>1769460.3749034749</v>
      </c>
      <c r="D131" s="11">
        <f>D130+((D136-D124)/12)</f>
        <v>1325069.2088807188</v>
      </c>
      <c r="E131" s="11">
        <f>E130+((E136-E124)/12)</f>
        <v>2442400.2832671097</v>
      </c>
      <c r="F131" s="11">
        <f>F130+((F136-F124)/12)</f>
        <v>1749083.2370205875</v>
      </c>
      <c r="G131" s="11">
        <f>G130+((G136-G124)/12)</f>
        <v>1521148.7677340975</v>
      </c>
      <c r="H131" s="1">
        <v>0</v>
      </c>
      <c r="J131" s="2">
        <f t="shared" si="16"/>
        <v>1652.8338895270135</v>
      </c>
      <c r="K131" s="2">
        <f t="shared" si="17"/>
        <v>613.73263590130955</v>
      </c>
      <c r="L131" s="2">
        <f t="shared" si="18"/>
        <v>3740.9400379103608</v>
      </c>
      <c r="M131" s="2">
        <f t="shared" si="19"/>
        <v>1804.246876482619</v>
      </c>
      <c r="N131" s="2">
        <f t="shared" si="20"/>
        <v>1149.1444011740386</v>
      </c>
    </row>
    <row r="132" spans="1:14" x14ac:dyDescent="0.25">
      <c r="A132" s="1">
        <v>2010</v>
      </c>
      <c r="B132" s="1">
        <v>3</v>
      </c>
      <c r="C132" s="11">
        <f>C131+((C136-C124)/12)</f>
        <v>1771113.2087930019</v>
      </c>
      <c r="D132" s="11">
        <f>D131+((D136-D124)/12)</f>
        <v>1325682.9415166201</v>
      </c>
      <c r="E132" s="11">
        <f>E131+((E136-E124)/12)</f>
        <v>2446141.22330502</v>
      </c>
      <c r="F132" s="11">
        <f>F131+((F136-F124)/12)</f>
        <v>1750887.4838970702</v>
      </c>
      <c r="G132" s="11">
        <f>G131+((G136-G124)/12)</f>
        <v>1522297.9121352716</v>
      </c>
      <c r="H132" s="1">
        <v>0</v>
      </c>
      <c r="J132" s="2">
        <f t="shared" si="16"/>
        <v>1652.8338895270135</v>
      </c>
      <c r="K132" s="2">
        <f t="shared" si="17"/>
        <v>613.73263590130955</v>
      </c>
      <c r="L132" s="2">
        <f t="shared" si="18"/>
        <v>3740.9400379103608</v>
      </c>
      <c r="M132" s="2">
        <f t="shared" si="19"/>
        <v>1804.246876482619</v>
      </c>
      <c r="N132" s="2">
        <f t="shared" si="20"/>
        <v>1149.1444011740386</v>
      </c>
    </row>
    <row r="133" spans="1:14" x14ac:dyDescent="0.25">
      <c r="A133" s="1">
        <v>2010</v>
      </c>
      <c r="B133" s="1">
        <v>4</v>
      </c>
      <c r="C133" s="11">
        <f>C132+((C136-C124)/12)</f>
        <v>1772766.042682529</v>
      </c>
      <c r="D133" s="11">
        <f>D132+((D136-D124)/12)</f>
        <v>1326296.6741525214</v>
      </c>
      <c r="E133" s="11">
        <f>E132+((E136-E124)/12)</f>
        <v>2449882.1633429304</v>
      </c>
      <c r="F133" s="11">
        <f>F132+((F136-F124)/12)</f>
        <v>1752691.7307735528</v>
      </c>
      <c r="G133" s="11">
        <f>G132+((G136-G124)/12)</f>
        <v>1523447.0565364456</v>
      </c>
      <c r="H133" s="1">
        <v>0</v>
      </c>
      <c r="J133" s="2">
        <f t="shared" si="16"/>
        <v>1652.8338895270135</v>
      </c>
      <c r="K133" s="2">
        <f t="shared" si="17"/>
        <v>613.73263590130955</v>
      </c>
      <c r="L133" s="2">
        <f t="shared" si="18"/>
        <v>3740.9400379103608</v>
      </c>
      <c r="M133" s="2">
        <f t="shared" si="19"/>
        <v>1804.246876482619</v>
      </c>
      <c r="N133" s="2">
        <f t="shared" si="20"/>
        <v>1149.1444011740386</v>
      </c>
    </row>
    <row r="134" spans="1:14" x14ac:dyDescent="0.25">
      <c r="A134" s="1">
        <v>2010</v>
      </c>
      <c r="B134" s="1">
        <v>5</v>
      </c>
      <c r="C134" s="11">
        <f>C133+((C136-C124)/12)</f>
        <v>1774418.876572056</v>
      </c>
      <c r="D134" s="11">
        <f>D133+((D136-D124)/12)</f>
        <v>1326910.4067884227</v>
      </c>
      <c r="E134" s="11">
        <f>E133+((E136-E124)/12)</f>
        <v>2453623.1033808407</v>
      </c>
      <c r="F134" s="11">
        <f>F133+((F136-F124)/12)</f>
        <v>1754495.9776500354</v>
      </c>
      <c r="G134" s="11">
        <f>G133+((G136-G124)/12)</f>
        <v>1524596.2009376197</v>
      </c>
      <c r="H134" s="1">
        <v>0</v>
      </c>
      <c r="J134" s="2">
        <f t="shared" si="16"/>
        <v>1652.8338895270135</v>
      </c>
      <c r="K134" s="2">
        <f t="shared" si="17"/>
        <v>613.73263590130955</v>
      </c>
      <c r="L134" s="2">
        <f t="shared" si="18"/>
        <v>3740.9400379103608</v>
      </c>
      <c r="M134" s="2">
        <f t="shared" si="19"/>
        <v>1804.246876482619</v>
      </c>
      <c r="N134" s="2">
        <f t="shared" si="20"/>
        <v>1149.1444011740386</v>
      </c>
    </row>
    <row r="135" spans="1:14" x14ac:dyDescent="0.25">
      <c r="A135" s="1">
        <v>2010</v>
      </c>
      <c r="B135" s="1">
        <v>6</v>
      </c>
      <c r="C135" s="11">
        <f>C134+((C136-C124)/12)</f>
        <v>1776071.710461583</v>
      </c>
      <c r="D135" s="11">
        <f>D134+((D136-D124)/12)</f>
        <v>1327524.139424324</v>
      </c>
      <c r="E135" s="11">
        <f>E134+((E136-E124)/12)</f>
        <v>2457364.0434187511</v>
      </c>
      <c r="F135" s="11">
        <f>F134+((F136-F124)/12)</f>
        <v>1756300.224526518</v>
      </c>
      <c r="G135" s="11">
        <f>G134+((G136-G124)/12)</f>
        <v>1525745.3453387937</v>
      </c>
      <c r="H135" s="1">
        <v>0</v>
      </c>
      <c r="J135" s="2">
        <f t="shared" si="16"/>
        <v>1652.8338895270135</v>
      </c>
      <c r="K135" s="2">
        <f t="shared" si="17"/>
        <v>613.73263590130955</v>
      </c>
      <c r="L135" s="2">
        <f t="shared" si="18"/>
        <v>3740.9400379103608</v>
      </c>
      <c r="M135" s="2">
        <f t="shared" si="19"/>
        <v>1804.246876482619</v>
      </c>
      <c r="N135" s="2">
        <f t="shared" si="20"/>
        <v>1149.1444011740386</v>
      </c>
    </row>
    <row r="136" spans="1:14" x14ac:dyDescent="0.25">
      <c r="A136" s="1">
        <v>2010</v>
      </c>
      <c r="B136" s="1">
        <v>7</v>
      </c>
      <c r="C136" s="11">
        <f>VLOOKUP($A136,'[2]FPL Pop'!$BZ:$CE,2,FALSE)</f>
        <v>1777724.5443511107</v>
      </c>
      <c r="D136" s="11">
        <f>VLOOKUP($A136,'[2]FPL Pop'!$BZ:$CE,3,FALSE)</f>
        <v>1328137.8720602239</v>
      </c>
      <c r="E136" s="11">
        <f>VLOOKUP($A136,'[2]FPL Pop'!$BZ:$CE,4,FALSE)</f>
        <v>2461104.9834566615</v>
      </c>
      <c r="F136" s="11">
        <f>VLOOKUP($A136,'[2]FPL Pop'!$BZ:$CE,5,FALSE)</f>
        <v>1758104.4714030016</v>
      </c>
      <c r="G136" s="11">
        <f>VLOOKUP($A136,'[2]FPL Pop'!$BZ:$CE,6,FALSE)</f>
        <v>1526894.4897399687</v>
      </c>
      <c r="H136" s="1">
        <v>0</v>
      </c>
      <c r="J136" s="2">
        <f t="shared" si="16"/>
        <v>1652.833889527712</v>
      </c>
      <c r="K136" s="2">
        <f t="shared" si="17"/>
        <v>613.73263589991257</v>
      </c>
      <c r="L136" s="2">
        <f t="shared" si="18"/>
        <v>3740.9400379103608</v>
      </c>
      <c r="M136" s="2">
        <f t="shared" si="19"/>
        <v>1804.2468764835503</v>
      </c>
      <c r="N136" s="2">
        <f t="shared" si="20"/>
        <v>1149.14440117497</v>
      </c>
    </row>
    <row r="137" spans="1:14" x14ac:dyDescent="0.25">
      <c r="A137" s="1">
        <v>2010</v>
      </c>
      <c r="B137" s="1">
        <v>8</v>
      </c>
      <c r="C137" s="11">
        <f>C136+((C148-C136)/12)</f>
        <v>1779128.0212907426</v>
      </c>
      <c r="D137" s="11">
        <f>D136+((D148-D136)/12)</f>
        <v>1328714.6445976752</v>
      </c>
      <c r="E137" s="11">
        <f>E136+((E148-E136)/12)</f>
        <v>2465642.1099505262</v>
      </c>
      <c r="F137" s="11">
        <f>F136+((F148-F136)/12)</f>
        <v>1760759.8067033689</v>
      </c>
      <c r="G137" s="11">
        <f>G136+((G148-G136)/12)</f>
        <v>1528341.4788943958</v>
      </c>
      <c r="H137" s="1">
        <v>0</v>
      </c>
      <c r="J137" s="2">
        <f t="shared" si="16"/>
        <v>1403.4769396318588</v>
      </c>
      <c r="K137" s="2">
        <f t="shared" si="17"/>
        <v>576.77253745123744</v>
      </c>
      <c r="L137" s="2">
        <f t="shared" si="18"/>
        <v>4537.1264938646927</v>
      </c>
      <c r="M137" s="2">
        <f t="shared" si="19"/>
        <v>2655.3353003673255</v>
      </c>
      <c r="N137" s="2">
        <f t="shared" si="20"/>
        <v>1446.9891544270795</v>
      </c>
    </row>
    <row r="138" spans="1:14" x14ac:dyDescent="0.25">
      <c r="A138" s="1">
        <v>2010</v>
      </c>
      <c r="B138" s="1">
        <v>9</v>
      </c>
      <c r="C138" s="11">
        <f>C137+((C148-C136)/12)</f>
        <v>1780531.4982303744</v>
      </c>
      <c r="D138" s="11">
        <f>D137+((D148-D136)/12)</f>
        <v>1329291.4171351264</v>
      </c>
      <c r="E138" s="11">
        <f>E137+((E148-E136)/12)</f>
        <v>2470179.2364443908</v>
      </c>
      <c r="F138" s="11">
        <f>F137+((F148-F136)/12)</f>
        <v>1763415.1420037362</v>
      </c>
      <c r="G138" s="11">
        <f>G137+((G148-G136)/12)</f>
        <v>1529788.4680488226</v>
      </c>
      <c r="H138" s="1">
        <v>0</v>
      </c>
      <c r="J138" s="2">
        <f t="shared" si="16"/>
        <v>1403.4769396318588</v>
      </c>
      <c r="K138" s="2">
        <f t="shared" si="17"/>
        <v>576.77253745123744</v>
      </c>
      <c r="L138" s="2">
        <f t="shared" si="18"/>
        <v>4537.1264938646927</v>
      </c>
      <c r="M138" s="2">
        <f t="shared" si="19"/>
        <v>2655.3353003673255</v>
      </c>
      <c r="N138" s="2">
        <f t="shared" si="20"/>
        <v>1446.9891544268467</v>
      </c>
    </row>
    <row r="139" spans="1:14" x14ac:dyDescent="0.25">
      <c r="A139" s="1">
        <v>2010</v>
      </c>
      <c r="B139" s="1">
        <v>10</v>
      </c>
      <c r="C139" s="11">
        <f>C138+((C148-C136)/12)</f>
        <v>1781934.9751700063</v>
      </c>
      <c r="D139" s="11">
        <f>D138+((D148-D136)/12)</f>
        <v>1329868.1896725777</v>
      </c>
      <c r="E139" s="11">
        <f>E138+((E148-E136)/12)</f>
        <v>2474716.3629382555</v>
      </c>
      <c r="F139" s="11">
        <f>F138+((F148-F136)/12)</f>
        <v>1766070.4773041036</v>
      </c>
      <c r="G139" s="11">
        <f>G138+((G148-G136)/12)</f>
        <v>1531235.4572032494</v>
      </c>
      <c r="H139" s="1">
        <v>0</v>
      </c>
      <c r="J139" s="2">
        <f t="shared" si="16"/>
        <v>1403.4769396318588</v>
      </c>
      <c r="K139" s="2">
        <f t="shared" si="17"/>
        <v>576.77253745123744</v>
      </c>
      <c r="L139" s="2">
        <f t="shared" si="18"/>
        <v>4537.1264938646927</v>
      </c>
      <c r="M139" s="2">
        <f t="shared" si="19"/>
        <v>2655.3353003673255</v>
      </c>
      <c r="N139" s="2">
        <f t="shared" si="20"/>
        <v>1446.9891544268467</v>
      </c>
    </row>
    <row r="140" spans="1:14" x14ac:dyDescent="0.25">
      <c r="A140" s="1">
        <v>2010</v>
      </c>
      <c r="B140" s="1">
        <v>11</v>
      </c>
      <c r="C140" s="11">
        <f>C139+((C148-C136)/12)</f>
        <v>1783338.4521096381</v>
      </c>
      <c r="D140" s="11">
        <f>D139+((D148-D136)/12)</f>
        <v>1330444.9622100289</v>
      </c>
      <c r="E140" s="11">
        <f>E139+((E148-E136)/12)</f>
        <v>2479253.4894321202</v>
      </c>
      <c r="F140" s="11">
        <f>F139+((F148-F136)/12)</f>
        <v>1768725.8126044709</v>
      </c>
      <c r="G140" s="11">
        <f>G139+((G148-G136)/12)</f>
        <v>1532682.4463576763</v>
      </c>
      <c r="H140" s="1">
        <v>0</v>
      </c>
      <c r="J140" s="2">
        <f t="shared" si="16"/>
        <v>1403.4769396318588</v>
      </c>
      <c r="K140" s="2">
        <f t="shared" si="17"/>
        <v>576.77253745123744</v>
      </c>
      <c r="L140" s="2">
        <f t="shared" si="18"/>
        <v>4537.1264938646927</v>
      </c>
      <c r="M140" s="2">
        <f t="shared" si="19"/>
        <v>2655.3353003673255</v>
      </c>
      <c r="N140" s="2">
        <f t="shared" si="20"/>
        <v>1446.9891544268467</v>
      </c>
    </row>
    <row r="141" spans="1:14" x14ac:dyDescent="0.25">
      <c r="A141" s="1">
        <v>2010</v>
      </c>
      <c r="B141" s="1">
        <v>12</v>
      </c>
      <c r="C141" s="11">
        <f>C140+((C148-C136)/12)</f>
        <v>1784741.92904927</v>
      </c>
      <c r="D141" s="11">
        <f>D140+((D148-D136)/12)</f>
        <v>1331021.7347474801</v>
      </c>
      <c r="E141" s="11">
        <f>E140+((E148-E136)/12)</f>
        <v>2483790.6159259849</v>
      </c>
      <c r="F141" s="11">
        <f>F140+((F148-F136)/12)</f>
        <v>1771381.1479048382</v>
      </c>
      <c r="G141" s="11">
        <f>G140+((G148-G136)/12)</f>
        <v>1534129.4355121031</v>
      </c>
      <c r="H141" s="1">
        <v>0</v>
      </c>
      <c r="J141" s="2">
        <f t="shared" si="16"/>
        <v>1403.4769396318588</v>
      </c>
      <c r="K141" s="2">
        <f t="shared" si="17"/>
        <v>576.77253745123744</v>
      </c>
      <c r="L141" s="2">
        <f t="shared" si="18"/>
        <v>4537.1264938646927</v>
      </c>
      <c r="M141" s="2">
        <f t="shared" si="19"/>
        <v>2655.3353003673255</v>
      </c>
      <c r="N141" s="2">
        <f t="shared" si="20"/>
        <v>1446.9891544268467</v>
      </c>
    </row>
    <row r="142" spans="1:14" x14ac:dyDescent="0.25">
      <c r="A142" s="1">
        <v>2011</v>
      </c>
      <c r="B142" s="1">
        <v>1</v>
      </c>
      <c r="C142" s="11">
        <f>C141+((C148-C136)/12)</f>
        <v>1786145.4059889019</v>
      </c>
      <c r="D142" s="11">
        <f>D141+((D148-D136)/12)</f>
        <v>1331598.5072849314</v>
      </c>
      <c r="E142" s="11">
        <f>E141+((E148-E136)/12)</f>
        <v>2488327.7424198496</v>
      </c>
      <c r="F142" s="11">
        <f>F141+((F148-F136)/12)</f>
        <v>1774036.4832052055</v>
      </c>
      <c r="G142" s="11">
        <f>G141+((G148-G136)/12)</f>
        <v>1535576.42466653</v>
      </c>
      <c r="H142" s="1">
        <v>0</v>
      </c>
      <c r="J142" s="2">
        <f t="shared" si="16"/>
        <v>1403.4769396318588</v>
      </c>
      <c r="K142" s="2">
        <f t="shared" si="17"/>
        <v>576.77253745123744</v>
      </c>
      <c r="L142" s="2">
        <f t="shared" si="18"/>
        <v>4537.1264938646927</v>
      </c>
      <c r="M142" s="2">
        <f t="shared" si="19"/>
        <v>2655.3353003673255</v>
      </c>
      <c r="N142" s="2">
        <f t="shared" si="20"/>
        <v>1446.9891544268467</v>
      </c>
    </row>
    <row r="143" spans="1:14" x14ac:dyDescent="0.25">
      <c r="A143" s="1">
        <v>2011</v>
      </c>
      <c r="B143" s="1">
        <v>2</v>
      </c>
      <c r="C143" s="11">
        <f>C142+((C148-C136)/12)</f>
        <v>1787548.8829285337</v>
      </c>
      <c r="D143" s="11">
        <f>D142+((D148-D136)/12)</f>
        <v>1332175.2798223826</v>
      </c>
      <c r="E143" s="11">
        <f>E142+((E148-E136)/12)</f>
        <v>2492864.8689137143</v>
      </c>
      <c r="F143" s="11">
        <f>F142+((F148-F136)/12)</f>
        <v>1776691.8185055729</v>
      </c>
      <c r="G143" s="11">
        <f>G142+((G148-G136)/12)</f>
        <v>1537023.4138209568</v>
      </c>
      <c r="H143" s="1">
        <v>0</v>
      </c>
      <c r="J143" s="2">
        <f t="shared" si="16"/>
        <v>1403.4769396318588</v>
      </c>
      <c r="K143" s="2">
        <f t="shared" si="17"/>
        <v>576.77253745123744</v>
      </c>
      <c r="L143" s="2">
        <f t="shared" si="18"/>
        <v>4537.1264938646927</v>
      </c>
      <c r="M143" s="2">
        <f t="shared" si="19"/>
        <v>2655.3353003673255</v>
      </c>
      <c r="N143" s="2">
        <f t="shared" si="20"/>
        <v>1446.9891544268467</v>
      </c>
    </row>
    <row r="144" spans="1:14" x14ac:dyDescent="0.25">
      <c r="A144" s="1">
        <v>2011</v>
      </c>
      <c r="B144" s="1">
        <v>3</v>
      </c>
      <c r="C144" s="11">
        <f>C143+((C148-C136)/12)</f>
        <v>1788952.3598681656</v>
      </c>
      <c r="D144" s="11">
        <f>D143+((D148-D136)/12)</f>
        <v>1332752.0523598338</v>
      </c>
      <c r="E144" s="11">
        <f>E143+((E148-E136)/12)</f>
        <v>2497401.995407579</v>
      </c>
      <c r="F144" s="11">
        <f>F143+((F148-F136)/12)</f>
        <v>1779347.1538059402</v>
      </c>
      <c r="G144" s="11">
        <f>G143+((G148-G136)/12)</f>
        <v>1538470.4029753837</v>
      </c>
      <c r="H144" s="1">
        <v>0</v>
      </c>
      <c r="J144" s="2">
        <f t="shared" si="16"/>
        <v>1403.4769396318588</v>
      </c>
      <c r="K144" s="2">
        <f t="shared" si="17"/>
        <v>576.77253745123744</v>
      </c>
      <c r="L144" s="2">
        <f t="shared" si="18"/>
        <v>4537.1264938646927</v>
      </c>
      <c r="M144" s="2">
        <f t="shared" si="19"/>
        <v>2655.3353003673255</v>
      </c>
      <c r="N144" s="2">
        <f t="shared" si="20"/>
        <v>1446.9891544268467</v>
      </c>
    </row>
    <row r="145" spans="1:14" x14ac:dyDescent="0.25">
      <c r="A145" s="1">
        <v>2011</v>
      </c>
      <c r="B145" s="1">
        <v>4</v>
      </c>
      <c r="C145" s="11">
        <f>C144+((C148-C136)/12)</f>
        <v>1790355.8368077974</v>
      </c>
      <c r="D145" s="11">
        <f>D144+((D148-D136)/12)</f>
        <v>1333328.8248972851</v>
      </c>
      <c r="E145" s="11">
        <f>E144+((E148-E136)/12)</f>
        <v>2501939.1219014437</v>
      </c>
      <c r="F145" s="11">
        <f>F144+((F148-F136)/12)</f>
        <v>1782002.4891063075</v>
      </c>
      <c r="G145" s="11">
        <f>G144+((G148-G136)/12)</f>
        <v>1539917.3921298105</v>
      </c>
      <c r="H145" s="1">
        <v>0</v>
      </c>
      <c r="J145" s="2">
        <f t="shared" si="16"/>
        <v>1403.4769396318588</v>
      </c>
      <c r="K145" s="2">
        <f t="shared" si="17"/>
        <v>576.77253745123744</v>
      </c>
      <c r="L145" s="2">
        <f t="shared" si="18"/>
        <v>4537.1264938646927</v>
      </c>
      <c r="M145" s="2">
        <f t="shared" si="19"/>
        <v>2655.3353003673255</v>
      </c>
      <c r="N145" s="2">
        <f t="shared" si="20"/>
        <v>1446.9891544268467</v>
      </c>
    </row>
    <row r="146" spans="1:14" x14ac:dyDescent="0.25">
      <c r="A146" s="1">
        <v>2011</v>
      </c>
      <c r="B146" s="1">
        <v>5</v>
      </c>
      <c r="C146" s="11">
        <f>C145+((C148-C136)/12)</f>
        <v>1791759.3137474293</v>
      </c>
      <c r="D146" s="11">
        <f>D145+((D148-D136)/12)</f>
        <v>1333905.5974347363</v>
      </c>
      <c r="E146" s="11">
        <f>E145+((E148-E136)/12)</f>
        <v>2506476.2483953084</v>
      </c>
      <c r="F146" s="11">
        <f>F145+((F148-F136)/12)</f>
        <v>1784657.8244066748</v>
      </c>
      <c r="G146" s="11">
        <f>G145+((G148-G136)/12)</f>
        <v>1541364.3812842374</v>
      </c>
      <c r="H146" s="1">
        <v>0</v>
      </c>
      <c r="J146" s="2">
        <f t="shared" si="16"/>
        <v>1403.4769396318588</v>
      </c>
      <c r="K146" s="2">
        <f t="shared" si="17"/>
        <v>576.77253745123744</v>
      </c>
      <c r="L146" s="2">
        <f t="shared" si="18"/>
        <v>4537.1264938646927</v>
      </c>
      <c r="M146" s="2">
        <f t="shared" si="19"/>
        <v>2655.3353003673255</v>
      </c>
      <c r="N146" s="2">
        <f t="shared" si="20"/>
        <v>1446.9891544268467</v>
      </c>
    </row>
    <row r="147" spans="1:14" x14ac:dyDescent="0.25">
      <c r="A147" s="1">
        <v>2011</v>
      </c>
      <c r="B147" s="1">
        <v>6</v>
      </c>
      <c r="C147" s="11">
        <f>C146+((C148-C136)/12)</f>
        <v>1793162.7906870611</v>
      </c>
      <c r="D147" s="11">
        <f>D146+((D148-D136)/12)</f>
        <v>1334482.3699721876</v>
      </c>
      <c r="E147" s="11">
        <f>E146+((E148-E136)/12)</f>
        <v>2511013.3748891731</v>
      </c>
      <c r="F147" s="11">
        <f>F146+((F148-F136)/12)</f>
        <v>1787313.1597070422</v>
      </c>
      <c r="G147" s="11">
        <f>G146+((G148-G136)/12)</f>
        <v>1542811.3704386642</v>
      </c>
      <c r="H147" s="1">
        <v>0</v>
      </c>
      <c r="J147" s="2">
        <f t="shared" si="16"/>
        <v>1403.4769396318588</v>
      </c>
      <c r="K147" s="2">
        <f t="shared" si="17"/>
        <v>576.77253745123744</v>
      </c>
      <c r="L147" s="2">
        <f t="shared" si="18"/>
        <v>4537.1264938646927</v>
      </c>
      <c r="M147" s="2">
        <f t="shared" si="19"/>
        <v>2655.3353003673255</v>
      </c>
      <c r="N147" s="2">
        <f t="shared" si="20"/>
        <v>1446.9891544268467</v>
      </c>
    </row>
    <row r="148" spans="1:14" x14ac:dyDescent="0.25">
      <c r="A148" s="1">
        <v>2011</v>
      </c>
      <c r="B148" s="1">
        <v>7</v>
      </c>
      <c r="C148" s="11">
        <f>VLOOKUP($A148,'[2]FPL Pop'!$BZ:$CE,2,FALSE)</f>
        <v>1794566.2676266939</v>
      </c>
      <c r="D148" s="11">
        <f>VLOOKUP($A148,'[2]FPL Pop'!$BZ:$CE,3,FALSE)</f>
        <v>1335059.1425096388</v>
      </c>
      <c r="E148" s="11">
        <f>VLOOKUP($A148,'[2]FPL Pop'!$BZ:$CE,4,FALSE)</f>
        <v>2515550.5013830401</v>
      </c>
      <c r="F148" s="11">
        <f>VLOOKUP($A148,'[2]FPL Pop'!$BZ:$CE,5,FALSE)</f>
        <v>1789968.4950074088</v>
      </c>
      <c r="G148" s="11">
        <f>VLOOKUP($A148,'[2]FPL Pop'!$BZ:$CE,6,FALSE)</f>
        <v>1544258.3595930922</v>
      </c>
      <c r="H148" s="1">
        <v>0</v>
      </c>
      <c r="J148" s="2">
        <f t="shared" si="16"/>
        <v>1403.4769396327902</v>
      </c>
      <c r="K148" s="2">
        <f t="shared" si="17"/>
        <v>576.77253745123744</v>
      </c>
      <c r="L148" s="2">
        <f t="shared" si="18"/>
        <v>4537.1264938670211</v>
      </c>
      <c r="M148" s="2">
        <f t="shared" si="19"/>
        <v>2655.3353003666271</v>
      </c>
      <c r="N148" s="2">
        <f t="shared" si="20"/>
        <v>1446.9891544280108</v>
      </c>
    </row>
    <row r="149" spans="1:14" x14ac:dyDescent="0.25">
      <c r="A149" s="1">
        <v>2011</v>
      </c>
      <c r="B149" s="1">
        <v>8</v>
      </c>
      <c r="C149" s="11">
        <f>C148+((C160-C148)/12)</f>
        <v>1796401.8463286182</v>
      </c>
      <c r="D149" s="11">
        <f>D148+((D160-D148)/12)</f>
        <v>1335896.8806637761</v>
      </c>
      <c r="E149" s="11">
        <f>E148+((E160-E148)/12)</f>
        <v>2518357.4261086839</v>
      </c>
      <c r="F149" s="11">
        <f>F148+((F160-F148)/12)</f>
        <v>1792219.604492656</v>
      </c>
      <c r="G149" s="11">
        <f>G148+((G160-G148)/12)</f>
        <v>1546254.6719196395</v>
      </c>
      <c r="H149" s="1">
        <v>0</v>
      </c>
      <c r="J149" s="2">
        <f t="shared" si="16"/>
        <v>1835.5787019242998</v>
      </c>
      <c r="K149" s="2">
        <f t="shared" si="17"/>
        <v>837.73815413727425</v>
      </c>
      <c r="L149" s="2">
        <f t="shared" si="18"/>
        <v>2806.9247256438248</v>
      </c>
      <c r="M149" s="2">
        <f t="shared" si="19"/>
        <v>2251.1094852471724</v>
      </c>
      <c r="N149" s="2">
        <f t="shared" si="20"/>
        <v>1996.3123265472241</v>
      </c>
    </row>
    <row r="150" spans="1:14" x14ac:dyDescent="0.25">
      <c r="A150" s="1">
        <v>2011</v>
      </c>
      <c r="B150" s="1">
        <v>9</v>
      </c>
      <c r="C150" s="11">
        <f>C149+((C160-C148)/12)</f>
        <v>1798237.4250305425</v>
      </c>
      <c r="D150" s="11">
        <f>D149+((D160-D148)/12)</f>
        <v>1336734.6188179133</v>
      </c>
      <c r="E150" s="11">
        <f>E149+((E160-E148)/12)</f>
        <v>2521164.3508343277</v>
      </c>
      <c r="F150" s="11">
        <f>F149+((F160-F148)/12)</f>
        <v>1794470.7139779031</v>
      </c>
      <c r="G150" s="11">
        <f>G149+((G160-G148)/12)</f>
        <v>1548250.9842461867</v>
      </c>
      <c r="H150" s="1">
        <v>0</v>
      </c>
      <c r="J150" s="2">
        <f t="shared" si="16"/>
        <v>1835.5787019242998</v>
      </c>
      <c r="K150" s="2">
        <f t="shared" si="17"/>
        <v>837.73815413727425</v>
      </c>
      <c r="L150" s="2">
        <f t="shared" si="18"/>
        <v>2806.9247256438248</v>
      </c>
      <c r="M150" s="2">
        <f t="shared" si="19"/>
        <v>2251.1094852471724</v>
      </c>
      <c r="N150" s="2">
        <f t="shared" si="20"/>
        <v>1996.3123265472241</v>
      </c>
    </row>
    <row r="151" spans="1:14" x14ac:dyDescent="0.25">
      <c r="A151" s="1">
        <v>2011</v>
      </c>
      <c r="B151" s="1">
        <v>10</v>
      </c>
      <c r="C151" s="11">
        <f>C150+((C160-C148)/12)</f>
        <v>1800073.0037324668</v>
      </c>
      <c r="D151" s="11">
        <f>D150+((D160-D148)/12)</f>
        <v>1337572.3569720506</v>
      </c>
      <c r="E151" s="11">
        <f>E150+((E160-E148)/12)</f>
        <v>2523971.2755599716</v>
      </c>
      <c r="F151" s="11">
        <f>F150+((F160-F148)/12)</f>
        <v>1796721.8234631503</v>
      </c>
      <c r="G151" s="11">
        <f>G150+((G160-G148)/12)</f>
        <v>1550247.2965727339</v>
      </c>
      <c r="H151" s="1">
        <v>0</v>
      </c>
      <c r="J151" s="2">
        <f t="shared" si="16"/>
        <v>1835.5787019242998</v>
      </c>
      <c r="K151" s="2">
        <f t="shared" si="17"/>
        <v>837.73815413727425</v>
      </c>
      <c r="L151" s="2">
        <f t="shared" si="18"/>
        <v>2806.9247256438248</v>
      </c>
      <c r="M151" s="2">
        <f t="shared" si="19"/>
        <v>2251.1094852471724</v>
      </c>
      <c r="N151" s="2">
        <f t="shared" si="20"/>
        <v>1996.3123265472241</v>
      </c>
    </row>
    <row r="152" spans="1:14" x14ac:dyDescent="0.25">
      <c r="A152" s="1">
        <v>2011</v>
      </c>
      <c r="B152" s="1">
        <v>11</v>
      </c>
      <c r="C152" s="11">
        <f>C151+((C160-C148)/12)</f>
        <v>1801908.5824343911</v>
      </c>
      <c r="D152" s="11">
        <f>D151+((D160-D148)/12)</f>
        <v>1338410.0951261879</v>
      </c>
      <c r="E152" s="11">
        <f>E151+((E160-E148)/12)</f>
        <v>2526778.2002856154</v>
      </c>
      <c r="F152" s="11">
        <f>F151+((F160-F148)/12)</f>
        <v>1798972.9329483975</v>
      </c>
      <c r="G152" s="11">
        <f>G151+((G160-G148)/12)</f>
        <v>1552243.6088992811</v>
      </c>
      <c r="H152" s="1">
        <v>0</v>
      </c>
      <c r="J152" s="2">
        <f t="shared" si="16"/>
        <v>1835.5787019242998</v>
      </c>
      <c r="K152" s="2">
        <f t="shared" si="17"/>
        <v>837.73815413727425</v>
      </c>
      <c r="L152" s="2">
        <f t="shared" si="18"/>
        <v>2806.9247256438248</v>
      </c>
      <c r="M152" s="2">
        <f t="shared" si="19"/>
        <v>2251.1094852471724</v>
      </c>
      <c r="N152" s="2">
        <f t="shared" si="20"/>
        <v>1996.3123265472241</v>
      </c>
    </row>
    <row r="153" spans="1:14" x14ac:dyDescent="0.25">
      <c r="A153" s="1">
        <v>2011</v>
      </c>
      <c r="B153" s="1">
        <v>12</v>
      </c>
      <c r="C153" s="11">
        <f>C152+((C160-C148)/12)</f>
        <v>1803744.1611363154</v>
      </c>
      <c r="D153" s="11">
        <f>D152+((D160-D148)/12)</f>
        <v>1339247.8332803252</v>
      </c>
      <c r="E153" s="11">
        <f>E152+((E160-E148)/12)</f>
        <v>2529585.1250112592</v>
      </c>
      <c r="F153" s="11">
        <f>F152+((F160-F148)/12)</f>
        <v>1801224.0424336446</v>
      </c>
      <c r="G153" s="11">
        <f>G152+((G160-G148)/12)</f>
        <v>1554239.9212258284</v>
      </c>
      <c r="H153" s="1">
        <v>0</v>
      </c>
      <c r="J153" s="2">
        <f t="shared" si="16"/>
        <v>1835.5787019242998</v>
      </c>
      <c r="K153" s="2">
        <f t="shared" si="17"/>
        <v>837.73815413727425</v>
      </c>
      <c r="L153" s="2">
        <f t="shared" si="18"/>
        <v>2806.9247256438248</v>
      </c>
      <c r="M153" s="2">
        <f t="shared" si="19"/>
        <v>2251.1094852471724</v>
      </c>
      <c r="N153" s="2">
        <f t="shared" si="20"/>
        <v>1996.3123265472241</v>
      </c>
    </row>
    <row r="154" spans="1:14" x14ac:dyDescent="0.25">
      <c r="A154" s="1">
        <v>2012</v>
      </c>
      <c r="B154" s="1">
        <v>1</v>
      </c>
      <c r="C154" s="11">
        <f>C153+((C160-C148)/12)</f>
        <v>1805579.7398382397</v>
      </c>
      <c r="D154" s="11">
        <f>D153+((D160-D148)/12)</f>
        <v>1340085.5714344624</v>
      </c>
      <c r="E154" s="11">
        <f>E153+((E160-E148)/12)</f>
        <v>2532392.049736903</v>
      </c>
      <c r="F154" s="11">
        <f>F153+((F160-F148)/12)</f>
        <v>1803475.1519188918</v>
      </c>
      <c r="G154" s="11">
        <f>G153+((G160-G148)/12)</f>
        <v>1556236.2335523756</v>
      </c>
      <c r="H154" s="1">
        <v>0</v>
      </c>
      <c r="J154" s="2">
        <f t="shared" si="16"/>
        <v>1835.5787019242998</v>
      </c>
      <c r="K154" s="2">
        <f t="shared" si="17"/>
        <v>837.73815413727425</v>
      </c>
      <c r="L154" s="2">
        <f t="shared" si="18"/>
        <v>2806.9247256438248</v>
      </c>
      <c r="M154" s="2">
        <f t="shared" si="19"/>
        <v>2251.1094852471724</v>
      </c>
      <c r="N154" s="2">
        <f t="shared" si="20"/>
        <v>1996.3123265472241</v>
      </c>
    </row>
    <row r="155" spans="1:14" x14ac:dyDescent="0.25">
      <c r="A155" s="1">
        <v>2012</v>
      </c>
      <c r="B155" s="1">
        <v>2</v>
      </c>
      <c r="C155" s="11">
        <f>C154+((C160-C148)/12)</f>
        <v>1807415.318540164</v>
      </c>
      <c r="D155" s="11">
        <f>D154+((D160-D148)/12)</f>
        <v>1340923.3095885997</v>
      </c>
      <c r="E155" s="11">
        <f>E154+((E160-E148)/12)</f>
        <v>2535198.9744625469</v>
      </c>
      <c r="F155" s="11">
        <f>F154+((F160-F148)/12)</f>
        <v>1805726.261404139</v>
      </c>
      <c r="G155" s="11">
        <f>G154+((G160-G148)/12)</f>
        <v>1558232.5458789228</v>
      </c>
      <c r="H155" s="1">
        <v>0</v>
      </c>
      <c r="J155" s="2">
        <f t="shared" si="16"/>
        <v>1835.5787019242998</v>
      </c>
      <c r="K155" s="2">
        <f t="shared" si="17"/>
        <v>837.73815413727425</v>
      </c>
      <c r="L155" s="2">
        <f t="shared" si="18"/>
        <v>2806.9247256438248</v>
      </c>
      <c r="M155" s="2">
        <f t="shared" si="19"/>
        <v>2251.1094852471724</v>
      </c>
      <c r="N155" s="2">
        <f t="shared" si="20"/>
        <v>1996.3123265472241</v>
      </c>
    </row>
    <row r="156" spans="1:14" x14ac:dyDescent="0.25">
      <c r="A156" s="1">
        <v>2012</v>
      </c>
      <c r="B156" s="1">
        <v>3</v>
      </c>
      <c r="C156" s="11">
        <f>C155+((C160-C148)/12)</f>
        <v>1809250.8972420883</v>
      </c>
      <c r="D156" s="11">
        <f>D155+((D160-D148)/12)</f>
        <v>1341761.047742737</v>
      </c>
      <c r="E156" s="11">
        <f>E155+((E160-E148)/12)</f>
        <v>2538005.8991881907</v>
      </c>
      <c r="F156" s="11">
        <f>F155+((F160-F148)/12)</f>
        <v>1807977.3708893862</v>
      </c>
      <c r="G156" s="11">
        <f>G155+((G160-G148)/12)</f>
        <v>1560228.85820547</v>
      </c>
      <c r="H156" s="1">
        <v>0</v>
      </c>
      <c r="J156" s="2">
        <f t="shared" si="16"/>
        <v>1835.5787019242998</v>
      </c>
      <c r="K156" s="2">
        <f t="shared" si="17"/>
        <v>837.73815413727425</v>
      </c>
      <c r="L156" s="2">
        <f t="shared" si="18"/>
        <v>2806.9247256438248</v>
      </c>
      <c r="M156" s="2">
        <f t="shared" si="19"/>
        <v>2251.1094852471724</v>
      </c>
      <c r="N156" s="2">
        <f t="shared" si="20"/>
        <v>1996.3123265472241</v>
      </c>
    </row>
    <row r="157" spans="1:14" x14ac:dyDescent="0.25">
      <c r="A157" s="1">
        <v>2012</v>
      </c>
      <c r="B157" s="1">
        <v>4</v>
      </c>
      <c r="C157" s="11">
        <f>C156+((C160-C148)/12)</f>
        <v>1811086.4759440126</v>
      </c>
      <c r="D157" s="11">
        <f>D156+((D160-D148)/12)</f>
        <v>1342598.7858968743</v>
      </c>
      <c r="E157" s="11">
        <f>E156+((E160-E148)/12)</f>
        <v>2540812.8239138345</v>
      </c>
      <c r="F157" s="11">
        <f>F156+((F160-F148)/12)</f>
        <v>1810228.4803746333</v>
      </c>
      <c r="G157" s="11">
        <f>G156+((G160-G148)/12)</f>
        <v>1562225.1705320172</v>
      </c>
      <c r="H157" s="1">
        <v>0</v>
      </c>
      <c r="J157" s="2">
        <f t="shared" ref="J157:J220" si="21">C157-C156</f>
        <v>1835.5787019242998</v>
      </c>
      <c r="K157" s="2">
        <f t="shared" ref="K157:K220" si="22">D157-D156</f>
        <v>837.73815413727425</v>
      </c>
      <c r="L157" s="2">
        <f t="shared" ref="L157:L220" si="23">E157-E156</f>
        <v>2806.9247256438248</v>
      </c>
      <c r="M157" s="2">
        <f t="shared" ref="M157:M220" si="24">F157-F156</f>
        <v>2251.1094852471724</v>
      </c>
      <c r="N157" s="2">
        <f t="shared" ref="N157:N220" si="25">G157-G156</f>
        <v>1996.3123265472241</v>
      </c>
    </row>
    <row r="158" spans="1:14" x14ac:dyDescent="0.25">
      <c r="A158" s="1">
        <v>2012</v>
      </c>
      <c r="B158" s="1">
        <v>5</v>
      </c>
      <c r="C158" s="11">
        <f>C157+((C160-C148)/12)</f>
        <v>1812922.0546459369</v>
      </c>
      <c r="D158" s="11">
        <f>D157+((D160-D148)/12)</f>
        <v>1343436.5240510115</v>
      </c>
      <c r="E158" s="11">
        <f>E157+((E160-E148)/12)</f>
        <v>2543619.7486394783</v>
      </c>
      <c r="F158" s="11">
        <f>F157+((F160-F148)/12)</f>
        <v>1812479.5898598805</v>
      </c>
      <c r="G158" s="11">
        <f>G157+((G160-G148)/12)</f>
        <v>1564221.4828585645</v>
      </c>
      <c r="H158" s="1">
        <v>0</v>
      </c>
      <c r="J158" s="2">
        <f t="shared" si="21"/>
        <v>1835.5787019242998</v>
      </c>
      <c r="K158" s="2">
        <f t="shared" si="22"/>
        <v>837.73815413727425</v>
      </c>
      <c r="L158" s="2">
        <f t="shared" si="23"/>
        <v>2806.9247256438248</v>
      </c>
      <c r="M158" s="2">
        <f t="shared" si="24"/>
        <v>2251.1094852471724</v>
      </c>
      <c r="N158" s="2">
        <f t="shared" si="25"/>
        <v>1996.3123265472241</v>
      </c>
    </row>
    <row r="159" spans="1:14" x14ac:dyDescent="0.25">
      <c r="A159" s="1">
        <v>2012</v>
      </c>
      <c r="B159" s="1">
        <v>6</v>
      </c>
      <c r="C159" s="11">
        <f>C158+((C160-C148)/12)</f>
        <v>1814757.6333478612</v>
      </c>
      <c r="D159" s="11">
        <f>D158+((D160-D148)/12)</f>
        <v>1344274.2622051488</v>
      </c>
      <c r="E159" s="11">
        <f>E158+((E160-E148)/12)</f>
        <v>2546426.6733651222</v>
      </c>
      <c r="F159" s="11">
        <f>F158+((F160-F148)/12)</f>
        <v>1814730.6993451277</v>
      </c>
      <c r="G159" s="11">
        <f>G158+((G160-G148)/12)</f>
        <v>1566217.7951851117</v>
      </c>
      <c r="H159" s="1">
        <v>0</v>
      </c>
      <c r="J159" s="2">
        <f t="shared" si="21"/>
        <v>1835.5787019242998</v>
      </c>
      <c r="K159" s="2">
        <f t="shared" si="22"/>
        <v>837.73815413727425</v>
      </c>
      <c r="L159" s="2">
        <f t="shared" si="23"/>
        <v>2806.9247256438248</v>
      </c>
      <c r="M159" s="2">
        <f t="shared" si="24"/>
        <v>2251.1094852471724</v>
      </c>
      <c r="N159" s="2">
        <f t="shared" si="25"/>
        <v>1996.3123265472241</v>
      </c>
    </row>
    <row r="160" spans="1:14" x14ac:dyDescent="0.25">
      <c r="A160" s="1">
        <v>2012</v>
      </c>
      <c r="B160" s="1">
        <v>7</v>
      </c>
      <c r="C160" s="11">
        <f>VLOOKUP($A160,'[2]FPL Pop'!$BZ:$CE,2,FALSE)</f>
        <v>1816593.2120497858</v>
      </c>
      <c r="D160" s="11">
        <f>VLOOKUP($A160,'[2]FPL Pop'!$BZ:$CE,3,FALSE)</f>
        <v>1345112.0003592863</v>
      </c>
      <c r="E160" s="11">
        <f>VLOOKUP($A160,'[2]FPL Pop'!$BZ:$CE,4,FALSE)</f>
        <v>2549233.5980907651</v>
      </c>
      <c r="F160" s="11">
        <f>VLOOKUP($A160,'[2]FPL Pop'!$BZ:$CE,5,FALSE)</f>
        <v>1816981.8088303758</v>
      </c>
      <c r="G160" s="11">
        <f>VLOOKUP($A160,'[2]FPL Pop'!$BZ:$CE,6,FALSE)</f>
        <v>1568214.1075116592</v>
      </c>
      <c r="H160" s="1">
        <v>0</v>
      </c>
      <c r="J160" s="2">
        <f t="shared" si="21"/>
        <v>1835.5787019245327</v>
      </c>
      <c r="K160" s="2">
        <f t="shared" si="22"/>
        <v>837.73815413750708</v>
      </c>
      <c r="L160" s="2">
        <f t="shared" si="23"/>
        <v>2806.9247256428935</v>
      </c>
      <c r="M160" s="2">
        <f t="shared" si="24"/>
        <v>2251.1094852481037</v>
      </c>
      <c r="N160" s="2">
        <f t="shared" si="25"/>
        <v>1996.3123265474569</v>
      </c>
    </row>
    <row r="161" spans="1:14" x14ac:dyDescent="0.25">
      <c r="A161" s="1">
        <v>2012</v>
      </c>
      <c r="B161" s="1">
        <v>8</v>
      </c>
      <c r="C161" s="11">
        <f>C160+((C172-C160)/12)</f>
        <v>1818769.104262732</v>
      </c>
      <c r="D161" s="11">
        <f>D160+((D172-D160)/12)</f>
        <v>1346323.2976098715</v>
      </c>
      <c r="E161" s="11">
        <f>E160+((E172-E160)/12)</f>
        <v>2551821.6033076285</v>
      </c>
      <c r="F161" s="11">
        <f>F160+((F172-F160)/12)</f>
        <v>1818919.118359183</v>
      </c>
      <c r="G161" s="11">
        <f>G160+((G172-G160)/12)</f>
        <v>1570597.6736989131</v>
      </c>
      <c r="H161" s="1">
        <v>0</v>
      </c>
      <c r="J161" s="2">
        <f t="shared" si="21"/>
        <v>2175.8922129462007</v>
      </c>
      <c r="K161" s="2">
        <f t="shared" si="22"/>
        <v>1211.2972505851649</v>
      </c>
      <c r="L161" s="2">
        <f t="shared" si="23"/>
        <v>2588.005216863472</v>
      </c>
      <c r="M161" s="2">
        <f t="shared" si="24"/>
        <v>1937.3095288071781</v>
      </c>
      <c r="N161" s="2">
        <f t="shared" si="25"/>
        <v>2383.5661872539204</v>
      </c>
    </row>
    <row r="162" spans="1:14" x14ac:dyDescent="0.25">
      <c r="A162" s="1">
        <v>2012</v>
      </c>
      <c r="B162" s="1">
        <v>9</v>
      </c>
      <c r="C162" s="11">
        <f>C161+((C172-C160)/12)</f>
        <v>1820944.9964756782</v>
      </c>
      <c r="D162" s="11">
        <f>D161+((D172-D160)/12)</f>
        <v>1347534.5948604567</v>
      </c>
      <c r="E162" s="11">
        <f>E161+((E172-E160)/12)</f>
        <v>2554409.608524492</v>
      </c>
      <c r="F162" s="11">
        <f>F161+((F172-F160)/12)</f>
        <v>1820856.4278879901</v>
      </c>
      <c r="G162" s="11">
        <f>G161+((G172-G160)/12)</f>
        <v>1572981.239886167</v>
      </c>
      <c r="H162" s="1">
        <v>0</v>
      </c>
      <c r="J162" s="2">
        <f t="shared" si="21"/>
        <v>2175.8922129462007</v>
      </c>
      <c r="K162" s="2">
        <f t="shared" si="22"/>
        <v>1211.2972505851649</v>
      </c>
      <c r="L162" s="2">
        <f t="shared" si="23"/>
        <v>2588.005216863472</v>
      </c>
      <c r="M162" s="2">
        <f t="shared" si="24"/>
        <v>1937.3095288071781</v>
      </c>
      <c r="N162" s="2">
        <f t="shared" si="25"/>
        <v>2383.5661872539204</v>
      </c>
    </row>
    <row r="163" spans="1:14" x14ac:dyDescent="0.25">
      <c r="A163" s="1">
        <v>2012</v>
      </c>
      <c r="B163" s="1">
        <v>10</v>
      </c>
      <c r="C163" s="11">
        <f>C162+((C172-C160)/12)</f>
        <v>1823120.8886886244</v>
      </c>
      <c r="D163" s="11">
        <f>D162+((D172-D160)/12)</f>
        <v>1348745.8921110418</v>
      </c>
      <c r="E163" s="11">
        <f>E162+((E172-E160)/12)</f>
        <v>2556997.6137413555</v>
      </c>
      <c r="F163" s="11">
        <f>F162+((F172-F160)/12)</f>
        <v>1822793.7374167973</v>
      </c>
      <c r="G163" s="11">
        <f>G162+((G172-G160)/12)</f>
        <v>1575364.8060734209</v>
      </c>
      <c r="H163" s="1">
        <v>0</v>
      </c>
      <c r="J163" s="2">
        <f t="shared" si="21"/>
        <v>2175.8922129462007</v>
      </c>
      <c r="K163" s="2">
        <f t="shared" si="22"/>
        <v>1211.2972505851649</v>
      </c>
      <c r="L163" s="2">
        <f t="shared" si="23"/>
        <v>2588.005216863472</v>
      </c>
      <c r="M163" s="2">
        <f t="shared" si="24"/>
        <v>1937.3095288071781</v>
      </c>
      <c r="N163" s="2">
        <f t="shared" si="25"/>
        <v>2383.5661872539204</v>
      </c>
    </row>
    <row r="164" spans="1:14" x14ac:dyDescent="0.25">
      <c r="A164" s="1">
        <v>2012</v>
      </c>
      <c r="B164" s="1">
        <v>11</v>
      </c>
      <c r="C164" s="11">
        <f>C163+((C172-C160)/12)</f>
        <v>1825296.7809015706</v>
      </c>
      <c r="D164" s="11">
        <f>D163+((D172-D160)/12)</f>
        <v>1349957.189361627</v>
      </c>
      <c r="E164" s="11">
        <f>E163+((E172-E160)/12)</f>
        <v>2559585.618958219</v>
      </c>
      <c r="F164" s="11">
        <f>F163+((F172-F160)/12)</f>
        <v>1824731.0469456045</v>
      </c>
      <c r="G164" s="11">
        <f>G163+((G172-G160)/12)</f>
        <v>1577748.3722606748</v>
      </c>
      <c r="H164" s="1">
        <v>0</v>
      </c>
      <c r="J164" s="2">
        <f t="shared" si="21"/>
        <v>2175.8922129462007</v>
      </c>
      <c r="K164" s="2">
        <f t="shared" si="22"/>
        <v>1211.2972505851649</v>
      </c>
      <c r="L164" s="2">
        <f t="shared" si="23"/>
        <v>2588.005216863472</v>
      </c>
      <c r="M164" s="2">
        <f t="shared" si="24"/>
        <v>1937.3095288071781</v>
      </c>
      <c r="N164" s="2">
        <f t="shared" si="25"/>
        <v>2383.5661872539204</v>
      </c>
    </row>
    <row r="165" spans="1:14" x14ac:dyDescent="0.25">
      <c r="A165" s="1">
        <v>2012</v>
      </c>
      <c r="B165" s="1">
        <v>12</v>
      </c>
      <c r="C165" s="11">
        <f>C164+((C172-C160)/12)</f>
        <v>1827472.6731145168</v>
      </c>
      <c r="D165" s="11">
        <f>D164+((D172-D160)/12)</f>
        <v>1351168.4866122121</v>
      </c>
      <c r="E165" s="11">
        <f>E164+((E172-E160)/12)</f>
        <v>2562173.6241750824</v>
      </c>
      <c r="F165" s="11">
        <f>F164+((F172-F160)/12)</f>
        <v>1826668.3564744117</v>
      </c>
      <c r="G165" s="11">
        <f>G164+((G172-G160)/12)</f>
        <v>1580131.9384479288</v>
      </c>
      <c r="H165" s="1">
        <v>0</v>
      </c>
      <c r="J165" s="2">
        <f t="shared" si="21"/>
        <v>2175.8922129462007</v>
      </c>
      <c r="K165" s="2">
        <f t="shared" si="22"/>
        <v>1211.2972505851649</v>
      </c>
      <c r="L165" s="2">
        <f t="shared" si="23"/>
        <v>2588.005216863472</v>
      </c>
      <c r="M165" s="2">
        <f t="shared" si="24"/>
        <v>1937.3095288071781</v>
      </c>
      <c r="N165" s="2">
        <f t="shared" si="25"/>
        <v>2383.5661872539204</v>
      </c>
    </row>
    <row r="166" spans="1:14" x14ac:dyDescent="0.25">
      <c r="A166" s="1">
        <v>2013</v>
      </c>
      <c r="B166" s="1">
        <v>1</v>
      </c>
      <c r="C166" s="11">
        <f>C165+((C172-C160)/12)</f>
        <v>1829648.565327463</v>
      </c>
      <c r="D166" s="11">
        <f>D165+((D172-D160)/12)</f>
        <v>1352379.7838627973</v>
      </c>
      <c r="E166" s="11">
        <f>E165+((E172-E160)/12)</f>
        <v>2564761.6293919459</v>
      </c>
      <c r="F166" s="11">
        <f>F165+((F172-F160)/12)</f>
        <v>1828605.6660032189</v>
      </c>
      <c r="G166" s="11">
        <f>G165+((G172-G160)/12)</f>
        <v>1582515.5046351827</v>
      </c>
      <c r="H166" s="1">
        <v>0</v>
      </c>
      <c r="J166" s="2">
        <f t="shared" si="21"/>
        <v>2175.8922129462007</v>
      </c>
      <c r="K166" s="2">
        <f t="shared" si="22"/>
        <v>1211.2972505851649</v>
      </c>
      <c r="L166" s="2">
        <f t="shared" si="23"/>
        <v>2588.005216863472</v>
      </c>
      <c r="M166" s="2">
        <f t="shared" si="24"/>
        <v>1937.3095288071781</v>
      </c>
      <c r="N166" s="2">
        <f t="shared" si="25"/>
        <v>2383.5661872539204</v>
      </c>
    </row>
    <row r="167" spans="1:14" x14ac:dyDescent="0.25">
      <c r="A167" s="1">
        <v>2013</v>
      </c>
      <c r="B167" s="1">
        <v>2</v>
      </c>
      <c r="C167" s="11">
        <f>C166+((C172-C160)/12)</f>
        <v>1831824.4575404092</v>
      </c>
      <c r="D167" s="11">
        <f>D166+((D172-D160)/12)</f>
        <v>1353591.0811133825</v>
      </c>
      <c r="E167" s="11">
        <f>E166+((E172-E160)/12)</f>
        <v>2567349.6346088094</v>
      </c>
      <c r="F167" s="11">
        <f>F166+((F172-F160)/12)</f>
        <v>1830542.975532026</v>
      </c>
      <c r="G167" s="11">
        <f>G166+((G172-G160)/12)</f>
        <v>1584899.0708224366</v>
      </c>
      <c r="H167" s="1">
        <v>0</v>
      </c>
      <c r="J167" s="2">
        <f t="shared" si="21"/>
        <v>2175.8922129462007</v>
      </c>
      <c r="K167" s="2">
        <f t="shared" si="22"/>
        <v>1211.2972505851649</v>
      </c>
      <c r="L167" s="2">
        <f t="shared" si="23"/>
        <v>2588.005216863472</v>
      </c>
      <c r="M167" s="2">
        <f t="shared" si="24"/>
        <v>1937.3095288071781</v>
      </c>
      <c r="N167" s="2">
        <f t="shared" si="25"/>
        <v>2383.5661872539204</v>
      </c>
    </row>
    <row r="168" spans="1:14" x14ac:dyDescent="0.25">
      <c r="A168" s="1">
        <v>2013</v>
      </c>
      <c r="B168" s="1">
        <v>3</v>
      </c>
      <c r="C168" s="11">
        <f>C167+((C172-C160)/12)</f>
        <v>1834000.3497533554</v>
      </c>
      <c r="D168" s="11">
        <f>D167+((D172-D160)/12)</f>
        <v>1354802.3783639676</v>
      </c>
      <c r="E168" s="11">
        <f>E167+((E172-E160)/12)</f>
        <v>2569937.6398256728</v>
      </c>
      <c r="F168" s="11">
        <f>F167+((F172-F160)/12)</f>
        <v>1832480.2850608332</v>
      </c>
      <c r="G168" s="11">
        <f>G167+((G172-G160)/12)</f>
        <v>1587282.6370096905</v>
      </c>
      <c r="H168" s="1">
        <v>0</v>
      </c>
      <c r="J168" s="2">
        <f t="shared" si="21"/>
        <v>2175.8922129462007</v>
      </c>
      <c r="K168" s="2">
        <f t="shared" si="22"/>
        <v>1211.2972505851649</v>
      </c>
      <c r="L168" s="2">
        <f t="shared" si="23"/>
        <v>2588.005216863472</v>
      </c>
      <c r="M168" s="2">
        <f t="shared" si="24"/>
        <v>1937.3095288071781</v>
      </c>
      <c r="N168" s="2">
        <f t="shared" si="25"/>
        <v>2383.5661872539204</v>
      </c>
    </row>
    <row r="169" spans="1:14" x14ac:dyDescent="0.25">
      <c r="A169" s="1">
        <v>2013</v>
      </c>
      <c r="B169" s="1">
        <v>4</v>
      </c>
      <c r="C169" s="11">
        <f>C168+((C172-C160)/12)</f>
        <v>1836176.2419663016</v>
      </c>
      <c r="D169" s="11">
        <f>D168+((D172-D160)/12)</f>
        <v>1356013.6756145528</v>
      </c>
      <c r="E169" s="11">
        <f>E168+((E172-E160)/12)</f>
        <v>2572525.6450425363</v>
      </c>
      <c r="F169" s="11">
        <f>F168+((F172-F160)/12)</f>
        <v>1834417.5945896404</v>
      </c>
      <c r="G169" s="11">
        <f>G168+((G172-G160)/12)</f>
        <v>1589666.2031969444</v>
      </c>
      <c r="H169" s="1">
        <v>0</v>
      </c>
      <c r="J169" s="2">
        <f t="shared" si="21"/>
        <v>2175.8922129462007</v>
      </c>
      <c r="K169" s="2">
        <f t="shared" si="22"/>
        <v>1211.2972505851649</v>
      </c>
      <c r="L169" s="2">
        <f t="shared" si="23"/>
        <v>2588.005216863472</v>
      </c>
      <c r="M169" s="2">
        <f t="shared" si="24"/>
        <v>1937.3095288071781</v>
      </c>
      <c r="N169" s="2">
        <f t="shared" si="25"/>
        <v>2383.5661872539204</v>
      </c>
    </row>
    <row r="170" spans="1:14" x14ac:dyDescent="0.25">
      <c r="A170" s="1">
        <v>2013</v>
      </c>
      <c r="B170" s="1">
        <v>5</v>
      </c>
      <c r="C170" s="11">
        <f>C169+((C172-C160)/12)</f>
        <v>1838352.1341792478</v>
      </c>
      <c r="D170" s="11">
        <f>D169+((D172-D160)/12)</f>
        <v>1357224.972865138</v>
      </c>
      <c r="E170" s="11">
        <f>E169+((E172-E160)/12)</f>
        <v>2575113.6502593998</v>
      </c>
      <c r="F170" s="11">
        <f>F169+((F172-F160)/12)</f>
        <v>1836354.9041184476</v>
      </c>
      <c r="G170" s="11">
        <f>G169+((G172-G160)/12)</f>
        <v>1592049.7693841984</v>
      </c>
      <c r="H170" s="1">
        <v>0</v>
      </c>
      <c r="J170" s="2">
        <f t="shared" si="21"/>
        <v>2175.8922129462007</v>
      </c>
      <c r="K170" s="2">
        <f t="shared" si="22"/>
        <v>1211.2972505851649</v>
      </c>
      <c r="L170" s="2">
        <f t="shared" si="23"/>
        <v>2588.005216863472</v>
      </c>
      <c r="M170" s="2">
        <f t="shared" si="24"/>
        <v>1937.3095288071781</v>
      </c>
      <c r="N170" s="2">
        <f t="shared" si="25"/>
        <v>2383.5661872539204</v>
      </c>
    </row>
    <row r="171" spans="1:14" x14ac:dyDescent="0.25">
      <c r="A171" s="1">
        <v>2013</v>
      </c>
      <c r="B171" s="1">
        <v>6</v>
      </c>
      <c r="C171" s="11">
        <f>C170+((C172-C160)/12)</f>
        <v>1840528.026392194</v>
      </c>
      <c r="D171" s="11">
        <f>D170+((D172-D160)/12)</f>
        <v>1358436.2701157231</v>
      </c>
      <c r="E171" s="11">
        <f>E170+((E172-E160)/12)</f>
        <v>2577701.6554762633</v>
      </c>
      <c r="F171" s="11">
        <f>F170+((F172-F160)/12)</f>
        <v>1838292.2136472547</v>
      </c>
      <c r="G171" s="11">
        <f>G170+((G172-G160)/12)</f>
        <v>1594433.3355714523</v>
      </c>
      <c r="H171" s="1">
        <v>0</v>
      </c>
      <c r="J171" s="2">
        <f t="shared" si="21"/>
        <v>2175.8922129462007</v>
      </c>
      <c r="K171" s="2">
        <f t="shared" si="22"/>
        <v>1211.2972505851649</v>
      </c>
      <c r="L171" s="2">
        <f t="shared" si="23"/>
        <v>2588.005216863472</v>
      </c>
      <c r="M171" s="2">
        <f t="shared" si="24"/>
        <v>1937.3095288071781</v>
      </c>
      <c r="N171" s="2">
        <f t="shared" si="25"/>
        <v>2383.5661872539204</v>
      </c>
    </row>
    <row r="172" spans="1:14" x14ac:dyDescent="0.25">
      <c r="A172" s="1">
        <v>2013</v>
      </c>
      <c r="B172" s="1">
        <v>7</v>
      </c>
      <c r="C172" s="11">
        <f>VLOOKUP($A172,'[2]FPL Pop'!$BZ:$CE,2,FALSE)</f>
        <v>1842703.9186051395</v>
      </c>
      <c r="D172" s="11">
        <f>VLOOKUP($A172,'[2]FPL Pop'!$BZ:$CE,3,FALSE)</f>
        <v>1359647.5673663071</v>
      </c>
      <c r="E172" s="11">
        <f>VLOOKUP($A172,'[2]FPL Pop'!$BZ:$CE,4,FALSE)</f>
        <v>2580289.6606931253</v>
      </c>
      <c r="F172" s="11">
        <f>VLOOKUP($A172,'[2]FPL Pop'!$BZ:$CE,5,FALSE)</f>
        <v>1840229.5231760615</v>
      </c>
      <c r="G172" s="11">
        <f>VLOOKUP($A172,'[2]FPL Pop'!$BZ:$CE,6,FALSE)</f>
        <v>1596816.9017587062</v>
      </c>
      <c r="H172" s="1">
        <v>0</v>
      </c>
      <c r="J172" s="2">
        <f t="shared" si="21"/>
        <v>2175.8922129455023</v>
      </c>
      <c r="K172" s="2">
        <f t="shared" si="22"/>
        <v>1211.2972505840007</v>
      </c>
      <c r="L172" s="2">
        <f t="shared" si="23"/>
        <v>2588.005216862075</v>
      </c>
      <c r="M172" s="2">
        <f t="shared" si="24"/>
        <v>1937.3095288067125</v>
      </c>
      <c r="N172" s="2">
        <f t="shared" si="25"/>
        <v>2383.5661872539204</v>
      </c>
    </row>
    <row r="173" spans="1:14" x14ac:dyDescent="0.25">
      <c r="A173" s="1">
        <v>2013</v>
      </c>
      <c r="B173" s="1">
        <v>8</v>
      </c>
      <c r="C173" s="11">
        <f>C172+((C184-C172)/12)</f>
        <v>1845212.5926373929</v>
      </c>
      <c r="D173" s="11">
        <f>D172+((D184-D172)/12)</f>
        <v>1361370.4121323724</v>
      </c>
      <c r="E173" s="11">
        <f>E172+((E184-E172)/12)</f>
        <v>2582397.2889606892</v>
      </c>
      <c r="F173" s="11">
        <f>F172+((F184-F172)/12)</f>
        <v>1842253.7381206653</v>
      </c>
      <c r="G173" s="11">
        <f>G172+((G184-G172)/12)</f>
        <v>1599907.8298427174</v>
      </c>
      <c r="H173" s="1">
        <v>0</v>
      </c>
      <c r="J173" s="2">
        <f t="shared" si="21"/>
        <v>2508.6740322534461</v>
      </c>
      <c r="K173" s="2">
        <f t="shared" si="22"/>
        <v>1722.8447660652455</v>
      </c>
      <c r="L173" s="2">
        <f t="shared" si="23"/>
        <v>2107.6282675638795</v>
      </c>
      <c r="M173" s="2">
        <f t="shared" si="24"/>
        <v>2024.2149446038529</v>
      </c>
      <c r="N173" s="2">
        <f t="shared" si="25"/>
        <v>3090.9280840111896</v>
      </c>
    </row>
    <row r="174" spans="1:14" x14ac:dyDescent="0.25">
      <c r="A174" s="1">
        <v>2013</v>
      </c>
      <c r="B174" s="1">
        <v>9</v>
      </c>
      <c r="C174" s="11">
        <f>C173+((C184-C172)/12)</f>
        <v>1847721.2666696464</v>
      </c>
      <c r="D174" s="11">
        <f>D173+((D184-D172)/12)</f>
        <v>1363093.2568984376</v>
      </c>
      <c r="E174" s="11">
        <f>E173+((E184-E172)/12)</f>
        <v>2584504.9172282531</v>
      </c>
      <c r="F174" s="11">
        <f>F173+((F184-F172)/12)</f>
        <v>1844277.9530652692</v>
      </c>
      <c r="G174" s="11">
        <f>G173+((G184-G172)/12)</f>
        <v>1602998.7579267286</v>
      </c>
      <c r="H174" s="1">
        <v>0</v>
      </c>
      <c r="J174" s="2">
        <f t="shared" si="21"/>
        <v>2508.6740322534461</v>
      </c>
      <c r="K174" s="2">
        <f t="shared" si="22"/>
        <v>1722.8447660652455</v>
      </c>
      <c r="L174" s="2">
        <f t="shared" si="23"/>
        <v>2107.6282675638795</v>
      </c>
      <c r="M174" s="2">
        <f t="shared" si="24"/>
        <v>2024.2149446038529</v>
      </c>
      <c r="N174" s="2">
        <f t="shared" si="25"/>
        <v>3090.9280840111896</v>
      </c>
    </row>
    <row r="175" spans="1:14" x14ac:dyDescent="0.25">
      <c r="A175" s="1">
        <v>2013</v>
      </c>
      <c r="B175" s="1">
        <v>10</v>
      </c>
      <c r="C175" s="11">
        <f>C174+((C184-C172)/12)</f>
        <v>1850229.9407018998</v>
      </c>
      <c r="D175" s="11">
        <f>D174+((D184-D172)/12)</f>
        <v>1364816.1016645029</v>
      </c>
      <c r="E175" s="11">
        <f>E174+((E184-E172)/12)</f>
        <v>2586612.545495817</v>
      </c>
      <c r="F175" s="11">
        <f>F174+((F184-F172)/12)</f>
        <v>1846302.168009873</v>
      </c>
      <c r="G175" s="11">
        <f>G174+((G184-G172)/12)</f>
        <v>1606089.6860107398</v>
      </c>
      <c r="H175" s="1">
        <v>0</v>
      </c>
      <c r="J175" s="2">
        <f t="shared" si="21"/>
        <v>2508.6740322534461</v>
      </c>
      <c r="K175" s="2">
        <f t="shared" si="22"/>
        <v>1722.8447660652455</v>
      </c>
      <c r="L175" s="2">
        <f t="shared" si="23"/>
        <v>2107.6282675638795</v>
      </c>
      <c r="M175" s="2">
        <f t="shared" si="24"/>
        <v>2024.2149446038529</v>
      </c>
      <c r="N175" s="2">
        <f t="shared" si="25"/>
        <v>3090.9280840111896</v>
      </c>
    </row>
    <row r="176" spans="1:14" x14ac:dyDescent="0.25">
      <c r="A176" s="1">
        <v>2013</v>
      </c>
      <c r="B176" s="1">
        <v>11</v>
      </c>
      <c r="C176" s="11">
        <f>C175+((C184-C172)/12)</f>
        <v>1852738.6147341533</v>
      </c>
      <c r="D176" s="11">
        <f>D175+((D184-D172)/12)</f>
        <v>1366538.9464305681</v>
      </c>
      <c r="E176" s="11">
        <f>E175+((E184-E172)/12)</f>
        <v>2588720.1737633809</v>
      </c>
      <c r="F176" s="11">
        <f>F175+((F184-F172)/12)</f>
        <v>1848326.3829544769</v>
      </c>
      <c r="G176" s="11">
        <f>G175+((G184-G172)/12)</f>
        <v>1609180.614094751</v>
      </c>
      <c r="H176" s="1">
        <v>0</v>
      </c>
      <c r="J176" s="2">
        <f t="shared" si="21"/>
        <v>2508.6740322534461</v>
      </c>
      <c r="K176" s="2">
        <f t="shared" si="22"/>
        <v>1722.8447660652455</v>
      </c>
      <c r="L176" s="2">
        <f t="shared" si="23"/>
        <v>2107.6282675638795</v>
      </c>
      <c r="M176" s="2">
        <f t="shared" si="24"/>
        <v>2024.2149446038529</v>
      </c>
      <c r="N176" s="2">
        <f t="shared" si="25"/>
        <v>3090.9280840111896</v>
      </c>
    </row>
    <row r="177" spans="1:14" x14ac:dyDescent="0.25">
      <c r="A177" s="1">
        <v>2013</v>
      </c>
      <c r="B177" s="1">
        <v>12</v>
      </c>
      <c r="C177" s="11">
        <f>C176+((C184-C172)/12)</f>
        <v>1855247.2887664067</v>
      </c>
      <c r="D177" s="11">
        <f>D176+((D184-D172)/12)</f>
        <v>1368261.7911966334</v>
      </c>
      <c r="E177" s="11">
        <f>E176+((E184-E172)/12)</f>
        <v>2590827.8020309447</v>
      </c>
      <c r="F177" s="11">
        <f>F176+((F184-F172)/12)</f>
        <v>1850350.5978990807</v>
      </c>
      <c r="G177" s="11">
        <f>G176+((G184-G172)/12)</f>
        <v>1612271.5421787621</v>
      </c>
      <c r="H177" s="1">
        <v>0</v>
      </c>
      <c r="J177" s="2">
        <f t="shared" si="21"/>
        <v>2508.6740322534461</v>
      </c>
      <c r="K177" s="2">
        <f t="shared" si="22"/>
        <v>1722.8447660652455</v>
      </c>
      <c r="L177" s="2">
        <f t="shared" si="23"/>
        <v>2107.6282675638795</v>
      </c>
      <c r="M177" s="2">
        <f t="shared" si="24"/>
        <v>2024.2149446038529</v>
      </c>
      <c r="N177" s="2">
        <f t="shared" si="25"/>
        <v>3090.9280840111896</v>
      </c>
    </row>
    <row r="178" spans="1:14" x14ac:dyDescent="0.25">
      <c r="A178" s="1">
        <v>2014</v>
      </c>
      <c r="B178" s="1">
        <v>1</v>
      </c>
      <c r="C178" s="11">
        <f>C177+((C184-C172)/12)</f>
        <v>1857755.9627986602</v>
      </c>
      <c r="D178" s="11">
        <f>D177+((D184-D172)/12)</f>
        <v>1369984.6359626986</v>
      </c>
      <c r="E178" s="11">
        <f>E177+((E184-E172)/12)</f>
        <v>2592935.4302985086</v>
      </c>
      <c r="F178" s="11">
        <f>F177+((F184-F172)/12)</f>
        <v>1852374.8128436846</v>
      </c>
      <c r="G178" s="11">
        <f>G177+((G184-G172)/12)</f>
        <v>1615362.4702627733</v>
      </c>
      <c r="H178" s="1">
        <v>0</v>
      </c>
      <c r="J178" s="2">
        <f t="shared" si="21"/>
        <v>2508.6740322534461</v>
      </c>
      <c r="K178" s="2">
        <f t="shared" si="22"/>
        <v>1722.8447660652455</v>
      </c>
      <c r="L178" s="2">
        <f t="shared" si="23"/>
        <v>2107.6282675638795</v>
      </c>
      <c r="M178" s="2">
        <f t="shared" si="24"/>
        <v>2024.2149446038529</v>
      </c>
      <c r="N178" s="2">
        <f t="shared" si="25"/>
        <v>3090.9280840111896</v>
      </c>
    </row>
    <row r="179" spans="1:14" x14ac:dyDescent="0.25">
      <c r="A179" s="1">
        <v>2014</v>
      </c>
      <c r="B179" s="1">
        <v>2</v>
      </c>
      <c r="C179" s="11">
        <f>C178+((C184-C172)/12)</f>
        <v>1860264.6368309136</v>
      </c>
      <c r="D179" s="11">
        <f>D178+((D184-D172)/12)</f>
        <v>1371707.4807287639</v>
      </c>
      <c r="E179" s="11">
        <f>E178+((E184-E172)/12)</f>
        <v>2595043.0585660725</v>
      </c>
      <c r="F179" s="11">
        <f>F178+((F184-F172)/12)</f>
        <v>1854399.0277882884</v>
      </c>
      <c r="G179" s="11">
        <f>G178+((G184-G172)/12)</f>
        <v>1618453.3983467845</v>
      </c>
      <c r="H179" s="1">
        <v>0</v>
      </c>
      <c r="J179" s="2">
        <f t="shared" si="21"/>
        <v>2508.6740322534461</v>
      </c>
      <c r="K179" s="2">
        <f t="shared" si="22"/>
        <v>1722.8447660652455</v>
      </c>
      <c r="L179" s="2">
        <f t="shared" si="23"/>
        <v>2107.6282675638795</v>
      </c>
      <c r="M179" s="2">
        <f t="shared" si="24"/>
        <v>2024.2149446038529</v>
      </c>
      <c r="N179" s="2">
        <f t="shared" si="25"/>
        <v>3090.9280840111896</v>
      </c>
    </row>
    <row r="180" spans="1:14" x14ac:dyDescent="0.25">
      <c r="A180" s="1">
        <v>2014</v>
      </c>
      <c r="B180" s="1">
        <v>3</v>
      </c>
      <c r="C180" s="11">
        <f>C179+((C184-C172)/12)</f>
        <v>1862773.310863167</v>
      </c>
      <c r="D180" s="11">
        <f>D179+((D184-D172)/12)</f>
        <v>1373430.3254948291</v>
      </c>
      <c r="E180" s="11">
        <f>E179+((E184-E172)/12)</f>
        <v>2597150.6868336364</v>
      </c>
      <c r="F180" s="11">
        <f>F179+((F184-F172)/12)</f>
        <v>1856423.2427328923</v>
      </c>
      <c r="G180" s="11">
        <f>G179+((G184-G172)/12)</f>
        <v>1621544.3264307957</v>
      </c>
      <c r="H180" s="1">
        <v>0</v>
      </c>
      <c r="J180" s="2">
        <f t="shared" si="21"/>
        <v>2508.6740322534461</v>
      </c>
      <c r="K180" s="2">
        <f t="shared" si="22"/>
        <v>1722.8447660652455</v>
      </c>
      <c r="L180" s="2">
        <f t="shared" si="23"/>
        <v>2107.6282675638795</v>
      </c>
      <c r="M180" s="2">
        <f t="shared" si="24"/>
        <v>2024.2149446038529</v>
      </c>
      <c r="N180" s="2">
        <f t="shared" si="25"/>
        <v>3090.9280840111896</v>
      </c>
    </row>
    <row r="181" spans="1:14" x14ac:dyDescent="0.25">
      <c r="A181" s="1">
        <v>2014</v>
      </c>
      <c r="B181" s="1">
        <v>4</v>
      </c>
      <c r="C181" s="11">
        <f>C180+((C184-C172)/12)</f>
        <v>1865281.9848954205</v>
      </c>
      <c r="D181" s="11">
        <f>D180+((D184-D172)/12)</f>
        <v>1375153.1702608943</v>
      </c>
      <c r="E181" s="11">
        <f>E180+((E184-E172)/12)</f>
        <v>2599258.3151012002</v>
      </c>
      <c r="F181" s="11">
        <f>F180+((F184-F172)/12)</f>
        <v>1858447.4576774961</v>
      </c>
      <c r="G181" s="11">
        <f>G180+((G184-G172)/12)</f>
        <v>1624635.2545148069</v>
      </c>
      <c r="H181" s="1">
        <v>0</v>
      </c>
      <c r="J181" s="2">
        <f t="shared" si="21"/>
        <v>2508.6740322534461</v>
      </c>
      <c r="K181" s="2">
        <f t="shared" si="22"/>
        <v>1722.8447660652455</v>
      </c>
      <c r="L181" s="2">
        <f t="shared" si="23"/>
        <v>2107.6282675638795</v>
      </c>
      <c r="M181" s="2">
        <f t="shared" si="24"/>
        <v>2024.2149446038529</v>
      </c>
      <c r="N181" s="2">
        <f t="shared" si="25"/>
        <v>3090.9280840111896</v>
      </c>
    </row>
    <row r="182" spans="1:14" x14ac:dyDescent="0.25">
      <c r="A182" s="1">
        <v>2014</v>
      </c>
      <c r="B182" s="1">
        <v>5</v>
      </c>
      <c r="C182" s="11">
        <f>C181+((C184-C172)/12)</f>
        <v>1867790.6589276739</v>
      </c>
      <c r="D182" s="11">
        <f>D181+((D184-D172)/12)</f>
        <v>1376876.0150269596</v>
      </c>
      <c r="E182" s="11">
        <f>E181+((E184-E172)/12)</f>
        <v>2601365.9433687641</v>
      </c>
      <c r="F182" s="11">
        <f>F181+((F184-F172)/12)</f>
        <v>1860471.6726221</v>
      </c>
      <c r="G182" s="11">
        <f>G181+((G184-G172)/12)</f>
        <v>1627726.1825988181</v>
      </c>
      <c r="H182" s="1">
        <v>0</v>
      </c>
      <c r="J182" s="2">
        <f t="shared" si="21"/>
        <v>2508.6740322534461</v>
      </c>
      <c r="K182" s="2">
        <f t="shared" si="22"/>
        <v>1722.8447660652455</v>
      </c>
      <c r="L182" s="2">
        <f t="shared" si="23"/>
        <v>2107.6282675638795</v>
      </c>
      <c r="M182" s="2">
        <f t="shared" si="24"/>
        <v>2024.2149446038529</v>
      </c>
      <c r="N182" s="2">
        <f t="shared" si="25"/>
        <v>3090.9280840111896</v>
      </c>
    </row>
    <row r="183" spans="1:14" x14ac:dyDescent="0.25">
      <c r="A183" s="1">
        <v>2014</v>
      </c>
      <c r="B183" s="1">
        <v>6</v>
      </c>
      <c r="C183" s="11">
        <f>C182+((C184-C172)/12)</f>
        <v>1870299.3329599274</v>
      </c>
      <c r="D183" s="11">
        <f>D182+((D184-D172)/12)</f>
        <v>1378598.8597930248</v>
      </c>
      <c r="E183" s="11">
        <f>E182+((E184-E172)/12)</f>
        <v>2603473.571636328</v>
      </c>
      <c r="F183" s="11">
        <f>F182+((F184-F172)/12)</f>
        <v>1862495.8875667038</v>
      </c>
      <c r="G183" s="11">
        <f>G182+((G184-G172)/12)</f>
        <v>1630817.1106828293</v>
      </c>
      <c r="H183" s="1">
        <v>0</v>
      </c>
      <c r="J183" s="2">
        <f t="shared" si="21"/>
        <v>2508.6740322534461</v>
      </c>
      <c r="K183" s="2">
        <f t="shared" si="22"/>
        <v>1722.8447660652455</v>
      </c>
      <c r="L183" s="2">
        <f t="shared" si="23"/>
        <v>2107.6282675638795</v>
      </c>
      <c r="M183" s="2">
        <f t="shared" si="24"/>
        <v>2024.2149446038529</v>
      </c>
      <c r="N183" s="2">
        <f t="shared" si="25"/>
        <v>3090.9280840111896</v>
      </c>
    </row>
    <row r="184" spans="1:14" x14ac:dyDescent="0.25">
      <c r="A184" s="1">
        <v>2014</v>
      </c>
      <c r="B184" s="1">
        <v>7</v>
      </c>
      <c r="C184" s="11">
        <f>VLOOKUP($A184,'[2]FPL Pop'!$BZ:$CE,2,FALSE)</f>
        <v>1872808.0069921806</v>
      </c>
      <c r="D184" s="11">
        <f>VLOOKUP($A184,'[2]FPL Pop'!$BZ:$CE,3,FALSE)</f>
        <v>1380321.7045590903</v>
      </c>
      <c r="E184" s="11">
        <f>VLOOKUP($A184,'[2]FPL Pop'!$BZ:$CE,4,FALSE)</f>
        <v>2605581.1999038942</v>
      </c>
      <c r="F184" s="11">
        <f>VLOOKUP($A184,'[2]FPL Pop'!$BZ:$CE,5,FALSE)</f>
        <v>1864520.1025113086</v>
      </c>
      <c r="G184" s="11">
        <f>VLOOKUP($A184,'[2]FPL Pop'!$BZ:$CE,6,FALSE)</f>
        <v>1633908.0387668398</v>
      </c>
      <c r="H184" s="1">
        <v>0</v>
      </c>
      <c r="J184" s="2">
        <f t="shared" si="21"/>
        <v>2508.6740322532132</v>
      </c>
      <c r="K184" s="2">
        <f t="shared" si="22"/>
        <v>1722.8447660654783</v>
      </c>
      <c r="L184" s="2">
        <f t="shared" si="23"/>
        <v>2107.6282675662078</v>
      </c>
      <c r="M184" s="2">
        <f t="shared" si="24"/>
        <v>2024.2149446047843</v>
      </c>
      <c r="N184" s="2">
        <f t="shared" si="25"/>
        <v>3090.9280840104911</v>
      </c>
    </row>
    <row r="185" spans="1:14" x14ac:dyDescent="0.25">
      <c r="A185" s="1">
        <v>2014</v>
      </c>
      <c r="B185" s="1">
        <v>8</v>
      </c>
      <c r="C185" s="11">
        <f>C184+((C196-C184)/12)</f>
        <v>1875764.3867772173</v>
      </c>
      <c r="D185" s="11">
        <f>D184+((D196-D184)/12)</f>
        <v>1382673.5074005902</v>
      </c>
      <c r="E185" s="11">
        <f>E184+((E196-E184)/12)</f>
        <v>2607930.6008885549</v>
      </c>
      <c r="F185" s="11">
        <f>F184+((F196-F184)/12)</f>
        <v>1866568.2130598724</v>
      </c>
      <c r="G185" s="11">
        <f>G184+((G196-G184)/12)</f>
        <v>1637593.5073078936</v>
      </c>
      <c r="H185" s="1">
        <v>0</v>
      </c>
      <c r="J185" s="2">
        <f t="shared" si="21"/>
        <v>2956.3797850366682</v>
      </c>
      <c r="K185" s="2">
        <f t="shared" si="22"/>
        <v>2351.8028414999135</v>
      </c>
      <c r="L185" s="2">
        <f t="shared" si="23"/>
        <v>2349.4009846607223</v>
      </c>
      <c r="M185" s="2">
        <f t="shared" si="24"/>
        <v>2048.1105485637672</v>
      </c>
      <c r="N185" s="2">
        <f t="shared" si="25"/>
        <v>3685.4685410538223</v>
      </c>
    </row>
    <row r="186" spans="1:14" x14ac:dyDescent="0.25">
      <c r="A186" s="1">
        <v>2014</v>
      </c>
      <c r="B186" s="1">
        <v>9</v>
      </c>
      <c r="C186" s="11">
        <f>C185+((C196-C184)/12)</f>
        <v>1878720.7665622539</v>
      </c>
      <c r="D186" s="11">
        <f>D185+((D196-D184)/12)</f>
        <v>1385025.3102420901</v>
      </c>
      <c r="E186" s="11">
        <f>E185+((E196-E184)/12)</f>
        <v>2610280.0018732157</v>
      </c>
      <c r="F186" s="11">
        <f>F185+((F196-F184)/12)</f>
        <v>1868616.3236084362</v>
      </c>
      <c r="G186" s="11">
        <f>G185+((G196-G184)/12)</f>
        <v>1641278.9758489474</v>
      </c>
      <c r="H186" s="1">
        <v>0</v>
      </c>
      <c r="J186" s="2">
        <f t="shared" si="21"/>
        <v>2956.3797850366682</v>
      </c>
      <c r="K186" s="2">
        <f t="shared" si="22"/>
        <v>2351.8028414999135</v>
      </c>
      <c r="L186" s="2">
        <f t="shared" si="23"/>
        <v>2349.4009846607223</v>
      </c>
      <c r="M186" s="2">
        <f t="shared" si="24"/>
        <v>2048.1105485637672</v>
      </c>
      <c r="N186" s="2">
        <f t="shared" si="25"/>
        <v>3685.4685410538223</v>
      </c>
    </row>
    <row r="187" spans="1:14" x14ac:dyDescent="0.25">
      <c r="A187" s="1">
        <v>2014</v>
      </c>
      <c r="B187" s="1">
        <v>10</v>
      </c>
      <c r="C187" s="11">
        <f>C186+((C196-C184)/12)</f>
        <v>1881677.1463472906</v>
      </c>
      <c r="D187" s="11">
        <f>D186+((D196-D184)/12)</f>
        <v>1387377.1130835901</v>
      </c>
      <c r="E187" s="11">
        <f>E186+((E196-E184)/12)</f>
        <v>2612629.4028578764</v>
      </c>
      <c r="F187" s="11">
        <f>F186+((F196-F184)/12)</f>
        <v>1870664.4341569999</v>
      </c>
      <c r="G187" s="11">
        <f>G186+((G196-G184)/12)</f>
        <v>1644964.4443900012</v>
      </c>
      <c r="H187" s="1">
        <v>0</v>
      </c>
      <c r="J187" s="2">
        <f t="shared" si="21"/>
        <v>2956.3797850366682</v>
      </c>
      <c r="K187" s="2">
        <f t="shared" si="22"/>
        <v>2351.8028414999135</v>
      </c>
      <c r="L187" s="2">
        <f t="shared" si="23"/>
        <v>2349.4009846607223</v>
      </c>
      <c r="M187" s="2">
        <f t="shared" si="24"/>
        <v>2048.1105485637672</v>
      </c>
      <c r="N187" s="2">
        <f t="shared" si="25"/>
        <v>3685.4685410538223</v>
      </c>
    </row>
    <row r="188" spans="1:14" x14ac:dyDescent="0.25">
      <c r="A188" s="1">
        <v>2014</v>
      </c>
      <c r="B188" s="1">
        <v>11</v>
      </c>
      <c r="C188" s="11">
        <f>C187+((C196-C184)/12)</f>
        <v>1884633.5261323273</v>
      </c>
      <c r="D188" s="11">
        <f>D187+((D196-D184)/12)</f>
        <v>1389728.91592509</v>
      </c>
      <c r="E188" s="11">
        <f>E187+((E196-E184)/12)</f>
        <v>2614978.8038425371</v>
      </c>
      <c r="F188" s="11">
        <f>F187+((F196-F184)/12)</f>
        <v>1872712.5447055637</v>
      </c>
      <c r="G188" s="11">
        <f>G187+((G196-G184)/12)</f>
        <v>1648649.9129310551</v>
      </c>
      <c r="H188" s="1">
        <v>0</v>
      </c>
      <c r="J188" s="2">
        <f t="shared" si="21"/>
        <v>2956.3797850366682</v>
      </c>
      <c r="K188" s="2">
        <f t="shared" si="22"/>
        <v>2351.8028414999135</v>
      </c>
      <c r="L188" s="2">
        <f t="shared" si="23"/>
        <v>2349.4009846607223</v>
      </c>
      <c r="M188" s="2">
        <f t="shared" si="24"/>
        <v>2048.1105485637672</v>
      </c>
      <c r="N188" s="2">
        <f t="shared" si="25"/>
        <v>3685.4685410538223</v>
      </c>
    </row>
    <row r="189" spans="1:14" x14ac:dyDescent="0.25">
      <c r="A189" s="1">
        <v>2014</v>
      </c>
      <c r="B189" s="1">
        <v>12</v>
      </c>
      <c r="C189" s="11">
        <f>C188+((C196-C184)/12)</f>
        <v>1887589.9059173639</v>
      </c>
      <c r="D189" s="11">
        <f>D188+((D196-D184)/12)</f>
        <v>1392080.7187665899</v>
      </c>
      <c r="E189" s="11">
        <f>E188+((E196-E184)/12)</f>
        <v>2617328.2048271978</v>
      </c>
      <c r="F189" s="11">
        <f>F188+((F196-F184)/12)</f>
        <v>1874760.6552541275</v>
      </c>
      <c r="G189" s="11">
        <f>G188+((G196-G184)/12)</f>
        <v>1652335.3814721089</v>
      </c>
      <c r="H189" s="1">
        <v>0</v>
      </c>
      <c r="J189" s="2">
        <f t="shared" si="21"/>
        <v>2956.3797850366682</v>
      </c>
      <c r="K189" s="2">
        <f t="shared" si="22"/>
        <v>2351.8028414999135</v>
      </c>
      <c r="L189" s="2">
        <f t="shared" si="23"/>
        <v>2349.4009846607223</v>
      </c>
      <c r="M189" s="2">
        <f t="shared" si="24"/>
        <v>2048.1105485637672</v>
      </c>
      <c r="N189" s="2">
        <f t="shared" si="25"/>
        <v>3685.4685410538223</v>
      </c>
    </row>
    <row r="190" spans="1:14" x14ac:dyDescent="0.25">
      <c r="A190" s="1">
        <v>2015</v>
      </c>
      <c r="B190" s="1">
        <v>1</v>
      </c>
      <c r="C190" s="11">
        <f>C189+((C196-C184)/12)</f>
        <v>1890546.2857024006</v>
      </c>
      <c r="D190" s="11">
        <f>D189+((D196-D184)/12)</f>
        <v>1394432.5216080898</v>
      </c>
      <c r="E190" s="11">
        <f>E189+((E196-E184)/12)</f>
        <v>2619677.6058118585</v>
      </c>
      <c r="F190" s="11">
        <f>F189+((F196-F184)/12)</f>
        <v>1876808.7658026912</v>
      </c>
      <c r="G190" s="11">
        <f>G189+((G196-G184)/12)</f>
        <v>1656020.8500131627</v>
      </c>
      <c r="H190" s="1">
        <v>0</v>
      </c>
      <c r="J190" s="2">
        <f t="shared" si="21"/>
        <v>2956.3797850366682</v>
      </c>
      <c r="K190" s="2">
        <f t="shared" si="22"/>
        <v>2351.8028414999135</v>
      </c>
      <c r="L190" s="2">
        <f t="shared" si="23"/>
        <v>2349.4009846607223</v>
      </c>
      <c r="M190" s="2">
        <f t="shared" si="24"/>
        <v>2048.1105485637672</v>
      </c>
      <c r="N190" s="2">
        <f t="shared" si="25"/>
        <v>3685.4685410538223</v>
      </c>
    </row>
    <row r="191" spans="1:14" x14ac:dyDescent="0.25">
      <c r="A191" s="1">
        <v>2015</v>
      </c>
      <c r="B191" s="1">
        <v>2</v>
      </c>
      <c r="C191" s="11">
        <f>C190+((C196-C184)/12)</f>
        <v>1893502.6654874373</v>
      </c>
      <c r="D191" s="11">
        <f>D190+((D196-D184)/12)</f>
        <v>1396784.3244495897</v>
      </c>
      <c r="E191" s="11">
        <f>E190+((E196-E184)/12)</f>
        <v>2622027.0067965193</v>
      </c>
      <c r="F191" s="11">
        <f>F190+((F196-F184)/12)</f>
        <v>1878856.876351255</v>
      </c>
      <c r="G191" s="11">
        <f>G190+((G196-G184)/12)</f>
        <v>1659706.3185542165</v>
      </c>
      <c r="H191" s="1">
        <v>0</v>
      </c>
      <c r="J191" s="2">
        <f t="shared" si="21"/>
        <v>2956.3797850366682</v>
      </c>
      <c r="K191" s="2">
        <f t="shared" si="22"/>
        <v>2351.8028414999135</v>
      </c>
      <c r="L191" s="2">
        <f t="shared" si="23"/>
        <v>2349.4009846607223</v>
      </c>
      <c r="M191" s="2">
        <f t="shared" si="24"/>
        <v>2048.1105485637672</v>
      </c>
      <c r="N191" s="2">
        <f t="shared" si="25"/>
        <v>3685.4685410538223</v>
      </c>
    </row>
    <row r="192" spans="1:14" x14ac:dyDescent="0.25">
      <c r="A192" s="1">
        <v>2015</v>
      </c>
      <c r="B192" s="1">
        <v>3</v>
      </c>
      <c r="C192" s="11">
        <f>C191+((C196-C184)/12)</f>
        <v>1896459.0452724739</v>
      </c>
      <c r="D192" s="11">
        <f>D191+((D196-D184)/12)</f>
        <v>1399136.1272910896</v>
      </c>
      <c r="E192" s="11">
        <f>E191+((E196-E184)/12)</f>
        <v>2624376.40778118</v>
      </c>
      <c r="F192" s="11">
        <f>F191+((F196-F184)/12)</f>
        <v>1880904.9868998188</v>
      </c>
      <c r="G192" s="11">
        <f>G191+((G196-G184)/12)</f>
        <v>1663391.7870952704</v>
      </c>
      <c r="H192" s="1">
        <v>0</v>
      </c>
      <c r="J192" s="2">
        <f t="shared" si="21"/>
        <v>2956.3797850366682</v>
      </c>
      <c r="K192" s="2">
        <f t="shared" si="22"/>
        <v>2351.8028414999135</v>
      </c>
      <c r="L192" s="2">
        <f t="shared" si="23"/>
        <v>2349.4009846607223</v>
      </c>
      <c r="M192" s="2">
        <f t="shared" si="24"/>
        <v>2048.1105485637672</v>
      </c>
      <c r="N192" s="2">
        <f t="shared" si="25"/>
        <v>3685.4685410538223</v>
      </c>
    </row>
    <row r="193" spans="1:14" x14ac:dyDescent="0.25">
      <c r="A193" s="1">
        <v>2015</v>
      </c>
      <c r="B193" s="1">
        <v>4</v>
      </c>
      <c r="C193" s="11">
        <f>C192+((C196-C184)/12)</f>
        <v>1899415.4250575106</v>
      </c>
      <c r="D193" s="11">
        <f>D192+((D196-D184)/12)</f>
        <v>1401487.9301325895</v>
      </c>
      <c r="E193" s="11">
        <f>E192+((E196-E184)/12)</f>
        <v>2626725.8087658407</v>
      </c>
      <c r="F193" s="11">
        <f>F192+((F196-F184)/12)</f>
        <v>1882953.0974483825</v>
      </c>
      <c r="G193" s="11">
        <f>G192+((G196-G184)/12)</f>
        <v>1667077.2556363242</v>
      </c>
      <c r="H193" s="1">
        <v>0</v>
      </c>
      <c r="J193" s="2">
        <f t="shared" si="21"/>
        <v>2956.3797850366682</v>
      </c>
      <c r="K193" s="2">
        <f t="shared" si="22"/>
        <v>2351.8028414999135</v>
      </c>
      <c r="L193" s="2">
        <f t="shared" si="23"/>
        <v>2349.4009846607223</v>
      </c>
      <c r="M193" s="2">
        <f t="shared" si="24"/>
        <v>2048.1105485637672</v>
      </c>
      <c r="N193" s="2">
        <f t="shared" si="25"/>
        <v>3685.4685410538223</v>
      </c>
    </row>
    <row r="194" spans="1:14" x14ac:dyDescent="0.25">
      <c r="A194" s="1">
        <v>2015</v>
      </c>
      <c r="B194" s="1">
        <v>5</v>
      </c>
      <c r="C194" s="11">
        <f>C193+((C196-C184)/12)</f>
        <v>1902371.8048425473</v>
      </c>
      <c r="D194" s="11">
        <f>D193+((D196-D184)/12)</f>
        <v>1403839.7329740894</v>
      </c>
      <c r="E194" s="11">
        <f>E193+((E196-E184)/12)</f>
        <v>2629075.2097505014</v>
      </c>
      <c r="F194" s="11">
        <f>F193+((F196-F184)/12)</f>
        <v>1885001.2079969463</v>
      </c>
      <c r="G194" s="11">
        <f>G193+((G196-G184)/12)</f>
        <v>1670762.724177378</v>
      </c>
      <c r="H194" s="1">
        <v>0</v>
      </c>
      <c r="J194" s="2">
        <f t="shared" si="21"/>
        <v>2956.3797850366682</v>
      </c>
      <c r="K194" s="2">
        <f t="shared" si="22"/>
        <v>2351.8028414999135</v>
      </c>
      <c r="L194" s="2">
        <f t="shared" si="23"/>
        <v>2349.4009846607223</v>
      </c>
      <c r="M194" s="2">
        <f t="shared" si="24"/>
        <v>2048.1105485637672</v>
      </c>
      <c r="N194" s="2">
        <f t="shared" si="25"/>
        <v>3685.4685410538223</v>
      </c>
    </row>
    <row r="195" spans="1:14" x14ac:dyDescent="0.25">
      <c r="A195" s="1">
        <v>2015</v>
      </c>
      <c r="B195" s="1">
        <v>6</v>
      </c>
      <c r="C195" s="11">
        <f>C194+((C196-C184)/12)</f>
        <v>1905328.1846275839</v>
      </c>
      <c r="D195" s="11">
        <f>D194+((D196-D184)/12)</f>
        <v>1406191.5358155894</v>
      </c>
      <c r="E195" s="11">
        <f>E194+((E196-E184)/12)</f>
        <v>2631424.6107351622</v>
      </c>
      <c r="F195" s="11">
        <f>F194+((F196-F184)/12)</f>
        <v>1887049.3185455101</v>
      </c>
      <c r="G195" s="11">
        <f>G194+((G196-G184)/12)</f>
        <v>1674448.1927184318</v>
      </c>
      <c r="H195" s="1">
        <v>0</v>
      </c>
      <c r="J195" s="2">
        <f t="shared" si="21"/>
        <v>2956.3797850366682</v>
      </c>
      <c r="K195" s="2">
        <f t="shared" si="22"/>
        <v>2351.8028414999135</v>
      </c>
      <c r="L195" s="2">
        <f t="shared" si="23"/>
        <v>2349.4009846607223</v>
      </c>
      <c r="M195" s="2">
        <f t="shared" si="24"/>
        <v>2048.1105485637672</v>
      </c>
      <c r="N195" s="2">
        <f t="shared" si="25"/>
        <v>3685.4685410538223</v>
      </c>
    </row>
    <row r="196" spans="1:14" x14ac:dyDescent="0.25">
      <c r="A196" s="10">
        <v>2015</v>
      </c>
      <c r="B196" s="10">
        <v>7</v>
      </c>
      <c r="C196" s="11">
        <f>VLOOKUP($A196,'[2]FPL Pop'!$BZ:$CE,2,FALSE)</f>
        <v>1908284.5644126202</v>
      </c>
      <c r="D196" s="11">
        <f>VLOOKUP($A196,'[2]FPL Pop'!$BZ:$CE,3,FALSE)</f>
        <v>1408543.3386570881</v>
      </c>
      <c r="E196" s="11">
        <f>VLOOKUP($A196,'[2]FPL Pop'!$BZ:$CE,4,FALSE)</f>
        <v>2633774.011719822</v>
      </c>
      <c r="F196" s="11">
        <f>VLOOKUP($A196,'[2]FPL Pop'!$BZ:$CE,5,FALSE)</f>
        <v>1889097.4290940748</v>
      </c>
      <c r="G196" s="11">
        <f>VLOOKUP($A196,'[2]FPL Pop'!$BZ:$CE,6,FALSE)</f>
        <v>1678133.6612594859</v>
      </c>
      <c r="H196" s="1">
        <v>0</v>
      </c>
      <c r="J196" s="2">
        <f t="shared" si="21"/>
        <v>2956.3797850362025</v>
      </c>
      <c r="K196" s="2">
        <f t="shared" si="22"/>
        <v>2351.8028414987493</v>
      </c>
      <c r="L196" s="2">
        <f t="shared" si="23"/>
        <v>2349.400984659791</v>
      </c>
      <c r="M196" s="2">
        <f t="shared" si="24"/>
        <v>2048.1105485646985</v>
      </c>
      <c r="N196" s="2">
        <f t="shared" si="25"/>
        <v>3685.4685410540551</v>
      </c>
    </row>
    <row r="197" spans="1:14" x14ac:dyDescent="0.25">
      <c r="A197" s="10">
        <v>2015</v>
      </c>
      <c r="B197" s="10">
        <v>8</v>
      </c>
      <c r="C197" s="11">
        <f>C196+((C208-C196)/12)</f>
        <v>1911334.8371790722</v>
      </c>
      <c r="D197" s="11">
        <f>D196+((D208-D196)/12)</f>
        <v>1411111.8816962587</v>
      </c>
      <c r="E197" s="11">
        <f>E196+((E208-E196)/12)</f>
        <v>2636360.2238391247</v>
      </c>
      <c r="F197" s="11">
        <f>F196+((F208-F196)/12)</f>
        <v>1891278.2987849531</v>
      </c>
      <c r="G197" s="11">
        <f>G196+((G208-G196)/12)</f>
        <v>1681881.0847879457</v>
      </c>
      <c r="H197" s="1">
        <v>0</v>
      </c>
      <c r="J197" s="2">
        <f t="shared" si="21"/>
        <v>3050.2727664520498</v>
      </c>
      <c r="K197" s="2">
        <f t="shared" si="22"/>
        <v>2568.5430391705595</v>
      </c>
      <c r="L197" s="2">
        <f t="shared" si="23"/>
        <v>2586.2121193027124</v>
      </c>
      <c r="M197" s="2">
        <f t="shared" si="24"/>
        <v>2180.8696908783168</v>
      </c>
      <c r="N197" s="2">
        <f t="shared" si="25"/>
        <v>3747.4235284598544</v>
      </c>
    </row>
    <row r="198" spans="1:14" x14ac:dyDescent="0.25">
      <c r="A198" s="10">
        <v>2015</v>
      </c>
      <c r="B198" s="10">
        <v>9</v>
      </c>
      <c r="C198" s="11">
        <f>C197+((C208-C196)/12)</f>
        <v>1914385.1099455243</v>
      </c>
      <c r="D198" s="11">
        <f>D197+((D208-D196)/12)</f>
        <v>1413680.4247354292</v>
      </c>
      <c r="E198" s="11">
        <f>E197+((E208-E196)/12)</f>
        <v>2638946.4359584274</v>
      </c>
      <c r="F198" s="11">
        <f>F197+((F208-F196)/12)</f>
        <v>1893459.1684758314</v>
      </c>
      <c r="G198" s="11">
        <f>G197+((G208-G196)/12)</f>
        <v>1685628.5083164056</v>
      </c>
      <c r="H198" s="1">
        <v>0</v>
      </c>
      <c r="J198" s="2">
        <f t="shared" si="21"/>
        <v>3050.2727664520498</v>
      </c>
      <c r="K198" s="2">
        <f t="shared" si="22"/>
        <v>2568.5430391705595</v>
      </c>
      <c r="L198" s="2">
        <f t="shared" si="23"/>
        <v>2586.2121193027124</v>
      </c>
      <c r="M198" s="2">
        <f t="shared" si="24"/>
        <v>2180.8696908783168</v>
      </c>
      <c r="N198" s="2">
        <f t="shared" si="25"/>
        <v>3747.4235284598544</v>
      </c>
    </row>
    <row r="199" spans="1:14" x14ac:dyDescent="0.25">
      <c r="A199" s="10">
        <v>2015</v>
      </c>
      <c r="B199" s="10">
        <v>10</v>
      </c>
      <c r="C199" s="11">
        <f>C198+((C208-C196)/12)</f>
        <v>1917435.3827119763</v>
      </c>
      <c r="D199" s="11">
        <f>D198+((D208-D196)/12)</f>
        <v>1416248.9677745998</v>
      </c>
      <c r="E199" s="11">
        <f>E198+((E208-E196)/12)</f>
        <v>2641532.6480777301</v>
      </c>
      <c r="F199" s="11">
        <f>F198+((F208-F196)/12)</f>
        <v>1895640.0381667097</v>
      </c>
      <c r="G199" s="11">
        <f>G198+((G208-G196)/12)</f>
        <v>1689375.9318448654</v>
      </c>
      <c r="H199" s="1">
        <v>0</v>
      </c>
      <c r="J199" s="2">
        <f t="shared" si="21"/>
        <v>3050.2727664520498</v>
      </c>
      <c r="K199" s="2">
        <f t="shared" si="22"/>
        <v>2568.5430391705595</v>
      </c>
      <c r="L199" s="2">
        <f t="shared" si="23"/>
        <v>2586.2121193027124</v>
      </c>
      <c r="M199" s="2">
        <f t="shared" si="24"/>
        <v>2180.8696908783168</v>
      </c>
      <c r="N199" s="2">
        <f t="shared" si="25"/>
        <v>3747.4235284598544</v>
      </c>
    </row>
    <row r="200" spans="1:14" x14ac:dyDescent="0.25">
      <c r="A200" s="1">
        <v>2015</v>
      </c>
      <c r="B200" s="1">
        <v>11</v>
      </c>
      <c r="C200" s="11">
        <f>C199+((C208-C196)/12)</f>
        <v>1920485.6554784284</v>
      </c>
      <c r="D200" s="11">
        <f>D199+((D208-D196)/12)</f>
        <v>1418817.5108137704</v>
      </c>
      <c r="E200" s="11">
        <f>E199+((E208-E196)/12)</f>
        <v>2644118.8601970328</v>
      </c>
      <c r="F200" s="11">
        <f>F199+((F208-F196)/12)</f>
        <v>1897820.907857588</v>
      </c>
      <c r="G200" s="11">
        <f>G199+((G208-G196)/12)</f>
        <v>1693123.3553733253</v>
      </c>
      <c r="H200" s="1">
        <v>0</v>
      </c>
      <c r="J200" s="2">
        <f t="shared" si="21"/>
        <v>3050.2727664520498</v>
      </c>
      <c r="K200" s="2">
        <f t="shared" si="22"/>
        <v>2568.5430391705595</v>
      </c>
      <c r="L200" s="2">
        <f t="shared" si="23"/>
        <v>2586.2121193027124</v>
      </c>
      <c r="M200" s="2">
        <f t="shared" si="24"/>
        <v>2180.8696908783168</v>
      </c>
      <c r="N200" s="2">
        <f t="shared" si="25"/>
        <v>3747.4235284598544</v>
      </c>
    </row>
    <row r="201" spans="1:14" x14ac:dyDescent="0.25">
      <c r="A201" s="1">
        <v>2015</v>
      </c>
      <c r="B201" s="1">
        <v>12</v>
      </c>
      <c r="C201" s="11">
        <f>C200+((C208-C196)/12)</f>
        <v>1923535.9282448804</v>
      </c>
      <c r="D201" s="11">
        <f>D200+((D208-D196)/12)</f>
        <v>1421386.0538529409</v>
      </c>
      <c r="E201" s="11">
        <f>E200+((E208-E196)/12)</f>
        <v>2646705.0723163355</v>
      </c>
      <c r="F201" s="11">
        <f>F200+((F208-F196)/12)</f>
        <v>1900001.7775484663</v>
      </c>
      <c r="G201" s="11">
        <f>G200+((G208-G196)/12)</f>
        <v>1696870.7789017851</v>
      </c>
      <c r="H201" s="1">
        <v>0</v>
      </c>
      <c r="J201" s="2">
        <f t="shared" si="21"/>
        <v>3050.2727664520498</v>
      </c>
      <c r="K201" s="2">
        <f t="shared" si="22"/>
        <v>2568.5430391705595</v>
      </c>
      <c r="L201" s="2">
        <f t="shared" si="23"/>
        <v>2586.2121193027124</v>
      </c>
      <c r="M201" s="2">
        <f t="shared" si="24"/>
        <v>2180.8696908783168</v>
      </c>
      <c r="N201" s="2">
        <f t="shared" si="25"/>
        <v>3747.4235284598544</v>
      </c>
    </row>
    <row r="202" spans="1:14" x14ac:dyDescent="0.25">
      <c r="A202" s="1">
        <v>2016</v>
      </c>
      <c r="B202" s="1">
        <v>1</v>
      </c>
      <c r="C202" s="11">
        <f>C201+((C208-C196)/12)</f>
        <v>1926586.2010113325</v>
      </c>
      <c r="D202" s="11">
        <f>D201+((D208-D196)/12)</f>
        <v>1423954.5968921115</v>
      </c>
      <c r="E202" s="11">
        <f>E201+((E208-E196)/12)</f>
        <v>2649291.2844356382</v>
      </c>
      <c r="F202" s="11">
        <f>F201+((F208-F196)/12)</f>
        <v>1902182.6472393447</v>
      </c>
      <c r="G202" s="11">
        <f>G201+((G208-G196)/12)</f>
        <v>1700618.202430245</v>
      </c>
      <c r="H202" s="1">
        <v>0</v>
      </c>
      <c r="J202" s="2">
        <f t="shared" si="21"/>
        <v>3050.2727664520498</v>
      </c>
      <c r="K202" s="2">
        <f t="shared" si="22"/>
        <v>2568.5430391705595</v>
      </c>
      <c r="L202" s="2">
        <f t="shared" si="23"/>
        <v>2586.2121193027124</v>
      </c>
      <c r="M202" s="2">
        <f t="shared" si="24"/>
        <v>2180.8696908783168</v>
      </c>
      <c r="N202" s="2">
        <f t="shared" si="25"/>
        <v>3747.4235284598544</v>
      </c>
    </row>
    <row r="203" spans="1:14" x14ac:dyDescent="0.25">
      <c r="A203" s="1">
        <v>2016</v>
      </c>
      <c r="B203" s="1">
        <v>2</v>
      </c>
      <c r="C203" s="11">
        <f>C202+((C208-C196)/12)</f>
        <v>1929636.4737777845</v>
      </c>
      <c r="D203" s="11">
        <f>D202+((D208-D196)/12)</f>
        <v>1426523.139931282</v>
      </c>
      <c r="E203" s="11">
        <f>E202+((E208-E196)/12)</f>
        <v>2651877.4965549409</v>
      </c>
      <c r="F203" s="11">
        <f>F202+((F208-F196)/12)</f>
        <v>1904363.516930223</v>
      </c>
      <c r="G203" s="11">
        <f>G202+((G208-G196)/12)</f>
        <v>1704365.6259587049</v>
      </c>
      <c r="H203" s="1">
        <v>0</v>
      </c>
      <c r="J203" s="2">
        <f t="shared" si="21"/>
        <v>3050.2727664520498</v>
      </c>
      <c r="K203" s="2">
        <f t="shared" si="22"/>
        <v>2568.5430391705595</v>
      </c>
      <c r="L203" s="2">
        <f t="shared" si="23"/>
        <v>2586.2121193027124</v>
      </c>
      <c r="M203" s="2">
        <f t="shared" si="24"/>
        <v>2180.8696908783168</v>
      </c>
      <c r="N203" s="2">
        <f t="shared" si="25"/>
        <v>3747.4235284598544</v>
      </c>
    </row>
    <row r="204" spans="1:14" x14ac:dyDescent="0.25">
      <c r="A204" s="1">
        <v>2016</v>
      </c>
      <c r="B204" s="1">
        <v>3</v>
      </c>
      <c r="C204" s="11">
        <f>C203+((C208-C196)/12)</f>
        <v>1932686.7465442366</v>
      </c>
      <c r="D204" s="11">
        <f>D203+((D208-D196)/12)</f>
        <v>1429091.6829704526</v>
      </c>
      <c r="E204" s="11">
        <f>E203+((E208-E196)/12)</f>
        <v>2654463.7086742437</v>
      </c>
      <c r="F204" s="11">
        <f>F203+((F208-F196)/12)</f>
        <v>1906544.3866211013</v>
      </c>
      <c r="G204" s="11">
        <f>G203+((G208-G196)/12)</f>
        <v>1708113.0494871647</v>
      </c>
      <c r="H204" s="1">
        <v>0</v>
      </c>
      <c r="J204" s="2">
        <f t="shared" si="21"/>
        <v>3050.2727664520498</v>
      </c>
      <c r="K204" s="2">
        <f t="shared" si="22"/>
        <v>2568.5430391705595</v>
      </c>
      <c r="L204" s="2">
        <f t="shared" si="23"/>
        <v>2586.2121193027124</v>
      </c>
      <c r="M204" s="2">
        <f t="shared" si="24"/>
        <v>2180.8696908783168</v>
      </c>
      <c r="N204" s="2">
        <f t="shared" si="25"/>
        <v>3747.4235284598544</v>
      </c>
    </row>
    <row r="205" spans="1:14" x14ac:dyDescent="0.25">
      <c r="A205" s="1">
        <v>2016</v>
      </c>
      <c r="B205" s="1">
        <v>4</v>
      </c>
      <c r="C205" s="11">
        <f>C204+((C208-C196)/12)</f>
        <v>1935737.0193106886</v>
      </c>
      <c r="D205" s="11">
        <f>D204+((D208-D196)/12)</f>
        <v>1431660.2260096231</v>
      </c>
      <c r="E205" s="11">
        <f>E204+((E208-E196)/12)</f>
        <v>2657049.9207935464</v>
      </c>
      <c r="F205" s="11">
        <f>F204+((F208-F196)/12)</f>
        <v>1908725.2563119796</v>
      </c>
      <c r="G205" s="11">
        <f>G204+((G208-G196)/12)</f>
        <v>1711860.4730156246</v>
      </c>
      <c r="H205" s="1">
        <v>0</v>
      </c>
      <c r="J205" s="2">
        <f t="shared" si="21"/>
        <v>3050.2727664520498</v>
      </c>
      <c r="K205" s="2">
        <f t="shared" si="22"/>
        <v>2568.5430391705595</v>
      </c>
      <c r="L205" s="2">
        <f t="shared" si="23"/>
        <v>2586.2121193027124</v>
      </c>
      <c r="M205" s="2">
        <f t="shared" si="24"/>
        <v>2180.8696908783168</v>
      </c>
      <c r="N205" s="2">
        <f t="shared" si="25"/>
        <v>3747.4235284598544</v>
      </c>
    </row>
    <row r="206" spans="1:14" x14ac:dyDescent="0.25">
      <c r="A206" s="1">
        <v>2016</v>
      </c>
      <c r="B206" s="1">
        <v>5</v>
      </c>
      <c r="C206" s="11">
        <f>C205+((C208-C196)/12)</f>
        <v>1938787.2920771406</v>
      </c>
      <c r="D206" s="11">
        <f>D205+((D208-D196)/12)</f>
        <v>1434228.7690487937</v>
      </c>
      <c r="E206" s="11">
        <f>E205+((E208-E196)/12)</f>
        <v>2659636.1329128491</v>
      </c>
      <c r="F206" s="11">
        <f>F205+((F208-F196)/12)</f>
        <v>1910906.1260028579</v>
      </c>
      <c r="G206" s="11">
        <f>G205+((G208-G196)/12)</f>
        <v>1715607.8965440844</v>
      </c>
      <c r="H206" s="1">
        <v>0</v>
      </c>
      <c r="J206" s="2">
        <f t="shared" si="21"/>
        <v>3050.2727664520498</v>
      </c>
      <c r="K206" s="2">
        <f t="shared" si="22"/>
        <v>2568.5430391705595</v>
      </c>
      <c r="L206" s="2">
        <f t="shared" si="23"/>
        <v>2586.2121193027124</v>
      </c>
      <c r="M206" s="2">
        <f t="shared" si="24"/>
        <v>2180.8696908783168</v>
      </c>
      <c r="N206" s="2">
        <f t="shared" si="25"/>
        <v>3747.4235284598544</v>
      </c>
    </row>
    <row r="207" spans="1:14" x14ac:dyDescent="0.25">
      <c r="A207" s="1">
        <v>2016</v>
      </c>
      <c r="B207" s="1">
        <v>6</v>
      </c>
      <c r="C207" s="11">
        <f>C206+((C208-C196)/12)</f>
        <v>1941837.5648435927</v>
      </c>
      <c r="D207" s="11">
        <f>D206+((D208-D196)/12)</f>
        <v>1436797.3120879643</v>
      </c>
      <c r="E207" s="11">
        <f>E206+((E208-E196)/12)</f>
        <v>2662222.3450321518</v>
      </c>
      <c r="F207" s="11">
        <f>F206+((F208-F196)/12)</f>
        <v>1913086.9956937362</v>
      </c>
      <c r="G207" s="11">
        <f>G206+((G208-G196)/12)</f>
        <v>1719355.3200725443</v>
      </c>
      <c r="H207" s="1">
        <v>0</v>
      </c>
      <c r="J207" s="2">
        <f t="shared" si="21"/>
        <v>3050.2727664520498</v>
      </c>
      <c r="K207" s="2">
        <f t="shared" si="22"/>
        <v>2568.5430391705595</v>
      </c>
      <c r="L207" s="2">
        <f t="shared" si="23"/>
        <v>2586.2121193027124</v>
      </c>
      <c r="M207" s="2">
        <f t="shared" si="24"/>
        <v>2180.8696908783168</v>
      </c>
      <c r="N207" s="2">
        <f t="shared" si="25"/>
        <v>3747.4235284598544</v>
      </c>
    </row>
    <row r="208" spans="1:14" x14ac:dyDescent="0.25">
      <c r="A208" s="1">
        <v>2016</v>
      </c>
      <c r="B208" s="1">
        <v>7</v>
      </c>
      <c r="C208" s="11">
        <f>VLOOKUP($A208,'[2]FPL Pop'!$BZ:$CE,2,FALSE)</f>
        <v>1944887.8376100441</v>
      </c>
      <c r="D208" s="11">
        <f>VLOOKUP($A208,'[2]FPL Pop'!$BZ:$CE,3,FALSE)</f>
        <v>1439365.8551271341</v>
      </c>
      <c r="E208" s="11">
        <f>VLOOKUP($A208,'[2]FPL Pop'!$BZ:$CE,4,FALSE)</f>
        <v>2664808.5571514559</v>
      </c>
      <c r="F208" s="11">
        <f>VLOOKUP($A208,'[2]FPL Pop'!$BZ:$CE,5,FALSE)</f>
        <v>1915267.8653846155</v>
      </c>
      <c r="G208" s="11">
        <f>VLOOKUP($A208,'[2]FPL Pop'!$BZ:$CE,6,FALSE)</f>
        <v>1723102.7436010041</v>
      </c>
      <c r="H208" s="1">
        <v>0</v>
      </c>
      <c r="J208" s="2">
        <f t="shared" si="21"/>
        <v>3050.2727664513513</v>
      </c>
      <c r="K208" s="2">
        <f t="shared" si="22"/>
        <v>2568.543039169861</v>
      </c>
      <c r="L208" s="2">
        <f t="shared" si="23"/>
        <v>2586.2121193041094</v>
      </c>
      <c r="M208" s="2">
        <f t="shared" si="24"/>
        <v>2180.8696908792481</v>
      </c>
      <c r="N208" s="2">
        <f t="shared" si="25"/>
        <v>3747.4235284598544</v>
      </c>
    </row>
    <row r="209" spans="1:15" x14ac:dyDescent="0.25">
      <c r="A209" s="1">
        <v>2016</v>
      </c>
      <c r="B209" s="1">
        <v>8</v>
      </c>
      <c r="C209" s="11">
        <f>C208+((C220-C208)/12)</f>
        <v>1947237.0330173876</v>
      </c>
      <c r="D209" s="11">
        <f>D208+((D220-D208)/12)</f>
        <v>1441835.2535633696</v>
      </c>
      <c r="E209" s="11">
        <f>E208+((E220-E208)/12)</f>
        <v>2666602.5461667418</v>
      </c>
      <c r="F209" s="11">
        <f>F208+((F220-F208)/12)</f>
        <v>1917016.957970113</v>
      </c>
      <c r="G209" s="11">
        <f>G208+((G220-G208)/12)</f>
        <v>1726190.1212085728</v>
      </c>
      <c r="H209" s="1">
        <v>0</v>
      </c>
      <c r="J209" s="2">
        <f t="shared" si="21"/>
        <v>2349.1954073435627</v>
      </c>
      <c r="K209" s="2">
        <f t="shared" si="22"/>
        <v>2469.3984362354968</v>
      </c>
      <c r="L209" s="2">
        <f t="shared" si="23"/>
        <v>1793.989015285857</v>
      </c>
      <c r="M209" s="2">
        <f t="shared" si="24"/>
        <v>1749.0925854975358</v>
      </c>
      <c r="N209" s="2">
        <f t="shared" si="25"/>
        <v>3087.3776075686328</v>
      </c>
    </row>
    <row r="210" spans="1:15" x14ac:dyDescent="0.25">
      <c r="A210" s="1">
        <v>2016</v>
      </c>
      <c r="B210" s="1">
        <v>9</v>
      </c>
      <c r="C210" s="11">
        <f>C209+((C220-C208)/12)</f>
        <v>1949586.2284247312</v>
      </c>
      <c r="D210" s="11">
        <f>D209+((D220-D208)/12)</f>
        <v>1444304.6519996051</v>
      </c>
      <c r="E210" s="11">
        <f>E209+((E220-E208)/12)</f>
        <v>2668396.5351820276</v>
      </c>
      <c r="F210" s="11">
        <f>F209+((F220-F208)/12)</f>
        <v>1918766.0505556106</v>
      </c>
      <c r="G210" s="11">
        <f>G209+((G220-G208)/12)</f>
        <v>1729277.4988161414</v>
      </c>
      <c r="H210" s="1">
        <v>0</v>
      </c>
      <c r="J210" s="2">
        <f t="shared" si="21"/>
        <v>2349.1954073435627</v>
      </c>
      <c r="K210" s="2">
        <f t="shared" si="22"/>
        <v>2469.3984362354968</v>
      </c>
      <c r="L210" s="2">
        <f t="shared" si="23"/>
        <v>1793.989015285857</v>
      </c>
      <c r="M210" s="2">
        <f t="shared" si="24"/>
        <v>1749.0925854975358</v>
      </c>
      <c r="N210" s="2">
        <f t="shared" si="25"/>
        <v>3087.3776075686328</v>
      </c>
    </row>
    <row r="211" spans="1:15" x14ac:dyDescent="0.25">
      <c r="A211" s="1">
        <v>2016</v>
      </c>
      <c r="B211" s="1">
        <v>10</v>
      </c>
      <c r="C211" s="11">
        <f>C210+((C220-C208)/12)</f>
        <v>1951935.4238320747</v>
      </c>
      <c r="D211" s="11">
        <f>D210+((D220-D208)/12)</f>
        <v>1446774.0504358406</v>
      </c>
      <c r="E211" s="11">
        <f>E210+((E220-E208)/12)</f>
        <v>2670190.5241973135</v>
      </c>
      <c r="F211" s="11">
        <f>F210+((F220-F208)/12)</f>
        <v>1920515.1431411081</v>
      </c>
      <c r="G211" s="11">
        <f>G210+((G220-G208)/12)</f>
        <v>1732364.87642371</v>
      </c>
      <c r="H211" s="1">
        <v>0</v>
      </c>
      <c r="J211" s="2">
        <f t="shared" si="21"/>
        <v>2349.1954073435627</v>
      </c>
      <c r="K211" s="2">
        <f t="shared" si="22"/>
        <v>2469.3984362354968</v>
      </c>
      <c r="L211" s="2">
        <f t="shared" si="23"/>
        <v>1793.989015285857</v>
      </c>
      <c r="M211" s="2">
        <f t="shared" si="24"/>
        <v>1749.0925854975358</v>
      </c>
      <c r="N211" s="2">
        <f t="shared" si="25"/>
        <v>3087.3776075686328</v>
      </c>
    </row>
    <row r="212" spans="1:15" x14ac:dyDescent="0.25">
      <c r="A212" s="1">
        <v>2016</v>
      </c>
      <c r="B212" s="1">
        <v>11</v>
      </c>
      <c r="C212" s="11">
        <f>C211+((C220-C208)/12)</f>
        <v>1954284.6192394183</v>
      </c>
      <c r="D212" s="11">
        <f>D211+((D220-D208)/12)</f>
        <v>1449243.4488720761</v>
      </c>
      <c r="E212" s="11">
        <f>E211+((E220-E208)/12)</f>
        <v>2671984.5132125993</v>
      </c>
      <c r="F212" s="11">
        <f>F211+((F220-F208)/12)</f>
        <v>1922264.2357266056</v>
      </c>
      <c r="G212" s="11">
        <f>G211+((G220-G208)/12)</f>
        <v>1735452.2540312787</v>
      </c>
      <c r="H212" s="1">
        <v>0</v>
      </c>
      <c r="J212" s="2">
        <f t="shared" si="21"/>
        <v>2349.1954073435627</v>
      </c>
      <c r="K212" s="2">
        <f t="shared" si="22"/>
        <v>2469.3984362354968</v>
      </c>
      <c r="L212" s="2">
        <f t="shared" si="23"/>
        <v>1793.989015285857</v>
      </c>
      <c r="M212" s="2">
        <f t="shared" si="24"/>
        <v>1749.0925854975358</v>
      </c>
      <c r="N212" s="2">
        <f t="shared" si="25"/>
        <v>3087.3776075686328</v>
      </c>
    </row>
    <row r="213" spans="1:15" x14ac:dyDescent="0.25">
      <c r="A213" s="1">
        <v>2016</v>
      </c>
      <c r="B213" s="1">
        <v>12</v>
      </c>
      <c r="C213" s="11">
        <f>C212+((C220-C208)/12)</f>
        <v>1956633.8146467619</v>
      </c>
      <c r="D213" s="11">
        <f>D212+((D220-D208)/12)</f>
        <v>1451712.8473083116</v>
      </c>
      <c r="E213" s="11">
        <f>E212+((E220-E208)/12)</f>
        <v>2673778.5022278852</v>
      </c>
      <c r="F213" s="11">
        <f>F212+((F220-F208)/12)</f>
        <v>1924013.3283121032</v>
      </c>
      <c r="G213" s="11">
        <f>G212+((G220-G208)/12)</f>
        <v>1738539.6316388473</v>
      </c>
      <c r="H213" s="1">
        <v>0</v>
      </c>
      <c r="J213" s="2">
        <f t="shared" si="21"/>
        <v>2349.1954073435627</v>
      </c>
      <c r="K213" s="2">
        <f t="shared" si="22"/>
        <v>2469.3984362354968</v>
      </c>
      <c r="L213" s="2">
        <f t="shared" si="23"/>
        <v>1793.989015285857</v>
      </c>
      <c r="M213" s="2">
        <f t="shared" si="24"/>
        <v>1749.0925854975358</v>
      </c>
      <c r="N213" s="2">
        <f t="shared" si="25"/>
        <v>3087.3776075686328</v>
      </c>
    </row>
    <row r="214" spans="1:15" x14ac:dyDescent="0.25">
      <c r="A214" s="1">
        <v>2017</v>
      </c>
      <c r="B214" s="1">
        <v>1</v>
      </c>
      <c r="C214" s="11">
        <f>C213+((C220-C208)/12)</f>
        <v>1958983.0100541054</v>
      </c>
      <c r="D214" s="11">
        <f>D213+((D220-D208)/12)</f>
        <v>1454182.2457445471</v>
      </c>
      <c r="E214" s="11">
        <f>E213+((E220-E208)/12)</f>
        <v>2675572.491243171</v>
      </c>
      <c r="F214" s="11">
        <f>F213+((F220-F208)/12)</f>
        <v>1925762.4208976007</v>
      </c>
      <c r="G214" s="11">
        <f>G213+((G220-G208)/12)</f>
        <v>1741627.0092464159</v>
      </c>
      <c r="H214" s="1">
        <v>0</v>
      </c>
      <c r="J214" s="2">
        <f t="shared" si="21"/>
        <v>2349.1954073435627</v>
      </c>
      <c r="K214" s="2">
        <f t="shared" si="22"/>
        <v>2469.3984362354968</v>
      </c>
      <c r="L214" s="2">
        <f t="shared" si="23"/>
        <v>1793.989015285857</v>
      </c>
      <c r="M214" s="2">
        <f t="shared" si="24"/>
        <v>1749.0925854975358</v>
      </c>
      <c r="N214" s="2">
        <f t="shared" si="25"/>
        <v>3087.3776075686328</v>
      </c>
    </row>
    <row r="215" spans="1:15" x14ac:dyDescent="0.25">
      <c r="A215" s="1">
        <v>2017</v>
      </c>
      <c r="B215" s="1">
        <v>2</v>
      </c>
      <c r="C215" s="11">
        <f>C214+((C220-C208)/12)</f>
        <v>1961332.205461449</v>
      </c>
      <c r="D215" s="11">
        <f>D214+((D220-D208)/12)</f>
        <v>1456651.6441807826</v>
      </c>
      <c r="E215" s="11">
        <f>E214+((E220-E208)/12)</f>
        <v>2677366.4802584569</v>
      </c>
      <c r="F215" s="11">
        <f>F214+((F220-F208)/12)</f>
        <v>1927511.5134830982</v>
      </c>
      <c r="G215" s="11">
        <f>G214+((G220-G208)/12)</f>
        <v>1744714.3868539846</v>
      </c>
      <c r="H215" s="1">
        <v>0</v>
      </c>
      <c r="J215" s="2">
        <f t="shared" si="21"/>
        <v>2349.1954073435627</v>
      </c>
      <c r="K215" s="2">
        <f t="shared" si="22"/>
        <v>2469.3984362354968</v>
      </c>
      <c r="L215" s="2">
        <f t="shared" si="23"/>
        <v>1793.989015285857</v>
      </c>
      <c r="M215" s="2">
        <f t="shared" si="24"/>
        <v>1749.0925854975358</v>
      </c>
      <c r="N215" s="2">
        <f t="shared" si="25"/>
        <v>3087.3776075686328</v>
      </c>
    </row>
    <row r="216" spans="1:15" x14ac:dyDescent="0.25">
      <c r="A216" s="1">
        <v>2017</v>
      </c>
      <c r="B216" s="1">
        <v>3</v>
      </c>
      <c r="C216" s="11">
        <f>C215+((C220-C208)/12)</f>
        <v>1963681.4008687926</v>
      </c>
      <c r="D216" s="11">
        <f>D215+((D220-D208)/12)</f>
        <v>1459121.0426170181</v>
      </c>
      <c r="E216" s="11">
        <f>E215+((E220-E208)/12)</f>
        <v>2679160.4692737428</v>
      </c>
      <c r="F216" s="11">
        <f>F215+((F220-F208)/12)</f>
        <v>1929260.6060685958</v>
      </c>
      <c r="G216" s="11">
        <f>G215+((G220-G208)/12)</f>
        <v>1747801.7644615532</v>
      </c>
      <c r="H216" s="1">
        <v>0</v>
      </c>
      <c r="J216" s="2">
        <f t="shared" si="21"/>
        <v>2349.1954073435627</v>
      </c>
      <c r="K216" s="2">
        <f t="shared" si="22"/>
        <v>2469.3984362354968</v>
      </c>
      <c r="L216" s="2">
        <f t="shared" si="23"/>
        <v>1793.989015285857</v>
      </c>
      <c r="M216" s="2">
        <f t="shared" si="24"/>
        <v>1749.0925854975358</v>
      </c>
      <c r="N216" s="2">
        <f t="shared" si="25"/>
        <v>3087.3776075686328</v>
      </c>
    </row>
    <row r="217" spans="1:15" x14ac:dyDescent="0.25">
      <c r="A217" s="1">
        <v>2017</v>
      </c>
      <c r="B217" s="1">
        <v>4</v>
      </c>
      <c r="C217" s="11">
        <f>C216+((C220-C208)/12)</f>
        <v>1966030.5962761361</v>
      </c>
      <c r="D217" s="11">
        <f>D216+((D220-D208)/12)</f>
        <v>1461590.4410532536</v>
      </c>
      <c r="E217" s="11">
        <f>E216+((E220-E208)/12)</f>
        <v>2680954.4582890286</v>
      </c>
      <c r="F217" s="11">
        <f>F216+((F220-F208)/12)</f>
        <v>1931009.6986540933</v>
      </c>
      <c r="G217" s="11">
        <f>G216+((G220-G208)/12)</f>
        <v>1750889.1420691218</v>
      </c>
      <c r="H217" s="1">
        <v>0</v>
      </c>
      <c r="J217" s="2">
        <f t="shared" si="21"/>
        <v>2349.1954073435627</v>
      </c>
      <c r="K217" s="2">
        <f t="shared" si="22"/>
        <v>2469.3984362354968</v>
      </c>
      <c r="L217" s="2">
        <f t="shared" si="23"/>
        <v>1793.989015285857</v>
      </c>
      <c r="M217" s="2">
        <f t="shared" si="24"/>
        <v>1749.0925854975358</v>
      </c>
      <c r="N217" s="2">
        <f t="shared" si="25"/>
        <v>3087.3776075686328</v>
      </c>
    </row>
    <row r="218" spans="1:15" x14ac:dyDescent="0.25">
      <c r="A218" s="1">
        <v>2017</v>
      </c>
      <c r="B218" s="1">
        <v>5</v>
      </c>
      <c r="C218" s="11">
        <f>C217+((C220-C208)/12)</f>
        <v>1968379.7916834797</v>
      </c>
      <c r="D218" s="11">
        <f>D217+((D220-D208)/12)</f>
        <v>1464059.8394894891</v>
      </c>
      <c r="E218" s="11">
        <f>E217+((E220-E208)/12)</f>
        <v>2682748.4473043145</v>
      </c>
      <c r="F218" s="11">
        <f>F217+((F220-F208)/12)</f>
        <v>1932758.7912395908</v>
      </c>
      <c r="G218" s="11">
        <f>G217+((G220-G208)/12)</f>
        <v>1753976.5196766905</v>
      </c>
      <c r="H218" s="1">
        <v>0</v>
      </c>
      <c r="J218" s="2">
        <f t="shared" si="21"/>
        <v>2349.1954073435627</v>
      </c>
      <c r="K218" s="2">
        <f t="shared" si="22"/>
        <v>2469.3984362354968</v>
      </c>
      <c r="L218" s="2">
        <f t="shared" si="23"/>
        <v>1793.989015285857</v>
      </c>
      <c r="M218" s="2">
        <f t="shared" si="24"/>
        <v>1749.0925854975358</v>
      </c>
      <c r="N218" s="2">
        <f t="shared" si="25"/>
        <v>3087.3776075686328</v>
      </c>
    </row>
    <row r="219" spans="1:15" x14ac:dyDescent="0.25">
      <c r="A219" s="1">
        <v>2017</v>
      </c>
      <c r="B219" s="1">
        <v>6</v>
      </c>
      <c r="C219" s="11">
        <f>C218+((C220-C208)/12)</f>
        <v>1970728.9870908232</v>
      </c>
      <c r="D219" s="11">
        <f>D218+((D220-D208)/12)</f>
        <v>1466529.2379257246</v>
      </c>
      <c r="E219" s="11">
        <f>E218+((E220-E208)/12)</f>
        <v>2684542.4363196003</v>
      </c>
      <c r="F219" s="11">
        <f>F218+((F220-F208)/12)</f>
        <v>1934507.8838250884</v>
      </c>
      <c r="G219" s="11">
        <f>G218+((G220-G208)/12)</f>
        <v>1757063.8972842591</v>
      </c>
      <c r="H219" s="1">
        <v>0</v>
      </c>
      <c r="J219" s="2">
        <f t="shared" si="21"/>
        <v>2349.1954073435627</v>
      </c>
      <c r="K219" s="2">
        <f t="shared" si="22"/>
        <v>2469.3984362354968</v>
      </c>
      <c r="L219" s="2">
        <f t="shared" si="23"/>
        <v>1793.989015285857</v>
      </c>
      <c r="M219" s="2">
        <f t="shared" si="24"/>
        <v>1749.0925854975358</v>
      </c>
      <c r="N219" s="2">
        <f t="shared" si="25"/>
        <v>3087.3776075686328</v>
      </c>
    </row>
    <row r="220" spans="1:15" x14ac:dyDescent="0.25">
      <c r="A220" s="10">
        <v>2017</v>
      </c>
      <c r="B220" s="10">
        <v>7</v>
      </c>
      <c r="C220" s="11">
        <f>VLOOKUP($A220,'[2]FPL Pop'!$BZ:$CE,2,FALSE)</f>
        <v>1973078.1824981666</v>
      </c>
      <c r="D220" s="11">
        <f>VLOOKUP($A220,'[2]FPL Pop'!$BZ:$CE,3,FALSE)</f>
        <v>1468998.6363619613</v>
      </c>
      <c r="E220" s="11">
        <f>VLOOKUP($A220,'[2]FPL Pop'!$BZ:$CE,4,FALSE)</f>
        <v>2686336.4253348843</v>
      </c>
      <c r="F220" s="11">
        <f>VLOOKUP($A220,'[2]FPL Pop'!$BZ:$CE,5,FALSE)</f>
        <v>1936256.9764105864</v>
      </c>
      <c r="G220" s="11">
        <f>VLOOKUP($A220,'[2]FPL Pop'!$BZ:$CE,6,FALSE)</f>
        <v>1760151.2748918266</v>
      </c>
      <c r="H220" s="10">
        <v>0</v>
      </c>
      <c r="I220" s="10"/>
      <c r="J220" s="11">
        <f t="shared" si="21"/>
        <v>2349.1954073433299</v>
      </c>
      <c r="K220" s="11">
        <f t="shared" si="22"/>
        <v>2469.3984362366609</v>
      </c>
      <c r="L220" s="11">
        <f t="shared" si="23"/>
        <v>1793.9890152839944</v>
      </c>
      <c r="M220" s="11">
        <f t="shared" si="24"/>
        <v>1749.0925854980014</v>
      </c>
      <c r="N220" s="11">
        <f t="shared" si="25"/>
        <v>3087.3776075674687</v>
      </c>
      <c r="O220" s="10"/>
    </row>
    <row r="221" spans="1:15" x14ac:dyDescent="0.25">
      <c r="A221" s="10">
        <v>2017</v>
      </c>
      <c r="B221" s="10">
        <v>8</v>
      </c>
      <c r="C221" s="11">
        <f>C220+((C232-C220)/12)</f>
        <v>1980156.2878889896</v>
      </c>
      <c r="D221" s="11">
        <f>D220+((D232-D220)/12)</f>
        <v>1471292.252108349</v>
      </c>
      <c r="E221" s="11">
        <f>E220+((E232-E220)/12)</f>
        <v>2687744.9957820578</v>
      </c>
      <c r="F221" s="11">
        <f>F220+((F232-F220)/12)</f>
        <v>1937684.2178243874</v>
      </c>
      <c r="G221" s="11">
        <f>G220+((G232-G220)/12)</f>
        <v>1762924.0494058938</v>
      </c>
      <c r="H221" s="10">
        <v>0</v>
      </c>
      <c r="I221" s="10"/>
      <c r="J221" s="11">
        <f t="shared" ref="J221:J284" si="26">C221-C220</f>
        <v>7078.1053908229806</v>
      </c>
      <c r="K221" s="11">
        <f t="shared" ref="K221:K284" si="27">D221-D220</f>
        <v>2293.6157463877462</v>
      </c>
      <c r="L221" s="11">
        <f t="shared" ref="L221:L284" si="28">E221-E220</f>
        <v>1408.5704471734352</v>
      </c>
      <c r="M221" s="11">
        <f t="shared" ref="M221:M284" si="29">F221-F220</f>
        <v>1427.2414138009772</v>
      </c>
      <c r="N221" s="11">
        <f t="shared" ref="N221:N284" si="30">G221-G220</f>
        <v>2772.7745140672196</v>
      </c>
      <c r="O221" s="10"/>
    </row>
    <row r="222" spans="1:15" x14ac:dyDescent="0.25">
      <c r="A222" s="1">
        <v>2017</v>
      </c>
      <c r="B222" s="1">
        <v>9</v>
      </c>
      <c r="C222" s="11">
        <f>C221+((C232-C220)/12)</f>
        <v>1987234.3932798125</v>
      </c>
      <c r="D222" s="11">
        <f>D221+((D232-D220)/12)</f>
        <v>1473585.8678547367</v>
      </c>
      <c r="E222" s="11">
        <f>E221+((E232-E220)/12)</f>
        <v>2689153.5662292312</v>
      </c>
      <c r="F222" s="11">
        <f>F221+((F232-F220)/12)</f>
        <v>1939111.4592381883</v>
      </c>
      <c r="G222" s="11">
        <f>G221+((G232-G220)/12)</f>
        <v>1765696.823919961</v>
      </c>
      <c r="H222" s="1">
        <v>0</v>
      </c>
      <c r="J222" s="2">
        <f t="shared" si="26"/>
        <v>7078.1053908229806</v>
      </c>
      <c r="K222" s="2">
        <f t="shared" si="27"/>
        <v>2293.6157463877462</v>
      </c>
      <c r="L222" s="2">
        <f t="shared" si="28"/>
        <v>1408.5704471734352</v>
      </c>
      <c r="M222" s="2">
        <f t="shared" si="29"/>
        <v>1427.2414138009772</v>
      </c>
      <c r="N222" s="2">
        <f t="shared" si="30"/>
        <v>2772.7745140672196</v>
      </c>
    </row>
    <row r="223" spans="1:15" x14ac:dyDescent="0.25">
      <c r="A223" s="1">
        <v>2017</v>
      </c>
      <c r="B223" s="1">
        <v>10</v>
      </c>
      <c r="C223" s="11">
        <f>C222+((C232-C220)/12)</f>
        <v>1994312.4986706355</v>
      </c>
      <c r="D223" s="11">
        <f>D222+((D232-D220)/12)</f>
        <v>1475879.4836011245</v>
      </c>
      <c r="E223" s="11">
        <f>E222+((E232-E220)/12)</f>
        <v>2690562.1366764046</v>
      </c>
      <c r="F223" s="11">
        <f>F222+((F232-F220)/12)</f>
        <v>1940538.7006519893</v>
      </c>
      <c r="G223" s="11">
        <f>G222+((G232-G220)/12)</f>
        <v>1768469.5984340282</v>
      </c>
      <c r="H223" s="1">
        <v>0</v>
      </c>
      <c r="J223" s="2">
        <f t="shared" si="26"/>
        <v>7078.1053908229806</v>
      </c>
      <c r="K223" s="2">
        <f t="shared" si="27"/>
        <v>2293.6157463877462</v>
      </c>
      <c r="L223" s="2">
        <f t="shared" si="28"/>
        <v>1408.5704471734352</v>
      </c>
      <c r="M223" s="2">
        <f t="shared" si="29"/>
        <v>1427.2414138009772</v>
      </c>
      <c r="N223" s="2">
        <f t="shared" si="30"/>
        <v>2772.7745140672196</v>
      </c>
    </row>
    <row r="224" spans="1:15" x14ac:dyDescent="0.25">
      <c r="A224" s="1">
        <v>2017</v>
      </c>
      <c r="B224" s="1">
        <v>11</v>
      </c>
      <c r="C224" s="11">
        <f>C223+((C232-C220)/12)</f>
        <v>2001390.6040614585</v>
      </c>
      <c r="D224" s="11">
        <f>D223+((D232-D220)/12)</f>
        <v>1478173.0993475122</v>
      </c>
      <c r="E224" s="11">
        <f>E223+((E232-E220)/12)</f>
        <v>2691970.7071235781</v>
      </c>
      <c r="F224" s="11">
        <f>F223+((F232-F220)/12)</f>
        <v>1941965.9420657903</v>
      </c>
      <c r="G224" s="11">
        <f>G223+((G232-G220)/12)</f>
        <v>1771242.3729480954</v>
      </c>
      <c r="H224" s="1">
        <v>0</v>
      </c>
      <c r="J224" s="2">
        <f t="shared" si="26"/>
        <v>7078.1053908229806</v>
      </c>
      <c r="K224" s="2">
        <f t="shared" si="27"/>
        <v>2293.6157463877462</v>
      </c>
      <c r="L224" s="2">
        <f t="shared" si="28"/>
        <v>1408.5704471734352</v>
      </c>
      <c r="M224" s="2">
        <f t="shared" si="29"/>
        <v>1427.2414138009772</v>
      </c>
      <c r="N224" s="2">
        <f t="shared" si="30"/>
        <v>2772.7745140672196</v>
      </c>
    </row>
    <row r="225" spans="1:14" x14ac:dyDescent="0.25">
      <c r="A225" s="1">
        <v>2017</v>
      </c>
      <c r="B225" s="1">
        <v>12</v>
      </c>
      <c r="C225" s="11">
        <f>C224+((C232-C220)/12)</f>
        <v>2008468.7094522815</v>
      </c>
      <c r="D225" s="11">
        <f>D224+((D232-D220)/12)</f>
        <v>1480466.7150939</v>
      </c>
      <c r="E225" s="11">
        <f>E224+((E232-E220)/12)</f>
        <v>2693379.2775707515</v>
      </c>
      <c r="F225" s="11">
        <f>F224+((F232-F220)/12)</f>
        <v>1943393.1834795913</v>
      </c>
      <c r="G225" s="11">
        <f>G224+((G232-G220)/12)</f>
        <v>1774015.1474621627</v>
      </c>
      <c r="H225" s="1">
        <v>0</v>
      </c>
      <c r="J225" s="2">
        <f t="shared" si="26"/>
        <v>7078.1053908229806</v>
      </c>
      <c r="K225" s="2">
        <f t="shared" si="27"/>
        <v>2293.6157463877462</v>
      </c>
      <c r="L225" s="2">
        <f t="shared" si="28"/>
        <v>1408.5704471734352</v>
      </c>
      <c r="M225" s="2">
        <f t="shared" si="29"/>
        <v>1427.2414138009772</v>
      </c>
      <c r="N225" s="2">
        <f t="shared" si="30"/>
        <v>2772.7745140672196</v>
      </c>
    </row>
    <row r="226" spans="1:14" x14ac:dyDescent="0.25">
      <c r="A226" s="1">
        <v>2018</v>
      </c>
      <c r="B226" s="1">
        <v>1</v>
      </c>
      <c r="C226" s="11">
        <f>C225+((C232-C220)/12)</f>
        <v>2015546.8148431045</v>
      </c>
      <c r="D226" s="11">
        <f>D225+((D232-D220)/12)</f>
        <v>1482760.3308402877</v>
      </c>
      <c r="E226" s="11">
        <f>E225+((E232-E220)/12)</f>
        <v>2694787.8480179249</v>
      </c>
      <c r="F226" s="11">
        <f>F225+((F232-F220)/12)</f>
        <v>1944820.4248933922</v>
      </c>
      <c r="G226" s="11">
        <f>G225+((G232-G220)/12)</f>
        <v>1776787.9219762299</v>
      </c>
      <c r="H226" s="1">
        <v>0</v>
      </c>
      <c r="J226" s="2">
        <f t="shared" si="26"/>
        <v>7078.1053908229806</v>
      </c>
      <c r="K226" s="2">
        <f t="shared" si="27"/>
        <v>2293.6157463877462</v>
      </c>
      <c r="L226" s="2">
        <f t="shared" si="28"/>
        <v>1408.5704471734352</v>
      </c>
      <c r="M226" s="2">
        <f t="shared" si="29"/>
        <v>1427.2414138009772</v>
      </c>
      <c r="N226" s="2">
        <f t="shared" si="30"/>
        <v>2772.7745140672196</v>
      </c>
    </row>
    <row r="227" spans="1:14" x14ac:dyDescent="0.25">
      <c r="A227" s="1">
        <v>2018</v>
      </c>
      <c r="B227" s="1">
        <v>2</v>
      </c>
      <c r="C227" s="11">
        <f>C226+((C232-C220)/12)</f>
        <v>2022624.9202339274</v>
      </c>
      <c r="D227" s="11">
        <f>D226+((D232-D220)/12)</f>
        <v>1485053.9465866755</v>
      </c>
      <c r="E227" s="11">
        <f>E226+((E232-E220)/12)</f>
        <v>2696196.4184650984</v>
      </c>
      <c r="F227" s="11">
        <f>F226+((F232-F220)/12)</f>
        <v>1946247.6663071932</v>
      </c>
      <c r="G227" s="11">
        <f>G226+((G232-G220)/12)</f>
        <v>1779560.6964902971</v>
      </c>
      <c r="H227" s="1">
        <v>0</v>
      </c>
      <c r="J227" s="2">
        <f t="shared" si="26"/>
        <v>7078.1053908229806</v>
      </c>
      <c r="K227" s="2">
        <f t="shared" si="27"/>
        <v>2293.6157463877462</v>
      </c>
      <c r="L227" s="2">
        <f t="shared" si="28"/>
        <v>1408.5704471734352</v>
      </c>
      <c r="M227" s="2">
        <f t="shared" si="29"/>
        <v>1427.2414138009772</v>
      </c>
      <c r="N227" s="2">
        <f t="shared" si="30"/>
        <v>2772.7745140672196</v>
      </c>
    </row>
    <row r="228" spans="1:14" x14ac:dyDescent="0.25">
      <c r="A228" s="1">
        <v>2018</v>
      </c>
      <c r="B228" s="1">
        <v>3</v>
      </c>
      <c r="C228" s="11">
        <f>C227+((C232-C220)/12)</f>
        <v>2029703.0256247504</v>
      </c>
      <c r="D228" s="11">
        <f>D227+((D232-D220)/12)</f>
        <v>1487347.5623330632</v>
      </c>
      <c r="E228" s="11">
        <f>E227+((E232-E220)/12)</f>
        <v>2697604.9889122718</v>
      </c>
      <c r="F228" s="11">
        <f>F227+((F232-F220)/12)</f>
        <v>1947674.9077209942</v>
      </c>
      <c r="G228" s="11">
        <f>G227+((G232-G220)/12)</f>
        <v>1782333.4710043643</v>
      </c>
      <c r="H228" s="1">
        <v>0</v>
      </c>
      <c r="J228" s="2">
        <f t="shared" si="26"/>
        <v>7078.1053908229806</v>
      </c>
      <c r="K228" s="2">
        <f t="shared" si="27"/>
        <v>2293.6157463877462</v>
      </c>
      <c r="L228" s="2">
        <f t="shared" si="28"/>
        <v>1408.5704471734352</v>
      </c>
      <c r="M228" s="2">
        <f t="shared" si="29"/>
        <v>1427.2414138009772</v>
      </c>
      <c r="N228" s="2">
        <f t="shared" si="30"/>
        <v>2772.7745140672196</v>
      </c>
    </row>
    <row r="229" spans="1:14" x14ac:dyDescent="0.25">
      <c r="A229" s="1">
        <v>2018</v>
      </c>
      <c r="B229" s="1">
        <v>4</v>
      </c>
      <c r="C229" s="11">
        <f>C228+((C232-C220)/12)</f>
        <v>2036781.1310155734</v>
      </c>
      <c r="D229" s="11">
        <f>D228+((D232-D220)/12)</f>
        <v>1489641.178079451</v>
      </c>
      <c r="E229" s="11">
        <f>E228+((E232-E220)/12)</f>
        <v>2699013.5593594452</v>
      </c>
      <c r="F229" s="11">
        <f>F228+((F232-F220)/12)</f>
        <v>1949102.1491347952</v>
      </c>
      <c r="G229" s="11">
        <f>G228+((G232-G220)/12)</f>
        <v>1785106.2455184315</v>
      </c>
      <c r="H229" s="1">
        <v>0</v>
      </c>
      <c r="J229" s="2">
        <f t="shared" si="26"/>
        <v>7078.1053908229806</v>
      </c>
      <c r="K229" s="2">
        <f t="shared" si="27"/>
        <v>2293.6157463877462</v>
      </c>
      <c r="L229" s="2">
        <f t="shared" si="28"/>
        <v>1408.5704471734352</v>
      </c>
      <c r="M229" s="2">
        <f t="shared" si="29"/>
        <v>1427.2414138009772</v>
      </c>
      <c r="N229" s="2">
        <f t="shared" si="30"/>
        <v>2772.7745140672196</v>
      </c>
    </row>
    <row r="230" spans="1:14" x14ac:dyDescent="0.25">
      <c r="A230" s="1">
        <v>2018</v>
      </c>
      <c r="B230" s="1">
        <v>5</v>
      </c>
      <c r="C230" s="11">
        <f>C229+((C232-C220)/12)</f>
        <v>2043859.2364063964</v>
      </c>
      <c r="D230" s="11">
        <f>D229+((D232-D220)/12)</f>
        <v>1491934.7938258387</v>
      </c>
      <c r="E230" s="11">
        <f>E229+((E232-E220)/12)</f>
        <v>2700422.1298066187</v>
      </c>
      <c r="F230" s="11">
        <f>F229+((F232-F220)/12)</f>
        <v>1950529.3905485962</v>
      </c>
      <c r="G230" s="11">
        <f>G229+((G232-G220)/12)</f>
        <v>1787879.0200324988</v>
      </c>
      <c r="H230" s="1">
        <v>0</v>
      </c>
      <c r="J230" s="2">
        <f t="shared" si="26"/>
        <v>7078.1053908229806</v>
      </c>
      <c r="K230" s="2">
        <f t="shared" si="27"/>
        <v>2293.6157463877462</v>
      </c>
      <c r="L230" s="2">
        <f t="shared" si="28"/>
        <v>1408.5704471734352</v>
      </c>
      <c r="M230" s="2">
        <f t="shared" si="29"/>
        <v>1427.2414138009772</v>
      </c>
      <c r="N230" s="2">
        <f t="shared" si="30"/>
        <v>2772.7745140672196</v>
      </c>
    </row>
    <row r="231" spans="1:14" x14ac:dyDescent="0.25">
      <c r="A231" s="1">
        <v>2018</v>
      </c>
      <c r="B231" s="1">
        <v>6</v>
      </c>
      <c r="C231" s="11">
        <f>C230+((C232-C220)/12)</f>
        <v>2050937.3417972194</v>
      </c>
      <c r="D231" s="11">
        <f>D230+((D232-D220)/12)</f>
        <v>1494228.4095722265</v>
      </c>
      <c r="E231" s="11">
        <f>E230+((E232-E220)/12)</f>
        <v>2701830.7002537921</v>
      </c>
      <c r="F231" s="11">
        <f>F230+((F232-F220)/12)</f>
        <v>1951956.6319623971</v>
      </c>
      <c r="G231" s="11">
        <f>G230+((G232-G220)/12)</f>
        <v>1790651.794546566</v>
      </c>
      <c r="H231" s="1">
        <v>0</v>
      </c>
      <c r="J231" s="2">
        <f>C231-C230</f>
        <v>7078.1053908229806</v>
      </c>
      <c r="K231" s="2">
        <f t="shared" si="27"/>
        <v>2293.6157463877462</v>
      </c>
      <c r="L231" s="2">
        <f t="shared" si="28"/>
        <v>1408.5704471734352</v>
      </c>
      <c r="M231" s="2">
        <f t="shared" si="29"/>
        <v>1427.2414138009772</v>
      </c>
      <c r="N231" s="2">
        <f t="shared" si="30"/>
        <v>2772.7745140672196</v>
      </c>
    </row>
    <row r="232" spans="1:14" x14ac:dyDescent="0.25">
      <c r="A232" s="10">
        <v>2018</v>
      </c>
      <c r="B232" s="10">
        <v>7</v>
      </c>
      <c r="C232" s="11">
        <f>VLOOKUP($A232,'[2]FPL Pop'!$BZ:$CE,2,FALSE)</f>
        <v>2058015.4471880412</v>
      </c>
      <c r="D232" s="11">
        <f>VLOOKUP($A232,'[2]FPL Pop'!$BZ:$CE,3,FALSE)</f>
        <v>1496522.0253186144</v>
      </c>
      <c r="E232" s="11">
        <f>VLOOKUP($A232,'[2]FPL Pop'!$BZ:$CE,4,FALSE)</f>
        <v>2703239.2707009641</v>
      </c>
      <c r="F232" s="11">
        <f>VLOOKUP($A232,'[2]FPL Pop'!$BZ:$CE,5,FALSE)</f>
        <v>1953383.8733761976</v>
      </c>
      <c r="G232" s="11">
        <f>VLOOKUP($A232,'[2]FPL Pop'!$BZ:$CE,6,FALSE)</f>
        <v>1793424.569060633</v>
      </c>
      <c r="H232" s="10">
        <v>0</v>
      </c>
      <c r="I232" s="10"/>
      <c r="J232" s="11">
        <f t="shared" si="26"/>
        <v>7078.1053908218164</v>
      </c>
      <c r="K232" s="11">
        <f t="shared" si="27"/>
        <v>2293.615746387979</v>
      </c>
      <c r="L232" s="11">
        <f t="shared" si="28"/>
        <v>1408.5704471720383</v>
      </c>
      <c r="M232" s="11">
        <f t="shared" si="29"/>
        <v>1427.2414138005115</v>
      </c>
      <c r="N232" s="11">
        <f t="shared" si="30"/>
        <v>2772.7745140669867</v>
      </c>
    </row>
    <row r="233" spans="1:14" x14ac:dyDescent="0.25">
      <c r="A233" s="10">
        <v>2018</v>
      </c>
      <c r="B233" s="10">
        <v>8</v>
      </c>
      <c r="C233" s="11">
        <f>C232+((C244-C232)/12)</f>
        <v>2060118.749999485</v>
      </c>
      <c r="D233" s="11">
        <f>D232+((D244-D232)/12)</f>
        <v>1498611.7745341009</v>
      </c>
      <c r="E233" s="11">
        <f>E232+((E244-E232)/12)</f>
        <v>2704723.3365354124</v>
      </c>
      <c r="F233" s="11">
        <f>F232+((F244-F232)/12)</f>
        <v>1954801.1659162217</v>
      </c>
      <c r="G233" s="11">
        <f>G232+((G244-G232)/12)</f>
        <v>1796002.7039453904</v>
      </c>
      <c r="H233" s="10">
        <v>0</v>
      </c>
      <c r="I233" s="10"/>
      <c r="J233" s="11">
        <f t="shared" si="26"/>
        <v>2103.3028114438057</v>
      </c>
      <c r="K233" s="11">
        <f t="shared" si="27"/>
        <v>2089.7492154864594</v>
      </c>
      <c r="L233" s="11">
        <f t="shared" si="28"/>
        <v>1484.0658344482072</v>
      </c>
      <c r="M233" s="11">
        <f t="shared" si="29"/>
        <v>1417.2925400240347</v>
      </c>
      <c r="N233" s="11">
        <f t="shared" si="30"/>
        <v>2578.1348847574554</v>
      </c>
    </row>
    <row r="234" spans="1:14" x14ac:dyDescent="0.25">
      <c r="A234" s="10">
        <v>2018</v>
      </c>
      <c r="B234" s="10">
        <v>9</v>
      </c>
      <c r="C234" s="11">
        <f>C233+((C244-C232)/12)</f>
        <v>2062222.0528109288</v>
      </c>
      <c r="D234" s="11">
        <f>D233+((D244-D232)/12)</f>
        <v>1500701.5237495874</v>
      </c>
      <c r="E234" s="11">
        <f>E233+((E244-E232)/12)</f>
        <v>2706207.4023698606</v>
      </c>
      <c r="F234" s="11">
        <f>F233+((F244-F232)/12)</f>
        <v>1956218.4584562457</v>
      </c>
      <c r="G234" s="11">
        <f>G233+((G244-G232)/12)</f>
        <v>1798580.8388301479</v>
      </c>
      <c r="H234" s="10">
        <v>0</v>
      </c>
      <c r="I234" s="10"/>
      <c r="J234" s="11">
        <f t="shared" si="26"/>
        <v>2103.3028114438057</v>
      </c>
      <c r="K234" s="11">
        <f t="shared" si="27"/>
        <v>2089.7492154864594</v>
      </c>
      <c r="L234" s="11">
        <f t="shared" si="28"/>
        <v>1484.0658344482072</v>
      </c>
      <c r="M234" s="11">
        <f t="shared" si="29"/>
        <v>1417.2925400240347</v>
      </c>
      <c r="N234" s="11">
        <f t="shared" si="30"/>
        <v>2578.1348847574554</v>
      </c>
    </row>
    <row r="235" spans="1:14" x14ac:dyDescent="0.25">
      <c r="A235" s="10">
        <v>2018</v>
      </c>
      <c r="B235" s="10">
        <v>10</v>
      </c>
      <c r="C235" s="11">
        <f>C234+((C244-C232)/12)</f>
        <v>2064325.3556223726</v>
      </c>
      <c r="D235" s="11">
        <f>D234+((D244-D232)/12)</f>
        <v>1502791.2729650738</v>
      </c>
      <c r="E235" s="11">
        <f>E234+((E244-E232)/12)</f>
        <v>2707691.4682043088</v>
      </c>
      <c r="F235" s="11">
        <f>F234+((F244-F232)/12)</f>
        <v>1957635.7509962698</v>
      </c>
      <c r="G235" s="11">
        <f>G234+((G244-G232)/12)</f>
        <v>1801158.9737149053</v>
      </c>
      <c r="H235" s="10">
        <v>0</v>
      </c>
      <c r="I235" s="10"/>
      <c r="J235" s="11">
        <f t="shared" si="26"/>
        <v>2103.3028114438057</v>
      </c>
      <c r="K235" s="11">
        <f t="shared" si="27"/>
        <v>2089.7492154864594</v>
      </c>
      <c r="L235" s="11">
        <f t="shared" si="28"/>
        <v>1484.0658344482072</v>
      </c>
      <c r="M235" s="11">
        <f t="shared" si="29"/>
        <v>1417.2925400240347</v>
      </c>
      <c r="N235" s="11">
        <f t="shared" si="30"/>
        <v>2578.1348847574554</v>
      </c>
    </row>
    <row r="236" spans="1:14" x14ac:dyDescent="0.25">
      <c r="A236" s="10">
        <v>2018</v>
      </c>
      <c r="B236" s="10">
        <v>11</v>
      </c>
      <c r="C236" s="11">
        <f>C235+((C244-C232)/12)</f>
        <v>2066428.6584338164</v>
      </c>
      <c r="D236" s="11">
        <f>D235+((D244-D232)/12)</f>
        <v>1504881.0221805603</v>
      </c>
      <c r="E236" s="11">
        <f>E235+((E244-E232)/12)</f>
        <v>2709175.534038757</v>
      </c>
      <c r="F236" s="11">
        <f>F235+((F244-F232)/12)</f>
        <v>1959053.0435362938</v>
      </c>
      <c r="G236" s="11">
        <f>G235+((G244-G232)/12)</f>
        <v>1803737.1085996628</v>
      </c>
      <c r="H236" s="10">
        <v>0</v>
      </c>
      <c r="I236" s="10"/>
      <c r="J236" s="11">
        <f t="shared" si="26"/>
        <v>2103.3028114438057</v>
      </c>
      <c r="K236" s="11">
        <f t="shared" si="27"/>
        <v>2089.7492154864594</v>
      </c>
      <c r="L236" s="11">
        <f t="shared" si="28"/>
        <v>1484.0658344482072</v>
      </c>
      <c r="M236" s="11">
        <f t="shared" si="29"/>
        <v>1417.2925400240347</v>
      </c>
      <c r="N236" s="11">
        <f t="shared" si="30"/>
        <v>2578.1348847574554</v>
      </c>
    </row>
    <row r="237" spans="1:14" x14ac:dyDescent="0.25">
      <c r="A237" s="10">
        <v>2018</v>
      </c>
      <c r="B237" s="10">
        <v>12</v>
      </c>
      <c r="C237" s="11">
        <f>C236+((C244-C232)/12)</f>
        <v>2068531.9612452602</v>
      </c>
      <c r="D237" s="11">
        <f>D236+((D244-D232)/12)</f>
        <v>1506970.7713960467</v>
      </c>
      <c r="E237" s="11">
        <f>E236+((E244-E232)/12)</f>
        <v>2710659.5998732052</v>
      </c>
      <c r="F237" s="11">
        <f>F236+((F244-F232)/12)</f>
        <v>1960470.3360763178</v>
      </c>
      <c r="G237" s="11">
        <f>G236+((G244-G232)/12)</f>
        <v>1806315.2434844202</v>
      </c>
      <c r="H237" s="10">
        <v>0.5</v>
      </c>
      <c r="I237" s="10"/>
      <c r="J237" s="11">
        <f t="shared" si="26"/>
        <v>2103.3028114438057</v>
      </c>
      <c r="K237" s="11">
        <f t="shared" si="27"/>
        <v>2089.7492154864594</v>
      </c>
      <c r="L237" s="11">
        <f t="shared" si="28"/>
        <v>1484.0658344482072</v>
      </c>
      <c r="M237" s="11">
        <f t="shared" si="29"/>
        <v>1417.2925400240347</v>
      </c>
      <c r="N237" s="11">
        <f t="shared" si="30"/>
        <v>2578.1348847574554</v>
      </c>
    </row>
    <row r="238" spans="1:14" x14ac:dyDescent="0.25">
      <c r="A238" s="1">
        <v>2019</v>
      </c>
      <c r="B238" s="1">
        <v>1</v>
      </c>
      <c r="C238" s="2">
        <f>C237+((C244-C232)/12)</f>
        <v>2070635.264056704</v>
      </c>
      <c r="D238" s="2">
        <f>D237+((D244-D232)/12)</f>
        <v>1509060.5206115332</v>
      </c>
      <c r="E238" s="2">
        <f>E237+((E244-E232)/12)</f>
        <v>2712143.6657076534</v>
      </c>
      <c r="F238" s="2">
        <f>F237+((F244-F232)/12)</f>
        <v>1961887.6286163419</v>
      </c>
      <c r="G238" s="2">
        <f>G237+((G244-G232)/12)</f>
        <v>1808893.3783691777</v>
      </c>
      <c r="H238" s="1">
        <v>1</v>
      </c>
      <c r="J238" s="2">
        <f t="shared" si="26"/>
        <v>2103.3028114438057</v>
      </c>
      <c r="K238" s="2">
        <f t="shared" si="27"/>
        <v>2089.7492154864594</v>
      </c>
      <c r="L238" s="2">
        <f t="shared" si="28"/>
        <v>1484.0658344482072</v>
      </c>
      <c r="M238" s="2">
        <f t="shared" si="29"/>
        <v>1417.2925400240347</v>
      </c>
      <c r="N238" s="2">
        <f t="shared" si="30"/>
        <v>2578.1348847574554</v>
      </c>
    </row>
    <row r="239" spans="1:14" x14ac:dyDescent="0.25">
      <c r="A239" s="1">
        <v>2019</v>
      </c>
      <c r="B239" s="1">
        <v>2</v>
      </c>
      <c r="C239" s="2">
        <f>C238+((C244-C232)/12)</f>
        <v>2072738.5668681478</v>
      </c>
      <c r="D239" s="2">
        <f>D238+((D244-D232)/12)</f>
        <v>1511150.2698270197</v>
      </c>
      <c r="E239" s="2">
        <f>E238+((E244-E232)/12)</f>
        <v>2713627.7315421016</v>
      </c>
      <c r="F239" s="2">
        <f>F238+((F244-F232)/12)</f>
        <v>1963304.9211563659</v>
      </c>
      <c r="G239" s="2">
        <f>G238+((G244-G232)/12)</f>
        <v>1811471.5132539351</v>
      </c>
      <c r="H239" s="1">
        <v>1</v>
      </c>
      <c r="J239" s="2">
        <f t="shared" si="26"/>
        <v>2103.3028114438057</v>
      </c>
      <c r="K239" s="2">
        <f t="shared" si="27"/>
        <v>2089.7492154864594</v>
      </c>
      <c r="L239" s="2">
        <f t="shared" si="28"/>
        <v>1484.0658344482072</v>
      </c>
      <c r="M239" s="2">
        <f t="shared" si="29"/>
        <v>1417.2925400240347</v>
      </c>
      <c r="N239" s="2">
        <f t="shared" si="30"/>
        <v>2578.1348847574554</v>
      </c>
    </row>
    <row r="240" spans="1:14" x14ac:dyDescent="0.25">
      <c r="A240" s="1">
        <v>2019</v>
      </c>
      <c r="B240" s="1">
        <v>3</v>
      </c>
      <c r="C240" s="2">
        <f>C239+((C244-C232)/12)</f>
        <v>2074841.8696795916</v>
      </c>
      <c r="D240" s="2">
        <f>D239+((D244-D232)/12)</f>
        <v>1513240.0190425061</v>
      </c>
      <c r="E240" s="2">
        <f>E239+((E244-E232)/12)</f>
        <v>2715111.7973765498</v>
      </c>
      <c r="F240" s="2">
        <f>F239+((F244-F232)/12)</f>
        <v>1964722.2136963899</v>
      </c>
      <c r="G240" s="2">
        <f>G239+((G244-G232)/12)</f>
        <v>1814049.6481386926</v>
      </c>
      <c r="H240" s="1">
        <v>1</v>
      </c>
      <c r="J240" s="2">
        <f t="shared" si="26"/>
        <v>2103.3028114438057</v>
      </c>
      <c r="K240" s="2">
        <f t="shared" si="27"/>
        <v>2089.7492154864594</v>
      </c>
      <c r="L240" s="2">
        <f t="shared" si="28"/>
        <v>1484.0658344482072</v>
      </c>
      <c r="M240" s="2">
        <f t="shared" si="29"/>
        <v>1417.2925400240347</v>
      </c>
      <c r="N240" s="2">
        <f t="shared" si="30"/>
        <v>2578.1348847574554</v>
      </c>
    </row>
    <row r="241" spans="1:14" x14ac:dyDescent="0.25">
      <c r="A241" s="1">
        <v>2019</v>
      </c>
      <c r="B241" s="1">
        <v>4</v>
      </c>
      <c r="C241" s="2">
        <f>C240+((C244-C232)/12)</f>
        <v>2076945.1724910354</v>
      </c>
      <c r="D241" s="2">
        <f>D240+((D244-D232)/12)</f>
        <v>1515329.7682579926</v>
      </c>
      <c r="E241" s="2">
        <f>E240+((E244-E232)/12)</f>
        <v>2716595.863210998</v>
      </c>
      <c r="F241" s="2">
        <f>F240+((F244-F232)/12)</f>
        <v>1966139.506236414</v>
      </c>
      <c r="G241" s="2">
        <f>G240+((G244-G232)/12)</f>
        <v>1816627.7830234501</v>
      </c>
      <c r="H241" s="1">
        <v>1</v>
      </c>
      <c r="J241" s="2">
        <f t="shared" si="26"/>
        <v>2103.3028114438057</v>
      </c>
      <c r="K241" s="2">
        <f t="shared" si="27"/>
        <v>2089.7492154864594</v>
      </c>
      <c r="L241" s="2">
        <f t="shared" si="28"/>
        <v>1484.0658344482072</v>
      </c>
      <c r="M241" s="2">
        <f t="shared" si="29"/>
        <v>1417.2925400240347</v>
      </c>
      <c r="N241" s="2">
        <f t="shared" si="30"/>
        <v>2578.1348847574554</v>
      </c>
    </row>
    <row r="242" spans="1:14" x14ac:dyDescent="0.25">
      <c r="A242" s="1">
        <v>2019</v>
      </c>
      <c r="B242" s="1">
        <v>5</v>
      </c>
      <c r="C242" s="2">
        <f>C241+((C244-C232)/12)</f>
        <v>2079048.4753024792</v>
      </c>
      <c r="D242" s="2">
        <f>D241+((D244-D232)/12)</f>
        <v>1517419.517473479</v>
      </c>
      <c r="E242" s="2">
        <f>E241+((E244-E232)/12)</f>
        <v>2718079.9290454462</v>
      </c>
      <c r="F242" s="2">
        <f>F241+((F244-F232)/12)</f>
        <v>1967556.798776438</v>
      </c>
      <c r="G242" s="2">
        <f>G241+((G244-G232)/12)</f>
        <v>1819205.9179082075</v>
      </c>
      <c r="H242" s="1">
        <v>1</v>
      </c>
      <c r="J242" s="2">
        <f t="shared" si="26"/>
        <v>2103.3028114438057</v>
      </c>
      <c r="K242" s="2">
        <f t="shared" si="27"/>
        <v>2089.7492154864594</v>
      </c>
      <c r="L242" s="2">
        <f t="shared" si="28"/>
        <v>1484.0658344482072</v>
      </c>
      <c r="M242" s="2">
        <f t="shared" si="29"/>
        <v>1417.2925400240347</v>
      </c>
      <c r="N242" s="2">
        <f t="shared" si="30"/>
        <v>2578.1348847574554</v>
      </c>
    </row>
    <row r="243" spans="1:14" x14ac:dyDescent="0.25">
      <c r="A243" s="1">
        <v>2019</v>
      </c>
      <c r="B243" s="1">
        <v>6</v>
      </c>
      <c r="C243" s="2">
        <f>C242+((C244-C232)/12)</f>
        <v>2081151.778113923</v>
      </c>
      <c r="D243" s="2">
        <f>D242+((D244-D232)/12)</f>
        <v>1519509.2666889655</v>
      </c>
      <c r="E243" s="2">
        <f>E242+((E244-E232)/12)</f>
        <v>2719563.9948798944</v>
      </c>
      <c r="F243" s="2">
        <f>F242+((F244-F232)/12)</f>
        <v>1968974.091316462</v>
      </c>
      <c r="G243" s="2">
        <f>G242+((G244-G232)/12)</f>
        <v>1821784.052792965</v>
      </c>
      <c r="H243" s="1">
        <v>1</v>
      </c>
      <c r="J243" s="2">
        <f t="shared" si="26"/>
        <v>2103.3028114438057</v>
      </c>
      <c r="K243" s="2">
        <f t="shared" si="27"/>
        <v>2089.7492154864594</v>
      </c>
      <c r="L243" s="2">
        <f t="shared" si="28"/>
        <v>1484.0658344482072</v>
      </c>
      <c r="M243" s="2">
        <f t="shared" si="29"/>
        <v>1417.2925400240347</v>
      </c>
      <c r="N243" s="2">
        <f t="shared" si="30"/>
        <v>2578.1348847574554</v>
      </c>
    </row>
    <row r="244" spans="1:14" x14ac:dyDescent="0.25">
      <c r="A244" s="10">
        <v>2019</v>
      </c>
      <c r="B244" s="10">
        <v>7</v>
      </c>
      <c r="C244" s="11">
        <f>VLOOKUP($A244,'[2]FPL Pop'!$BZ:$CE,2,FALSE)</f>
        <v>2083255.0809253657</v>
      </c>
      <c r="D244" s="11">
        <f>VLOOKUP($A244,'[2]FPL Pop'!$BZ:$CE,3,FALSE)</f>
        <v>1521599.0159044527</v>
      </c>
      <c r="E244" s="11">
        <f>VLOOKUP($A244,'[2]FPL Pop'!$BZ:$CE,4,FALSE)</f>
        <v>2721048.0607143403</v>
      </c>
      <c r="F244" s="11">
        <f>VLOOKUP($A244,'[2]FPL Pop'!$BZ:$CE,5,FALSE)</f>
        <v>1970391.3838564875</v>
      </c>
      <c r="G244" s="11">
        <f>VLOOKUP($A244,'[2]FPL Pop'!$BZ:$CE,6,FALSE)</f>
        <v>1824362.187677722</v>
      </c>
      <c r="H244" s="10">
        <v>1</v>
      </c>
      <c r="I244" s="10"/>
      <c r="J244" s="11">
        <f t="shared" si="26"/>
        <v>2103.3028114426415</v>
      </c>
      <c r="K244" s="11">
        <f t="shared" si="27"/>
        <v>2089.7492154871579</v>
      </c>
      <c r="L244" s="11">
        <f t="shared" si="28"/>
        <v>1484.0658344458789</v>
      </c>
      <c r="M244" s="11">
        <f t="shared" si="29"/>
        <v>1417.2925400254317</v>
      </c>
      <c r="N244" s="11">
        <f t="shared" si="30"/>
        <v>2578.1348847569898</v>
      </c>
    </row>
    <row r="245" spans="1:14" x14ac:dyDescent="0.25">
      <c r="A245" s="10">
        <v>2019</v>
      </c>
      <c r="B245" s="10">
        <v>8</v>
      </c>
      <c r="C245" s="11">
        <f>C244+((C256-C244)/12)</f>
        <v>2085231.2359280291</v>
      </c>
      <c r="D245" s="11">
        <f>D244+((D256-D244)/12)</f>
        <v>1523502.4709769229</v>
      </c>
      <c r="E245" s="11">
        <f>E244+((E256-E244)/12)</f>
        <v>2722657.9512736253</v>
      </c>
      <c r="F245" s="11">
        <f>F244+((F256-F244)/12)</f>
        <v>1971895.4158602031</v>
      </c>
      <c r="G245" s="11">
        <f>G244+((G256-G244)/12)</f>
        <v>1826680.9354946944</v>
      </c>
      <c r="H245" s="10">
        <v>1</v>
      </c>
      <c r="I245" s="10"/>
      <c r="J245" s="11">
        <f t="shared" si="26"/>
        <v>1976.1550026633777</v>
      </c>
      <c r="K245" s="11">
        <f t="shared" si="27"/>
        <v>1903.4550724702422</v>
      </c>
      <c r="L245" s="11">
        <f t="shared" si="28"/>
        <v>1609.8905592849478</v>
      </c>
      <c r="M245" s="11">
        <f t="shared" si="29"/>
        <v>1504.0320037156343</v>
      </c>
      <c r="N245" s="11">
        <f t="shared" si="30"/>
        <v>2318.7478169724345</v>
      </c>
    </row>
    <row r="246" spans="1:14" x14ac:dyDescent="0.25">
      <c r="A246" s="10">
        <v>2019</v>
      </c>
      <c r="B246" s="10">
        <v>9</v>
      </c>
      <c r="C246" s="11">
        <f>C245+((C256-C244)/12)</f>
        <v>2087207.3909306924</v>
      </c>
      <c r="D246" s="11">
        <f>D245+((D256-D244)/12)</f>
        <v>1525405.9260493931</v>
      </c>
      <c r="E246" s="11">
        <f>E245+((E256-E244)/12)</f>
        <v>2724267.8418329102</v>
      </c>
      <c r="F246" s="11">
        <f>F245+((F256-F244)/12)</f>
        <v>1973399.4478639187</v>
      </c>
      <c r="G246" s="11">
        <f>G245+((G256-G244)/12)</f>
        <v>1828999.6833116668</v>
      </c>
      <c r="H246" s="10">
        <v>1</v>
      </c>
      <c r="I246" s="10"/>
      <c r="J246" s="11">
        <f t="shared" si="26"/>
        <v>1976.1550026633777</v>
      </c>
      <c r="K246" s="11">
        <f t="shared" si="27"/>
        <v>1903.4550724702422</v>
      </c>
      <c r="L246" s="11">
        <f t="shared" si="28"/>
        <v>1609.8905592849478</v>
      </c>
      <c r="M246" s="11">
        <f t="shared" si="29"/>
        <v>1504.0320037156343</v>
      </c>
      <c r="N246" s="11">
        <f t="shared" si="30"/>
        <v>2318.7478169724345</v>
      </c>
    </row>
    <row r="247" spans="1:14" x14ac:dyDescent="0.25">
      <c r="A247" s="1">
        <v>2019</v>
      </c>
      <c r="B247" s="1">
        <v>10</v>
      </c>
      <c r="C247" s="2">
        <f>C246+((C256-C244)/12)</f>
        <v>2089183.5459333558</v>
      </c>
      <c r="D247" s="2">
        <f>D246+((D256-D244)/12)</f>
        <v>1527309.3811218634</v>
      </c>
      <c r="E247" s="2">
        <f>E246+((E256-E244)/12)</f>
        <v>2725877.7323921951</v>
      </c>
      <c r="F247" s="2">
        <f>F246+((F256-F244)/12)</f>
        <v>1974903.4798676344</v>
      </c>
      <c r="G247" s="2">
        <f>G246+((G256-G244)/12)</f>
        <v>1831318.4311286393</v>
      </c>
      <c r="H247" s="1">
        <v>1</v>
      </c>
      <c r="J247" s="2">
        <f t="shared" si="26"/>
        <v>1976.1550026633777</v>
      </c>
      <c r="K247" s="2">
        <f t="shared" si="27"/>
        <v>1903.4550724702422</v>
      </c>
      <c r="L247" s="2">
        <f t="shared" si="28"/>
        <v>1609.8905592849478</v>
      </c>
      <c r="M247" s="2">
        <f t="shared" si="29"/>
        <v>1504.0320037156343</v>
      </c>
      <c r="N247" s="2">
        <f t="shared" si="30"/>
        <v>2318.7478169724345</v>
      </c>
    </row>
    <row r="248" spans="1:14" x14ac:dyDescent="0.25">
      <c r="A248" s="1">
        <v>2019</v>
      </c>
      <c r="B248" s="1">
        <v>11</v>
      </c>
      <c r="C248" s="2">
        <f>C247+((C256-C244)/12)</f>
        <v>2091159.7009360192</v>
      </c>
      <c r="D248" s="2">
        <f>D247+((D256-D244)/12)</f>
        <v>1529212.8361943336</v>
      </c>
      <c r="E248" s="2">
        <f>E247+((E256-E244)/12)</f>
        <v>2727487.6229514801</v>
      </c>
      <c r="F248" s="2">
        <f>F247+((F256-F244)/12)</f>
        <v>1976407.51187135</v>
      </c>
      <c r="G248" s="2">
        <f>G247+((G256-G244)/12)</f>
        <v>1833637.1789456117</v>
      </c>
      <c r="H248" s="1">
        <v>1</v>
      </c>
      <c r="J248" s="2">
        <f t="shared" si="26"/>
        <v>1976.1550026633777</v>
      </c>
      <c r="K248" s="2">
        <f t="shared" si="27"/>
        <v>1903.4550724702422</v>
      </c>
      <c r="L248" s="2">
        <f t="shared" si="28"/>
        <v>1609.8905592849478</v>
      </c>
      <c r="M248" s="2">
        <f t="shared" si="29"/>
        <v>1504.0320037156343</v>
      </c>
      <c r="N248" s="2">
        <f t="shared" si="30"/>
        <v>2318.7478169724345</v>
      </c>
    </row>
    <row r="249" spans="1:14" x14ac:dyDescent="0.25">
      <c r="A249" s="1">
        <v>2019</v>
      </c>
      <c r="B249" s="1">
        <v>12</v>
      </c>
      <c r="C249" s="2">
        <f>C248+((C256-C244)/12)</f>
        <v>2093135.8559386826</v>
      </c>
      <c r="D249" s="2">
        <f>D248+((D256-D244)/12)</f>
        <v>1531116.2912668039</v>
      </c>
      <c r="E249" s="2">
        <f>E248+((E256-E244)/12)</f>
        <v>2729097.513510765</v>
      </c>
      <c r="F249" s="2">
        <f>F248+((F256-F244)/12)</f>
        <v>1977911.5438750656</v>
      </c>
      <c r="G249" s="2">
        <f>G248+((G256-G244)/12)</f>
        <v>1835955.9267625841</v>
      </c>
      <c r="H249" s="1">
        <v>1</v>
      </c>
      <c r="J249" s="2">
        <f t="shared" si="26"/>
        <v>1976.1550026633777</v>
      </c>
      <c r="K249" s="2">
        <f t="shared" si="27"/>
        <v>1903.4550724702422</v>
      </c>
      <c r="L249" s="2">
        <f t="shared" si="28"/>
        <v>1609.8905592849478</v>
      </c>
      <c r="M249" s="2">
        <f t="shared" si="29"/>
        <v>1504.0320037156343</v>
      </c>
      <c r="N249" s="2">
        <f t="shared" si="30"/>
        <v>2318.7478169724345</v>
      </c>
    </row>
    <row r="250" spans="1:14" x14ac:dyDescent="0.25">
      <c r="A250" s="1">
        <v>2020</v>
      </c>
      <c r="B250" s="1">
        <v>1</v>
      </c>
      <c r="C250" s="2">
        <f>C249+((C256-C244)/12)</f>
        <v>2095112.0109413459</v>
      </c>
      <c r="D250" s="2">
        <f>D249+((D256-D244)/12)</f>
        <v>1533019.7463392741</v>
      </c>
      <c r="E250" s="2">
        <f>E249+((E256-E244)/12)</f>
        <v>2730707.40407005</v>
      </c>
      <c r="F250" s="2">
        <f>F249+((F256-F244)/12)</f>
        <v>1979415.5758787813</v>
      </c>
      <c r="G250" s="2">
        <f>G249+((G256-G244)/12)</f>
        <v>1838274.6745795566</v>
      </c>
      <c r="H250" s="1">
        <v>1</v>
      </c>
      <c r="J250" s="2">
        <f t="shared" si="26"/>
        <v>1976.1550026633777</v>
      </c>
      <c r="K250" s="2">
        <f t="shared" si="27"/>
        <v>1903.4550724702422</v>
      </c>
      <c r="L250" s="2">
        <f t="shared" si="28"/>
        <v>1609.8905592849478</v>
      </c>
      <c r="M250" s="2">
        <f t="shared" si="29"/>
        <v>1504.0320037156343</v>
      </c>
      <c r="N250" s="2">
        <f t="shared" si="30"/>
        <v>2318.7478169724345</v>
      </c>
    </row>
    <row r="251" spans="1:14" x14ac:dyDescent="0.25">
      <c r="A251" s="1">
        <v>2020</v>
      </c>
      <c r="B251" s="1">
        <v>2</v>
      </c>
      <c r="C251" s="2">
        <f>C250+((C256-C244)/12)</f>
        <v>2097088.1659440093</v>
      </c>
      <c r="D251" s="2">
        <f>D250+((D256-D244)/12)</f>
        <v>1534923.2014117443</v>
      </c>
      <c r="E251" s="2">
        <f>E250+((E256-E244)/12)</f>
        <v>2732317.2946293349</v>
      </c>
      <c r="F251" s="2">
        <f>F250+((F256-F244)/12)</f>
        <v>1980919.6078824969</v>
      </c>
      <c r="G251" s="2">
        <f>G250+((G256-G244)/12)</f>
        <v>1840593.422396529</v>
      </c>
      <c r="H251" s="1">
        <v>1</v>
      </c>
      <c r="J251" s="2">
        <f t="shared" si="26"/>
        <v>1976.1550026633777</v>
      </c>
      <c r="K251" s="2">
        <f t="shared" si="27"/>
        <v>1903.4550724702422</v>
      </c>
      <c r="L251" s="2">
        <f t="shared" si="28"/>
        <v>1609.8905592849478</v>
      </c>
      <c r="M251" s="2">
        <f t="shared" si="29"/>
        <v>1504.0320037156343</v>
      </c>
      <c r="N251" s="2">
        <f t="shared" si="30"/>
        <v>2318.7478169724345</v>
      </c>
    </row>
    <row r="252" spans="1:14" x14ac:dyDescent="0.25">
      <c r="A252" s="1">
        <v>2020</v>
      </c>
      <c r="B252" s="1">
        <v>3</v>
      </c>
      <c r="C252" s="2">
        <f>C251+((C256-C244)/12)</f>
        <v>2099064.3209466725</v>
      </c>
      <c r="D252" s="2">
        <f>D251+((D256-D244)/12)</f>
        <v>1536826.6564842146</v>
      </c>
      <c r="E252" s="2">
        <f>E251+((E256-E244)/12)</f>
        <v>2733927.1851886199</v>
      </c>
      <c r="F252" s="2">
        <f>F251+((F256-F244)/12)</f>
        <v>1982423.6398862125</v>
      </c>
      <c r="G252" s="2">
        <f>G251+((G256-G244)/12)</f>
        <v>1842912.1702135014</v>
      </c>
      <c r="H252" s="1">
        <v>1</v>
      </c>
      <c r="J252" s="2">
        <f t="shared" si="26"/>
        <v>1976.1550026631448</v>
      </c>
      <c r="K252" s="2">
        <f t="shared" si="27"/>
        <v>1903.4550724702422</v>
      </c>
      <c r="L252" s="2">
        <f t="shared" si="28"/>
        <v>1609.8905592849478</v>
      </c>
      <c r="M252" s="2">
        <f t="shared" si="29"/>
        <v>1504.0320037156343</v>
      </c>
      <c r="N252" s="2">
        <f t="shared" si="30"/>
        <v>2318.7478169724345</v>
      </c>
    </row>
    <row r="253" spans="1:14" x14ac:dyDescent="0.25">
      <c r="A253" s="1">
        <v>2020</v>
      </c>
      <c r="B253" s="1">
        <v>4</v>
      </c>
      <c r="C253" s="2">
        <f>C252+((C256-C244)/12)</f>
        <v>2101040.4759493358</v>
      </c>
      <c r="D253" s="2">
        <f>D252+((D256-D244)/12)</f>
        <v>1538730.1115566848</v>
      </c>
      <c r="E253" s="2">
        <f>E252+((E256-E244)/12)</f>
        <v>2735537.0757479048</v>
      </c>
      <c r="F253" s="2">
        <f>F252+((F256-F244)/12)</f>
        <v>1983927.6718899282</v>
      </c>
      <c r="G253" s="2">
        <f>G252+((G256-G244)/12)</f>
        <v>1845230.9180304739</v>
      </c>
      <c r="H253" s="1">
        <v>1</v>
      </c>
      <c r="J253" s="2">
        <f t="shared" si="26"/>
        <v>1976.1550026633777</v>
      </c>
      <c r="K253" s="2">
        <f t="shared" si="27"/>
        <v>1903.4550724702422</v>
      </c>
      <c r="L253" s="2">
        <f t="shared" si="28"/>
        <v>1609.8905592849478</v>
      </c>
      <c r="M253" s="2">
        <f t="shared" si="29"/>
        <v>1504.0320037156343</v>
      </c>
      <c r="N253" s="2">
        <f t="shared" si="30"/>
        <v>2318.7478169724345</v>
      </c>
    </row>
    <row r="254" spans="1:14" x14ac:dyDescent="0.25">
      <c r="A254" s="1">
        <v>2020</v>
      </c>
      <c r="B254" s="1">
        <v>5</v>
      </c>
      <c r="C254" s="2">
        <f>C253+((C256-C244)/12)</f>
        <v>2103016.6309519992</v>
      </c>
      <c r="D254" s="2">
        <f>D253+((D256-D244)/12)</f>
        <v>1540633.5666291551</v>
      </c>
      <c r="E254" s="2">
        <f>E253+((E256-E244)/12)</f>
        <v>2737146.9663071898</v>
      </c>
      <c r="F254" s="2">
        <f>F253+((F256-F244)/12)</f>
        <v>1985431.7038936438</v>
      </c>
      <c r="G254" s="2">
        <f>G253+((G256-G244)/12)</f>
        <v>1847549.6658474463</v>
      </c>
      <c r="H254" s="1">
        <v>1</v>
      </c>
      <c r="J254" s="2">
        <f t="shared" si="26"/>
        <v>1976.1550026633777</v>
      </c>
      <c r="K254" s="2">
        <f t="shared" si="27"/>
        <v>1903.4550724702422</v>
      </c>
      <c r="L254" s="2">
        <f t="shared" si="28"/>
        <v>1609.8905592849478</v>
      </c>
      <c r="M254" s="2">
        <f t="shared" si="29"/>
        <v>1504.0320037156343</v>
      </c>
      <c r="N254" s="2">
        <f t="shared" si="30"/>
        <v>2318.7478169724345</v>
      </c>
    </row>
    <row r="255" spans="1:14" x14ac:dyDescent="0.25">
      <c r="A255" s="1">
        <v>2020</v>
      </c>
      <c r="B255" s="1">
        <v>6</v>
      </c>
      <c r="C255" s="2">
        <f>C254+((C256-C244)/12)</f>
        <v>2104992.7859546626</v>
      </c>
      <c r="D255" s="2">
        <f>D254+((D256-D244)/12)</f>
        <v>1542537.0217016253</v>
      </c>
      <c r="E255" s="2">
        <f>E254+((E256-E244)/12)</f>
        <v>2738756.8568664747</v>
      </c>
      <c r="F255" s="2">
        <f>F254+((F256-F244)/12)</f>
        <v>1986935.7358973594</v>
      </c>
      <c r="G255" s="2">
        <f>G254+((G256-G244)/12)</f>
        <v>1849868.4136644187</v>
      </c>
      <c r="H255" s="1">
        <v>1</v>
      </c>
      <c r="J255" s="2">
        <f t="shared" si="26"/>
        <v>1976.1550026633777</v>
      </c>
      <c r="K255" s="2">
        <f t="shared" si="27"/>
        <v>1903.4550724702422</v>
      </c>
      <c r="L255" s="2">
        <f t="shared" si="28"/>
        <v>1609.8905592849478</v>
      </c>
      <c r="M255" s="2">
        <f t="shared" si="29"/>
        <v>1504.0320037156343</v>
      </c>
      <c r="N255" s="2">
        <f t="shared" si="30"/>
        <v>2318.7478169724345</v>
      </c>
    </row>
    <row r="256" spans="1:14" ht="15.75" thickBot="1" x14ac:dyDescent="0.3">
      <c r="A256" s="3">
        <v>2020</v>
      </c>
      <c r="B256" s="3">
        <v>7</v>
      </c>
      <c r="C256" s="15">
        <f>VLOOKUP($A256,'[2]FPL Pop'!$BZ:$CE,2,FALSE)</f>
        <v>2106968.9409573255</v>
      </c>
      <c r="D256" s="15">
        <f>VLOOKUP($A256,'[2]FPL Pop'!$BZ:$CE,3,FALSE)</f>
        <v>1544440.476774096</v>
      </c>
      <c r="E256" s="15">
        <f>VLOOKUP($A256,'[2]FPL Pop'!$BZ:$CE,4,FALSE)</f>
        <v>2740366.7474257615</v>
      </c>
      <c r="F256" s="15">
        <f>VLOOKUP($A256,'[2]FPL Pop'!$BZ:$CE,5,FALSE)</f>
        <v>1988439.7679010739</v>
      </c>
      <c r="G256" s="15">
        <f>VLOOKUP($A256,'[2]FPL Pop'!$BZ:$CE,6,FALSE)</f>
        <v>1852187.1614813914</v>
      </c>
      <c r="H256" s="3">
        <v>1</v>
      </c>
      <c r="I256" s="3"/>
      <c r="J256" s="15">
        <f t="shared" si="26"/>
        <v>1976.155002662912</v>
      </c>
      <c r="K256" s="15">
        <f t="shared" si="27"/>
        <v>1903.4550724707078</v>
      </c>
      <c r="L256" s="15">
        <f t="shared" si="28"/>
        <v>1609.8905592868105</v>
      </c>
      <c r="M256" s="15">
        <f t="shared" si="29"/>
        <v>1504.0320037144702</v>
      </c>
      <c r="N256" s="15">
        <f t="shared" si="30"/>
        <v>2318.7478169726674</v>
      </c>
    </row>
    <row r="257" spans="1:14" x14ac:dyDescent="0.25">
      <c r="A257" s="1">
        <v>2020</v>
      </c>
      <c r="B257" s="1">
        <v>8</v>
      </c>
      <c r="C257" s="2">
        <f>C256+((C268-C256)/12)</f>
        <v>2108995.1330084493</v>
      </c>
      <c r="D257" s="2">
        <f>D256+((D268-D256)/12)</f>
        <v>1546297.2506326444</v>
      </c>
      <c r="E257" s="2">
        <f>E256+((E268-E256)/12)</f>
        <v>2741985.1237758761</v>
      </c>
      <c r="F257" s="2">
        <f>F256+((F268-F256)/12)</f>
        <v>1990012.0924978787</v>
      </c>
      <c r="G257" s="2">
        <f>G256+((G268-G256)/12)</f>
        <v>1854530.851029786</v>
      </c>
      <c r="H257" s="1">
        <v>1</v>
      </c>
      <c r="J257" s="2">
        <f t="shared" si="26"/>
        <v>2026.1920511238277</v>
      </c>
      <c r="K257" s="2">
        <f t="shared" si="27"/>
        <v>1856.7738585483748</v>
      </c>
      <c r="L257" s="2">
        <f t="shared" si="28"/>
        <v>1618.3763501145877</v>
      </c>
      <c r="M257" s="2">
        <f t="shared" si="29"/>
        <v>1572.3245968047995</v>
      </c>
      <c r="N257" s="2">
        <f t="shared" si="30"/>
        <v>2343.6895483946428</v>
      </c>
    </row>
    <row r="258" spans="1:14" x14ac:dyDescent="0.25">
      <c r="A258" s="1">
        <v>2020</v>
      </c>
      <c r="B258" s="1">
        <v>9</v>
      </c>
      <c r="C258" s="2">
        <f>C257+((C268-C256)/12)</f>
        <v>2111021.3250595732</v>
      </c>
      <c r="D258" s="2">
        <f>D257+((D268-D256)/12)</f>
        <v>1548154.0244911928</v>
      </c>
      <c r="E258" s="2">
        <f>E257+((E268-E256)/12)</f>
        <v>2743603.5001259907</v>
      </c>
      <c r="F258" s="2">
        <f>F257+((F268-F256)/12)</f>
        <v>1991584.4170946835</v>
      </c>
      <c r="G258" s="2">
        <f>G257+((G268-G256)/12)</f>
        <v>1856874.5405781807</v>
      </c>
      <c r="H258" s="1">
        <v>1</v>
      </c>
      <c r="J258" s="2">
        <f t="shared" si="26"/>
        <v>2026.1920511238277</v>
      </c>
      <c r="K258" s="2">
        <f t="shared" si="27"/>
        <v>1856.7738585483748</v>
      </c>
      <c r="L258" s="2">
        <f t="shared" si="28"/>
        <v>1618.3763501145877</v>
      </c>
      <c r="M258" s="2">
        <f t="shared" si="29"/>
        <v>1572.3245968047995</v>
      </c>
      <c r="N258" s="2">
        <f t="shared" si="30"/>
        <v>2343.6895483946428</v>
      </c>
    </row>
    <row r="259" spans="1:14" x14ac:dyDescent="0.25">
      <c r="A259" s="1">
        <v>2020</v>
      </c>
      <c r="B259" s="1">
        <v>10</v>
      </c>
      <c r="C259" s="2">
        <f>C258+((C268-C256)/12)</f>
        <v>2113047.517110697</v>
      </c>
      <c r="D259" s="2">
        <f>D258+((D268-D256)/12)</f>
        <v>1550010.7983497411</v>
      </c>
      <c r="E259" s="2">
        <f>E258+((E268-E256)/12)</f>
        <v>2745221.8764761053</v>
      </c>
      <c r="F259" s="2">
        <f>F258+((F268-F256)/12)</f>
        <v>1993156.7416914883</v>
      </c>
      <c r="G259" s="2">
        <f>G258+((G268-G256)/12)</f>
        <v>1859218.2301265753</v>
      </c>
      <c r="H259" s="1">
        <v>1</v>
      </c>
      <c r="J259" s="2">
        <f t="shared" si="26"/>
        <v>2026.1920511238277</v>
      </c>
      <c r="K259" s="2">
        <f t="shared" si="27"/>
        <v>1856.7738585483748</v>
      </c>
      <c r="L259" s="2">
        <f t="shared" si="28"/>
        <v>1618.3763501145877</v>
      </c>
      <c r="M259" s="2">
        <f t="shared" si="29"/>
        <v>1572.3245968047995</v>
      </c>
      <c r="N259" s="2">
        <f t="shared" si="30"/>
        <v>2343.6895483946428</v>
      </c>
    </row>
    <row r="260" spans="1:14" x14ac:dyDescent="0.25">
      <c r="A260" s="1">
        <v>2020</v>
      </c>
      <c r="B260" s="1">
        <v>11</v>
      </c>
      <c r="C260" s="2">
        <f>C259+((C268-C256)/12)</f>
        <v>2115073.7091618208</v>
      </c>
      <c r="D260" s="2">
        <f>D259+((D268-D256)/12)</f>
        <v>1551867.5722082895</v>
      </c>
      <c r="E260" s="2">
        <f>E259+((E268-E256)/12)</f>
        <v>2746840.2528262199</v>
      </c>
      <c r="F260" s="2">
        <f>F259+((F268-F256)/12)</f>
        <v>1994729.0662882931</v>
      </c>
      <c r="G260" s="2">
        <f>G259+((G268-G256)/12)</f>
        <v>1861561.91967497</v>
      </c>
      <c r="H260" s="1">
        <v>1</v>
      </c>
      <c r="J260" s="2">
        <f t="shared" si="26"/>
        <v>2026.1920511238277</v>
      </c>
      <c r="K260" s="2">
        <f t="shared" si="27"/>
        <v>1856.7738585483748</v>
      </c>
      <c r="L260" s="2">
        <f t="shared" si="28"/>
        <v>1618.3763501145877</v>
      </c>
      <c r="M260" s="2">
        <f t="shared" si="29"/>
        <v>1572.3245968047995</v>
      </c>
      <c r="N260" s="2">
        <f t="shared" si="30"/>
        <v>2343.6895483946428</v>
      </c>
    </row>
    <row r="261" spans="1:14" x14ac:dyDescent="0.25">
      <c r="A261" s="1">
        <v>2020</v>
      </c>
      <c r="B261" s="1">
        <v>12</v>
      </c>
      <c r="C261" s="2">
        <f>C260+((C268-C256)/12)</f>
        <v>2117099.9012129446</v>
      </c>
      <c r="D261" s="2">
        <f>D260+((D268-D256)/12)</f>
        <v>1553724.3460668379</v>
      </c>
      <c r="E261" s="2">
        <f>E260+((E268-E256)/12)</f>
        <v>2748458.6291763345</v>
      </c>
      <c r="F261" s="2">
        <f>F260+((F268-F256)/12)</f>
        <v>1996301.3908850979</v>
      </c>
      <c r="G261" s="2">
        <f>G260+((G268-G256)/12)</f>
        <v>1863905.6092233646</v>
      </c>
      <c r="H261" s="1">
        <v>1</v>
      </c>
      <c r="J261" s="2">
        <f t="shared" si="26"/>
        <v>2026.1920511238277</v>
      </c>
      <c r="K261" s="2">
        <f t="shared" si="27"/>
        <v>1856.7738585483748</v>
      </c>
      <c r="L261" s="2">
        <f t="shared" si="28"/>
        <v>1618.3763501145877</v>
      </c>
      <c r="M261" s="2">
        <f t="shared" si="29"/>
        <v>1572.3245968047995</v>
      </c>
      <c r="N261" s="2">
        <f t="shared" si="30"/>
        <v>2343.6895483946428</v>
      </c>
    </row>
    <row r="262" spans="1:14" x14ac:dyDescent="0.25">
      <c r="A262" s="1">
        <v>2021</v>
      </c>
      <c r="B262" s="1">
        <v>1</v>
      </c>
      <c r="C262" s="2">
        <f>C261+((C268-C256)/12)</f>
        <v>2119126.0932640685</v>
      </c>
      <c r="D262" s="2">
        <f>D261+((D268-D256)/12)</f>
        <v>1555581.1199253863</v>
      </c>
      <c r="E262" s="2">
        <f>E261+((E268-E256)/12)</f>
        <v>2750077.0055264491</v>
      </c>
      <c r="F262" s="2">
        <f>F261+((F268-F256)/12)</f>
        <v>1997873.7154819027</v>
      </c>
      <c r="G262" s="2">
        <f>G261+((G268-G256)/12)</f>
        <v>1866249.2987717593</v>
      </c>
      <c r="H262" s="1">
        <v>1</v>
      </c>
      <c r="J262" s="2">
        <f t="shared" si="26"/>
        <v>2026.1920511238277</v>
      </c>
      <c r="K262" s="2">
        <f t="shared" si="27"/>
        <v>1856.7738585483748</v>
      </c>
      <c r="L262" s="2">
        <f t="shared" si="28"/>
        <v>1618.3763501145877</v>
      </c>
      <c r="M262" s="2">
        <f t="shared" si="29"/>
        <v>1572.3245968047995</v>
      </c>
      <c r="N262" s="2">
        <f t="shared" si="30"/>
        <v>2343.6895483946428</v>
      </c>
    </row>
    <row r="263" spans="1:14" x14ac:dyDescent="0.25">
      <c r="A263" s="1">
        <v>2021</v>
      </c>
      <c r="B263" s="1">
        <v>2</v>
      </c>
      <c r="C263" s="2">
        <f>C262+((C268-C256)/12)</f>
        <v>2121152.2853151923</v>
      </c>
      <c r="D263" s="2">
        <f>D262+((D268-D256)/12)</f>
        <v>1557437.8937839346</v>
      </c>
      <c r="E263" s="2">
        <f>E262+((E268-E256)/12)</f>
        <v>2751695.3818765637</v>
      </c>
      <c r="F263" s="2">
        <f>F262+((F268-F256)/12)</f>
        <v>1999446.0400787075</v>
      </c>
      <c r="G263" s="2">
        <f>G262+((G268-G256)/12)</f>
        <v>1868592.9883201539</v>
      </c>
      <c r="H263" s="1">
        <v>1</v>
      </c>
      <c r="J263" s="2">
        <f t="shared" si="26"/>
        <v>2026.1920511238277</v>
      </c>
      <c r="K263" s="2">
        <f t="shared" si="27"/>
        <v>1856.7738585483748</v>
      </c>
      <c r="L263" s="2">
        <f t="shared" si="28"/>
        <v>1618.3763501145877</v>
      </c>
      <c r="M263" s="2">
        <f t="shared" si="29"/>
        <v>1572.3245968047995</v>
      </c>
      <c r="N263" s="2">
        <f t="shared" si="30"/>
        <v>2343.6895483946428</v>
      </c>
    </row>
    <row r="264" spans="1:14" x14ac:dyDescent="0.25">
      <c r="A264" s="1">
        <v>2021</v>
      </c>
      <c r="B264" s="1">
        <v>3</v>
      </c>
      <c r="C264" s="2">
        <f>C263+((C268-C256)/12)</f>
        <v>2123178.4773663161</v>
      </c>
      <c r="D264" s="2">
        <f>D263+((D268-D256)/12)</f>
        <v>1559294.667642483</v>
      </c>
      <c r="E264" s="2">
        <f>E263+((E268-E256)/12)</f>
        <v>2753313.7582266782</v>
      </c>
      <c r="F264" s="2">
        <f>F263+((F268-F256)/12)</f>
        <v>2001018.3646755123</v>
      </c>
      <c r="G264" s="2">
        <f>G263+((G268-G256)/12)</f>
        <v>1870936.6778685485</v>
      </c>
      <c r="H264" s="1">
        <v>1</v>
      </c>
      <c r="J264" s="2">
        <f t="shared" si="26"/>
        <v>2026.1920511238277</v>
      </c>
      <c r="K264" s="2">
        <f t="shared" si="27"/>
        <v>1856.7738585483748</v>
      </c>
      <c r="L264" s="2">
        <f t="shared" si="28"/>
        <v>1618.3763501145877</v>
      </c>
      <c r="M264" s="2">
        <f t="shared" si="29"/>
        <v>1572.3245968047995</v>
      </c>
      <c r="N264" s="2">
        <f t="shared" si="30"/>
        <v>2343.6895483946428</v>
      </c>
    </row>
    <row r="265" spans="1:14" x14ac:dyDescent="0.25">
      <c r="A265" s="1">
        <v>2021</v>
      </c>
      <c r="B265" s="1">
        <v>4</v>
      </c>
      <c r="C265" s="2">
        <f>C264+((C268-C256)/12)</f>
        <v>2125204.66941744</v>
      </c>
      <c r="D265" s="2">
        <f>D264+((D268-D256)/12)</f>
        <v>1561151.4415010314</v>
      </c>
      <c r="E265" s="2">
        <f>E264+((E268-E256)/12)</f>
        <v>2754932.1345767928</v>
      </c>
      <c r="F265" s="2">
        <f>F264+((F268-F256)/12)</f>
        <v>2002590.6892723171</v>
      </c>
      <c r="G265" s="2">
        <f>G264+((G268-G256)/12)</f>
        <v>1873280.3674169432</v>
      </c>
      <c r="H265" s="1">
        <v>1</v>
      </c>
      <c r="J265" s="2">
        <f t="shared" si="26"/>
        <v>2026.1920511238277</v>
      </c>
      <c r="K265" s="2">
        <f t="shared" si="27"/>
        <v>1856.7738585483748</v>
      </c>
      <c r="L265" s="2">
        <f t="shared" si="28"/>
        <v>1618.3763501145877</v>
      </c>
      <c r="M265" s="2">
        <f t="shared" si="29"/>
        <v>1572.3245968047995</v>
      </c>
      <c r="N265" s="2">
        <f t="shared" si="30"/>
        <v>2343.6895483946428</v>
      </c>
    </row>
    <row r="266" spans="1:14" x14ac:dyDescent="0.25">
      <c r="A266" s="1">
        <v>2021</v>
      </c>
      <c r="B266" s="1">
        <v>5</v>
      </c>
      <c r="C266" s="2">
        <f>C265+((C268-C256)/12)</f>
        <v>2127230.8614685638</v>
      </c>
      <c r="D266" s="2">
        <f>D265+((D268-D256)/12)</f>
        <v>1563008.2153595798</v>
      </c>
      <c r="E266" s="2">
        <f>E265+((E268-E256)/12)</f>
        <v>2756550.5109269074</v>
      </c>
      <c r="F266" s="2">
        <f>F265+((F268-F256)/12)</f>
        <v>2004163.0138691219</v>
      </c>
      <c r="G266" s="2">
        <f>G265+((G268-G256)/12)</f>
        <v>1875624.0569653378</v>
      </c>
      <c r="H266" s="1">
        <v>1</v>
      </c>
      <c r="J266" s="2">
        <f t="shared" si="26"/>
        <v>2026.1920511238277</v>
      </c>
      <c r="K266" s="2">
        <f t="shared" si="27"/>
        <v>1856.7738585483748</v>
      </c>
      <c r="L266" s="2">
        <f t="shared" si="28"/>
        <v>1618.3763501145877</v>
      </c>
      <c r="M266" s="2">
        <f t="shared" si="29"/>
        <v>1572.3245968047995</v>
      </c>
      <c r="N266" s="2">
        <f t="shared" si="30"/>
        <v>2343.6895483946428</v>
      </c>
    </row>
    <row r="267" spans="1:14" x14ac:dyDescent="0.25">
      <c r="A267" s="1">
        <v>2021</v>
      </c>
      <c r="B267" s="1">
        <v>6</v>
      </c>
      <c r="C267" s="2">
        <f>C266+((C268-C256)/12)</f>
        <v>2129257.0535196876</v>
      </c>
      <c r="D267" s="2">
        <f>D266+((D268-D256)/12)</f>
        <v>1564864.9892181281</v>
      </c>
      <c r="E267" s="2">
        <f>E266+((E268-E256)/12)</f>
        <v>2758168.887277022</v>
      </c>
      <c r="F267" s="2">
        <f>F266+((F268-F256)/12)</f>
        <v>2005735.3384659267</v>
      </c>
      <c r="G267" s="2">
        <f>G266+((G268-G256)/12)</f>
        <v>1877967.7465137325</v>
      </c>
      <c r="H267" s="1">
        <v>1</v>
      </c>
      <c r="J267" s="2">
        <f t="shared" si="26"/>
        <v>2026.1920511238277</v>
      </c>
      <c r="K267" s="2">
        <f t="shared" si="27"/>
        <v>1856.7738585483748</v>
      </c>
      <c r="L267" s="2">
        <f t="shared" si="28"/>
        <v>1618.3763501145877</v>
      </c>
      <c r="M267" s="2">
        <f t="shared" si="29"/>
        <v>1572.3245968047995</v>
      </c>
      <c r="N267" s="2">
        <f t="shared" si="30"/>
        <v>2343.6895483946428</v>
      </c>
    </row>
    <row r="268" spans="1:14" x14ac:dyDescent="0.25">
      <c r="A268" s="1">
        <v>2021</v>
      </c>
      <c r="B268" s="1">
        <v>7</v>
      </c>
      <c r="C268" s="2">
        <f>VLOOKUP($A268,'[2]FPL Pop'!$BZ:$CE,2,FALSE)</f>
        <v>2131283.2455708096</v>
      </c>
      <c r="D268" s="2">
        <f>VLOOKUP($A268,'[2]FPL Pop'!$BZ:$CE,3,FALSE)</f>
        <v>1566721.763076677</v>
      </c>
      <c r="E268" s="2">
        <f>VLOOKUP($A268,'[2]FPL Pop'!$BZ:$CE,4,FALSE)</f>
        <v>2759787.2636271347</v>
      </c>
      <c r="F268" s="2">
        <f>VLOOKUP($A268,'[2]FPL Pop'!$BZ:$CE,5,FALSE)</f>
        <v>2007307.6630627306</v>
      </c>
      <c r="G268" s="2">
        <f>VLOOKUP($A268,'[2]FPL Pop'!$BZ:$CE,6,FALSE)</f>
        <v>1880311.4360621281</v>
      </c>
      <c r="H268" s="1">
        <v>1</v>
      </c>
      <c r="J268" s="2">
        <f t="shared" si="26"/>
        <v>2026.1920511219651</v>
      </c>
      <c r="K268" s="2">
        <f t="shared" si="27"/>
        <v>1856.7738585488405</v>
      </c>
      <c r="L268" s="2">
        <f t="shared" si="28"/>
        <v>1618.376350112725</v>
      </c>
      <c r="M268" s="2">
        <f t="shared" si="29"/>
        <v>1572.3245968038682</v>
      </c>
      <c r="N268" s="2">
        <f t="shared" si="30"/>
        <v>2343.6895483955741</v>
      </c>
    </row>
    <row r="269" spans="1:14" x14ac:dyDescent="0.25">
      <c r="A269" s="1">
        <v>2021</v>
      </c>
      <c r="B269" s="1">
        <v>8</v>
      </c>
      <c r="C269" s="2">
        <f>C268+((C280-C268)/12)</f>
        <v>2133365.0162419034</v>
      </c>
      <c r="D269" s="2">
        <f>D268+((D280-D268)/12)</f>
        <v>1568562.9462597123</v>
      </c>
      <c r="E269" s="2">
        <f>E268+((E280-E268)/12)</f>
        <v>2761413.9825264849</v>
      </c>
      <c r="F269" s="2">
        <f>F268+((F280-F268)/12)</f>
        <v>2008968.7297907141</v>
      </c>
      <c r="G269" s="2">
        <f>G268+((G280-G268)/12)</f>
        <v>1882729.2994712824</v>
      </c>
      <c r="H269" s="1">
        <v>1</v>
      </c>
      <c r="J269" s="2">
        <f t="shared" si="26"/>
        <v>2081.7706710938364</v>
      </c>
      <c r="K269" s="2">
        <f t="shared" si="27"/>
        <v>1841.1831830353476</v>
      </c>
      <c r="L269" s="2">
        <f t="shared" si="28"/>
        <v>1626.7188993501477</v>
      </c>
      <c r="M269" s="2">
        <f t="shared" si="29"/>
        <v>1661.0667279835325</v>
      </c>
      <c r="N269" s="2">
        <f t="shared" si="30"/>
        <v>2417.8634091543499</v>
      </c>
    </row>
    <row r="270" spans="1:14" x14ac:dyDescent="0.25">
      <c r="A270" s="1">
        <v>2021</v>
      </c>
      <c r="B270" s="1">
        <v>9</v>
      </c>
      <c r="C270" s="2">
        <f>C269+((C280-C268)/12)</f>
        <v>2135446.7869129973</v>
      </c>
      <c r="D270" s="2">
        <f>D269+((D280-D268)/12)</f>
        <v>1570404.1294427477</v>
      </c>
      <c r="E270" s="2">
        <f>E269+((E280-E268)/12)</f>
        <v>2763040.701425835</v>
      </c>
      <c r="F270" s="2">
        <f>F269+((F280-F268)/12)</f>
        <v>2010629.7965186974</v>
      </c>
      <c r="G270" s="2">
        <f>G269+((G280-G268)/12)</f>
        <v>1885147.1628804365</v>
      </c>
      <c r="H270" s="1">
        <v>1</v>
      </c>
      <c r="J270" s="2">
        <f t="shared" si="26"/>
        <v>2081.7706710938364</v>
      </c>
      <c r="K270" s="2">
        <f t="shared" si="27"/>
        <v>1841.1831830353476</v>
      </c>
      <c r="L270" s="2">
        <f t="shared" si="28"/>
        <v>1626.7188993501477</v>
      </c>
      <c r="M270" s="2">
        <f t="shared" si="29"/>
        <v>1661.0667279832996</v>
      </c>
      <c r="N270" s="2">
        <f t="shared" si="30"/>
        <v>2417.8634091541171</v>
      </c>
    </row>
    <row r="271" spans="1:14" x14ac:dyDescent="0.25">
      <c r="A271" s="1">
        <v>2021</v>
      </c>
      <c r="B271" s="1">
        <v>10</v>
      </c>
      <c r="C271" s="2">
        <f>C270+((C280-C268)/12)</f>
        <v>2137528.5575840911</v>
      </c>
      <c r="D271" s="2">
        <f>D270+((D280-D268)/12)</f>
        <v>1572245.312625783</v>
      </c>
      <c r="E271" s="2">
        <f>E270+((E280-E268)/12)</f>
        <v>2764667.4203251852</v>
      </c>
      <c r="F271" s="2">
        <f>F270+((F280-F268)/12)</f>
        <v>2012290.8632466807</v>
      </c>
      <c r="G271" s="2">
        <f>G270+((G280-G268)/12)</f>
        <v>1887565.0262895906</v>
      </c>
      <c r="H271" s="1">
        <v>1</v>
      </c>
      <c r="J271" s="2">
        <f t="shared" si="26"/>
        <v>2081.7706710938364</v>
      </c>
      <c r="K271" s="2">
        <f t="shared" si="27"/>
        <v>1841.1831830353476</v>
      </c>
      <c r="L271" s="2">
        <f t="shared" si="28"/>
        <v>1626.7188993501477</v>
      </c>
      <c r="M271" s="2">
        <f t="shared" si="29"/>
        <v>1661.0667279832996</v>
      </c>
      <c r="N271" s="2">
        <f t="shared" si="30"/>
        <v>2417.8634091541171</v>
      </c>
    </row>
    <row r="272" spans="1:14" x14ac:dyDescent="0.25">
      <c r="A272" s="1">
        <v>2021</v>
      </c>
      <c r="B272" s="1">
        <v>11</v>
      </c>
      <c r="C272" s="2">
        <f>C271+((C280-C268)/12)</f>
        <v>2139610.3282551849</v>
      </c>
      <c r="D272" s="2">
        <f>D271+((D280-D268)/12)</f>
        <v>1574086.4958088184</v>
      </c>
      <c r="E272" s="2">
        <f>E271+((E280-E268)/12)</f>
        <v>2766294.1392245353</v>
      </c>
      <c r="F272" s="2">
        <f>F271+((F280-F268)/12)</f>
        <v>2013951.929974664</v>
      </c>
      <c r="G272" s="2">
        <f>G271+((G280-G268)/12)</f>
        <v>1889982.8896987448</v>
      </c>
      <c r="H272" s="1">
        <v>1</v>
      </c>
      <c r="J272" s="2">
        <f t="shared" si="26"/>
        <v>2081.7706710938364</v>
      </c>
      <c r="K272" s="2">
        <f t="shared" si="27"/>
        <v>1841.1831830353476</v>
      </c>
      <c r="L272" s="2">
        <f t="shared" si="28"/>
        <v>1626.7188993501477</v>
      </c>
      <c r="M272" s="2">
        <f t="shared" si="29"/>
        <v>1661.0667279832996</v>
      </c>
      <c r="N272" s="2">
        <f t="shared" si="30"/>
        <v>2417.8634091541171</v>
      </c>
    </row>
    <row r="273" spans="1:14" x14ac:dyDescent="0.25">
      <c r="A273" s="1">
        <v>2021</v>
      </c>
      <c r="B273" s="1">
        <v>12</v>
      </c>
      <c r="C273" s="2">
        <f>C272+((C280-C268)/12)</f>
        <v>2141692.0989262788</v>
      </c>
      <c r="D273" s="2">
        <f>D272+((D280-D268)/12)</f>
        <v>1575927.6789918537</v>
      </c>
      <c r="E273" s="2">
        <f>E272+((E280-E268)/12)</f>
        <v>2767920.8581238855</v>
      </c>
      <c r="F273" s="2">
        <f>F272+((F280-F268)/12)</f>
        <v>2015612.9967026473</v>
      </c>
      <c r="G273" s="2">
        <f>G272+((G280-G268)/12)</f>
        <v>1892400.7531078989</v>
      </c>
      <c r="H273" s="1">
        <v>1</v>
      </c>
      <c r="J273" s="2">
        <f t="shared" si="26"/>
        <v>2081.7706710938364</v>
      </c>
      <c r="K273" s="2">
        <f t="shared" si="27"/>
        <v>1841.1831830353476</v>
      </c>
      <c r="L273" s="2">
        <f t="shared" si="28"/>
        <v>1626.7188993501477</v>
      </c>
      <c r="M273" s="2">
        <f t="shared" si="29"/>
        <v>1661.0667279832996</v>
      </c>
      <c r="N273" s="2">
        <f t="shared" si="30"/>
        <v>2417.8634091541171</v>
      </c>
    </row>
    <row r="274" spans="1:14" x14ac:dyDescent="0.25">
      <c r="A274" s="1">
        <v>2022</v>
      </c>
      <c r="B274" s="1">
        <v>1</v>
      </c>
      <c r="C274" s="2">
        <f>C273+((C280-C268)/12)</f>
        <v>2143773.8695973726</v>
      </c>
      <c r="D274" s="2">
        <f>D273+((D280-D268)/12)</f>
        <v>1577768.8621748891</v>
      </c>
      <c r="E274" s="2">
        <f>E273+((E280-E268)/12)</f>
        <v>2769547.5770232356</v>
      </c>
      <c r="F274" s="2">
        <f>F273+((F280-F268)/12)</f>
        <v>2017274.0634306306</v>
      </c>
      <c r="G274" s="2">
        <f>G273+((G280-G268)/12)</f>
        <v>1894818.616517053</v>
      </c>
      <c r="H274" s="1">
        <v>1</v>
      </c>
      <c r="J274" s="2">
        <f t="shared" si="26"/>
        <v>2081.7706710938364</v>
      </c>
      <c r="K274" s="2">
        <f t="shared" si="27"/>
        <v>1841.1831830353476</v>
      </c>
      <c r="L274" s="2">
        <f t="shared" si="28"/>
        <v>1626.7188993501477</v>
      </c>
      <c r="M274" s="2">
        <f t="shared" si="29"/>
        <v>1661.0667279832996</v>
      </c>
      <c r="N274" s="2">
        <f t="shared" si="30"/>
        <v>2417.8634091541171</v>
      </c>
    </row>
    <row r="275" spans="1:14" x14ac:dyDescent="0.25">
      <c r="A275" s="1">
        <v>2022</v>
      </c>
      <c r="B275" s="1">
        <v>2</v>
      </c>
      <c r="C275" s="2">
        <f>C274+((C280-C268)/12)</f>
        <v>2145855.6402684664</v>
      </c>
      <c r="D275" s="2">
        <f>D274+((D280-D268)/12)</f>
        <v>1579610.0453579244</v>
      </c>
      <c r="E275" s="2">
        <f>E274+((E280-E268)/12)</f>
        <v>2771174.2959225858</v>
      </c>
      <c r="F275" s="2">
        <f>F274+((F280-F268)/12)</f>
        <v>2018935.1301586139</v>
      </c>
      <c r="G275" s="2">
        <f>G274+((G280-G268)/12)</f>
        <v>1897236.4799262071</v>
      </c>
      <c r="H275" s="1">
        <v>1</v>
      </c>
      <c r="J275" s="2">
        <f t="shared" si="26"/>
        <v>2081.7706710938364</v>
      </c>
      <c r="K275" s="2">
        <f t="shared" si="27"/>
        <v>1841.1831830353476</v>
      </c>
      <c r="L275" s="2">
        <f t="shared" si="28"/>
        <v>1626.7188993501477</v>
      </c>
      <c r="M275" s="2">
        <f t="shared" si="29"/>
        <v>1661.0667279832996</v>
      </c>
      <c r="N275" s="2">
        <f t="shared" si="30"/>
        <v>2417.8634091541171</v>
      </c>
    </row>
    <row r="276" spans="1:14" x14ac:dyDescent="0.25">
      <c r="A276" s="1">
        <v>2022</v>
      </c>
      <c r="B276" s="1">
        <v>3</v>
      </c>
      <c r="C276" s="2">
        <f>C275+((C280-C268)/12)</f>
        <v>2147937.4109395603</v>
      </c>
      <c r="D276" s="2">
        <f>D275+((D280-D268)/12)</f>
        <v>1581451.2285409598</v>
      </c>
      <c r="E276" s="2">
        <f>E275+((E280-E268)/12)</f>
        <v>2772801.0148219359</v>
      </c>
      <c r="F276" s="2">
        <f>F275+((F280-F268)/12)</f>
        <v>2020596.1968865972</v>
      </c>
      <c r="G276" s="2">
        <f>G275+((G280-G268)/12)</f>
        <v>1899654.3433353612</v>
      </c>
      <c r="H276" s="1">
        <v>1</v>
      </c>
      <c r="J276" s="2">
        <f t="shared" si="26"/>
        <v>2081.7706710938364</v>
      </c>
      <c r="K276" s="2">
        <f t="shared" si="27"/>
        <v>1841.1831830353476</v>
      </c>
      <c r="L276" s="2">
        <f t="shared" si="28"/>
        <v>1626.7188993501477</v>
      </c>
      <c r="M276" s="2">
        <f t="shared" si="29"/>
        <v>1661.0667279832996</v>
      </c>
      <c r="N276" s="2">
        <f t="shared" si="30"/>
        <v>2417.8634091541171</v>
      </c>
    </row>
    <row r="277" spans="1:14" x14ac:dyDescent="0.25">
      <c r="A277" s="1">
        <v>2022</v>
      </c>
      <c r="B277" s="1">
        <v>4</v>
      </c>
      <c r="C277" s="2">
        <f>C276+((C280-C268)/12)</f>
        <v>2150019.1816106541</v>
      </c>
      <c r="D277" s="2">
        <f>D276+((D280-D268)/12)</f>
        <v>1583292.4117239951</v>
      </c>
      <c r="E277" s="2">
        <f>E276+((E280-E268)/12)</f>
        <v>2774427.7337212861</v>
      </c>
      <c r="F277" s="2">
        <f>F276+((F280-F268)/12)</f>
        <v>2022257.2636145805</v>
      </c>
      <c r="G277" s="2">
        <f>G276+((G280-G268)/12)</f>
        <v>1902072.2067445153</v>
      </c>
      <c r="H277" s="1">
        <v>1</v>
      </c>
      <c r="J277" s="2">
        <f t="shared" si="26"/>
        <v>2081.7706710938364</v>
      </c>
      <c r="K277" s="2">
        <f t="shared" si="27"/>
        <v>1841.1831830353476</v>
      </c>
      <c r="L277" s="2">
        <f t="shared" si="28"/>
        <v>1626.7188993501477</v>
      </c>
      <c r="M277" s="2">
        <f t="shared" si="29"/>
        <v>1661.0667279832996</v>
      </c>
      <c r="N277" s="2">
        <f t="shared" si="30"/>
        <v>2417.8634091541171</v>
      </c>
    </row>
    <row r="278" spans="1:14" x14ac:dyDescent="0.25">
      <c r="A278" s="1">
        <v>2022</v>
      </c>
      <c r="B278" s="1">
        <v>5</v>
      </c>
      <c r="C278" s="2">
        <f>C277+((C280-C268)/12)</f>
        <v>2152100.9522817479</v>
      </c>
      <c r="D278" s="2">
        <f>D277+((D280-D268)/12)</f>
        <v>1585133.5949070305</v>
      </c>
      <c r="E278" s="2">
        <f>E277+((E280-E268)/12)</f>
        <v>2776054.4526206362</v>
      </c>
      <c r="F278" s="2">
        <f>F277+((F280-F268)/12)</f>
        <v>2023918.3303425638</v>
      </c>
      <c r="G278" s="2">
        <f>G277+((G280-G268)/12)</f>
        <v>1904490.0701536695</v>
      </c>
      <c r="H278" s="1">
        <v>1</v>
      </c>
      <c r="J278" s="2">
        <f t="shared" si="26"/>
        <v>2081.7706710938364</v>
      </c>
      <c r="K278" s="2">
        <f t="shared" si="27"/>
        <v>1841.1831830353476</v>
      </c>
      <c r="L278" s="2">
        <f t="shared" si="28"/>
        <v>1626.7188993501477</v>
      </c>
      <c r="M278" s="2">
        <f t="shared" si="29"/>
        <v>1661.0667279832996</v>
      </c>
      <c r="N278" s="2">
        <f t="shared" si="30"/>
        <v>2417.8634091541171</v>
      </c>
    </row>
    <row r="279" spans="1:14" x14ac:dyDescent="0.25">
      <c r="A279" s="1">
        <v>2022</v>
      </c>
      <c r="B279" s="1">
        <v>6</v>
      </c>
      <c r="C279" s="2">
        <f>C278+((C280-C268)/12)</f>
        <v>2154182.7229528418</v>
      </c>
      <c r="D279" s="2">
        <f>D278+((D280-D268)/12)</f>
        <v>1586974.7780900658</v>
      </c>
      <c r="E279" s="2">
        <f>E278+((E280-E268)/12)</f>
        <v>2777681.1715199864</v>
      </c>
      <c r="F279" s="2">
        <f>F278+((F280-F268)/12)</f>
        <v>2025579.3970705471</v>
      </c>
      <c r="G279" s="2">
        <f>G278+((G280-G268)/12)</f>
        <v>1906907.9335628236</v>
      </c>
      <c r="H279" s="1">
        <v>1</v>
      </c>
      <c r="J279" s="2">
        <f t="shared" si="26"/>
        <v>2081.7706710938364</v>
      </c>
      <c r="K279" s="2">
        <f t="shared" si="27"/>
        <v>1841.1831830353476</v>
      </c>
      <c r="L279" s="2">
        <f t="shared" si="28"/>
        <v>1626.7188993501477</v>
      </c>
      <c r="M279" s="2">
        <f t="shared" si="29"/>
        <v>1661.0667279832996</v>
      </c>
      <c r="N279" s="2">
        <f t="shared" si="30"/>
        <v>2417.8634091541171</v>
      </c>
    </row>
    <row r="280" spans="1:14" x14ac:dyDescent="0.25">
      <c r="A280" s="1">
        <v>2022</v>
      </c>
      <c r="B280" s="1">
        <v>7</v>
      </c>
      <c r="C280" s="2">
        <f>VLOOKUP($A280,'[2]FPL Pop'!$BZ:$CE,2,FALSE)</f>
        <v>2156264.4936239384</v>
      </c>
      <c r="D280" s="2">
        <f>VLOOKUP($A280,'[2]FPL Pop'!$BZ:$CE,3,FALSE)</f>
        <v>1588815.9612731002</v>
      </c>
      <c r="E280" s="2">
        <f>VLOOKUP($A280,'[2]FPL Pop'!$BZ:$CE,4,FALSE)</f>
        <v>2779307.8904193351</v>
      </c>
      <c r="F280" s="2">
        <f>VLOOKUP($A280,'[2]FPL Pop'!$BZ:$CE,5,FALSE)</f>
        <v>2027240.4637985316</v>
      </c>
      <c r="G280" s="2">
        <f>VLOOKUP($A280,'[2]FPL Pop'!$BZ:$CE,6,FALSE)</f>
        <v>1909325.7969719789</v>
      </c>
      <c r="H280" s="1">
        <v>1</v>
      </c>
      <c r="J280" s="2">
        <f t="shared" si="26"/>
        <v>2081.7706710966304</v>
      </c>
      <c r="K280" s="2">
        <f t="shared" si="27"/>
        <v>1841.1831830344163</v>
      </c>
      <c r="L280" s="2">
        <f t="shared" si="28"/>
        <v>1626.7188993487507</v>
      </c>
      <c r="M280" s="2">
        <f t="shared" si="29"/>
        <v>1661.0667279844638</v>
      </c>
      <c r="N280" s="2">
        <f t="shared" si="30"/>
        <v>2417.8634091552813</v>
      </c>
    </row>
    <row r="281" spans="1:14" x14ac:dyDescent="0.25">
      <c r="A281" s="1">
        <v>2022</v>
      </c>
      <c r="B281" s="1">
        <v>8</v>
      </c>
      <c r="C281" s="2">
        <f>C280+((C292-C280)/12)</f>
        <v>2158333.190989878</v>
      </c>
      <c r="D281" s="2">
        <f>D280+((D292-D280)/12)</f>
        <v>1590655.4468050096</v>
      </c>
      <c r="E281" s="2">
        <f>E280+((E292-E280)/12)</f>
        <v>2780964.424137834</v>
      </c>
      <c r="F281" s="2">
        <f>F280+((F292-F280)/12)</f>
        <v>2028953.5887228337</v>
      </c>
      <c r="G281" s="2">
        <f>G280+((G292-G280)/12)</f>
        <v>1911763.4989902845</v>
      </c>
      <c r="H281" s="1">
        <v>1</v>
      </c>
      <c r="J281" s="2">
        <f t="shared" si="26"/>
        <v>2068.6973659396172</v>
      </c>
      <c r="K281" s="2">
        <f t="shared" si="27"/>
        <v>1839.4855319093913</v>
      </c>
      <c r="L281" s="2">
        <f t="shared" si="28"/>
        <v>1656.5337184988894</v>
      </c>
      <c r="M281" s="2">
        <f t="shared" si="29"/>
        <v>1713.1249243021011</v>
      </c>
      <c r="N281" s="2">
        <f t="shared" si="30"/>
        <v>2437.7020183056593</v>
      </c>
    </row>
    <row r="282" spans="1:14" x14ac:dyDescent="0.25">
      <c r="A282" s="1">
        <v>2022</v>
      </c>
      <c r="B282" s="1">
        <v>9</v>
      </c>
      <c r="C282" s="2">
        <f>C281+((C292-C280)/12)</f>
        <v>2160401.8883558176</v>
      </c>
      <c r="D282" s="2">
        <f>D281+((D292-D280)/12)</f>
        <v>1592494.932336919</v>
      </c>
      <c r="E282" s="2">
        <f>E281+((E292-E280)/12)</f>
        <v>2782620.9578563329</v>
      </c>
      <c r="F282" s="2">
        <f>F281+((F292-F280)/12)</f>
        <v>2030666.7136471358</v>
      </c>
      <c r="G282" s="2">
        <f>G281+((G292-G280)/12)</f>
        <v>1914201.2010085902</v>
      </c>
      <c r="H282" s="1">
        <v>1</v>
      </c>
      <c r="J282" s="2">
        <f t="shared" si="26"/>
        <v>2068.6973659396172</v>
      </c>
      <c r="K282" s="2">
        <f t="shared" si="27"/>
        <v>1839.4855319093913</v>
      </c>
      <c r="L282" s="2">
        <f t="shared" si="28"/>
        <v>1656.5337184988894</v>
      </c>
      <c r="M282" s="2">
        <f t="shared" si="29"/>
        <v>1713.1249243021011</v>
      </c>
      <c r="N282" s="2">
        <f t="shared" si="30"/>
        <v>2437.7020183056593</v>
      </c>
    </row>
    <row r="283" spans="1:14" x14ac:dyDescent="0.25">
      <c r="A283" s="1">
        <v>2022</v>
      </c>
      <c r="B283" s="1">
        <v>10</v>
      </c>
      <c r="C283" s="2">
        <f>C282+((C292-C280)/12)</f>
        <v>2162470.5857217573</v>
      </c>
      <c r="D283" s="2">
        <f>D282+((D292-D280)/12)</f>
        <v>1594334.4178688284</v>
      </c>
      <c r="E283" s="2">
        <f>E282+((E292-E280)/12)</f>
        <v>2784277.4915748318</v>
      </c>
      <c r="F283" s="2">
        <f>F282+((F292-F280)/12)</f>
        <v>2032379.8385714379</v>
      </c>
      <c r="G283" s="2">
        <f>G282+((G292-G280)/12)</f>
        <v>1916638.9030268958</v>
      </c>
      <c r="H283" s="1">
        <v>1</v>
      </c>
      <c r="J283" s="2">
        <f t="shared" si="26"/>
        <v>2068.6973659396172</v>
      </c>
      <c r="K283" s="2">
        <f t="shared" si="27"/>
        <v>1839.4855319093913</v>
      </c>
      <c r="L283" s="2">
        <f t="shared" si="28"/>
        <v>1656.5337184988894</v>
      </c>
      <c r="M283" s="2">
        <f t="shared" si="29"/>
        <v>1713.1249243021011</v>
      </c>
      <c r="N283" s="2">
        <f t="shared" si="30"/>
        <v>2437.7020183056593</v>
      </c>
    </row>
    <row r="284" spans="1:14" x14ac:dyDescent="0.25">
      <c r="A284" s="1">
        <v>2022</v>
      </c>
      <c r="B284" s="1">
        <v>11</v>
      </c>
      <c r="C284" s="2">
        <f>C283+((C292-C280)/12)</f>
        <v>2164539.2830876969</v>
      </c>
      <c r="D284" s="2">
        <f>D283+((D292-D280)/12)</f>
        <v>1596173.9034007378</v>
      </c>
      <c r="E284" s="2">
        <f>E283+((E292-E280)/12)</f>
        <v>2785934.0252933307</v>
      </c>
      <c r="F284" s="2">
        <f>F283+((F292-F280)/12)</f>
        <v>2034092.96349574</v>
      </c>
      <c r="G284" s="2">
        <f>G283+((G292-G280)/12)</f>
        <v>1919076.6050452015</v>
      </c>
      <c r="H284" s="1">
        <v>1</v>
      </c>
      <c r="J284" s="2">
        <f t="shared" si="26"/>
        <v>2068.6973659396172</v>
      </c>
      <c r="K284" s="2">
        <f t="shared" si="27"/>
        <v>1839.4855319093913</v>
      </c>
      <c r="L284" s="2">
        <f t="shared" si="28"/>
        <v>1656.5337184988894</v>
      </c>
      <c r="M284" s="2">
        <f t="shared" si="29"/>
        <v>1713.1249243021011</v>
      </c>
      <c r="N284" s="2">
        <f t="shared" si="30"/>
        <v>2437.7020183056593</v>
      </c>
    </row>
    <row r="285" spans="1:14" x14ac:dyDescent="0.25">
      <c r="A285" s="1">
        <v>2022</v>
      </c>
      <c r="B285" s="1">
        <v>12</v>
      </c>
      <c r="C285" s="2">
        <f>C284+((C292-C280)/12)</f>
        <v>2166607.9804536365</v>
      </c>
      <c r="D285" s="2">
        <f>D284+((D292-D280)/12)</f>
        <v>1598013.3889326472</v>
      </c>
      <c r="E285" s="2">
        <f>E284+((E292-E280)/12)</f>
        <v>2787590.5590118296</v>
      </c>
      <c r="F285" s="2">
        <f>F284+((F292-F280)/12)</f>
        <v>2035806.0884200421</v>
      </c>
      <c r="G285" s="2">
        <f>G284+((G292-G280)/12)</f>
        <v>1921514.3070635071</v>
      </c>
      <c r="H285" s="1">
        <v>1</v>
      </c>
      <c r="J285" s="2">
        <f t="shared" ref="J285:J348" si="31">C285-C284</f>
        <v>2068.6973659396172</v>
      </c>
      <c r="K285" s="2">
        <f t="shared" ref="K285:K348" si="32">D285-D284</f>
        <v>1839.4855319093913</v>
      </c>
      <c r="L285" s="2">
        <f t="shared" ref="L285:L348" si="33">E285-E284</f>
        <v>1656.5337184988894</v>
      </c>
      <c r="M285" s="2">
        <f t="shared" ref="M285:M348" si="34">F285-F284</f>
        <v>1713.1249243021011</v>
      </c>
      <c r="N285" s="2">
        <f t="shared" ref="N285:N348" si="35">G285-G284</f>
        <v>2437.7020183056593</v>
      </c>
    </row>
    <row r="286" spans="1:14" x14ac:dyDescent="0.25">
      <c r="A286" s="1">
        <v>2023</v>
      </c>
      <c r="B286" s="1">
        <v>1</v>
      </c>
      <c r="C286" s="2">
        <f>C285+((C292-C280)/12)</f>
        <v>2168676.6778195761</v>
      </c>
      <c r="D286" s="2">
        <f>D285+((D292-D280)/12)</f>
        <v>1599852.8744645566</v>
      </c>
      <c r="E286" s="2">
        <f>E285+((E292-E280)/12)</f>
        <v>2789247.0927303284</v>
      </c>
      <c r="F286" s="2">
        <f>F285+((F292-F280)/12)</f>
        <v>2037519.2133443442</v>
      </c>
      <c r="G286" s="2">
        <f>G285+((G292-G280)/12)</f>
        <v>1923952.0090818128</v>
      </c>
      <c r="H286" s="1">
        <v>1</v>
      </c>
      <c r="J286" s="2">
        <f t="shared" si="31"/>
        <v>2068.6973659396172</v>
      </c>
      <c r="K286" s="2">
        <f t="shared" si="32"/>
        <v>1839.4855319093913</v>
      </c>
      <c r="L286" s="2">
        <f t="shared" si="33"/>
        <v>1656.5337184988894</v>
      </c>
      <c r="M286" s="2">
        <f t="shared" si="34"/>
        <v>1713.1249243021011</v>
      </c>
      <c r="N286" s="2">
        <f t="shared" si="35"/>
        <v>2437.7020183056593</v>
      </c>
    </row>
    <row r="287" spans="1:14" x14ac:dyDescent="0.25">
      <c r="A287" s="1">
        <v>2023</v>
      </c>
      <c r="B287" s="1">
        <v>2</v>
      </c>
      <c r="C287" s="2">
        <f>C286+((C292-C280)/12)</f>
        <v>2170745.3751855157</v>
      </c>
      <c r="D287" s="2">
        <f>D286+((D292-D280)/12)</f>
        <v>1601692.359996466</v>
      </c>
      <c r="E287" s="2">
        <f>E286+((E292-E280)/12)</f>
        <v>2790903.6264488273</v>
      </c>
      <c r="F287" s="2">
        <f>F286+((F292-F280)/12)</f>
        <v>2039232.3382686463</v>
      </c>
      <c r="G287" s="2">
        <f>G286+((G292-G280)/12)</f>
        <v>1926389.7111001185</v>
      </c>
      <c r="H287" s="1">
        <v>1</v>
      </c>
      <c r="J287" s="2">
        <f t="shared" si="31"/>
        <v>2068.6973659396172</v>
      </c>
      <c r="K287" s="2">
        <f t="shared" si="32"/>
        <v>1839.4855319093913</v>
      </c>
      <c r="L287" s="2">
        <f t="shared" si="33"/>
        <v>1656.5337184988894</v>
      </c>
      <c r="M287" s="2">
        <f t="shared" si="34"/>
        <v>1713.1249243021011</v>
      </c>
      <c r="N287" s="2">
        <f t="shared" si="35"/>
        <v>2437.7020183056593</v>
      </c>
    </row>
    <row r="288" spans="1:14" x14ac:dyDescent="0.25">
      <c r="A288" s="1">
        <v>2023</v>
      </c>
      <c r="B288" s="1">
        <v>3</v>
      </c>
      <c r="C288" s="2">
        <f>C287+((C292-C280)/12)</f>
        <v>2172814.0725514553</v>
      </c>
      <c r="D288" s="2">
        <f>D287+((D292-D280)/12)</f>
        <v>1603531.8455283754</v>
      </c>
      <c r="E288" s="2">
        <f>E287+((E292-E280)/12)</f>
        <v>2792560.1601673262</v>
      </c>
      <c r="F288" s="2">
        <f>F287+((F292-F280)/12)</f>
        <v>2040945.4631929484</v>
      </c>
      <c r="G288" s="2">
        <f>G287+((G292-G280)/12)</f>
        <v>1928827.4131184241</v>
      </c>
      <c r="H288" s="1">
        <v>1</v>
      </c>
      <c r="J288" s="2">
        <f t="shared" si="31"/>
        <v>2068.6973659396172</v>
      </c>
      <c r="K288" s="2">
        <f t="shared" si="32"/>
        <v>1839.4855319093913</v>
      </c>
      <c r="L288" s="2">
        <f t="shared" si="33"/>
        <v>1656.5337184988894</v>
      </c>
      <c r="M288" s="2">
        <f t="shared" si="34"/>
        <v>1713.1249243021011</v>
      </c>
      <c r="N288" s="2">
        <f t="shared" si="35"/>
        <v>2437.7020183056593</v>
      </c>
    </row>
    <row r="289" spans="1:14" x14ac:dyDescent="0.25">
      <c r="A289" s="1">
        <v>2023</v>
      </c>
      <c r="B289" s="1">
        <v>4</v>
      </c>
      <c r="C289" s="2">
        <f>C288+((C292-C280)/12)</f>
        <v>2174882.769917395</v>
      </c>
      <c r="D289" s="2">
        <f>D288+((D292-D280)/12)</f>
        <v>1605371.3310602847</v>
      </c>
      <c r="E289" s="2">
        <f>E288+((E292-E280)/12)</f>
        <v>2794216.6938858251</v>
      </c>
      <c r="F289" s="2">
        <f>F288+((F292-F280)/12)</f>
        <v>2042658.5881172505</v>
      </c>
      <c r="G289" s="2">
        <f>G288+((G292-G280)/12)</f>
        <v>1931265.1151367298</v>
      </c>
      <c r="H289" s="1">
        <v>1</v>
      </c>
      <c r="J289" s="2">
        <f t="shared" si="31"/>
        <v>2068.6973659396172</v>
      </c>
      <c r="K289" s="2">
        <f t="shared" si="32"/>
        <v>1839.4855319093913</v>
      </c>
      <c r="L289" s="2">
        <f t="shared" si="33"/>
        <v>1656.5337184988894</v>
      </c>
      <c r="M289" s="2">
        <f t="shared" si="34"/>
        <v>1713.1249243021011</v>
      </c>
      <c r="N289" s="2">
        <f t="shared" si="35"/>
        <v>2437.7020183056593</v>
      </c>
    </row>
    <row r="290" spans="1:14" x14ac:dyDescent="0.25">
      <c r="A290" s="1">
        <v>2023</v>
      </c>
      <c r="B290" s="1">
        <v>5</v>
      </c>
      <c r="C290" s="2">
        <f>C289+((C292-C280)/12)</f>
        <v>2176951.4672833346</v>
      </c>
      <c r="D290" s="2">
        <f>D289+((D292-D280)/12)</f>
        <v>1607210.8165921941</v>
      </c>
      <c r="E290" s="2">
        <f>E289+((E292-E280)/12)</f>
        <v>2795873.227604324</v>
      </c>
      <c r="F290" s="2">
        <f>F289+((F292-F280)/12)</f>
        <v>2044371.7130415526</v>
      </c>
      <c r="G290" s="2">
        <f>G289+((G292-G280)/12)</f>
        <v>1933702.8171550354</v>
      </c>
      <c r="H290" s="1">
        <v>1</v>
      </c>
      <c r="J290" s="2">
        <f t="shared" si="31"/>
        <v>2068.6973659396172</v>
      </c>
      <c r="K290" s="2">
        <f t="shared" si="32"/>
        <v>1839.4855319093913</v>
      </c>
      <c r="L290" s="2">
        <f t="shared" si="33"/>
        <v>1656.5337184988894</v>
      </c>
      <c r="M290" s="2">
        <f t="shared" si="34"/>
        <v>1713.1249243021011</v>
      </c>
      <c r="N290" s="2">
        <f t="shared" si="35"/>
        <v>2437.7020183056593</v>
      </c>
    </row>
    <row r="291" spans="1:14" x14ac:dyDescent="0.25">
      <c r="A291" s="1">
        <v>2023</v>
      </c>
      <c r="B291" s="1">
        <v>6</v>
      </c>
      <c r="C291" s="2">
        <f>C290+((C292-C280)/12)</f>
        <v>2179020.1646492742</v>
      </c>
      <c r="D291" s="2">
        <f>D290+((D292-D280)/12)</f>
        <v>1609050.3021241035</v>
      </c>
      <c r="E291" s="2">
        <f>E290+((E292-E280)/12)</f>
        <v>2797529.7613228229</v>
      </c>
      <c r="F291" s="2">
        <f>F290+((F292-F280)/12)</f>
        <v>2046084.8379658547</v>
      </c>
      <c r="G291" s="2">
        <f>G290+((G292-G280)/12)</f>
        <v>1936140.5191733411</v>
      </c>
      <c r="H291" s="1">
        <v>1</v>
      </c>
      <c r="J291" s="2">
        <f t="shared" si="31"/>
        <v>2068.6973659396172</v>
      </c>
      <c r="K291" s="2">
        <f t="shared" si="32"/>
        <v>1839.4855319093913</v>
      </c>
      <c r="L291" s="2">
        <f t="shared" si="33"/>
        <v>1656.5337184988894</v>
      </c>
      <c r="M291" s="2">
        <f t="shared" si="34"/>
        <v>1713.1249243021011</v>
      </c>
      <c r="N291" s="2">
        <f t="shared" si="35"/>
        <v>2437.7020183056593</v>
      </c>
    </row>
    <row r="292" spans="1:14" x14ac:dyDescent="0.25">
      <c r="A292" s="1">
        <v>2023</v>
      </c>
      <c r="B292" s="1">
        <v>7</v>
      </c>
      <c r="C292" s="2">
        <f>VLOOKUP($A292,'[2]FPL Pop'!$BZ:$CE,2,FALSE)</f>
        <v>2181088.8620152134</v>
      </c>
      <c r="D292" s="2">
        <f>VLOOKUP($A292,'[2]FPL Pop'!$BZ:$CE,3,FALSE)</f>
        <v>1610889.7876560141</v>
      </c>
      <c r="E292" s="2">
        <f>VLOOKUP($A292,'[2]FPL Pop'!$BZ:$CE,4,FALSE)</f>
        <v>2799186.2950413199</v>
      </c>
      <c r="F292" s="2">
        <f>VLOOKUP($A292,'[2]FPL Pop'!$BZ:$CE,5,FALSE)</f>
        <v>2047797.9628901565</v>
      </c>
      <c r="G292" s="2">
        <f>VLOOKUP($A292,'[2]FPL Pop'!$BZ:$CE,6,FALSE)</f>
        <v>1938578.2211916458</v>
      </c>
      <c r="H292" s="1">
        <v>1</v>
      </c>
      <c r="J292" s="2">
        <f t="shared" si="31"/>
        <v>2068.6973659391515</v>
      </c>
      <c r="K292" s="2">
        <f t="shared" si="32"/>
        <v>1839.4855319105554</v>
      </c>
      <c r="L292" s="2">
        <f t="shared" si="33"/>
        <v>1656.5337184970267</v>
      </c>
      <c r="M292" s="2">
        <f t="shared" si="34"/>
        <v>1713.1249243018683</v>
      </c>
      <c r="N292" s="2">
        <f t="shared" si="35"/>
        <v>2437.702018304728</v>
      </c>
    </row>
    <row r="293" spans="1:14" x14ac:dyDescent="0.25">
      <c r="A293" s="1">
        <v>2023</v>
      </c>
      <c r="B293" s="1">
        <v>8</v>
      </c>
      <c r="C293" s="2">
        <f>C292+((C304-C292)/12)</f>
        <v>2183186.7847638908</v>
      </c>
      <c r="D293" s="2">
        <f>D292+((D304-D292)/12)</f>
        <v>1612726.4177071778</v>
      </c>
      <c r="E293" s="2">
        <f>E292+((E304-E292)/12)</f>
        <v>2800889.9085135427</v>
      </c>
      <c r="F293" s="2">
        <f>F292+((F304-F292)/12)</f>
        <v>2049534.3524761349</v>
      </c>
      <c r="G293" s="2">
        <f>G292+((G304-G292)/12)</f>
        <v>1941045.2242714569</v>
      </c>
      <c r="H293" s="1">
        <v>1</v>
      </c>
      <c r="J293" s="2">
        <f t="shared" si="31"/>
        <v>2097.9227486774325</v>
      </c>
      <c r="K293" s="2">
        <f t="shared" si="32"/>
        <v>1836.6300511637237</v>
      </c>
      <c r="L293" s="2">
        <f t="shared" si="33"/>
        <v>1703.6134722228162</v>
      </c>
      <c r="M293" s="2">
        <f t="shared" si="34"/>
        <v>1736.3895859783515</v>
      </c>
      <c r="N293" s="2">
        <f t="shared" si="35"/>
        <v>2467.0030798111111</v>
      </c>
    </row>
    <row r="294" spans="1:14" x14ac:dyDescent="0.25">
      <c r="A294" s="1">
        <v>2023</v>
      </c>
      <c r="B294" s="1">
        <v>9</v>
      </c>
      <c r="C294" s="2">
        <f>C293+((C304-C292)/12)</f>
        <v>2185284.7075125682</v>
      </c>
      <c r="D294" s="2">
        <f>D293+((D304-D292)/12)</f>
        <v>1614563.0477583415</v>
      </c>
      <c r="E294" s="2">
        <f>E293+((E304-E292)/12)</f>
        <v>2802593.5219857655</v>
      </c>
      <c r="F294" s="2">
        <f>F293+((F304-F292)/12)</f>
        <v>2051270.7420621132</v>
      </c>
      <c r="G294" s="2">
        <f>G293+((G304-G292)/12)</f>
        <v>1943512.2273512681</v>
      </c>
      <c r="H294" s="1">
        <v>1</v>
      </c>
      <c r="J294" s="2">
        <f t="shared" si="31"/>
        <v>2097.9227486774325</v>
      </c>
      <c r="K294" s="2">
        <f t="shared" si="32"/>
        <v>1836.6300511637237</v>
      </c>
      <c r="L294" s="2">
        <f t="shared" si="33"/>
        <v>1703.6134722228162</v>
      </c>
      <c r="M294" s="2">
        <f t="shared" si="34"/>
        <v>1736.3895859783515</v>
      </c>
      <c r="N294" s="2">
        <f t="shared" si="35"/>
        <v>2467.0030798111111</v>
      </c>
    </row>
    <row r="295" spans="1:14" x14ac:dyDescent="0.25">
      <c r="A295" s="1">
        <v>2023</v>
      </c>
      <c r="B295" s="1">
        <v>10</v>
      </c>
      <c r="C295" s="2">
        <f>C294+((C304-C292)/12)</f>
        <v>2187382.6302612456</v>
      </c>
      <c r="D295" s="2">
        <f>D294+((D304-D292)/12)</f>
        <v>1616399.6778095053</v>
      </c>
      <c r="E295" s="2">
        <f>E294+((E304-E292)/12)</f>
        <v>2804297.1354579884</v>
      </c>
      <c r="F295" s="2">
        <f>F294+((F304-F292)/12)</f>
        <v>2053007.1316480916</v>
      </c>
      <c r="G295" s="2">
        <f>G294+((G304-G292)/12)</f>
        <v>1945979.2304310792</v>
      </c>
      <c r="H295" s="1">
        <v>1</v>
      </c>
      <c r="J295" s="2">
        <f t="shared" si="31"/>
        <v>2097.9227486774325</v>
      </c>
      <c r="K295" s="2">
        <f t="shared" si="32"/>
        <v>1836.6300511637237</v>
      </c>
      <c r="L295" s="2">
        <f t="shared" si="33"/>
        <v>1703.6134722228162</v>
      </c>
      <c r="M295" s="2">
        <f t="shared" si="34"/>
        <v>1736.3895859783515</v>
      </c>
      <c r="N295" s="2">
        <f t="shared" si="35"/>
        <v>2467.0030798111111</v>
      </c>
    </row>
    <row r="296" spans="1:14" x14ac:dyDescent="0.25">
      <c r="A296" s="1">
        <v>2023</v>
      </c>
      <c r="B296" s="1">
        <v>11</v>
      </c>
      <c r="C296" s="2">
        <f>C295+((C304-C292)/12)</f>
        <v>2189480.5530099231</v>
      </c>
      <c r="D296" s="2">
        <f>D295+((D304-D292)/12)</f>
        <v>1618236.307860669</v>
      </c>
      <c r="E296" s="2">
        <f>E295+((E304-E292)/12)</f>
        <v>2806000.7489302112</v>
      </c>
      <c r="F296" s="2">
        <f>F295+((F304-F292)/12)</f>
        <v>2054743.52123407</v>
      </c>
      <c r="G296" s="2">
        <f>G295+((G304-G292)/12)</f>
        <v>1948446.2335108903</v>
      </c>
      <c r="H296" s="1">
        <v>1</v>
      </c>
      <c r="J296" s="2">
        <f t="shared" si="31"/>
        <v>2097.9227486774325</v>
      </c>
      <c r="K296" s="2">
        <f t="shared" si="32"/>
        <v>1836.6300511637237</v>
      </c>
      <c r="L296" s="2">
        <f t="shared" si="33"/>
        <v>1703.6134722228162</v>
      </c>
      <c r="M296" s="2">
        <f t="shared" si="34"/>
        <v>1736.3895859783515</v>
      </c>
      <c r="N296" s="2">
        <f t="shared" si="35"/>
        <v>2467.0030798111111</v>
      </c>
    </row>
    <row r="297" spans="1:14" x14ac:dyDescent="0.25">
      <c r="A297" s="1">
        <v>2023</v>
      </c>
      <c r="B297" s="1">
        <v>12</v>
      </c>
      <c r="C297" s="2">
        <f>C296+((C304-C292)/12)</f>
        <v>2191578.4757586005</v>
      </c>
      <c r="D297" s="2">
        <f>D296+((D304-D292)/12)</f>
        <v>1620072.9379118327</v>
      </c>
      <c r="E297" s="2">
        <f>E296+((E304-E292)/12)</f>
        <v>2807704.362402434</v>
      </c>
      <c r="F297" s="2">
        <f>F296+((F304-F292)/12)</f>
        <v>2056479.9108200483</v>
      </c>
      <c r="G297" s="2">
        <f>G296+((G304-G292)/12)</f>
        <v>1950913.2365907014</v>
      </c>
      <c r="H297" s="1">
        <v>1</v>
      </c>
      <c r="J297" s="2">
        <f t="shared" si="31"/>
        <v>2097.9227486774325</v>
      </c>
      <c r="K297" s="2">
        <f t="shared" si="32"/>
        <v>1836.6300511637237</v>
      </c>
      <c r="L297" s="2">
        <f t="shared" si="33"/>
        <v>1703.6134722228162</v>
      </c>
      <c r="M297" s="2">
        <f t="shared" si="34"/>
        <v>1736.3895859783515</v>
      </c>
      <c r="N297" s="2">
        <f t="shared" si="35"/>
        <v>2467.0030798111111</v>
      </c>
    </row>
    <row r="298" spans="1:14" x14ac:dyDescent="0.25">
      <c r="A298" s="1">
        <v>2024</v>
      </c>
      <c r="B298" s="1">
        <v>1</v>
      </c>
      <c r="C298" s="2">
        <f>C297+((C304-C292)/12)</f>
        <v>2193676.3985072779</v>
      </c>
      <c r="D298" s="2">
        <f>D297+((D304-D292)/12)</f>
        <v>1621909.5679629964</v>
      </c>
      <c r="E298" s="2">
        <f>E297+((E304-E292)/12)</f>
        <v>2809407.9758746568</v>
      </c>
      <c r="F298" s="2">
        <f>F297+((F304-F292)/12)</f>
        <v>2058216.3004060267</v>
      </c>
      <c r="G298" s="2">
        <f>G297+((G304-G292)/12)</f>
        <v>1953380.2396705125</v>
      </c>
      <c r="H298" s="1">
        <v>1</v>
      </c>
      <c r="J298" s="2">
        <f t="shared" si="31"/>
        <v>2097.9227486774325</v>
      </c>
      <c r="K298" s="2">
        <f t="shared" si="32"/>
        <v>1836.6300511637237</v>
      </c>
      <c r="L298" s="2">
        <f t="shared" si="33"/>
        <v>1703.6134722228162</v>
      </c>
      <c r="M298" s="2">
        <f t="shared" si="34"/>
        <v>1736.3895859783515</v>
      </c>
      <c r="N298" s="2">
        <f t="shared" si="35"/>
        <v>2467.0030798111111</v>
      </c>
    </row>
    <row r="299" spans="1:14" x14ac:dyDescent="0.25">
      <c r="A299" s="1">
        <v>2024</v>
      </c>
      <c r="B299" s="1">
        <v>2</v>
      </c>
      <c r="C299" s="2">
        <f>C298+((C304-C292)/12)</f>
        <v>2195774.3212559554</v>
      </c>
      <c r="D299" s="2">
        <f>D298+((D304-D292)/12)</f>
        <v>1623746.1980141602</v>
      </c>
      <c r="E299" s="2">
        <f>E298+((E304-E292)/12)</f>
        <v>2811111.5893468796</v>
      </c>
      <c r="F299" s="2">
        <f>F298+((F304-F292)/12)</f>
        <v>2059952.689992005</v>
      </c>
      <c r="G299" s="2">
        <f>G298+((G304-G292)/12)</f>
        <v>1955847.2427503236</v>
      </c>
      <c r="H299" s="1">
        <v>1</v>
      </c>
      <c r="J299" s="2">
        <f t="shared" si="31"/>
        <v>2097.9227486774325</v>
      </c>
      <c r="K299" s="2">
        <f t="shared" si="32"/>
        <v>1836.6300511637237</v>
      </c>
      <c r="L299" s="2">
        <f t="shared" si="33"/>
        <v>1703.6134722228162</v>
      </c>
      <c r="M299" s="2">
        <f t="shared" si="34"/>
        <v>1736.3895859783515</v>
      </c>
      <c r="N299" s="2">
        <f t="shared" si="35"/>
        <v>2467.0030798111111</v>
      </c>
    </row>
    <row r="300" spans="1:14" x14ac:dyDescent="0.25">
      <c r="A300" s="1">
        <v>2024</v>
      </c>
      <c r="B300" s="1">
        <v>3</v>
      </c>
      <c r="C300" s="2">
        <f>C299+((C304-C292)/12)</f>
        <v>2197872.2440046328</v>
      </c>
      <c r="D300" s="2">
        <f>D299+((D304-D292)/12)</f>
        <v>1625582.8280653239</v>
      </c>
      <c r="E300" s="2">
        <f>E299+((E304-E292)/12)</f>
        <v>2812815.2028191024</v>
      </c>
      <c r="F300" s="2">
        <f>F299+((F304-F292)/12)</f>
        <v>2061689.0795779834</v>
      </c>
      <c r="G300" s="2">
        <f>G299+((G304-G292)/12)</f>
        <v>1958314.2458301347</v>
      </c>
      <c r="H300" s="1">
        <v>1</v>
      </c>
      <c r="J300" s="2">
        <f t="shared" si="31"/>
        <v>2097.9227486774325</v>
      </c>
      <c r="K300" s="2">
        <f t="shared" si="32"/>
        <v>1836.6300511637237</v>
      </c>
      <c r="L300" s="2">
        <f t="shared" si="33"/>
        <v>1703.6134722228162</v>
      </c>
      <c r="M300" s="2">
        <f t="shared" si="34"/>
        <v>1736.3895859783515</v>
      </c>
      <c r="N300" s="2">
        <f t="shared" si="35"/>
        <v>2467.0030798111111</v>
      </c>
    </row>
    <row r="301" spans="1:14" x14ac:dyDescent="0.25">
      <c r="A301" s="1">
        <v>2024</v>
      </c>
      <c r="B301" s="1">
        <v>4</v>
      </c>
      <c r="C301" s="2">
        <f>C300+((C304-C292)/12)</f>
        <v>2199970.1667533102</v>
      </c>
      <c r="D301" s="2">
        <f>D300+((D304-D292)/12)</f>
        <v>1627419.4581164876</v>
      </c>
      <c r="E301" s="2">
        <f>E300+((E304-E292)/12)</f>
        <v>2814518.8162913253</v>
      </c>
      <c r="F301" s="2">
        <f>F300+((F304-F292)/12)</f>
        <v>2063425.4691639617</v>
      </c>
      <c r="G301" s="2">
        <f>G300+((G304-G292)/12)</f>
        <v>1960781.2489099458</v>
      </c>
      <c r="H301" s="1">
        <v>1</v>
      </c>
      <c r="J301" s="2">
        <f t="shared" si="31"/>
        <v>2097.9227486774325</v>
      </c>
      <c r="K301" s="2">
        <f t="shared" si="32"/>
        <v>1836.6300511637237</v>
      </c>
      <c r="L301" s="2">
        <f t="shared" si="33"/>
        <v>1703.6134722228162</v>
      </c>
      <c r="M301" s="2">
        <f t="shared" si="34"/>
        <v>1736.3895859783515</v>
      </c>
      <c r="N301" s="2">
        <f t="shared" si="35"/>
        <v>2467.0030798111111</v>
      </c>
    </row>
    <row r="302" spans="1:14" x14ac:dyDescent="0.25">
      <c r="A302" s="1">
        <v>2024</v>
      </c>
      <c r="B302" s="1">
        <v>5</v>
      </c>
      <c r="C302" s="2">
        <f>C301+((C304-C292)/12)</f>
        <v>2202068.0895019877</v>
      </c>
      <c r="D302" s="2">
        <f>D301+((D304-D292)/12)</f>
        <v>1629256.0881676513</v>
      </c>
      <c r="E302" s="2">
        <f>E301+((E304-E292)/12)</f>
        <v>2816222.4297635481</v>
      </c>
      <c r="F302" s="2">
        <f>F301+((F304-F292)/12)</f>
        <v>2065161.8587499401</v>
      </c>
      <c r="G302" s="2">
        <f>G301+((G304-G292)/12)</f>
        <v>1963248.2519897569</v>
      </c>
      <c r="H302" s="1">
        <v>1</v>
      </c>
      <c r="J302" s="2">
        <f t="shared" si="31"/>
        <v>2097.9227486774325</v>
      </c>
      <c r="K302" s="2">
        <f t="shared" si="32"/>
        <v>1836.6300511637237</v>
      </c>
      <c r="L302" s="2">
        <f t="shared" si="33"/>
        <v>1703.6134722228162</v>
      </c>
      <c r="M302" s="2">
        <f t="shared" si="34"/>
        <v>1736.3895859783515</v>
      </c>
      <c r="N302" s="2">
        <f t="shared" si="35"/>
        <v>2467.0030798111111</v>
      </c>
    </row>
    <row r="303" spans="1:14" x14ac:dyDescent="0.25">
      <c r="A303" s="1">
        <v>2024</v>
      </c>
      <c r="B303" s="1">
        <v>6</v>
      </c>
      <c r="C303" s="2">
        <f>C302+((C304-C292)/12)</f>
        <v>2204166.0122506651</v>
      </c>
      <c r="D303" s="2">
        <f>D302+((D304-D292)/12)</f>
        <v>1631092.718218815</v>
      </c>
      <c r="E303" s="2">
        <f>E302+((E304-E292)/12)</f>
        <v>2817926.0432357709</v>
      </c>
      <c r="F303" s="2">
        <f>F302+((F304-F292)/12)</f>
        <v>2066898.2483359184</v>
      </c>
      <c r="G303" s="2">
        <f>G302+((G304-G292)/12)</f>
        <v>1965715.2550695681</v>
      </c>
      <c r="H303" s="1">
        <v>1</v>
      </c>
      <c r="J303" s="2">
        <f t="shared" si="31"/>
        <v>2097.9227486774325</v>
      </c>
      <c r="K303" s="2">
        <f t="shared" si="32"/>
        <v>1836.6300511637237</v>
      </c>
      <c r="L303" s="2">
        <f t="shared" si="33"/>
        <v>1703.6134722228162</v>
      </c>
      <c r="M303" s="2">
        <f t="shared" si="34"/>
        <v>1736.3895859783515</v>
      </c>
      <c r="N303" s="2">
        <f t="shared" si="35"/>
        <v>2467.0030798111111</v>
      </c>
    </row>
    <row r="304" spans="1:14" x14ac:dyDescent="0.25">
      <c r="A304" s="1">
        <v>2024</v>
      </c>
      <c r="B304" s="1">
        <v>7</v>
      </c>
      <c r="C304" s="2">
        <f>VLOOKUP($A304,'[2]FPL Pop'!$BZ:$CE,2,FALSE)</f>
        <v>2206263.9349993435</v>
      </c>
      <c r="D304" s="2">
        <f>VLOOKUP($A304,'[2]FPL Pop'!$BZ:$CE,3,FALSE)</f>
        <v>1632929.3482699795</v>
      </c>
      <c r="E304" s="2">
        <f>VLOOKUP($A304,'[2]FPL Pop'!$BZ:$CE,4,FALSE)</f>
        <v>2819629.6567079942</v>
      </c>
      <c r="F304" s="2">
        <f>VLOOKUP($A304,'[2]FPL Pop'!$BZ:$CE,5,FALSE)</f>
        <v>2068634.6379218972</v>
      </c>
      <c r="G304" s="2">
        <f>VLOOKUP($A304,'[2]FPL Pop'!$BZ:$CE,6,FALSE)</f>
        <v>1968182.2581493803</v>
      </c>
      <c r="H304" s="1">
        <v>1</v>
      </c>
      <c r="J304" s="2">
        <f t="shared" si="31"/>
        <v>2097.9227486783639</v>
      </c>
      <c r="K304" s="2">
        <f t="shared" si="32"/>
        <v>1836.6300511644222</v>
      </c>
      <c r="L304" s="2">
        <f t="shared" si="33"/>
        <v>1703.6134722232819</v>
      </c>
      <c r="M304" s="2">
        <f t="shared" si="34"/>
        <v>1736.3895859788172</v>
      </c>
      <c r="N304" s="2">
        <f t="shared" si="35"/>
        <v>2467.0030798122752</v>
      </c>
    </row>
    <row r="305" spans="1:14" x14ac:dyDescent="0.25">
      <c r="A305" s="1">
        <v>2024</v>
      </c>
      <c r="B305" s="1">
        <v>8</v>
      </c>
      <c r="C305" s="2">
        <f>C304+((C316-C304)/12)</f>
        <v>2208389.5787111358</v>
      </c>
      <c r="D305" s="2">
        <f>D304+((D316-D304)/12)</f>
        <v>1634766.8508648898</v>
      </c>
      <c r="E305" s="2">
        <f>E304+((E316-E304)/12)</f>
        <v>2821329.2435445427</v>
      </c>
      <c r="F305" s="2">
        <f>F304+((F316-F304)/12)</f>
        <v>2070353.0971184825</v>
      </c>
      <c r="G305" s="2">
        <f>G304+((G316-G304)/12)</f>
        <v>1970681.1510240559</v>
      </c>
      <c r="H305" s="1">
        <v>1</v>
      </c>
      <c r="J305" s="2">
        <f t="shared" si="31"/>
        <v>2125.6437117923051</v>
      </c>
      <c r="K305" s="2">
        <f t="shared" si="32"/>
        <v>1837.5025949103292</v>
      </c>
      <c r="L305" s="2">
        <f t="shared" si="33"/>
        <v>1699.5868365485221</v>
      </c>
      <c r="M305" s="2">
        <f t="shared" si="34"/>
        <v>1718.4591965852305</v>
      </c>
      <c r="N305" s="2">
        <f t="shared" si="35"/>
        <v>2498.8928746755701</v>
      </c>
    </row>
    <row r="306" spans="1:14" x14ac:dyDescent="0.25">
      <c r="A306" s="1">
        <v>2024</v>
      </c>
      <c r="B306" s="1">
        <v>9</v>
      </c>
      <c r="C306" s="2">
        <f>C305+((C316-C304)/12)</f>
        <v>2210515.2224229281</v>
      </c>
      <c r="D306" s="2">
        <f>D305+((D316-D304)/12)</f>
        <v>1636604.3534598001</v>
      </c>
      <c r="E306" s="2">
        <f>E305+((E316-E304)/12)</f>
        <v>2823028.8303810912</v>
      </c>
      <c r="F306" s="2">
        <f>F305+((F316-F304)/12)</f>
        <v>2072071.5563150677</v>
      </c>
      <c r="G306" s="2">
        <f>G305+((G316-G304)/12)</f>
        <v>1973180.0438987315</v>
      </c>
      <c r="H306" s="1">
        <v>1</v>
      </c>
      <c r="J306" s="2">
        <f t="shared" si="31"/>
        <v>2125.6437117923051</v>
      </c>
      <c r="K306" s="2">
        <f t="shared" si="32"/>
        <v>1837.5025949103292</v>
      </c>
      <c r="L306" s="2">
        <f t="shared" si="33"/>
        <v>1699.5868365485221</v>
      </c>
      <c r="M306" s="2">
        <f t="shared" si="34"/>
        <v>1718.4591965852305</v>
      </c>
      <c r="N306" s="2">
        <f t="shared" si="35"/>
        <v>2498.8928746755701</v>
      </c>
    </row>
    <row r="307" spans="1:14" x14ac:dyDescent="0.25">
      <c r="A307" s="1">
        <v>2024</v>
      </c>
      <c r="B307" s="1">
        <v>10</v>
      </c>
      <c r="C307" s="2">
        <f>C306+((C316-C304)/12)</f>
        <v>2212640.8661347204</v>
      </c>
      <c r="D307" s="2">
        <f>D306+((D316-D304)/12)</f>
        <v>1638441.8560547105</v>
      </c>
      <c r="E307" s="2">
        <f>E306+((E316-E304)/12)</f>
        <v>2824728.4172176397</v>
      </c>
      <c r="F307" s="2">
        <f>F306+((F316-F304)/12)</f>
        <v>2073790.0155116529</v>
      </c>
      <c r="G307" s="2">
        <f>G306+((G316-G304)/12)</f>
        <v>1975678.936773407</v>
      </c>
      <c r="H307" s="1">
        <v>1</v>
      </c>
      <c r="J307" s="2">
        <f t="shared" si="31"/>
        <v>2125.6437117923051</v>
      </c>
      <c r="K307" s="2">
        <f t="shared" si="32"/>
        <v>1837.5025949103292</v>
      </c>
      <c r="L307" s="2">
        <f t="shared" si="33"/>
        <v>1699.5868365485221</v>
      </c>
      <c r="M307" s="2">
        <f t="shared" si="34"/>
        <v>1718.4591965852305</v>
      </c>
      <c r="N307" s="2">
        <f t="shared" si="35"/>
        <v>2498.8928746755701</v>
      </c>
    </row>
    <row r="308" spans="1:14" x14ac:dyDescent="0.25">
      <c r="A308" s="1">
        <v>2024</v>
      </c>
      <c r="B308" s="1">
        <v>11</v>
      </c>
      <c r="C308" s="2">
        <f>C307+((C316-C304)/12)</f>
        <v>2214766.5098465127</v>
      </c>
      <c r="D308" s="2">
        <f>D307+((D316-D304)/12)</f>
        <v>1640279.3586496208</v>
      </c>
      <c r="E308" s="2">
        <f>E307+((E316-E304)/12)</f>
        <v>2826428.0040541883</v>
      </c>
      <c r="F308" s="2">
        <f>F307+((F316-F304)/12)</f>
        <v>2075508.4747082382</v>
      </c>
      <c r="G308" s="2">
        <f>G307+((G316-G304)/12)</f>
        <v>1978177.8296480826</v>
      </c>
      <c r="H308" s="1">
        <v>1</v>
      </c>
      <c r="J308" s="2">
        <f t="shared" si="31"/>
        <v>2125.6437117923051</v>
      </c>
      <c r="K308" s="2">
        <f t="shared" si="32"/>
        <v>1837.5025949103292</v>
      </c>
      <c r="L308" s="2">
        <f t="shared" si="33"/>
        <v>1699.5868365485221</v>
      </c>
      <c r="M308" s="2">
        <f t="shared" si="34"/>
        <v>1718.4591965852305</v>
      </c>
      <c r="N308" s="2">
        <f t="shared" si="35"/>
        <v>2498.8928746755701</v>
      </c>
    </row>
    <row r="309" spans="1:14" x14ac:dyDescent="0.25">
      <c r="A309" s="1">
        <v>2024</v>
      </c>
      <c r="B309" s="1">
        <v>12</v>
      </c>
      <c r="C309" s="2">
        <f>C308+((C316-C304)/12)</f>
        <v>2216892.153558305</v>
      </c>
      <c r="D309" s="2">
        <f>D308+((D316-D304)/12)</f>
        <v>1642116.8612445311</v>
      </c>
      <c r="E309" s="2">
        <f>E308+((E316-E304)/12)</f>
        <v>2828127.5908907368</v>
      </c>
      <c r="F309" s="2">
        <f>F308+((F316-F304)/12)</f>
        <v>2077226.9339048234</v>
      </c>
      <c r="G309" s="2">
        <f>G308+((G316-G304)/12)</f>
        <v>1980676.7225227582</v>
      </c>
      <c r="H309" s="1">
        <v>1</v>
      </c>
      <c r="J309" s="2">
        <f t="shared" si="31"/>
        <v>2125.6437117923051</v>
      </c>
      <c r="K309" s="2">
        <f t="shared" si="32"/>
        <v>1837.5025949103292</v>
      </c>
      <c r="L309" s="2">
        <f t="shared" si="33"/>
        <v>1699.5868365485221</v>
      </c>
      <c r="M309" s="2">
        <f t="shared" si="34"/>
        <v>1718.4591965852305</v>
      </c>
      <c r="N309" s="2">
        <f t="shared" si="35"/>
        <v>2498.8928746755701</v>
      </c>
    </row>
    <row r="310" spans="1:14" x14ac:dyDescent="0.25">
      <c r="A310" s="1">
        <v>2025</v>
      </c>
      <c r="B310" s="1">
        <v>1</v>
      </c>
      <c r="C310" s="2">
        <f>C309+((C316-C304)/12)</f>
        <v>2219017.7972700973</v>
      </c>
      <c r="D310" s="2">
        <f>D309+((D316-D304)/12)</f>
        <v>1643954.3638394414</v>
      </c>
      <c r="E310" s="2">
        <f>E309+((E316-E304)/12)</f>
        <v>2829827.1777272853</v>
      </c>
      <c r="F310" s="2">
        <f>F309+((F316-F304)/12)</f>
        <v>2078945.3931014086</v>
      </c>
      <c r="G310" s="2">
        <f>G309+((G316-G304)/12)</f>
        <v>1983175.6153974338</v>
      </c>
      <c r="H310" s="1">
        <v>1</v>
      </c>
      <c r="J310" s="2">
        <f t="shared" si="31"/>
        <v>2125.6437117923051</v>
      </c>
      <c r="K310" s="2">
        <f t="shared" si="32"/>
        <v>1837.5025949103292</v>
      </c>
      <c r="L310" s="2">
        <f t="shared" si="33"/>
        <v>1699.5868365485221</v>
      </c>
      <c r="M310" s="2">
        <f t="shared" si="34"/>
        <v>1718.4591965852305</v>
      </c>
      <c r="N310" s="2">
        <f t="shared" si="35"/>
        <v>2498.8928746755701</v>
      </c>
    </row>
    <row r="311" spans="1:14" x14ac:dyDescent="0.25">
      <c r="A311" s="1">
        <v>2025</v>
      </c>
      <c r="B311" s="1">
        <v>2</v>
      </c>
      <c r="C311" s="2">
        <f>C310+((C316-C304)/12)</f>
        <v>2221143.4409818896</v>
      </c>
      <c r="D311" s="2">
        <f>D310+((D316-D304)/12)</f>
        <v>1645791.8664343518</v>
      </c>
      <c r="E311" s="2">
        <f>E310+((E316-E304)/12)</f>
        <v>2831526.7645638338</v>
      </c>
      <c r="F311" s="2">
        <f>F310+((F316-F304)/12)</f>
        <v>2080663.8522979938</v>
      </c>
      <c r="G311" s="2">
        <f>G310+((G316-G304)/12)</f>
        <v>1985674.5082721093</v>
      </c>
      <c r="H311" s="1">
        <v>1</v>
      </c>
      <c r="J311" s="2">
        <f t="shared" si="31"/>
        <v>2125.6437117923051</v>
      </c>
      <c r="K311" s="2">
        <f t="shared" si="32"/>
        <v>1837.5025949103292</v>
      </c>
      <c r="L311" s="2">
        <f t="shared" si="33"/>
        <v>1699.5868365485221</v>
      </c>
      <c r="M311" s="2">
        <f t="shared" si="34"/>
        <v>1718.4591965852305</v>
      </c>
      <c r="N311" s="2">
        <f t="shared" si="35"/>
        <v>2498.8928746755701</v>
      </c>
    </row>
    <row r="312" spans="1:14" x14ac:dyDescent="0.25">
      <c r="A312" s="1">
        <v>2025</v>
      </c>
      <c r="B312" s="1">
        <v>3</v>
      </c>
      <c r="C312" s="2">
        <f>C311+((C316-C304)/12)</f>
        <v>2223269.0846936819</v>
      </c>
      <c r="D312" s="2">
        <f>D311+((D316-D304)/12)</f>
        <v>1647629.3690292621</v>
      </c>
      <c r="E312" s="2">
        <f>E311+((E316-E304)/12)</f>
        <v>2833226.3514003824</v>
      </c>
      <c r="F312" s="2">
        <f>F311+((F316-F304)/12)</f>
        <v>2082382.3114945791</v>
      </c>
      <c r="G312" s="2">
        <f>G311+((G316-G304)/12)</f>
        <v>1988173.4011467849</v>
      </c>
      <c r="H312" s="1">
        <v>1</v>
      </c>
      <c r="J312" s="2">
        <f t="shared" si="31"/>
        <v>2125.6437117923051</v>
      </c>
      <c r="K312" s="2">
        <f t="shared" si="32"/>
        <v>1837.5025949103292</v>
      </c>
      <c r="L312" s="2">
        <f t="shared" si="33"/>
        <v>1699.5868365485221</v>
      </c>
      <c r="M312" s="2">
        <f t="shared" si="34"/>
        <v>1718.4591965852305</v>
      </c>
      <c r="N312" s="2">
        <f t="shared" si="35"/>
        <v>2498.8928746755701</v>
      </c>
    </row>
    <row r="313" spans="1:14" x14ac:dyDescent="0.25">
      <c r="A313" s="1">
        <v>2025</v>
      </c>
      <c r="B313" s="1">
        <v>4</v>
      </c>
      <c r="C313" s="2">
        <f>C312+((C316-C304)/12)</f>
        <v>2225394.7284054742</v>
      </c>
      <c r="D313" s="2">
        <f>D312+((D316-D304)/12)</f>
        <v>1649466.8716241724</v>
      </c>
      <c r="E313" s="2">
        <f>E312+((E316-E304)/12)</f>
        <v>2834925.9382369309</v>
      </c>
      <c r="F313" s="2">
        <f>F312+((F316-F304)/12)</f>
        <v>2084100.7706911643</v>
      </c>
      <c r="G313" s="2">
        <f>G312+((G316-G304)/12)</f>
        <v>1990672.2940214605</v>
      </c>
      <c r="H313" s="1">
        <v>1</v>
      </c>
      <c r="J313" s="2">
        <f t="shared" si="31"/>
        <v>2125.6437117923051</v>
      </c>
      <c r="K313" s="2">
        <f t="shared" si="32"/>
        <v>1837.5025949103292</v>
      </c>
      <c r="L313" s="2">
        <f t="shared" si="33"/>
        <v>1699.5868365485221</v>
      </c>
      <c r="M313" s="2">
        <f t="shared" si="34"/>
        <v>1718.4591965852305</v>
      </c>
      <c r="N313" s="2">
        <f t="shared" si="35"/>
        <v>2498.8928746755701</v>
      </c>
    </row>
    <row r="314" spans="1:14" x14ac:dyDescent="0.25">
      <c r="A314" s="1">
        <v>2025</v>
      </c>
      <c r="B314" s="1">
        <v>5</v>
      </c>
      <c r="C314" s="2">
        <f>C313+((C316-C304)/12)</f>
        <v>2227520.3721172665</v>
      </c>
      <c r="D314" s="2">
        <f>D313+((D316-D304)/12)</f>
        <v>1651304.3742190828</v>
      </c>
      <c r="E314" s="2">
        <f>E313+((E316-E304)/12)</f>
        <v>2836625.5250734794</v>
      </c>
      <c r="F314" s="2">
        <f>F313+((F316-F304)/12)</f>
        <v>2085819.2298877495</v>
      </c>
      <c r="G314" s="2">
        <f>G313+((G316-G304)/12)</f>
        <v>1993171.186896136</v>
      </c>
      <c r="H314" s="1">
        <v>1</v>
      </c>
      <c r="J314" s="2">
        <f t="shared" si="31"/>
        <v>2125.6437117923051</v>
      </c>
      <c r="K314" s="2">
        <f t="shared" si="32"/>
        <v>1837.5025949103292</v>
      </c>
      <c r="L314" s="2">
        <f t="shared" si="33"/>
        <v>1699.5868365485221</v>
      </c>
      <c r="M314" s="2">
        <f t="shared" si="34"/>
        <v>1718.4591965852305</v>
      </c>
      <c r="N314" s="2">
        <f t="shared" si="35"/>
        <v>2498.8928746755701</v>
      </c>
    </row>
    <row r="315" spans="1:14" x14ac:dyDescent="0.25">
      <c r="A315" s="1">
        <v>2025</v>
      </c>
      <c r="B315" s="1">
        <v>6</v>
      </c>
      <c r="C315" s="2">
        <f>C314+((C316-C304)/12)</f>
        <v>2229646.0158290588</v>
      </c>
      <c r="D315" s="2">
        <f>D314+((D316-D304)/12)</f>
        <v>1653141.8768139931</v>
      </c>
      <c r="E315" s="2">
        <f>E314+((E316-E304)/12)</f>
        <v>2838325.1119100279</v>
      </c>
      <c r="F315" s="2">
        <f>F314+((F316-F304)/12)</f>
        <v>2087537.6890843348</v>
      </c>
      <c r="G315" s="2">
        <f>G314+((G316-G304)/12)</f>
        <v>1995670.0797708116</v>
      </c>
      <c r="H315" s="1">
        <v>1</v>
      </c>
      <c r="J315" s="2">
        <f t="shared" si="31"/>
        <v>2125.6437117923051</v>
      </c>
      <c r="K315" s="2">
        <f t="shared" si="32"/>
        <v>1837.5025949103292</v>
      </c>
      <c r="L315" s="2">
        <f t="shared" si="33"/>
        <v>1699.5868365485221</v>
      </c>
      <c r="M315" s="2">
        <f t="shared" si="34"/>
        <v>1718.4591965852305</v>
      </c>
      <c r="N315" s="2">
        <f t="shared" si="35"/>
        <v>2498.8928746755701</v>
      </c>
    </row>
    <row r="316" spans="1:14" x14ac:dyDescent="0.25">
      <c r="A316" s="1">
        <v>2025</v>
      </c>
      <c r="B316" s="1">
        <v>7</v>
      </c>
      <c r="C316" s="2">
        <f>VLOOKUP($A316,'[2]FPL Pop'!$BZ:$CE,2,FALSE)</f>
        <v>2231771.659540853</v>
      </c>
      <c r="D316" s="2">
        <f>VLOOKUP($A316,'[2]FPL Pop'!$BZ:$CE,3,FALSE)</f>
        <v>1654979.3794089032</v>
      </c>
      <c r="E316" s="2">
        <f>VLOOKUP($A316,'[2]FPL Pop'!$BZ:$CE,4,FALSE)</f>
        <v>2840024.6987465778</v>
      </c>
      <c r="F316" s="2">
        <f>VLOOKUP($A316,'[2]FPL Pop'!$BZ:$CE,5,FALSE)</f>
        <v>2089256.1482809193</v>
      </c>
      <c r="G316" s="2">
        <f>VLOOKUP($A316,'[2]FPL Pop'!$BZ:$CE,6,FALSE)</f>
        <v>1998168.9726454867</v>
      </c>
      <c r="H316" s="1">
        <v>1</v>
      </c>
      <c r="J316" s="2">
        <f t="shared" si="31"/>
        <v>2125.6437117941678</v>
      </c>
      <c r="K316" s="2">
        <f t="shared" si="32"/>
        <v>1837.5025949100964</v>
      </c>
      <c r="L316" s="2">
        <f t="shared" si="33"/>
        <v>1699.5868365499191</v>
      </c>
      <c r="M316" s="2">
        <f t="shared" si="34"/>
        <v>1718.459196584532</v>
      </c>
      <c r="N316" s="2">
        <f t="shared" si="35"/>
        <v>2498.8928746751044</v>
      </c>
    </row>
    <row r="317" spans="1:14" x14ac:dyDescent="0.25">
      <c r="A317" s="1">
        <v>2025</v>
      </c>
      <c r="B317" s="1">
        <v>8</v>
      </c>
      <c r="C317" s="2">
        <f>C316+((C328-C316)/12)</f>
        <v>2233906.5649940423</v>
      </c>
      <c r="D317" s="2">
        <f>D316+((D328-D316)/12)</f>
        <v>1656823.8770065801</v>
      </c>
      <c r="E317" s="2">
        <f>E316+((E328-E316)/12)</f>
        <v>2841686.3976075361</v>
      </c>
      <c r="F317" s="2">
        <f>F316+((F328-F316)/12)</f>
        <v>2090934.3898257404</v>
      </c>
      <c r="G317" s="2">
        <f>G316+((G328-G316)/12)</f>
        <v>2000696.8848447679</v>
      </c>
      <c r="H317" s="1">
        <v>1</v>
      </c>
      <c r="J317" s="2">
        <f t="shared" si="31"/>
        <v>2134.9054531892762</v>
      </c>
      <c r="K317" s="2">
        <f t="shared" si="32"/>
        <v>1844.4975976769347</v>
      </c>
      <c r="L317" s="2">
        <f t="shared" si="33"/>
        <v>1661.6988609582186</v>
      </c>
      <c r="M317" s="2">
        <f t="shared" si="34"/>
        <v>1678.2415448210668</v>
      </c>
      <c r="N317" s="2">
        <f t="shared" si="35"/>
        <v>2527.9121992811561</v>
      </c>
    </row>
    <row r="318" spans="1:14" x14ac:dyDescent="0.25">
      <c r="A318" s="1">
        <v>2025</v>
      </c>
      <c r="B318" s="1">
        <v>9</v>
      </c>
      <c r="C318" s="2">
        <f>C317+((C328-C316)/12)</f>
        <v>2236041.4704472315</v>
      </c>
      <c r="D318" s="2">
        <f>D317+((D328-D316)/12)</f>
        <v>1658668.3746042571</v>
      </c>
      <c r="E318" s="2">
        <f>E317+((E328-E316)/12)</f>
        <v>2843348.0964684943</v>
      </c>
      <c r="F318" s="2">
        <f>F317+((F328-F316)/12)</f>
        <v>2092612.6313705614</v>
      </c>
      <c r="G318" s="2">
        <f>G317+((G328-G316)/12)</f>
        <v>2003224.797044049</v>
      </c>
      <c r="H318" s="1">
        <v>1</v>
      </c>
      <c r="J318" s="2">
        <f t="shared" si="31"/>
        <v>2134.9054531892762</v>
      </c>
      <c r="K318" s="2">
        <f t="shared" si="32"/>
        <v>1844.4975976769347</v>
      </c>
      <c r="L318" s="2">
        <f t="shared" si="33"/>
        <v>1661.6988609582186</v>
      </c>
      <c r="M318" s="2">
        <f t="shared" si="34"/>
        <v>1678.2415448210668</v>
      </c>
      <c r="N318" s="2">
        <f t="shared" si="35"/>
        <v>2527.9121992811561</v>
      </c>
    </row>
    <row r="319" spans="1:14" x14ac:dyDescent="0.25">
      <c r="A319" s="1">
        <v>2025</v>
      </c>
      <c r="B319" s="1">
        <v>10</v>
      </c>
      <c r="C319" s="2">
        <f>C318+((C328-C316)/12)</f>
        <v>2238176.3759004208</v>
      </c>
      <c r="D319" s="2">
        <f>D318+((D328-D316)/12)</f>
        <v>1660512.872201934</v>
      </c>
      <c r="E319" s="2">
        <f>E318+((E328-E316)/12)</f>
        <v>2845009.7953294525</v>
      </c>
      <c r="F319" s="2">
        <f>F318+((F328-F316)/12)</f>
        <v>2094290.8729153825</v>
      </c>
      <c r="G319" s="2">
        <f>G318+((G328-G316)/12)</f>
        <v>2005752.7092433302</v>
      </c>
      <c r="H319" s="1">
        <v>1</v>
      </c>
      <c r="J319" s="2">
        <f t="shared" si="31"/>
        <v>2134.9054531892762</v>
      </c>
      <c r="K319" s="2">
        <f t="shared" si="32"/>
        <v>1844.4975976769347</v>
      </c>
      <c r="L319" s="2">
        <f t="shared" si="33"/>
        <v>1661.6988609582186</v>
      </c>
      <c r="M319" s="2">
        <f t="shared" si="34"/>
        <v>1678.2415448210668</v>
      </c>
      <c r="N319" s="2">
        <f t="shared" si="35"/>
        <v>2527.9121992811561</v>
      </c>
    </row>
    <row r="320" spans="1:14" x14ac:dyDescent="0.25">
      <c r="A320" s="1">
        <v>2025</v>
      </c>
      <c r="B320" s="1">
        <v>11</v>
      </c>
      <c r="C320" s="2">
        <f>C319+((C328-C316)/12)</f>
        <v>2240311.2813536101</v>
      </c>
      <c r="D320" s="2">
        <f>D319+((D328-D316)/12)</f>
        <v>1662357.3697996109</v>
      </c>
      <c r="E320" s="2">
        <f>E319+((E328-E316)/12)</f>
        <v>2846671.4941904107</v>
      </c>
      <c r="F320" s="2">
        <f>F319+((F328-F316)/12)</f>
        <v>2095969.1144602036</v>
      </c>
      <c r="G320" s="2">
        <f>G319+((G328-G316)/12)</f>
        <v>2008280.6214426113</v>
      </c>
      <c r="H320" s="1">
        <v>1</v>
      </c>
      <c r="J320" s="2">
        <f t="shared" si="31"/>
        <v>2134.9054531892762</v>
      </c>
      <c r="K320" s="2">
        <f t="shared" si="32"/>
        <v>1844.4975976769347</v>
      </c>
      <c r="L320" s="2">
        <f t="shared" si="33"/>
        <v>1661.6988609582186</v>
      </c>
      <c r="M320" s="2">
        <f t="shared" si="34"/>
        <v>1678.2415448210668</v>
      </c>
      <c r="N320" s="2">
        <f t="shared" si="35"/>
        <v>2527.9121992811561</v>
      </c>
    </row>
    <row r="321" spans="1:14" x14ac:dyDescent="0.25">
      <c r="A321" s="1">
        <v>2025</v>
      </c>
      <c r="B321" s="1">
        <v>12</v>
      </c>
      <c r="C321" s="2">
        <f>C320+((C328-C316)/12)</f>
        <v>2242446.1868067994</v>
      </c>
      <c r="D321" s="2">
        <f>D320+((D328-D316)/12)</f>
        <v>1664201.8673972879</v>
      </c>
      <c r="E321" s="2">
        <f>E320+((E328-E316)/12)</f>
        <v>2848333.1930513689</v>
      </c>
      <c r="F321" s="2">
        <f>F320+((F328-F316)/12)</f>
        <v>2097647.3560050246</v>
      </c>
      <c r="G321" s="2">
        <f>G320+((G328-G316)/12)</f>
        <v>2010808.5336418925</v>
      </c>
      <c r="H321" s="1">
        <v>1</v>
      </c>
      <c r="J321" s="2">
        <f t="shared" si="31"/>
        <v>2134.9054531892762</v>
      </c>
      <c r="K321" s="2">
        <f t="shared" si="32"/>
        <v>1844.4975976769347</v>
      </c>
      <c r="L321" s="2">
        <f t="shared" si="33"/>
        <v>1661.6988609582186</v>
      </c>
      <c r="M321" s="2">
        <f t="shared" si="34"/>
        <v>1678.2415448210668</v>
      </c>
      <c r="N321" s="2">
        <f t="shared" si="35"/>
        <v>2527.9121992811561</v>
      </c>
    </row>
    <row r="322" spans="1:14" x14ac:dyDescent="0.25">
      <c r="A322" s="1">
        <v>2026</v>
      </c>
      <c r="B322" s="1">
        <v>1</v>
      </c>
      <c r="C322" s="2">
        <f>C321+((C328-C316)/12)</f>
        <v>2244581.0922599887</v>
      </c>
      <c r="D322" s="2">
        <f>D321+((D328-D316)/12)</f>
        <v>1666046.3649949648</v>
      </c>
      <c r="E322" s="2">
        <f>E321+((E328-E316)/12)</f>
        <v>2849994.8919123271</v>
      </c>
      <c r="F322" s="2">
        <f>F321+((F328-F316)/12)</f>
        <v>2099325.5975498455</v>
      </c>
      <c r="G322" s="2">
        <f>G321+((G328-G316)/12)</f>
        <v>2013336.4458411736</v>
      </c>
      <c r="H322" s="1">
        <v>1</v>
      </c>
      <c r="J322" s="2">
        <f t="shared" si="31"/>
        <v>2134.9054531892762</v>
      </c>
      <c r="K322" s="2">
        <f t="shared" si="32"/>
        <v>1844.4975976769347</v>
      </c>
      <c r="L322" s="2">
        <f t="shared" si="33"/>
        <v>1661.6988609582186</v>
      </c>
      <c r="M322" s="2">
        <f t="shared" si="34"/>
        <v>1678.241544820834</v>
      </c>
      <c r="N322" s="2">
        <f t="shared" si="35"/>
        <v>2527.9121992811561</v>
      </c>
    </row>
    <row r="323" spans="1:14" x14ac:dyDescent="0.25">
      <c r="A323" s="1">
        <v>2026</v>
      </c>
      <c r="B323" s="1">
        <v>2</v>
      </c>
      <c r="C323" s="2">
        <f>C322+((C328-C316)/12)</f>
        <v>2246715.9977131779</v>
      </c>
      <c r="D323" s="2">
        <f>D322+((D328-D316)/12)</f>
        <v>1667890.8625926417</v>
      </c>
      <c r="E323" s="2">
        <f>E322+((E328-E316)/12)</f>
        <v>2851656.5907732854</v>
      </c>
      <c r="F323" s="2">
        <f>F322+((F328-F316)/12)</f>
        <v>2101003.8390946663</v>
      </c>
      <c r="G323" s="2">
        <f>G322+((G328-G316)/12)</f>
        <v>2015864.3580404548</v>
      </c>
      <c r="H323" s="1">
        <v>1</v>
      </c>
      <c r="J323" s="2">
        <f t="shared" si="31"/>
        <v>2134.9054531892762</v>
      </c>
      <c r="K323" s="2">
        <f t="shared" si="32"/>
        <v>1844.4975976769347</v>
      </c>
      <c r="L323" s="2">
        <f t="shared" si="33"/>
        <v>1661.6988609582186</v>
      </c>
      <c r="M323" s="2">
        <f t="shared" si="34"/>
        <v>1678.241544820834</v>
      </c>
      <c r="N323" s="2">
        <f t="shared" si="35"/>
        <v>2527.9121992811561</v>
      </c>
    </row>
    <row r="324" spans="1:14" x14ac:dyDescent="0.25">
      <c r="A324" s="1">
        <v>2026</v>
      </c>
      <c r="B324" s="1">
        <v>3</v>
      </c>
      <c r="C324" s="2">
        <f>C323+((C328-C316)/12)</f>
        <v>2248850.9031663672</v>
      </c>
      <c r="D324" s="2">
        <f>D323+((D328-D316)/12)</f>
        <v>1669735.3601903187</v>
      </c>
      <c r="E324" s="2">
        <f>E323+((E328-E316)/12)</f>
        <v>2853318.2896342436</v>
      </c>
      <c r="F324" s="2">
        <f>F323+((F328-F316)/12)</f>
        <v>2102682.0806394871</v>
      </c>
      <c r="G324" s="2">
        <f>G323+((G328-G316)/12)</f>
        <v>2018392.270239736</v>
      </c>
      <c r="H324" s="1">
        <v>1</v>
      </c>
      <c r="J324" s="2">
        <f t="shared" si="31"/>
        <v>2134.9054531892762</v>
      </c>
      <c r="K324" s="2">
        <f t="shared" si="32"/>
        <v>1844.4975976769347</v>
      </c>
      <c r="L324" s="2">
        <f t="shared" si="33"/>
        <v>1661.6988609582186</v>
      </c>
      <c r="M324" s="2">
        <f t="shared" si="34"/>
        <v>1678.241544820834</v>
      </c>
      <c r="N324" s="2">
        <f t="shared" si="35"/>
        <v>2527.9121992811561</v>
      </c>
    </row>
    <row r="325" spans="1:14" x14ac:dyDescent="0.25">
      <c r="A325" s="1">
        <v>2026</v>
      </c>
      <c r="B325" s="1">
        <v>4</v>
      </c>
      <c r="C325" s="2">
        <f>C324+((C328-C316)/12)</f>
        <v>2250985.8086195565</v>
      </c>
      <c r="D325" s="2">
        <f>D324+((D328-D316)/12)</f>
        <v>1671579.8577879956</v>
      </c>
      <c r="E325" s="2">
        <f>E324+((E328-E316)/12)</f>
        <v>2854979.9884952018</v>
      </c>
      <c r="F325" s="2">
        <f>F324+((F328-F316)/12)</f>
        <v>2104360.322184308</v>
      </c>
      <c r="G325" s="2">
        <f>G324+((G328-G316)/12)</f>
        <v>2020920.1824390171</v>
      </c>
      <c r="H325" s="1">
        <v>1</v>
      </c>
      <c r="J325" s="2">
        <f t="shared" si="31"/>
        <v>2134.9054531892762</v>
      </c>
      <c r="K325" s="2">
        <f t="shared" si="32"/>
        <v>1844.4975976769347</v>
      </c>
      <c r="L325" s="2">
        <f t="shared" si="33"/>
        <v>1661.6988609582186</v>
      </c>
      <c r="M325" s="2">
        <f t="shared" si="34"/>
        <v>1678.241544820834</v>
      </c>
      <c r="N325" s="2">
        <f t="shared" si="35"/>
        <v>2527.9121992811561</v>
      </c>
    </row>
    <row r="326" spans="1:14" x14ac:dyDescent="0.25">
      <c r="A326" s="1">
        <v>2026</v>
      </c>
      <c r="B326" s="1">
        <v>5</v>
      </c>
      <c r="C326" s="2">
        <f>C325+((C328-C316)/12)</f>
        <v>2253120.7140727458</v>
      </c>
      <c r="D326" s="2">
        <f>D325+((D328-D316)/12)</f>
        <v>1673424.3553856725</v>
      </c>
      <c r="E326" s="2">
        <f>E325+((E328-E316)/12)</f>
        <v>2856641.68735616</v>
      </c>
      <c r="F326" s="2">
        <f>F325+((F328-F316)/12)</f>
        <v>2106038.5637291288</v>
      </c>
      <c r="G326" s="2">
        <f>G325+((G328-G316)/12)</f>
        <v>2023448.0946382983</v>
      </c>
      <c r="H326" s="1">
        <v>1</v>
      </c>
      <c r="J326" s="2">
        <f t="shared" si="31"/>
        <v>2134.9054531892762</v>
      </c>
      <c r="K326" s="2">
        <f t="shared" si="32"/>
        <v>1844.4975976769347</v>
      </c>
      <c r="L326" s="2">
        <f t="shared" si="33"/>
        <v>1661.6988609582186</v>
      </c>
      <c r="M326" s="2">
        <f t="shared" si="34"/>
        <v>1678.241544820834</v>
      </c>
      <c r="N326" s="2">
        <f t="shared" si="35"/>
        <v>2527.9121992811561</v>
      </c>
    </row>
    <row r="327" spans="1:14" x14ac:dyDescent="0.25">
      <c r="A327" s="1">
        <v>2026</v>
      </c>
      <c r="B327" s="1">
        <v>6</v>
      </c>
      <c r="C327" s="2">
        <f>C326+((C328-C316)/12)</f>
        <v>2255255.619525935</v>
      </c>
      <c r="D327" s="2">
        <f>D326+((D328-D316)/12)</f>
        <v>1675268.8529833495</v>
      </c>
      <c r="E327" s="2">
        <f>E326+((E328-E316)/12)</f>
        <v>2858303.3862171182</v>
      </c>
      <c r="F327" s="2">
        <f>F326+((F328-F316)/12)</f>
        <v>2107716.8052739496</v>
      </c>
      <c r="G327" s="2">
        <f>G326+((G328-G316)/12)</f>
        <v>2025976.0068375794</v>
      </c>
      <c r="H327" s="1">
        <v>1</v>
      </c>
      <c r="J327" s="2">
        <f t="shared" si="31"/>
        <v>2134.9054531892762</v>
      </c>
      <c r="K327" s="2">
        <f t="shared" si="32"/>
        <v>1844.4975976769347</v>
      </c>
      <c r="L327" s="2">
        <f t="shared" si="33"/>
        <v>1661.6988609582186</v>
      </c>
      <c r="M327" s="2">
        <f t="shared" si="34"/>
        <v>1678.241544820834</v>
      </c>
      <c r="N327" s="2">
        <f t="shared" si="35"/>
        <v>2527.9121992811561</v>
      </c>
    </row>
    <row r="328" spans="1:14" x14ac:dyDescent="0.25">
      <c r="A328" s="1">
        <v>2026</v>
      </c>
      <c r="B328" s="1">
        <v>7</v>
      </c>
      <c r="C328" s="2">
        <f>VLOOKUP($A328,'[2]FPL Pop'!$BZ:$CE,2,FALSE)</f>
        <v>2257390.5249791257</v>
      </c>
      <c r="D328" s="2">
        <f>VLOOKUP($A328,'[2]FPL Pop'!$BZ:$CE,3,FALSE)</f>
        <v>1677113.3505810273</v>
      </c>
      <c r="E328" s="2">
        <f>VLOOKUP($A328,'[2]FPL Pop'!$BZ:$CE,4,FALSE)</f>
        <v>2859965.0850780788</v>
      </c>
      <c r="F328" s="2">
        <f>VLOOKUP($A328,'[2]FPL Pop'!$BZ:$CE,5,FALSE)</f>
        <v>2109395.0468187719</v>
      </c>
      <c r="G328" s="2">
        <f>VLOOKUP($A328,'[2]FPL Pop'!$BZ:$CE,6,FALSE)</f>
        <v>2028503.9190368592</v>
      </c>
      <c r="H328" s="1">
        <v>1</v>
      </c>
      <c r="J328" s="2">
        <f t="shared" si="31"/>
        <v>2134.9054531906731</v>
      </c>
      <c r="K328" s="2">
        <f t="shared" si="32"/>
        <v>1844.497597677866</v>
      </c>
      <c r="L328" s="2">
        <f t="shared" si="33"/>
        <v>1661.6988609605469</v>
      </c>
      <c r="M328" s="2">
        <f t="shared" si="34"/>
        <v>1678.2415448222309</v>
      </c>
      <c r="N328" s="2">
        <f t="shared" si="35"/>
        <v>2527.9121992797591</v>
      </c>
    </row>
    <row r="329" spans="1:14" x14ac:dyDescent="0.25">
      <c r="A329" s="1">
        <v>2026</v>
      </c>
      <c r="B329" s="1">
        <v>8</v>
      </c>
      <c r="C329" s="2">
        <f>C328+((C340-C328)/12)</f>
        <v>2259542.9444067813</v>
      </c>
      <c r="D329" s="2">
        <f>D328+((D340-D328)/12)</f>
        <v>1678961.8909089947</v>
      </c>
      <c r="E329" s="2">
        <f>E328+((E340-E328)/12)</f>
        <v>2861583.5777323372</v>
      </c>
      <c r="F329" s="2">
        <f>F328+((F340-F328)/12)</f>
        <v>2111104.7325254679</v>
      </c>
      <c r="G329" s="2">
        <f>G328+((G340-G328)/12)</f>
        <v>2031046.630783278</v>
      </c>
      <c r="H329" s="1">
        <v>1</v>
      </c>
      <c r="J329" s="2">
        <f t="shared" si="31"/>
        <v>2152.4194276556373</v>
      </c>
      <c r="K329" s="2">
        <f t="shared" si="32"/>
        <v>1848.5403279673774</v>
      </c>
      <c r="L329" s="2">
        <f t="shared" si="33"/>
        <v>1618.4926542583853</v>
      </c>
      <c r="M329" s="2">
        <f t="shared" si="34"/>
        <v>1709.6857066960074</v>
      </c>
      <c r="N329" s="2">
        <f t="shared" si="35"/>
        <v>2542.7117464188486</v>
      </c>
    </row>
    <row r="330" spans="1:14" x14ac:dyDescent="0.25">
      <c r="A330" s="1">
        <v>2026</v>
      </c>
      <c r="B330" s="1">
        <v>9</v>
      </c>
      <c r="C330" s="2">
        <f>C329+((C340-C328)/12)</f>
        <v>2261695.363834437</v>
      </c>
      <c r="D330" s="2">
        <f>D329+((D340-D328)/12)</f>
        <v>1680810.4312369621</v>
      </c>
      <c r="E330" s="2">
        <f>E329+((E340-E328)/12)</f>
        <v>2863202.0703865956</v>
      </c>
      <c r="F330" s="2">
        <f>F329+((F340-F328)/12)</f>
        <v>2112814.4182321639</v>
      </c>
      <c r="G330" s="2">
        <f>G329+((G340-G328)/12)</f>
        <v>2033589.3425296969</v>
      </c>
      <c r="H330" s="1">
        <v>1</v>
      </c>
      <c r="J330" s="2">
        <f t="shared" si="31"/>
        <v>2152.4194276556373</v>
      </c>
      <c r="K330" s="2">
        <f t="shared" si="32"/>
        <v>1848.5403279673774</v>
      </c>
      <c r="L330" s="2">
        <f t="shared" si="33"/>
        <v>1618.4926542583853</v>
      </c>
      <c r="M330" s="2">
        <f t="shared" si="34"/>
        <v>1709.6857066960074</v>
      </c>
      <c r="N330" s="2">
        <f t="shared" si="35"/>
        <v>2542.7117464188486</v>
      </c>
    </row>
    <row r="331" spans="1:14" x14ac:dyDescent="0.25">
      <c r="A331" s="1">
        <v>2026</v>
      </c>
      <c r="B331" s="1">
        <v>10</v>
      </c>
      <c r="C331" s="2">
        <f>C330+((C340-C328)/12)</f>
        <v>2263847.7832620926</v>
      </c>
      <c r="D331" s="2">
        <f>D330+((D340-D328)/12)</f>
        <v>1682658.9715649295</v>
      </c>
      <c r="E331" s="2">
        <f>E330+((E340-E328)/12)</f>
        <v>2864820.5630408539</v>
      </c>
      <c r="F331" s="2">
        <f>F330+((F340-F328)/12)</f>
        <v>2114524.1039388599</v>
      </c>
      <c r="G331" s="2">
        <f>G330+((G340-G328)/12)</f>
        <v>2036132.0542761157</v>
      </c>
      <c r="H331" s="1">
        <v>1</v>
      </c>
      <c r="J331" s="2">
        <f t="shared" si="31"/>
        <v>2152.4194276556373</v>
      </c>
      <c r="K331" s="2">
        <f t="shared" si="32"/>
        <v>1848.5403279673774</v>
      </c>
      <c r="L331" s="2">
        <f t="shared" si="33"/>
        <v>1618.4926542583853</v>
      </c>
      <c r="M331" s="2">
        <f t="shared" si="34"/>
        <v>1709.6857066960074</v>
      </c>
      <c r="N331" s="2">
        <f t="shared" si="35"/>
        <v>2542.7117464188486</v>
      </c>
    </row>
    <row r="332" spans="1:14" x14ac:dyDescent="0.25">
      <c r="A332" s="1">
        <v>2026</v>
      </c>
      <c r="B332" s="1">
        <v>11</v>
      </c>
      <c r="C332" s="2">
        <f>C331+((C340-C328)/12)</f>
        <v>2266000.2026897483</v>
      </c>
      <c r="D332" s="2">
        <f>D331+((D340-D328)/12)</f>
        <v>1684507.5118928968</v>
      </c>
      <c r="E332" s="2">
        <f>E331+((E340-E328)/12)</f>
        <v>2866439.0556951123</v>
      </c>
      <c r="F332" s="2">
        <f>F331+((F340-F328)/12)</f>
        <v>2116233.7896455559</v>
      </c>
      <c r="G332" s="2">
        <f>G331+((G340-G328)/12)</f>
        <v>2038674.7660225346</v>
      </c>
      <c r="H332" s="1">
        <v>1</v>
      </c>
      <c r="J332" s="2">
        <f t="shared" si="31"/>
        <v>2152.4194276556373</v>
      </c>
      <c r="K332" s="2">
        <f t="shared" si="32"/>
        <v>1848.5403279673774</v>
      </c>
      <c r="L332" s="2">
        <f t="shared" si="33"/>
        <v>1618.4926542583853</v>
      </c>
      <c r="M332" s="2">
        <f t="shared" si="34"/>
        <v>1709.6857066960074</v>
      </c>
      <c r="N332" s="2">
        <f t="shared" si="35"/>
        <v>2542.7117464188486</v>
      </c>
    </row>
    <row r="333" spans="1:14" x14ac:dyDescent="0.25">
      <c r="A333" s="1">
        <v>2026</v>
      </c>
      <c r="B333" s="1">
        <v>12</v>
      </c>
      <c r="C333" s="2">
        <f>C332+((C340-C328)/12)</f>
        <v>2268152.6221174039</v>
      </c>
      <c r="D333" s="2">
        <f>D332+((D340-D328)/12)</f>
        <v>1686356.0522208642</v>
      </c>
      <c r="E333" s="2">
        <f>E332+((E340-E328)/12)</f>
        <v>2868057.5483493707</v>
      </c>
      <c r="F333" s="2">
        <f>F332+((F340-F328)/12)</f>
        <v>2117943.4753522519</v>
      </c>
      <c r="G333" s="2">
        <f>G332+((G340-G328)/12)</f>
        <v>2041217.4777689534</v>
      </c>
      <c r="H333" s="1">
        <v>1</v>
      </c>
      <c r="J333" s="2">
        <f t="shared" si="31"/>
        <v>2152.4194276556373</v>
      </c>
      <c r="K333" s="2">
        <f t="shared" si="32"/>
        <v>1848.5403279673774</v>
      </c>
      <c r="L333" s="2">
        <f t="shared" si="33"/>
        <v>1618.4926542583853</v>
      </c>
      <c r="M333" s="2">
        <f t="shared" si="34"/>
        <v>1709.6857066960074</v>
      </c>
      <c r="N333" s="2">
        <f t="shared" si="35"/>
        <v>2542.7117464188486</v>
      </c>
    </row>
    <row r="334" spans="1:14" x14ac:dyDescent="0.25">
      <c r="A334" s="1">
        <v>2027</v>
      </c>
      <c r="B334" s="1">
        <v>1</v>
      </c>
      <c r="C334" s="2">
        <f>C333+((C340-C328)/12)</f>
        <v>2270305.0415450595</v>
      </c>
      <c r="D334" s="2">
        <f>D333+((D340-D328)/12)</f>
        <v>1688204.5925488316</v>
      </c>
      <c r="E334" s="2">
        <f>E333+((E340-E328)/12)</f>
        <v>2869676.0410036291</v>
      </c>
      <c r="F334" s="2">
        <f>F333+((F340-F328)/12)</f>
        <v>2119653.1610589479</v>
      </c>
      <c r="G334" s="2">
        <f>G333+((G340-G328)/12)</f>
        <v>2043760.1895153723</v>
      </c>
      <c r="H334" s="1">
        <v>1</v>
      </c>
      <c r="J334" s="2">
        <f t="shared" si="31"/>
        <v>2152.4194276556373</v>
      </c>
      <c r="K334" s="2">
        <f t="shared" si="32"/>
        <v>1848.5403279673774</v>
      </c>
      <c r="L334" s="2">
        <f t="shared" si="33"/>
        <v>1618.4926542583853</v>
      </c>
      <c r="M334" s="2">
        <f t="shared" si="34"/>
        <v>1709.6857066960074</v>
      </c>
      <c r="N334" s="2">
        <f t="shared" si="35"/>
        <v>2542.7117464188486</v>
      </c>
    </row>
    <row r="335" spans="1:14" x14ac:dyDescent="0.25">
      <c r="A335" s="1">
        <v>2027</v>
      </c>
      <c r="B335" s="1">
        <v>2</v>
      </c>
      <c r="C335" s="2">
        <f>C334+((C340-C328)/12)</f>
        <v>2272457.4609727152</v>
      </c>
      <c r="D335" s="2">
        <f>D334+((D340-D328)/12)</f>
        <v>1690053.132876799</v>
      </c>
      <c r="E335" s="2">
        <f>E334+((E340-E328)/12)</f>
        <v>2871294.5336578875</v>
      </c>
      <c r="F335" s="2">
        <f>F334+((F340-F328)/12)</f>
        <v>2121362.8467656439</v>
      </c>
      <c r="G335" s="2">
        <f>G334+((G340-G328)/12)</f>
        <v>2046302.9012617911</v>
      </c>
      <c r="H335" s="1">
        <v>1</v>
      </c>
      <c r="J335" s="2">
        <f t="shared" si="31"/>
        <v>2152.4194276556373</v>
      </c>
      <c r="K335" s="2">
        <f t="shared" si="32"/>
        <v>1848.5403279673774</v>
      </c>
      <c r="L335" s="2">
        <f t="shared" si="33"/>
        <v>1618.4926542583853</v>
      </c>
      <c r="M335" s="2">
        <f t="shared" si="34"/>
        <v>1709.6857066960074</v>
      </c>
      <c r="N335" s="2">
        <f t="shared" si="35"/>
        <v>2542.7117464188486</v>
      </c>
    </row>
    <row r="336" spans="1:14" x14ac:dyDescent="0.25">
      <c r="A336" s="1">
        <v>2027</v>
      </c>
      <c r="B336" s="1">
        <v>3</v>
      </c>
      <c r="C336" s="2">
        <f>C335+((C340-C328)/12)</f>
        <v>2274609.8804003708</v>
      </c>
      <c r="D336" s="2">
        <f>D335+((D340-D328)/12)</f>
        <v>1691901.6732047664</v>
      </c>
      <c r="E336" s="2">
        <f>E335+((E340-E328)/12)</f>
        <v>2872913.0263121459</v>
      </c>
      <c r="F336" s="2">
        <f>F335+((F340-F328)/12)</f>
        <v>2123072.5324723399</v>
      </c>
      <c r="G336" s="2">
        <f>G335+((G340-G328)/12)</f>
        <v>2048845.61300821</v>
      </c>
      <c r="H336" s="1">
        <v>1</v>
      </c>
      <c r="J336" s="2">
        <f t="shared" si="31"/>
        <v>2152.4194276556373</v>
      </c>
      <c r="K336" s="2">
        <f t="shared" si="32"/>
        <v>1848.5403279673774</v>
      </c>
      <c r="L336" s="2">
        <f t="shared" si="33"/>
        <v>1618.4926542583853</v>
      </c>
      <c r="M336" s="2">
        <f t="shared" si="34"/>
        <v>1709.6857066960074</v>
      </c>
      <c r="N336" s="2">
        <f t="shared" si="35"/>
        <v>2542.7117464188486</v>
      </c>
    </row>
    <row r="337" spans="1:14" x14ac:dyDescent="0.25">
      <c r="A337" s="1">
        <v>2027</v>
      </c>
      <c r="B337" s="1">
        <v>4</v>
      </c>
      <c r="C337" s="2">
        <f>C336+((C340-C328)/12)</f>
        <v>2276762.2998280264</v>
      </c>
      <c r="D337" s="2">
        <f>D336+((D340-D328)/12)</f>
        <v>1693750.2135327337</v>
      </c>
      <c r="E337" s="2">
        <f>E336+((E340-E328)/12)</f>
        <v>2874531.5189664043</v>
      </c>
      <c r="F337" s="2">
        <f>F336+((F340-F328)/12)</f>
        <v>2124782.2181790359</v>
      </c>
      <c r="G337" s="2">
        <f>G336+((G340-G328)/12)</f>
        <v>2051388.3247546288</v>
      </c>
      <c r="H337" s="1">
        <v>1</v>
      </c>
      <c r="J337" s="2">
        <f t="shared" si="31"/>
        <v>2152.4194276556373</v>
      </c>
      <c r="K337" s="2">
        <f t="shared" si="32"/>
        <v>1848.5403279673774</v>
      </c>
      <c r="L337" s="2">
        <f t="shared" si="33"/>
        <v>1618.4926542583853</v>
      </c>
      <c r="M337" s="2">
        <f t="shared" si="34"/>
        <v>1709.6857066960074</v>
      </c>
      <c r="N337" s="2">
        <f t="shared" si="35"/>
        <v>2542.7117464188486</v>
      </c>
    </row>
    <row r="338" spans="1:14" x14ac:dyDescent="0.25">
      <c r="A338" s="1">
        <v>2027</v>
      </c>
      <c r="B338" s="1">
        <v>5</v>
      </c>
      <c r="C338" s="2">
        <f>C337+((C340-C328)/12)</f>
        <v>2278914.7192556821</v>
      </c>
      <c r="D338" s="2">
        <f>D337+((D340-D328)/12)</f>
        <v>1695598.7538607011</v>
      </c>
      <c r="E338" s="2">
        <f>E337+((E340-E328)/12)</f>
        <v>2876150.0116206626</v>
      </c>
      <c r="F338" s="2">
        <f>F337+((F340-F328)/12)</f>
        <v>2126491.9038857319</v>
      </c>
      <c r="G338" s="2">
        <f>G337+((G340-G328)/12)</f>
        <v>2053931.0365010477</v>
      </c>
      <c r="H338" s="1">
        <v>1</v>
      </c>
      <c r="J338" s="2">
        <f t="shared" si="31"/>
        <v>2152.4194276556373</v>
      </c>
      <c r="K338" s="2">
        <f t="shared" si="32"/>
        <v>1848.5403279673774</v>
      </c>
      <c r="L338" s="2">
        <f t="shared" si="33"/>
        <v>1618.4926542583853</v>
      </c>
      <c r="M338" s="2">
        <f t="shared" si="34"/>
        <v>1709.6857066960074</v>
      </c>
      <c r="N338" s="2">
        <f t="shared" si="35"/>
        <v>2542.7117464188486</v>
      </c>
    </row>
    <row r="339" spans="1:14" x14ac:dyDescent="0.25">
      <c r="A339" s="1">
        <v>2027</v>
      </c>
      <c r="B339" s="1">
        <v>6</v>
      </c>
      <c r="C339" s="2">
        <f>C338+((C340-C328)/12)</f>
        <v>2281067.1386833377</v>
      </c>
      <c r="D339" s="2">
        <f>D338+((D340-D328)/12)</f>
        <v>1697447.2941886685</v>
      </c>
      <c r="E339" s="2">
        <f>E338+((E340-E328)/12)</f>
        <v>2877768.504274921</v>
      </c>
      <c r="F339" s="2">
        <f>F338+((F340-F328)/12)</f>
        <v>2128201.5895924279</v>
      </c>
      <c r="G339" s="2">
        <f>G338+((G340-G328)/12)</f>
        <v>2056473.7482474665</v>
      </c>
      <c r="H339" s="1">
        <v>1</v>
      </c>
      <c r="J339" s="2">
        <f t="shared" si="31"/>
        <v>2152.4194276556373</v>
      </c>
      <c r="K339" s="2">
        <f t="shared" si="32"/>
        <v>1848.5403279673774</v>
      </c>
      <c r="L339" s="2">
        <f t="shared" si="33"/>
        <v>1618.4926542583853</v>
      </c>
      <c r="M339" s="2">
        <f t="shared" si="34"/>
        <v>1709.6857066960074</v>
      </c>
      <c r="N339" s="2">
        <f t="shared" si="35"/>
        <v>2542.7117464188486</v>
      </c>
    </row>
    <row r="340" spans="1:14" x14ac:dyDescent="0.25">
      <c r="A340" s="1">
        <v>2027</v>
      </c>
      <c r="B340" s="1">
        <v>7</v>
      </c>
      <c r="C340" s="2">
        <f>VLOOKUP($A340,'[2]FPL Pop'!$BZ:$CE,2,FALSE)</f>
        <v>2283219.5581109943</v>
      </c>
      <c r="D340" s="2">
        <f>VLOOKUP($A340,'[2]FPL Pop'!$BZ:$CE,3,FALSE)</f>
        <v>1699295.834516637</v>
      </c>
      <c r="E340" s="2">
        <f>VLOOKUP($A340,'[2]FPL Pop'!$BZ:$CE,4,FALSE)</f>
        <v>2879386.9969291817</v>
      </c>
      <c r="F340" s="2">
        <f>VLOOKUP($A340,'[2]FPL Pop'!$BZ:$CE,5,FALSE)</f>
        <v>2129911.2752991221</v>
      </c>
      <c r="G340" s="2">
        <f>VLOOKUP($A340,'[2]FPL Pop'!$BZ:$CE,6,FALSE)</f>
        <v>2059016.4599938849</v>
      </c>
      <c r="H340" s="1">
        <v>1</v>
      </c>
      <c r="J340" s="2">
        <f t="shared" si="31"/>
        <v>2152.4194276565686</v>
      </c>
      <c r="K340" s="2">
        <f t="shared" si="32"/>
        <v>1848.5403279685415</v>
      </c>
      <c r="L340" s="2">
        <f t="shared" si="33"/>
        <v>1618.4926542607136</v>
      </c>
      <c r="M340" s="2">
        <f t="shared" si="34"/>
        <v>1709.6857066941448</v>
      </c>
      <c r="N340" s="2">
        <f t="shared" si="35"/>
        <v>2542.711746418383</v>
      </c>
    </row>
    <row r="341" spans="1:14" x14ac:dyDescent="0.25">
      <c r="A341" s="1">
        <v>2027</v>
      </c>
      <c r="B341" s="1">
        <v>8</v>
      </c>
      <c r="C341" s="2">
        <f>C340+((C352-C340)/12)</f>
        <v>2285387.7658692375</v>
      </c>
      <c r="D341" s="2">
        <f>D340+((D352-D340)/12)</f>
        <v>1701131.8128823962</v>
      </c>
      <c r="E341" s="2">
        <f>E340+((E352-E340)/12)</f>
        <v>2880977.6718340344</v>
      </c>
      <c r="F341" s="2">
        <f>F340+((F352-F340)/12)</f>
        <v>2131617.2511419524</v>
      </c>
      <c r="G341" s="2">
        <f>G340+((G352-G340)/12)</f>
        <v>2061562.1012480257</v>
      </c>
      <c r="H341" s="1">
        <v>1</v>
      </c>
      <c r="J341" s="2">
        <f t="shared" si="31"/>
        <v>2168.2077582431957</v>
      </c>
      <c r="K341" s="2">
        <f t="shared" si="32"/>
        <v>1835.9783657591324</v>
      </c>
      <c r="L341" s="2">
        <f t="shared" si="33"/>
        <v>1590.6749048526399</v>
      </c>
      <c r="M341" s="2">
        <f t="shared" si="34"/>
        <v>1705.9758428302594</v>
      </c>
      <c r="N341" s="2">
        <f t="shared" si="35"/>
        <v>2545.6412541407626</v>
      </c>
    </row>
    <row r="342" spans="1:14" x14ac:dyDescent="0.25">
      <c r="A342" s="1">
        <v>2027</v>
      </c>
      <c r="B342" s="1">
        <v>9</v>
      </c>
      <c r="C342" s="2">
        <f>C341+((C352-C340)/12)</f>
        <v>2287555.9736274807</v>
      </c>
      <c r="D342" s="2">
        <f>D341+((D352-D340)/12)</f>
        <v>1702967.7912481553</v>
      </c>
      <c r="E342" s="2">
        <f>E341+((E352-E340)/12)</f>
        <v>2882568.346738887</v>
      </c>
      <c r="F342" s="2">
        <f>F341+((F352-F340)/12)</f>
        <v>2133323.2269847826</v>
      </c>
      <c r="G342" s="2">
        <f>G341+((G352-G340)/12)</f>
        <v>2064107.7425021664</v>
      </c>
      <c r="H342" s="1">
        <v>1</v>
      </c>
      <c r="J342" s="2">
        <f t="shared" si="31"/>
        <v>2168.2077582431957</v>
      </c>
      <c r="K342" s="2">
        <f t="shared" si="32"/>
        <v>1835.9783657591324</v>
      </c>
      <c r="L342" s="2">
        <f t="shared" si="33"/>
        <v>1590.6749048526399</v>
      </c>
      <c r="M342" s="2">
        <f t="shared" si="34"/>
        <v>1705.9758428302594</v>
      </c>
      <c r="N342" s="2">
        <f t="shared" si="35"/>
        <v>2545.6412541407626</v>
      </c>
    </row>
    <row r="343" spans="1:14" x14ac:dyDescent="0.25">
      <c r="A343" s="1">
        <v>2027</v>
      </c>
      <c r="B343" s="1">
        <v>10</v>
      </c>
      <c r="C343" s="2">
        <f>C342+((C352-C340)/12)</f>
        <v>2289724.1813857239</v>
      </c>
      <c r="D343" s="2">
        <f>D342+((D352-D340)/12)</f>
        <v>1704803.7696139144</v>
      </c>
      <c r="E343" s="2">
        <f>E342+((E352-E340)/12)</f>
        <v>2884159.0216437397</v>
      </c>
      <c r="F343" s="2">
        <f>F342+((F352-F340)/12)</f>
        <v>2135029.2028276129</v>
      </c>
      <c r="G343" s="2">
        <f>G342+((G352-G340)/12)</f>
        <v>2066653.3837563072</v>
      </c>
      <c r="H343" s="1">
        <v>1</v>
      </c>
      <c r="J343" s="2">
        <f t="shared" si="31"/>
        <v>2168.2077582431957</v>
      </c>
      <c r="K343" s="2">
        <f t="shared" si="32"/>
        <v>1835.9783657591324</v>
      </c>
      <c r="L343" s="2">
        <f t="shared" si="33"/>
        <v>1590.6749048526399</v>
      </c>
      <c r="M343" s="2">
        <f t="shared" si="34"/>
        <v>1705.9758428302594</v>
      </c>
      <c r="N343" s="2">
        <f t="shared" si="35"/>
        <v>2545.6412541407626</v>
      </c>
    </row>
    <row r="344" spans="1:14" x14ac:dyDescent="0.25">
      <c r="A344" s="1">
        <v>2027</v>
      </c>
      <c r="B344" s="1">
        <v>11</v>
      </c>
      <c r="C344" s="2">
        <f>C343+((C352-C340)/12)</f>
        <v>2291892.3891439671</v>
      </c>
      <c r="D344" s="2">
        <f>D343+((D352-D340)/12)</f>
        <v>1706639.7479796736</v>
      </c>
      <c r="E344" s="2">
        <f>E343+((E352-E340)/12)</f>
        <v>2885749.6965485923</v>
      </c>
      <c r="F344" s="2">
        <f>F343+((F352-F340)/12)</f>
        <v>2136735.1786704431</v>
      </c>
      <c r="G344" s="2">
        <f>G343+((G352-G340)/12)</f>
        <v>2069199.0250104479</v>
      </c>
      <c r="H344" s="1">
        <v>1</v>
      </c>
      <c r="J344" s="2">
        <f t="shared" si="31"/>
        <v>2168.2077582431957</v>
      </c>
      <c r="K344" s="2">
        <f t="shared" si="32"/>
        <v>1835.9783657591324</v>
      </c>
      <c r="L344" s="2">
        <f t="shared" si="33"/>
        <v>1590.6749048526399</v>
      </c>
      <c r="M344" s="2">
        <f t="shared" si="34"/>
        <v>1705.9758428302594</v>
      </c>
      <c r="N344" s="2">
        <f t="shared" si="35"/>
        <v>2545.6412541407626</v>
      </c>
    </row>
    <row r="345" spans="1:14" x14ac:dyDescent="0.25">
      <c r="A345" s="1">
        <v>2027</v>
      </c>
      <c r="B345" s="1">
        <v>12</v>
      </c>
      <c r="C345" s="2">
        <f>C344+((C352-C340)/12)</f>
        <v>2294060.5969022103</v>
      </c>
      <c r="D345" s="2">
        <f>D344+((D352-D340)/12)</f>
        <v>1708475.7263454327</v>
      </c>
      <c r="E345" s="2">
        <f>E344+((E352-E340)/12)</f>
        <v>2887340.3714534449</v>
      </c>
      <c r="F345" s="2">
        <f>F344+((F352-F340)/12)</f>
        <v>2138441.1545132734</v>
      </c>
      <c r="G345" s="2">
        <f>G344+((G352-G340)/12)</f>
        <v>2071744.6662645887</v>
      </c>
      <c r="H345" s="1">
        <v>1</v>
      </c>
      <c r="J345" s="2">
        <f t="shared" si="31"/>
        <v>2168.2077582431957</v>
      </c>
      <c r="K345" s="2">
        <f t="shared" si="32"/>
        <v>1835.9783657591324</v>
      </c>
      <c r="L345" s="2">
        <f t="shared" si="33"/>
        <v>1590.6749048526399</v>
      </c>
      <c r="M345" s="2">
        <f t="shared" si="34"/>
        <v>1705.9758428302594</v>
      </c>
      <c r="N345" s="2">
        <f t="shared" si="35"/>
        <v>2545.6412541407626</v>
      </c>
    </row>
    <row r="346" spans="1:14" x14ac:dyDescent="0.25">
      <c r="A346" s="1">
        <v>2028</v>
      </c>
      <c r="B346" s="1">
        <v>1</v>
      </c>
      <c r="C346" s="2">
        <f>C345+((C352-C340)/12)</f>
        <v>2296228.8046604535</v>
      </c>
      <c r="D346" s="2">
        <f>D345+((D352-D340)/12)</f>
        <v>1710311.7047111918</v>
      </c>
      <c r="E346" s="2">
        <f>E345+((E352-E340)/12)</f>
        <v>2888931.0463582976</v>
      </c>
      <c r="F346" s="2">
        <f>F345+((F352-F340)/12)</f>
        <v>2140147.1303561036</v>
      </c>
      <c r="G346" s="2">
        <f>G345+((G352-G340)/12)</f>
        <v>2074290.3075187295</v>
      </c>
      <c r="H346" s="1">
        <v>1</v>
      </c>
      <c r="J346" s="2">
        <f t="shared" si="31"/>
        <v>2168.2077582431957</v>
      </c>
      <c r="K346" s="2">
        <f t="shared" si="32"/>
        <v>1835.9783657591324</v>
      </c>
      <c r="L346" s="2">
        <f t="shared" si="33"/>
        <v>1590.6749048526399</v>
      </c>
      <c r="M346" s="2">
        <f t="shared" si="34"/>
        <v>1705.9758428302594</v>
      </c>
      <c r="N346" s="2">
        <f t="shared" si="35"/>
        <v>2545.6412541407626</v>
      </c>
    </row>
    <row r="347" spans="1:14" x14ac:dyDescent="0.25">
      <c r="A347" s="1">
        <v>2028</v>
      </c>
      <c r="B347" s="1">
        <v>2</v>
      </c>
      <c r="C347" s="2">
        <f>C346+((C352-C340)/12)</f>
        <v>2298397.0124186967</v>
      </c>
      <c r="D347" s="2">
        <f>D346+((D352-D340)/12)</f>
        <v>1712147.683076951</v>
      </c>
      <c r="E347" s="2">
        <f>E346+((E352-E340)/12)</f>
        <v>2890521.7212631502</v>
      </c>
      <c r="F347" s="2">
        <f>F346+((F352-F340)/12)</f>
        <v>2141853.1061989339</v>
      </c>
      <c r="G347" s="2">
        <f>G346+((G352-G340)/12)</f>
        <v>2076835.9487728702</v>
      </c>
      <c r="H347" s="1">
        <v>1</v>
      </c>
      <c r="J347" s="2">
        <f t="shared" si="31"/>
        <v>2168.2077582431957</v>
      </c>
      <c r="K347" s="2">
        <f t="shared" si="32"/>
        <v>1835.9783657591324</v>
      </c>
      <c r="L347" s="2">
        <f t="shared" si="33"/>
        <v>1590.6749048526399</v>
      </c>
      <c r="M347" s="2">
        <f t="shared" si="34"/>
        <v>1705.9758428302594</v>
      </c>
      <c r="N347" s="2">
        <f t="shared" si="35"/>
        <v>2545.6412541407626</v>
      </c>
    </row>
    <row r="348" spans="1:14" x14ac:dyDescent="0.25">
      <c r="A348" s="1">
        <v>2028</v>
      </c>
      <c r="B348" s="1">
        <v>3</v>
      </c>
      <c r="C348" s="2">
        <f>C347+((C352-C340)/12)</f>
        <v>2300565.2201769399</v>
      </c>
      <c r="D348" s="2">
        <f>D347+((D352-D340)/12)</f>
        <v>1713983.6614427101</v>
      </c>
      <c r="E348" s="2">
        <f>E347+((E352-E340)/12)</f>
        <v>2892112.3961680029</v>
      </c>
      <c r="F348" s="2">
        <f>F347+((F352-F340)/12)</f>
        <v>2143559.0820417642</v>
      </c>
      <c r="G348" s="2">
        <f>G347+((G352-G340)/12)</f>
        <v>2079381.590027011</v>
      </c>
      <c r="H348" s="1">
        <v>1</v>
      </c>
      <c r="J348" s="2">
        <f t="shared" si="31"/>
        <v>2168.2077582431957</v>
      </c>
      <c r="K348" s="2">
        <f t="shared" si="32"/>
        <v>1835.9783657591324</v>
      </c>
      <c r="L348" s="2">
        <f t="shared" si="33"/>
        <v>1590.6749048526399</v>
      </c>
      <c r="M348" s="2">
        <f t="shared" si="34"/>
        <v>1705.9758428302594</v>
      </c>
      <c r="N348" s="2">
        <f t="shared" si="35"/>
        <v>2545.6412541407626</v>
      </c>
    </row>
    <row r="349" spans="1:14" x14ac:dyDescent="0.25">
      <c r="A349" s="1">
        <v>2028</v>
      </c>
      <c r="B349" s="1">
        <v>4</v>
      </c>
      <c r="C349" s="2">
        <f>C348+((C352-C340)/12)</f>
        <v>2302733.427935183</v>
      </c>
      <c r="D349" s="2">
        <f>D348+((D352-D340)/12)</f>
        <v>1715819.6398084692</v>
      </c>
      <c r="E349" s="2">
        <f>E348+((E352-E340)/12)</f>
        <v>2893703.0710728555</v>
      </c>
      <c r="F349" s="2">
        <f>F348+((F352-F340)/12)</f>
        <v>2145265.0578845944</v>
      </c>
      <c r="G349" s="2">
        <f>G348+((G352-G340)/12)</f>
        <v>2081927.2312811518</v>
      </c>
      <c r="H349" s="1">
        <v>1</v>
      </c>
      <c r="J349" s="2">
        <f t="shared" ref="J349:J412" si="36">C349-C348</f>
        <v>2168.2077582431957</v>
      </c>
      <c r="K349" s="2">
        <f t="shared" ref="K349:K412" si="37">D349-D348</f>
        <v>1835.9783657591324</v>
      </c>
      <c r="L349" s="2">
        <f t="shared" ref="L349:L412" si="38">E349-E348</f>
        <v>1590.6749048526399</v>
      </c>
      <c r="M349" s="2">
        <f t="shared" ref="M349:M412" si="39">F349-F348</f>
        <v>1705.9758428302594</v>
      </c>
      <c r="N349" s="2">
        <f t="shared" ref="N349:N412" si="40">G349-G348</f>
        <v>2545.6412541407626</v>
      </c>
    </row>
    <row r="350" spans="1:14" x14ac:dyDescent="0.25">
      <c r="A350" s="1">
        <v>2028</v>
      </c>
      <c r="B350" s="1">
        <v>5</v>
      </c>
      <c r="C350" s="2">
        <f>C349+((C352-C340)/12)</f>
        <v>2304901.6356934262</v>
      </c>
      <c r="D350" s="2">
        <f>D349+((D352-D340)/12)</f>
        <v>1717655.6181742284</v>
      </c>
      <c r="E350" s="2">
        <f>E349+((E352-E340)/12)</f>
        <v>2895293.7459777081</v>
      </c>
      <c r="F350" s="2">
        <f>F349+((F352-F340)/12)</f>
        <v>2146971.0337274247</v>
      </c>
      <c r="G350" s="2">
        <f>G349+((G352-G340)/12)</f>
        <v>2084472.8725352925</v>
      </c>
      <c r="H350" s="1">
        <v>1</v>
      </c>
      <c r="J350" s="2">
        <f t="shared" si="36"/>
        <v>2168.2077582431957</v>
      </c>
      <c r="K350" s="2">
        <f t="shared" si="37"/>
        <v>1835.9783657591324</v>
      </c>
      <c r="L350" s="2">
        <f t="shared" si="38"/>
        <v>1590.6749048526399</v>
      </c>
      <c r="M350" s="2">
        <f t="shared" si="39"/>
        <v>1705.9758428302594</v>
      </c>
      <c r="N350" s="2">
        <f t="shared" si="40"/>
        <v>2545.6412541407626</v>
      </c>
    </row>
    <row r="351" spans="1:14" x14ac:dyDescent="0.25">
      <c r="A351" s="1">
        <v>2028</v>
      </c>
      <c r="B351" s="1">
        <v>6</v>
      </c>
      <c r="C351" s="2">
        <f>C350+((C352-C340)/12)</f>
        <v>2307069.8434516694</v>
      </c>
      <c r="D351" s="2">
        <f>D350+((D352-D340)/12)</f>
        <v>1719491.5965399875</v>
      </c>
      <c r="E351" s="2">
        <f>E350+((E352-E340)/12)</f>
        <v>2896884.4208825608</v>
      </c>
      <c r="F351" s="2">
        <f>F350+((F352-F340)/12)</f>
        <v>2148677.0095702549</v>
      </c>
      <c r="G351" s="2">
        <f>G350+((G352-G340)/12)</f>
        <v>2087018.5137894333</v>
      </c>
      <c r="H351" s="1">
        <v>1</v>
      </c>
      <c r="J351" s="2">
        <f t="shared" si="36"/>
        <v>2168.2077582431957</v>
      </c>
      <c r="K351" s="2">
        <f t="shared" si="37"/>
        <v>1835.9783657591324</v>
      </c>
      <c r="L351" s="2">
        <f t="shared" si="38"/>
        <v>1590.6749048526399</v>
      </c>
      <c r="M351" s="2">
        <f t="shared" si="39"/>
        <v>1705.9758428302594</v>
      </c>
      <c r="N351" s="2">
        <f t="shared" si="40"/>
        <v>2545.6412541407626</v>
      </c>
    </row>
    <row r="352" spans="1:14" x14ac:dyDescent="0.25">
      <c r="A352" s="1">
        <v>2028</v>
      </c>
      <c r="B352" s="1">
        <v>7</v>
      </c>
      <c r="C352" s="2">
        <f>VLOOKUP($A352,'[2]FPL Pop'!$BZ:$CE,2,FALSE)</f>
        <v>2309238.0512099126</v>
      </c>
      <c r="D352" s="2">
        <f>VLOOKUP($A352,'[2]FPL Pop'!$BZ:$CE,3,FALSE)</f>
        <v>1721327.5749057464</v>
      </c>
      <c r="E352" s="2">
        <f>VLOOKUP($A352,'[2]FPL Pop'!$BZ:$CE,4,FALSE)</f>
        <v>2898475.0957874134</v>
      </c>
      <c r="F352" s="2">
        <f>VLOOKUP($A352,'[2]FPL Pop'!$BZ:$CE,5,FALSE)</f>
        <v>2150382.9854130838</v>
      </c>
      <c r="G352" s="2">
        <f>VLOOKUP($A352,'[2]FPL Pop'!$BZ:$CE,6,FALSE)</f>
        <v>2089564.1550435731</v>
      </c>
      <c r="H352" s="1">
        <v>1</v>
      </c>
      <c r="J352" s="2">
        <f t="shared" si="36"/>
        <v>2168.2077582431957</v>
      </c>
      <c r="K352" s="2">
        <f t="shared" si="37"/>
        <v>1835.9783657588996</v>
      </c>
      <c r="L352" s="2">
        <f t="shared" si="38"/>
        <v>1590.6749048526399</v>
      </c>
      <c r="M352" s="2">
        <f t="shared" si="39"/>
        <v>1705.9758428288624</v>
      </c>
      <c r="N352" s="2">
        <f t="shared" si="40"/>
        <v>2545.6412541398313</v>
      </c>
    </row>
    <row r="353" spans="1:14" x14ac:dyDescent="0.25">
      <c r="A353" s="1">
        <v>2028</v>
      </c>
      <c r="B353" s="1">
        <v>8</v>
      </c>
      <c r="C353" s="2">
        <f>C352+((C364-C352)/12)</f>
        <v>2311435.8952225628</v>
      </c>
      <c r="D353" s="2">
        <f>D352+((D364-D352)/12)</f>
        <v>1723152.9915592612</v>
      </c>
      <c r="E353" s="2">
        <f>E352+((E364-E352)/12)</f>
        <v>2900024.7718808977</v>
      </c>
      <c r="F353" s="2">
        <f>F352+((F364-F352)/12)</f>
        <v>2152090.7129849652</v>
      </c>
      <c r="G353" s="2">
        <f>G352+((G364-G352)/12)</f>
        <v>2092133.2721070326</v>
      </c>
      <c r="H353" s="1">
        <v>1</v>
      </c>
      <c r="J353" s="2">
        <f t="shared" si="36"/>
        <v>2197.8440126501955</v>
      </c>
      <c r="K353" s="2">
        <f t="shared" si="37"/>
        <v>1825.4166535148397</v>
      </c>
      <c r="L353" s="2">
        <f t="shared" si="38"/>
        <v>1549.676093484275</v>
      </c>
      <c r="M353" s="2">
        <f t="shared" si="39"/>
        <v>1707.7275718813762</v>
      </c>
      <c r="N353" s="2">
        <f t="shared" si="40"/>
        <v>2569.1170634594746</v>
      </c>
    </row>
    <row r="354" spans="1:14" x14ac:dyDescent="0.25">
      <c r="A354" s="1">
        <v>2028</v>
      </c>
      <c r="B354" s="1">
        <v>9</v>
      </c>
      <c r="C354" s="2">
        <f>C353+((C364-C352)/12)</f>
        <v>2313633.739235213</v>
      </c>
      <c r="D354" s="2">
        <f>D353+((D364-D352)/12)</f>
        <v>1724978.4082127761</v>
      </c>
      <c r="E354" s="2">
        <f>E353+((E364-E352)/12)</f>
        <v>2901574.447974382</v>
      </c>
      <c r="F354" s="2">
        <f>F353+((F364-F352)/12)</f>
        <v>2153798.4405568466</v>
      </c>
      <c r="G354" s="2">
        <f>G353+((G364-G352)/12)</f>
        <v>2094702.3891704921</v>
      </c>
      <c r="H354" s="1">
        <v>1</v>
      </c>
      <c r="J354" s="2">
        <f t="shared" si="36"/>
        <v>2197.8440126501955</v>
      </c>
      <c r="K354" s="2">
        <f t="shared" si="37"/>
        <v>1825.4166535148397</v>
      </c>
      <c r="L354" s="2">
        <f t="shared" si="38"/>
        <v>1549.676093484275</v>
      </c>
      <c r="M354" s="2">
        <f t="shared" si="39"/>
        <v>1707.7275718813762</v>
      </c>
      <c r="N354" s="2">
        <f t="shared" si="40"/>
        <v>2569.1170634594746</v>
      </c>
    </row>
    <row r="355" spans="1:14" x14ac:dyDescent="0.25">
      <c r="A355" s="1">
        <v>2028</v>
      </c>
      <c r="B355" s="1">
        <v>10</v>
      </c>
      <c r="C355" s="2">
        <f>C354+((C364-C352)/12)</f>
        <v>2315831.5832478632</v>
      </c>
      <c r="D355" s="2">
        <f>D354+((D364-D352)/12)</f>
        <v>1726803.8248662909</v>
      </c>
      <c r="E355" s="2">
        <f>E354+((E364-E352)/12)</f>
        <v>2903124.1240678662</v>
      </c>
      <c r="F355" s="2">
        <f>F354+((F364-F352)/12)</f>
        <v>2155506.1681287279</v>
      </c>
      <c r="G355" s="2">
        <f>G354+((G364-G352)/12)</f>
        <v>2097271.5062339515</v>
      </c>
      <c r="H355" s="1">
        <v>1</v>
      </c>
      <c r="J355" s="2">
        <f t="shared" si="36"/>
        <v>2197.8440126501955</v>
      </c>
      <c r="K355" s="2">
        <f t="shared" si="37"/>
        <v>1825.4166535148397</v>
      </c>
      <c r="L355" s="2">
        <f t="shared" si="38"/>
        <v>1549.676093484275</v>
      </c>
      <c r="M355" s="2">
        <f t="shared" si="39"/>
        <v>1707.7275718813762</v>
      </c>
      <c r="N355" s="2">
        <f t="shared" si="40"/>
        <v>2569.1170634594746</v>
      </c>
    </row>
    <row r="356" spans="1:14" x14ac:dyDescent="0.25">
      <c r="A356" s="1">
        <v>2028</v>
      </c>
      <c r="B356" s="1">
        <v>11</v>
      </c>
      <c r="C356" s="2">
        <f>C355+((C364-C352)/12)</f>
        <v>2318029.4272605134</v>
      </c>
      <c r="D356" s="2">
        <f>D355+((D364-D352)/12)</f>
        <v>1728629.2415198057</v>
      </c>
      <c r="E356" s="2">
        <f>E355+((E364-E352)/12)</f>
        <v>2904673.8001613505</v>
      </c>
      <c r="F356" s="2">
        <f>F355+((F364-F352)/12)</f>
        <v>2157213.8957006093</v>
      </c>
      <c r="G356" s="2">
        <f>G355+((G364-G352)/12)</f>
        <v>2099840.623297411</v>
      </c>
      <c r="H356" s="1">
        <v>1</v>
      </c>
      <c r="J356" s="2">
        <f t="shared" si="36"/>
        <v>2197.8440126501955</v>
      </c>
      <c r="K356" s="2">
        <f t="shared" si="37"/>
        <v>1825.4166535148397</v>
      </c>
      <c r="L356" s="2">
        <f t="shared" si="38"/>
        <v>1549.676093484275</v>
      </c>
      <c r="M356" s="2">
        <f t="shared" si="39"/>
        <v>1707.7275718813762</v>
      </c>
      <c r="N356" s="2">
        <f t="shared" si="40"/>
        <v>2569.1170634594746</v>
      </c>
    </row>
    <row r="357" spans="1:14" x14ac:dyDescent="0.25">
      <c r="A357" s="1">
        <v>2028</v>
      </c>
      <c r="B357" s="1">
        <v>12</v>
      </c>
      <c r="C357" s="2">
        <f>C356+((C364-C352)/12)</f>
        <v>2320227.2712731636</v>
      </c>
      <c r="D357" s="2">
        <f>D356+((D364-D352)/12)</f>
        <v>1730454.6581733206</v>
      </c>
      <c r="E357" s="2">
        <f>E356+((E364-E352)/12)</f>
        <v>2906223.4762548348</v>
      </c>
      <c r="F357" s="2">
        <f>F356+((F364-F352)/12)</f>
        <v>2158921.6232724907</v>
      </c>
      <c r="G357" s="2">
        <f>G356+((G364-G352)/12)</f>
        <v>2102409.7403608705</v>
      </c>
      <c r="H357" s="1">
        <v>1</v>
      </c>
      <c r="J357" s="2">
        <f t="shared" si="36"/>
        <v>2197.8440126501955</v>
      </c>
      <c r="K357" s="2">
        <f t="shared" si="37"/>
        <v>1825.4166535148397</v>
      </c>
      <c r="L357" s="2">
        <f t="shared" si="38"/>
        <v>1549.676093484275</v>
      </c>
      <c r="M357" s="2">
        <f t="shared" si="39"/>
        <v>1707.7275718813762</v>
      </c>
      <c r="N357" s="2">
        <f t="shared" si="40"/>
        <v>2569.1170634594746</v>
      </c>
    </row>
    <row r="358" spans="1:14" x14ac:dyDescent="0.25">
      <c r="A358" s="1">
        <v>2029</v>
      </c>
      <c r="B358" s="1">
        <v>1</v>
      </c>
      <c r="C358" s="2">
        <f>C357+((C364-C352)/12)</f>
        <v>2322425.1152858138</v>
      </c>
      <c r="D358" s="2">
        <f>D357+((D364-D352)/12)</f>
        <v>1732280.0748268354</v>
      </c>
      <c r="E358" s="2">
        <f>E357+((E364-E352)/12)</f>
        <v>2907773.1523483191</v>
      </c>
      <c r="F358" s="2">
        <f>F357+((F364-F352)/12)</f>
        <v>2160629.3508443721</v>
      </c>
      <c r="G358" s="2">
        <f>G357+((G364-G352)/12)</f>
        <v>2104978.85742433</v>
      </c>
      <c r="H358" s="1">
        <v>1</v>
      </c>
      <c r="J358" s="2">
        <f t="shared" si="36"/>
        <v>2197.8440126501955</v>
      </c>
      <c r="K358" s="2">
        <f t="shared" si="37"/>
        <v>1825.4166535148397</v>
      </c>
      <c r="L358" s="2">
        <f t="shared" si="38"/>
        <v>1549.676093484275</v>
      </c>
      <c r="M358" s="2">
        <f t="shared" si="39"/>
        <v>1707.7275718813762</v>
      </c>
      <c r="N358" s="2">
        <f t="shared" si="40"/>
        <v>2569.1170634594746</v>
      </c>
    </row>
    <row r="359" spans="1:14" x14ac:dyDescent="0.25">
      <c r="A359" s="1">
        <v>2029</v>
      </c>
      <c r="B359" s="1">
        <v>2</v>
      </c>
      <c r="C359" s="2">
        <f>C358+((C364-C352)/12)</f>
        <v>2324622.959298464</v>
      </c>
      <c r="D359" s="2">
        <f>D358+((D364-D352)/12)</f>
        <v>1734105.4914803503</v>
      </c>
      <c r="E359" s="2">
        <f>E358+((E364-E352)/12)</f>
        <v>2909322.8284418033</v>
      </c>
      <c r="F359" s="2">
        <f>F358+((F364-F352)/12)</f>
        <v>2162337.0784162534</v>
      </c>
      <c r="G359" s="2">
        <f>G358+((G364-G352)/12)</f>
        <v>2107547.9744877894</v>
      </c>
      <c r="H359" s="1">
        <v>1</v>
      </c>
      <c r="J359" s="2">
        <f t="shared" si="36"/>
        <v>2197.8440126501955</v>
      </c>
      <c r="K359" s="2">
        <f t="shared" si="37"/>
        <v>1825.4166535148397</v>
      </c>
      <c r="L359" s="2">
        <f t="shared" si="38"/>
        <v>1549.676093484275</v>
      </c>
      <c r="M359" s="2">
        <f t="shared" si="39"/>
        <v>1707.7275718813762</v>
      </c>
      <c r="N359" s="2">
        <f t="shared" si="40"/>
        <v>2569.1170634594746</v>
      </c>
    </row>
    <row r="360" spans="1:14" x14ac:dyDescent="0.25">
      <c r="A360" s="1">
        <v>2029</v>
      </c>
      <c r="B360" s="1">
        <v>3</v>
      </c>
      <c r="C360" s="2">
        <f>C359+((C364-C352)/12)</f>
        <v>2326820.8033111142</v>
      </c>
      <c r="D360" s="2">
        <f>D359+((D364-D352)/12)</f>
        <v>1735930.9081338651</v>
      </c>
      <c r="E360" s="2">
        <f>E359+((E364-E352)/12)</f>
        <v>2910872.5045352876</v>
      </c>
      <c r="F360" s="2">
        <f>F359+((F364-F352)/12)</f>
        <v>2164044.8059881348</v>
      </c>
      <c r="G360" s="2">
        <f>G359+((G364-G352)/12)</f>
        <v>2110117.0915512489</v>
      </c>
      <c r="H360" s="1">
        <v>1</v>
      </c>
      <c r="J360" s="2">
        <f t="shared" si="36"/>
        <v>2197.8440126501955</v>
      </c>
      <c r="K360" s="2">
        <f t="shared" si="37"/>
        <v>1825.4166535148397</v>
      </c>
      <c r="L360" s="2">
        <f t="shared" si="38"/>
        <v>1549.676093484275</v>
      </c>
      <c r="M360" s="2">
        <f t="shared" si="39"/>
        <v>1707.7275718813762</v>
      </c>
      <c r="N360" s="2">
        <f t="shared" si="40"/>
        <v>2569.1170634594746</v>
      </c>
    </row>
    <row r="361" spans="1:14" x14ac:dyDescent="0.25">
      <c r="A361" s="1">
        <v>2029</v>
      </c>
      <c r="B361" s="1">
        <v>4</v>
      </c>
      <c r="C361" s="2">
        <f>C360+((C364-C352)/12)</f>
        <v>2329018.6473237644</v>
      </c>
      <c r="D361" s="2">
        <f>D360+((D364-D352)/12)</f>
        <v>1737756.3247873799</v>
      </c>
      <c r="E361" s="2">
        <f>E360+((E364-E352)/12)</f>
        <v>2912422.1806287719</v>
      </c>
      <c r="F361" s="2">
        <f>F360+((F364-F352)/12)</f>
        <v>2165752.5335600162</v>
      </c>
      <c r="G361" s="2">
        <f>G360+((G364-G352)/12)</f>
        <v>2112686.2086147084</v>
      </c>
      <c r="H361" s="1">
        <v>1</v>
      </c>
      <c r="J361" s="2">
        <f t="shared" si="36"/>
        <v>2197.8440126501955</v>
      </c>
      <c r="K361" s="2">
        <f t="shared" si="37"/>
        <v>1825.4166535148397</v>
      </c>
      <c r="L361" s="2">
        <f t="shared" si="38"/>
        <v>1549.676093484275</v>
      </c>
      <c r="M361" s="2">
        <f t="shared" si="39"/>
        <v>1707.7275718813762</v>
      </c>
      <c r="N361" s="2">
        <f t="shared" si="40"/>
        <v>2569.1170634594746</v>
      </c>
    </row>
    <row r="362" spans="1:14" x14ac:dyDescent="0.25">
      <c r="A362" s="1">
        <v>2029</v>
      </c>
      <c r="B362" s="1">
        <v>5</v>
      </c>
      <c r="C362" s="2">
        <f>C361+((C364-C352)/12)</f>
        <v>2331216.4913364146</v>
      </c>
      <c r="D362" s="2">
        <f>D361+((D364-D352)/12)</f>
        <v>1739581.7414408948</v>
      </c>
      <c r="E362" s="2">
        <f>E361+((E364-E352)/12)</f>
        <v>2913971.8567222562</v>
      </c>
      <c r="F362" s="2">
        <f>F361+((F364-F352)/12)</f>
        <v>2167460.2611318976</v>
      </c>
      <c r="G362" s="2">
        <f>G361+((G364-G352)/12)</f>
        <v>2115255.3256781679</v>
      </c>
      <c r="H362" s="1">
        <v>1</v>
      </c>
      <c r="J362" s="2">
        <f t="shared" si="36"/>
        <v>2197.8440126501955</v>
      </c>
      <c r="K362" s="2">
        <f t="shared" si="37"/>
        <v>1825.4166535148397</v>
      </c>
      <c r="L362" s="2">
        <f t="shared" si="38"/>
        <v>1549.676093484275</v>
      </c>
      <c r="M362" s="2">
        <f t="shared" si="39"/>
        <v>1707.7275718813762</v>
      </c>
      <c r="N362" s="2">
        <f t="shared" si="40"/>
        <v>2569.1170634594746</v>
      </c>
    </row>
    <row r="363" spans="1:14" x14ac:dyDescent="0.25">
      <c r="A363" s="1">
        <v>2029</v>
      </c>
      <c r="B363" s="1">
        <v>6</v>
      </c>
      <c r="C363" s="2">
        <f>C362+((C364-C352)/12)</f>
        <v>2333414.3353490648</v>
      </c>
      <c r="D363" s="2">
        <f>D362+((D364-D352)/12)</f>
        <v>1741407.1580944096</v>
      </c>
      <c r="E363" s="2">
        <f>E362+((E364-E352)/12)</f>
        <v>2915521.5328157404</v>
      </c>
      <c r="F363" s="2">
        <f>F362+((F364-F352)/12)</f>
        <v>2169167.9887037789</v>
      </c>
      <c r="G363" s="2">
        <f>G362+((G364-G352)/12)</f>
        <v>2117824.4427416273</v>
      </c>
      <c r="H363" s="1">
        <v>1</v>
      </c>
      <c r="J363" s="2">
        <f t="shared" si="36"/>
        <v>2197.8440126501955</v>
      </c>
      <c r="K363" s="2">
        <f t="shared" si="37"/>
        <v>1825.4166535148397</v>
      </c>
      <c r="L363" s="2">
        <f t="shared" si="38"/>
        <v>1549.676093484275</v>
      </c>
      <c r="M363" s="2">
        <f t="shared" si="39"/>
        <v>1707.7275718813762</v>
      </c>
      <c r="N363" s="2">
        <f t="shared" si="40"/>
        <v>2569.1170634594746</v>
      </c>
    </row>
    <row r="364" spans="1:14" x14ac:dyDescent="0.25">
      <c r="A364" s="1">
        <v>2029</v>
      </c>
      <c r="B364" s="1">
        <v>7</v>
      </c>
      <c r="C364" s="2">
        <f>VLOOKUP($A364,'[2]FPL Pop'!$BZ:$CE,2,FALSE)</f>
        <v>2335612.1793617164</v>
      </c>
      <c r="D364" s="2">
        <f>VLOOKUP($A364,'[2]FPL Pop'!$BZ:$CE,3,FALSE)</f>
        <v>1743232.5747479245</v>
      </c>
      <c r="E364" s="2">
        <f>VLOOKUP($A364,'[2]FPL Pop'!$BZ:$CE,4,FALSE)</f>
        <v>2917071.2089092257</v>
      </c>
      <c r="F364" s="2">
        <f>VLOOKUP($A364,'[2]FPL Pop'!$BZ:$CE,5,FALSE)</f>
        <v>2170875.7162756575</v>
      </c>
      <c r="G364" s="2">
        <f>VLOOKUP($A364,'[2]FPL Pop'!$BZ:$CE,6,FALSE)</f>
        <v>2120393.5598050882</v>
      </c>
      <c r="H364" s="1">
        <v>1</v>
      </c>
      <c r="J364" s="2">
        <f t="shared" si="36"/>
        <v>2197.8440126515925</v>
      </c>
      <c r="K364" s="2">
        <f t="shared" si="37"/>
        <v>1825.4166535148397</v>
      </c>
      <c r="L364" s="2">
        <f t="shared" si="38"/>
        <v>1549.6760934852064</v>
      </c>
      <c r="M364" s="2">
        <f t="shared" si="39"/>
        <v>1707.7275718785822</v>
      </c>
      <c r="N364" s="2">
        <f t="shared" si="40"/>
        <v>2569.1170634608716</v>
      </c>
    </row>
    <row r="365" spans="1:14" x14ac:dyDescent="0.25">
      <c r="A365" s="1">
        <v>2029</v>
      </c>
      <c r="B365" s="1">
        <v>8</v>
      </c>
      <c r="C365" s="2">
        <f>C364+((C376-C364)/12)</f>
        <v>2337840.4794177329</v>
      </c>
      <c r="D365" s="2">
        <f>D364+((D376-D364)/12)</f>
        <v>1745049.3460413045</v>
      </c>
      <c r="E365" s="2">
        <f>E364+((E376-E364)/12)</f>
        <v>2918573.1330394126</v>
      </c>
      <c r="F365" s="2">
        <f>F364+((F376-F364)/12)</f>
        <v>2172631.0176524436</v>
      </c>
      <c r="G365" s="2">
        <f>G364+((G376-G364)/12)</f>
        <v>2122983.6735279253</v>
      </c>
      <c r="H365" s="1">
        <v>1</v>
      </c>
      <c r="J365" s="2">
        <f t="shared" si="36"/>
        <v>2228.3000560165383</v>
      </c>
      <c r="K365" s="2">
        <f t="shared" si="37"/>
        <v>1816.7712933800649</v>
      </c>
      <c r="L365" s="2">
        <f t="shared" si="38"/>
        <v>1501.9241301869042</v>
      </c>
      <c r="M365" s="2">
        <f t="shared" si="39"/>
        <v>1755.301376786083</v>
      </c>
      <c r="N365" s="2">
        <f t="shared" si="40"/>
        <v>2590.1137228370644</v>
      </c>
    </row>
    <row r="366" spans="1:14" x14ac:dyDescent="0.25">
      <c r="A366" s="1">
        <v>2029</v>
      </c>
      <c r="B366" s="1">
        <v>9</v>
      </c>
      <c r="C366" s="2">
        <f>C365+((C376-C364)/12)</f>
        <v>2340068.7794737499</v>
      </c>
      <c r="D366" s="2">
        <f>D365+((D376-D364)/12)</f>
        <v>1746866.1173346846</v>
      </c>
      <c r="E366" s="2">
        <f>E365+((E376-E364)/12)</f>
        <v>2920075.0571695995</v>
      </c>
      <c r="F366" s="2">
        <f>F365+((F376-F364)/12)</f>
        <v>2174386.3190292297</v>
      </c>
      <c r="G366" s="2">
        <f>G365+((G376-G364)/12)</f>
        <v>2125573.7872507623</v>
      </c>
      <c r="H366" s="1">
        <v>1</v>
      </c>
      <c r="J366" s="2">
        <f t="shared" si="36"/>
        <v>2228.300056017004</v>
      </c>
      <c r="K366" s="2">
        <f t="shared" si="37"/>
        <v>1816.7712933800649</v>
      </c>
      <c r="L366" s="2">
        <f t="shared" si="38"/>
        <v>1501.9241301869042</v>
      </c>
      <c r="M366" s="2">
        <f t="shared" si="39"/>
        <v>1755.301376786083</v>
      </c>
      <c r="N366" s="2">
        <f t="shared" si="40"/>
        <v>2590.1137228370644</v>
      </c>
    </row>
    <row r="367" spans="1:14" x14ac:dyDescent="0.25">
      <c r="A367" s="1">
        <v>2029</v>
      </c>
      <c r="B367" s="1">
        <v>10</v>
      </c>
      <c r="C367" s="2">
        <f>C366+((C376-C364)/12)</f>
        <v>2342297.0795297669</v>
      </c>
      <c r="D367" s="2">
        <f>D366+((D376-D364)/12)</f>
        <v>1748682.8886280647</v>
      </c>
      <c r="E367" s="2">
        <f>E366+((E376-E364)/12)</f>
        <v>2921576.9812997864</v>
      </c>
      <c r="F367" s="2">
        <f>F366+((F376-F364)/12)</f>
        <v>2176141.6204060158</v>
      </c>
      <c r="G367" s="2">
        <f>G366+((G376-G364)/12)</f>
        <v>2128163.9009735994</v>
      </c>
      <c r="H367" s="1">
        <v>1</v>
      </c>
      <c r="J367" s="2">
        <f t="shared" si="36"/>
        <v>2228.300056017004</v>
      </c>
      <c r="K367" s="2">
        <f t="shared" si="37"/>
        <v>1816.7712933800649</v>
      </c>
      <c r="L367" s="2">
        <f t="shared" si="38"/>
        <v>1501.9241301869042</v>
      </c>
      <c r="M367" s="2">
        <f t="shared" si="39"/>
        <v>1755.301376786083</v>
      </c>
      <c r="N367" s="2">
        <f t="shared" si="40"/>
        <v>2590.1137228370644</v>
      </c>
    </row>
    <row r="368" spans="1:14" x14ac:dyDescent="0.25">
      <c r="A368" s="1">
        <v>2029</v>
      </c>
      <c r="B368" s="1">
        <v>11</v>
      </c>
      <c r="C368" s="2">
        <f>C367+((C376-C364)/12)</f>
        <v>2344525.3795857839</v>
      </c>
      <c r="D368" s="2">
        <f>D367+((D376-D364)/12)</f>
        <v>1750499.6599214447</v>
      </c>
      <c r="E368" s="2">
        <f>E367+((E376-E364)/12)</f>
        <v>2923078.9054299733</v>
      </c>
      <c r="F368" s="2">
        <f>F367+((F376-F364)/12)</f>
        <v>2177896.9217828019</v>
      </c>
      <c r="G368" s="2">
        <f>G367+((G376-G364)/12)</f>
        <v>2130754.0146964365</v>
      </c>
      <c r="H368" s="1">
        <v>1</v>
      </c>
      <c r="J368" s="2">
        <f t="shared" si="36"/>
        <v>2228.300056017004</v>
      </c>
      <c r="K368" s="2">
        <f t="shared" si="37"/>
        <v>1816.7712933800649</v>
      </c>
      <c r="L368" s="2">
        <f t="shared" si="38"/>
        <v>1501.9241301869042</v>
      </c>
      <c r="M368" s="2">
        <f t="shared" si="39"/>
        <v>1755.301376786083</v>
      </c>
      <c r="N368" s="2">
        <f t="shared" si="40"/>
        <v>2590.1137228370644</v>
      </c>
    </row>
    <row r="369" spans="1:14" x14ac:dyDescent="0.25">
      <c r="A369" s="1">
        <v>2029</v>
      </c>
      <c r="B369" s="1">
        <v>12</v>
      </c>
      <c r="C369" s="2">
        <f>C368+((C376-C364)/12)</f>
        <v>2346753.6796418009</v>
      </c>
      <c r="D369" s="2">
        <f>D368+((D376-D364)/12)</f>
        <v>1752316.4312148248</v>
      </c>
      <c r="E369" s="2">
        <f>E368+((E376-E364)/12)</f>
        <v>2924580.8295601602</v>
      </c>
      <c r="F369" s="2">
        <f>F368+((F376-F364)/12)</f>
        <v>2179652.2231595879</v>
      </c>
      <c r="G369" s="2">
        <f>G368+((G376-G364)/12)</f>
        <v>2133344.1284192735</v>
      </c>
      <c r="H369" s="1">
        <v>1</v>
      </c>
      <c r="J369" s="2">
        <f t="shared" si="36"/>
        <v>2228.300056017004</v>
      </c>
      <c r="K369" s="2">
        <f t="shared" si="37"/>
        <v>1816.7712933800649</v>
      </c>
      <c r="L369" s="2">
        <f t="shared" si="38"/>
        <v>1501.9241301869042</v>
      </c>
      <c r="M369" s="2">
        <f t="shared" si="39"/>
        <v>1755.301376786083</v>
      </c>
      <c r="N369" s="2">
        <f t="shared" si="40"/>
        <v>2590.1137228370644</v>
      </c>
    </row>
    <row r="370" spans="1:14" x14ac:dyDescent="0.25">
      <c r="A370" s="1">
        <v>2030</v>
      </c>
      <c r="B370" s="1">
        <v>1</v>
      </c>
      <c r="C370" s="2">
        <f>C369+((C376-C364)/12)</f>
        <v>2348981.9796978179</v>
      </c>
      <c r="D370" s="2">
        <f>D369+((D376-D364)/12)</f>
        <v>1754133.2025082048</v>
      </c>
      <c r="E370" s="2">
        <f>E369+((E376-E364)/12)</f>
        <v>2926082.7536903471</v>
      </c>
      <c r="F370" s="2">
        <f>F369+((F376-F364)/12)</f>
        <v>2181407.524536374</v>
      </c>
      <c r="G370" s="2">
        <f>G369+((G376-G364)/12)</f>
        <v>2135934.2421421106</v>
      </c>
      <c r="H370" s="1">
        <v>1</v>
      </c>
      <c r="J370" s="2">
        <f t="shared" si="36"/>
        <v>2228.300056017004</v>
      </c>
      <c r="K370" s="2">
        <f t="shared" si="37"/>
        <v>1816.7712933800649</v>
      </c>
      <c r="L370" s="2">
        <f t="shared" si="38"/>
        <v>1501.9241301869042</v>
      </c>
      <c r="M370" s="2">
        <f t="shared" si="39"/>
        <v>1755.301376786083</v>
      </c>
      <c r="N370" s="2">
        <f t="shared" si="40"/>
        <v>2590.1137228370644</v>
      </c>
    </row>
    <row r="371" spans="1:14" x14ac:dyDescent="0.25">
      <c r="A371" s="1">
        <v>2030</v>
      </c>
      <c r="B371" s="1">
        <v>2</v>
      </c>
      <c r="C371" s="2">
        <f>C370+((C376-C364)/12)</f>
        <v>2351210.2797538349</v>
      </c>
      <c r="D371" s="2">
        <f>D370+((D376-D364)/12)</f>
        <v>1755949.9738015849</v>
      </c>
      <c r="E371" s="2">
        <f>E370+((E376-E364)/12)</f>
        <v>2927584.677820534</v>
      </c>
      <c r="F371" s="2">
        <f>F370+((F376-F364)/12)</f>
        <v>2183162.8259131601</v>
      </c>
      <c r="G371" s="2">
        <f>G370+((G376-G364)/12)</f>
        <v>2138524.3558649477</v>
      </c>
      <c r="H371" s="1">
        <v>1</v>
      </c>
      <c r="J371" s="2">
        <f t="shared" si="36"/>
        <v>2228.300056017004</v>
      </c>
      <c r="K371" s="2">
        <f t="shared" si="37"/>
        <v>1816.7712933800649</v>
      </c>
      <c r="L371" s="2">
        <f t="shared" si="38"/>
        <v>1501.9241301869042</v>
      </c>
      <c r="M371" s="2">
        <f t="shared" si="39"/>
        <v>1755.301376786083</v>
      </c>
      <c r="N371" s="2">
        <f t="shared" si="40"/>
        <v>2590.1137228370644</v>
      </c>
    </row>
    <row r="372" spans="1:14" x14ac:dyDescent="0.25">
      <c r="A372" s="1">
        <v>2030</v>
      </c>
      <c r="B372" s="1">
        <v>3</v>
      </c>
      <c r="C372" s="2">
        <f>C371+((C376-C364)/12)</f>
        <v>2353438.5798098519</v>
      </c>
      <c r="D372" s="2">
        <f>D371+((D376-D364)/12)</f>
        <v>1757766.745094965</v>
      </c>
      <c r="E372" s="2">
        <f>E371+((E376-E364)/12)</f>
        <v>2929086.6019507209</v>
      </c>
      <c r="F372" s="2">
        <f>F371+((F376-F364)/12)</f>
        <v>2184918.1272899462</v>
      </c>
      <c r="G372" s="2">
        <f>G371+((G376-G364)/12)</f>
        <v>2141114.4695877847</v>
      </c>
      <c r="H372" s="1">
        <v>1</v>
      </c>
      <c r="J372" s="2">
        <f t="shared" si="36"/>
        <v>2228.300056017004</v>
      </c>
      <c r="K372" s="2">
        <f t="shared" si="37"/>
        <v>1816.7712933800649</v>
      </c>
      <c r="L372" s="2">
        <f t="shared" si="38"/>
        <v>1501.9241301869042</v>
      </c>
      <c r="M372" s="2">
        <f t="shared" si="39"/>
        <v>1755.301376786083</v>
      </c>
      <c r="N372" s="2">
        <f t="shared" si="40"/>
        <v>2590.1137228370644</v>
      </c>
    </row>
    <row r="373" spans="1:14" x14ac:dyDescent="0.25">
      <c r="A373" s="1">
        <v>2030</v>
      </c>
      <c r="B373" s="1">
        <v>4</v>
      </c>
      <c r="C373" s="2">
        <f>C372+((C376-C364)/12)</f>
        <v>2355666.8798658689</v>
      </c>
      <c r="D373" s="2">
        <f>D372+((D376-D364)/12)</f>
        <v>1759583.516388345</v>
      </c>
      <c r="E373" s="2">
        <f>E372+((E376-E364)/12)</f>
        <v>2930588.5260809078</v>
      </c>
      <c r="F373" s="2">
        <f>F372+((F376-F364)/12)</f>
        <v>2186673.4286667323</v>
      </c>
      <c r="G373" s="2">
        <f>G372+((G376-G364)/12)</f>
        <v>2143704.5833106218</v>
      </c>
      <c r="H373" s="1">
        <v>1</v>
      </c>
      <c r="J373" s="2">
        <f t="shared" si="36"/>
        <v>2228.300056017004</v>
      </c>
      <c r="K373" s="2">
        <f t="shared" si="37"/>
        <v>1816.7712933800649</v>
      </c>
      <c r="L373" s="2">
        <f t="shared" si="38"/>
        <v>1501.9241301869042</v>
      </c>
      <c r="M373" s="2">
        <f t="shared" si="39"/>
        <v>1755.301376786083</v>
      </c>
      <c r="N373" s="2">
        <f t="shared" si="40"/>
        <v>2590.1137228370644</v>
      </c>
    </row>
    <row r="374" spans="1:14" x14ac:dyDescent="0.25">
      <c r="A374" s="1">
        <v>2030</v>
      </c>
      <c r="B374" s="1">
        <v>5</v>
      </c>
      <c r="C374" s="2">
        <f>C373+((C376-C364)/12)</f>
        <v>2357895.179921886</v>
      </c>
      <c r="D374" s="2">
        <f>D373+((D376-D364)/12)</f>
        <v>1761400.2876817251</v>
      </c>
      <c r="E374" s="2">
        <f>E373+((E376-E364)/12)</f>
        <v>2932090.4502110947</v>
      </c>
      <c r="F374" s="2">
        <f>F373+((F376-F364)/12)</f>
        <v>2188428.7300435184</v>
      </c>
      <c r="G374" s="2">
        <f>G373+((G376-G364)/12)</f>
        <v>2146294.6970334589</v>
      </c>
      <c r="H374" s="1">
        <v>1</v>
      </c>
      <c r="J374" s="2">
        <f t="shared" si="36"/>
        <v>2228.300056017004</v>
      </c>
      <c r="K374" s="2">
        <f t="shared" si="37"/>
        <v>1816.7712933800649</v>
      </c>
      <c r="L374" s="2">
        <f t="shared" si="38"/>
        <v>1501.9241301869042</v>
      </c>
      <c r="M374" s="2">
        <f t="shared" si="39"/>
        <v>1755.301376786083</v>
      </c>
      <c r="N374" s="2">
        <f t="shared" si="40"/>
        <v>2590.1137228370644</v>
      </c>
    </row>
    <row r="375" spans="1:14" x14ac:dyDescent="0.25">
      <c r="A375" s="1">
        <v>2030</v>
      </c>
      <c r="B375" s="1">
        <v>6</v>
      </c>
      <c r="C375" s="2">
        <f>C374+((C376-C364)/12)</f>
        <v>2360123.479977903</v>
      </c>
      <c r="D375" s="2">
        <f>D374+((D376-D364)/12)</f>
        <v>1763217.0589751052</v>
      </c>
      <c r="E375" s="2">
        <f>E374+((E376-E364)/12)</f>
        <v>2933592.3743412816</v>
      </c>
      <c r="F375" s="2">
        <f>F374+((F376-F364)/12)</f>
        <v>2190184.0314203044</v>
      </c>
      <c r="G375" s="2">
        <f>G374+((G376-G364)/12)</f>
        <v>2148884.8107562959</v>
      </c>
      <c r="H375" s="1">
        <v>1</v>
      </c>
      <c r="J375" s="2">
        <f t="shared" si="36"/>
        <v>2228.300056017004</v>
      </c>
      <c r="K375" s="2">
        <f t="shared" si="37"/>
        <v>1816.7712933800649</v>
      </c>
      <c r="L375" s="2">
        <f t="shared" si="38"/>
        <v>1501.9241301869042</v>
      </c>
      <c r="M375" s="2">
        <f t="shared" si="39"/>
        <v>1755.301376786083</v>
      </c>
      <c r="N375" s="2">
        <f t="shared" si="40"/>
        <v>2590.1137228370644</v>
      </c>
    </row>
    <row r="376" spans="1:14" x14ac:dyDescent="0.25">
      <c r="A376" s="1">
        <v>2030</v>
      </c>
      <c r="B376" s="1">
        <v>7</v>
      </c>
      <c r="C376" s="2">
        <f>VLOOKUP($A376,'[2]FPL Pop'!$BZ:$CE,2,FALSE)</f>
        <v>2362351.7800339176</v>
      </c>
      <c r="D376" s="2">
        <f>VLOOKUP($A376,'[2]FPL Pop'!$BZ:$CE,3,FALSE)</f>
        <v>1765033.8302684852</v>
      </c>
      <c r="E376" s="2">
        <f>VLOOKUP($A376,'[2]FPL Pop'!$BZ:$CE,4,FALSE)</f>
        <v>2935094.2984714708</v>
      </c>
      <c r="F376" s="2">
        <f>VLOOKUP($A376,'[2]FPL Pop'!$BZ:$CE,5,FALSE)</f>
        <v>2191939.332797091</v>
      </c>
      <c r="G376" s="2">
        <f>VLOOKUP($A376,'[2]FPL Pop'!$BZ:$CE,6,FALSE)</f>
        <v>2151474.9244791344</v>
      </c>
      <c r="H376" s="1">
        <v>1</v>
      </c>
      <c r="J376" s="2">
        <f t="shared" si="36"/>
        <v>2228.3000560146756</v>
      </c>
      <c r="K376" s="2">
        <f t="shared" si="37"/>
        <v>1816.7712933800649</v>
      </c>
      <c r="L376" s="2">
        <f t="shared" si="38"/>
        <v>1501.9241301892325</v>
      </c>
      <c r="M376" s="2">
        <f t="shared" si="39"/>
        <v>1755.3013767865486</v>
      </c>
      <c r="N376" s="2">
        <f t="shared" si="40"/>
        <v>2590.1137228384614</v>
      </c>
    </row>
    <row r="377" spans="1:14" x14ac:dyDescent="0.25">
      <c r="A377" s="1">
        <v>2030</v>
      </c>
      <c r="B377" s="1">
        <v>8</v>
      </c>
      <c r="C377" s="2">
        <f>C376+((C388-C376)/12)</f>
        <v>2364584.7043694044</v>
      </c>
      <c r="D377" s="2">
        <f>D376+((D388-D376)/12)</f>
        <v>1766854.1039942612</v>
      </c>
      <c r="E377" s="2">
        <f>E376+((E388-E376)/12)</f>
        <v>2936565.5165943149</v>
      </c>
      <c r="F377" s="2">
        <f>F376+((F388-F376)/12)</f>
        <v>2193690.5649989187</v>
      </c>
      <c r="G377" s="2">
        <f>G376+((G388-G376)/12)</f>
        <v>2154090.1638816413</v>
      </c>
      <c r="H377" s="1">
        <v>1</v>
      </c>
      <c r="J377" s="2">
        <f t="shared" si="36"/>
        <v>2232.9243354867212</v>
      </c>
      <c r="K377" s="2">
        <f t="shared" si="37"/>
        <v>1820.2737257760018</v>
      </c>
      <c r="L377" s="2">
        <f t="shared" si="38"/>
        <v>1471.2181228441186</v>
      </c>
      <c r="M377" s="2">
        <f t="shared" si="39"/>
        <v>1751.23220182769</v>
      </c>
      <c r="N377" s="2">
        <f t="shared" si="40"/>
        <v>2615.2394025069661</v>
      </c>
    </row>
    <row r="378" spans="1:14" x14ac:dyDescent="0.25">
      <c r="A378" s="1">
        <v>2030</v>
      </c>
      <c r="B378" s="1">
        <v>9</v>
      </c>
      <c r="C378" s="2">
        <f>C377+((C388-C376)/12)</f>
        <v>2366817.6287048911</v>
      </c>
      <c r="D378" s="2">
        <f>D377+((D388-D376)/12)</f>
        <v>1768674.3777200372</v>
      </c>
      <c r="E378" s="2">
        <f>E377+((E388-E376)/12)</f>
        <v>2938036.7347171586</v>
      </c>
      <c r="F378" s="2">
        <f>F377+((F388-F376)/12)</f>
        <v>2195441.7972007464</v>
      </c>
      <c r="G378" s="2">
        <f>G377+((G388-G376)/12)</f>
        <v>2156705.4032841483</v>
      </c>
      <c r="H378" s="1">
        <v>1</v>
      </c>
      <c r="J378" s="2">
        <f t="shared" si="36"/>
        <v>2232.9243354867212</v>
      </c>
      <c r="K378" s="2">
        <f t="shared" si="37"/>
        <v>1820.2737257760018</v>
      </c>
      <c r="L378" s="2">
        <f t="shared" si="38"/>
        <v>1471.218122843653</v>
      </c>
      <c r="M378" s="2">
        <f t="shared" si="39"/>
        <v>1751.23220182769</v>
      </c>
      <c r="N378" s="2">
        <f t="shared" si="40"/>
        <v>2615.2394025069661</v>
      </c>
    </row>
    <row r="379" spans="1:14" x14ac:dyDescent="0.25">
      <c r="A379" s="1">
        <v>2030</v>
      </c>
      <c r="B379" s="1">
        <v>10</v>
      </c>
      <c r="C379" s="2">
        <f>C378+((C388-C376)/12)</f>
        <v>2369050.5530403778</v>
      </c>
      <c r="D379" s="2">
        <f>D378+((D388-D376)/12)</f>
        <v>1770494.6514458132</v>
      </c>
      <c r="E379" s="2">
        <f>E378+((E388-E376)/12)</f>
        <v>2939507.9528400023</v>
      </c>
      <c r="F379" s="2">
        <f>F378+((F388-F376)/12)</f>
        <v>2197193.0294025741</v>
      </c>
      <c r="G379" s="2">
        <f>G378+((G388-G376)/12)</f>
        <v>2159320.6426866553</v>
      </c>
      <c r="H379" s="1">
        <v>1</v>
      </c>
      <c r="J379" s="2">
        <f t="shared" si="36"/>
        <v>2232.9243354867212</v>
      </c>
      <c r="K379" s="2">
        <f t="shared" si="37"/>
        <v>1820.2737257760018</v>
      </c>
      <c r="L379" s="2">
        <f t="shared" si="38"/>
        <v>1471.218122843653</v>
      </c>
      <c r="M379" s="2">
        <f t="shared" si="39"/>
        <v>1751.23220182769</v>
      </c>
      <c r="N379" s="2">
        <f t="shared" si="40"/>
        <v>2615.2394025069661</v>
      </c>
    </row>
    <row r="380" spans="1:14" x14ac:dyDescent="0.25">
      <c r="A380" s="1">
        <v>2030</v>
      </c>
      <c r="B380" s="1">
        <v>11</v>
      </c>
      <c r="C380" s="2">
        <f>C379+((C388-C376)/12)</f>
        <v>2371283.4773758645</v>
      </c>
      <c r="D380" s="2">
        <f>D379+((D388-D376)/12)</f>
        <v>1772314.9251715892</v>
      </c>
      <c r="E380" s="2">
        <f>E379+((E388-E376)/12)</f>
        <v>2940979.1709628459</v>
      </c>
      <c r="F380" s="2">
        <f>F379+((F388-F376)/12)</f>
        <v>2198944.2616044017</v>
      </c>
      <c r="G380" s="2">
        <f>G379+((G388-G376)/12)</f>
        <v>2161935.8820891622</v>
      </c>
      <c r="H380" s="1">
        <v>1</v>
      </c>
      <c r="J380" s="2">
        <f t="shared" si="36"/>
        <v>2232.9243354867212</v>
      </c>
      <c r="K380" s="2">
        <f t="shared" si="37"/>
        <v>1820.2737257760018</v>
      </c>
      <c r="L380" s="2">
        <f t="shared" si="38"/>
        <v>1471.218122843653</v>
      </c>
      <c r="M380" s="2">
        <f t="shared" si="39"/>
        <v>1751.23220182769</v>
      </c>
      <c r="N380" s="2">
        <f t="shared" si="40"/>
        <v>2615.2394025069661</v>
      </c>
    </row>
    <row r="381" spans="1:14" x14ac:dyDescent="0.25">
      <c r="A381" s="1">
        <v>2030</v>
      </c>
      <c r="B381" s="1">
        <v>12</v>
      </c>
      <c r="C381" s="2">
        <f>C380+((C388-C376)/12)</f>
        <v>2373516.4017113512</v>
      </c>
      <c r="D381" s="2">
        <f>D380+((D388-D376)/12)</f>
        <v>1774135.1988973652</v>
      </c>
      <c r="E381" s="2">
        <f>E380+((E388-E376)/12)</f>
        <v>2942450.3890856896</v>
      </c>
      <c r="F381" s="2">
        <f>F380+((F388-F376)/12)</f>
        <v>2200695.4938062294</v>
      </c>
      <c r="G381" s="2">
        <f>G380+((G388-G376)/12)</f>
        <v>2164551.1214916692</v>
      </c>
      <c r="H381" s="1">
        <v>1</v>
      </c>
      <c r="J381" s="2">
        <f t="shared" si="36"/>
        <v>2232.9243354867212</v>
      </c>
      <c r="K381" s="2">
        <f t="shared" si="37"/>
        <v>1820.2737257760018</v>
      </c>
      <c r="L381" s="2">
        <f t="shared" si="38"/>
        <v>1471.218122843653</v>
      </c>
      <c r="M381" s="2">
        <f t="shared" si="39"/>
        <v>1751.23220182769</v>
      </c>
      <c r="N381" s="2">
        <f t="shared" si="40"/>
        <v>2615.2394025069661</v>
      </c>
    </row>
    <row r="382" spans="1:14" x14ac:dyDescent="0.25">
      <c r="A382" s="1">
        <f>A370+1</f>
        <v>2031</v>
      </c>
      <c r="B382" s="1">
        <v>1</v>
      </c>
      <c r="C382" s="2">
        <f>C381+((C388-C376)/12)</f>
        <v>2375749.326046838</v>
      </c>
      <c r="D382" s="2">
        <f>D381+((D388-D376)/12)</f>
        <v>1775955.4726231412</v>
      </c>
      <c r="E382" s="2">
        <f>E381+((E388-E376)/12)</f>
        <v>2943921.6072085332</v>
      </c>
      <c r="F382" s="2">
        <f>F381+((F388-F376)/12)</f>
        <v>2202446.7260080571</v>
      </c>
      <c r="G382" s="2">
        <f>G381+((G388-G376)/12)</f>
        <v>2167166.3608941762</v>
      </c>
      <c r="H382" s="1">
        <v>1</v>
      </c>
      <c r="J382" s="2">
        <f t="shared" si="36"/>
        <v>2232.9243354867212</v>
      </c>
      <c r="K382" s="2">
        <f t="shared" si="37"/>
        <v>1820.2737257760018</v>
      </c>
      <c r="L382" s="2">
        <f t="shared" si="38"/>
        <v>1471.218122843653</v>
      </c>
      <c r="M382" s="2">
        <f t="shared" si="39"/>
        <v>1751.23220182769</v>
      </c>
      <c r="N382" s="2">
        <f t="shared" si="40"/>
        <v>2615.2394025069661</v>
      </c>
    </row>
    <row r="383" spans="1:14" x14ac:dyDescent="0.25">
      <c r="A383" s="1">
        <f t="shared" ref="A383:A446" si="41">A371+1</f>
        <v>2031</v>
      </c>
      <c r="B383" s="1">
        <v>2</v>
      </c>
      <c r="C383" s="2">
        <f>C382+((C388-C376)/12)</f>
        <v>2377982.2503823247</v>
      </c>
      <c r="D383" s="2">
        <f>D382+((D388-D376)/12)</f>
        <v>1777775.7463489173</v>
      </c>
      <c r="E383" s="2">
        <f>E382+((E388-E376)/12)</f>
        <v>2945392.8253313769</v>
      </c>
      <c r="F383" s="2">
        <f>F382+((F388-F376)/12)</f>
        <v>2204197.9582098848</v>
      </c>
      <c r="G383" s="2">
        <f>G382+((G388-G376)/12)</f>
        <v>2169781.6002966831</v>
      </c>
      <c r="H383" s="1">
        <v>1</v>
      </c>
      <c r="J383" s="2">
        <f t="shared" si="36"/>
        <v>2232.9243354867212</v>
      </c>
      <c r="K383" s="2">
        <f t="shared" si="37"/>
        <v>1820.2737257760018</v>
      </c>
      <c r="L383" s="2">
        <f t="shared" si="38"/>
        <v>1471.218122843653</v>
      </c>
      <c r="M383" s="2">
        <f t="shared" si="39"/>
        <v>1751.23220182769</v>
      </c>
      <c r="N383" s="2">
        <f t="shared" si="40"/>
        <v>2615.2394025069661</v>
      </c>
    </row>
    <row r="384" spans="1:14" x14ac:dyDescent="0.25">
      <c r="A384" s="1">
        <f t="shared" si="41"/>
        <v>2031</v>
      </c>
      <c r="B384" s="1">
        <v>3</v>
      </c>
      <c r="C384" s="2">
        <f>C383+((C388-C376)/12)</f>
        <v>2380215.1747178114</v>
      </c>
      <c r="D384" s="2">
        <f>D383+((D388-D376)/12)</f>
        <v>1779596.0200746933</v>
      </c>
      <c r="E384" s="2">
        <f>E383+((E388-E376)/12)</f>
        <v>2946864.0434542205</v>
      </c>
      <c r="F384" s="2">
        <f>F383+((F388-F376)/12)</f>
        <v>2205949.1904117125</v>
      </c>
      <c r="G384" s="2">
        <f>G383+((G388-G376)/12)</f>
        <v>2172396.8396991901</v>
      </c>
      <c r="H384" s="1">
        <v>1</v>
      </c>
      <c r="J384" s="2">
        <f t="shared" si="36"/>
        <v>2232.9243354867212</v>
      </c>
      <c r="K384" s="2">
        <f t="shared" si="37"/>
        <v>1820.2737257760018</v>
      </c>
      <c r="L384" s="2">
        <f t="shared" si="38"/>
        <v>1471.218122843653</v>
      </c>
      <c r="M384" s="2">
        <f t="shared" si="39"/>
        <v>1751.23220182769</v>
      </c>
      <c r="N384" s="2">
        <f t="shared" si="40"/>
        <v>2615.2394025069661</v>
      </c>
    </row>
    <row r="385" spans="1:14" x14ac:dyDescent="0.25">
      <c r="A385" s="1">
        <f t="shared" si="41"/>
        <v>2031</v>
      </c>
      <c r="B385" s="1">
        <v>4</v>
      </c>
      <c r="C385" s="2">
        <f>C384+((C388-C376)/12)</f>
        <v>2382448.0990532981</v>
      </c>
      <c r="D385" s="2">
        <f>D384+((D388-D376)/12)</f>
        <v>1781416.2938004693</v>
      </c>
      <c r="E385" s="2">
        <f>E384+((E388-E376)/12)</f>
        <v>2948335.2615770642</v>
      </c>
      <c r="F385" s="2">
        <f>F384+((F388-F376)/12)</f>
        <v>2207700.4226135402</v>
      </c>
      <c r="G385" s="2">
        <f>G384+((G388-G376)/12)</f>
        <v>2175012.0791016971</v>
      </c>
      <c r="H385" s="1">
        <v>1</v>
      </c>
      <c r="J385" s="2">
        <f t="shared" si="36"/>
        <v>2232.9243354867212</v>
      </c>
      <c r="K385" s="2">
        <f t="shared" si="37"/>
        <v>1820.2737257760018</v>
      </c>
      <c r="L385" s="2">
        <f t="shared" si="38"/>
        <v>1471.218122843653</v>
      </c>
      <c r="M385" s="2">
        <f t="shared" si="39"/>
        <v>1751.23220182769</v>
      </c>
      <c r="N385" s="2">
        <f t="shared" si="40"/>
        <v>2615.2394025069661</v>
      </c>
    </row>
    <row r="386" spans="1:14" x14ac:dyDescent="0.25">
      <c r="A386" s="1">
        <f t="shared" si="41"/>
        <v>2031</v>
      </c>
      <c r="B386" s="1">
        <v>5</v>
      </c>
      <c r="C386" s="2">
        <f>C385+((C388-C376)/12)</f>
        <v>2384681.0233887848</v>
      </c>
      <c r="D386" s="2">
        <f>D385+((D388-D376)/12)</f>
        <v>1783236.5675262453</v>
      </c>
      <c r="E386" s="2">
        <f>E385+((E388-E376)/12)</f>
        <v>2949806.4796999078</v>
      </c>
      <c r="F386" s="2">
        <f>F385+((F388-F376)/12)</f>
        <v>2209451.6548153679</v>
      </c>
      <c r="G386" s="2">
        <f>G385+((G388-G376)/12)</f>
        <v>2177627.318504204</v>
      </c>
      <c r="H386" s="1">
        <v>1</v>
      </c>
      <c r="J386" s="2">
        <f t="shared" si="36"/>
        <v>2232.9243354867212</v>
      </c>
      <c r="K386" s="2">
        <f t="shared" si="37"/>
        <v>1820.2737257760018</v>
      </c>
      <c r="L386" s="2">
        <f t="shared" si="38"/>
        <v>1471.218122843653</v>
      </c>
      <c r="M386" s="2">
        <f t="shared" si="39"/>
        <v>1751.23220182769</v>
      </c>
      <c r="N386" s="2">
        <f t="shared" si="40"/>
        <v>2615.2394025069661</v>
      </c>
    </row>
    <row r="387" spans="1:14" x14ac:dyDescent="0.25">
      <c r="A387" s="1">
        <f t="shared" si="41"/>
        <v>2031</v>
      </c>
      <c r="B387" s="1">
        <v>6</v>
      </c>
      <c r="C387" s="2">
        <f>C386+((C388-C376)/12)</f>
        <v>2386913.9477242716</v>
      </c>
      <c r="D387" s="2">
        <f>D386+((D388-D376)/12)</f>
        <v>1785056.8412520213</v>
      </c>
      <c r="E387" s="2">
        <f>E386+((E388-E376)/12)</f>
        <v>2951277.6978227515</v>
      </c>
      <c r="F387" s="2">
        <f>F386+((F388-F376)/12)</f>
        <v>2211202.8870171956</v>
      </c>
      <c r="G387" s="2">
        <f>G386+((G388-G376)/12)</f>
        <v>2180242.557906711</v>
      </c>
      <c r="H387" s="1">
        <v>1</v>
      </c>
      <c r="J387" s="2">
        <f t="shared" si="36"/>
        <v>2232.9243354867212</v>
      </c>
      <c r="K387" s="2">
        <f t="shared" si="37"/>
        <v>1820.2737257760018</v>
      </c>
      <c r="L387" s="2">
        <f t="shared" si="38"/>
        <v>1471.218122843653</v>
      </c>
      <c r="M387" s="2">
        <f t="shared" si="39"/>
        <v>1751.23220182769</v>
      </c>
      <c r="N387" s="2">
        <f t="shared" si="40"/>
        <v>2615.2394025069661</v>
      </c>
    </row>
    <row r="388" spans="1:14" x14ac:dyDescent="0.25">
      <c r="A388" s="1">
        <f t="shared" si="41"/>
        <v>2031</v>
      </c>
      <c r="B388" s="1">
        <v>7</v>
      </c>
      <c r="C388" s="2">
        <f>VLOOKUP($A388,'[2]FPL Pop'!$BZ:$CE,2,FALSE)</f>
        <v>2389146.8720597597</v>
      </c>
      <c r="D388" s="2">
        <f>VLOOKUP($A388,'[2]FPL Pop'!$BZ:$CE,3,FALSE)</f>
        <v>1786877.1149777963</v>
      </c>
      <c r="E388" s="2">
        <f>VLOOKUP($A388,'[2]FPL Pop'!$BZ:$CE,4,FALSE)</f>
        <v>2952748.9159455975</v>
      </c>
      <c r="F388" s="2">
        <f>VLOOKUP($A388,'[2]FPL Pop'!$BZ:$CE,5,FALSE)</f>
        <v>2212954.1192190247</v>
      </c>
      <c r="G388" s="2">
        <f>VLOOKUP($A388,'[2]FPL Pop'!$BZ:$CE,6,FALSE)</f>
        <v>2182857.7973092189</v>
      </c>
      <c r="H388" s="1">
        <v>1</v>
      </c>
      <c r="J388" s="2">
        <f t="shared" si="36"/>
        <v>2232.9243354881182</v>
      </c>
      <c r="K388" s="2">
        <f t="shared" si="37"/>
        <v>1820.2737257750705</v>
      </c>
      <c r="L388" s="2">
        <f t="shared" si="38"/>
        <v>1471.2181228459813</v>
      </c>
      <c r="M388" s="2">
        <f t="shared" si="39"/>
        <v>1751.232201829087</v>
      </c>
      <c r="N388" s="2">
        <f t="shared" si="40"/>
        <v>2615.2394025078975</v>
      </c>
    </row>
    <row r="389" spans="1:14" x14ac:dyDescent="0.25">
      <c r="A389" s="1">
        <f t="shared" si="41"/>
        <v>2031</v>
      </c>
      <c r="B389" s="1">
        <v>8</v>
      </c>
      <c r="C389" s="2">
        <f>C388+((C400-C388)/12)</f>
        <v>2391382.7860745029</v>
      </c>
      <c r="D389" s="2">
        <f>D388+((D400-D388)/12)</f>
        <v>1788677.2166051848</v>
      </c>
      <c r="E389" s="2">
        <f>E388+((E400-E388)/12)</f>
        <v>2954191.7466178429</v>
      </c>
      <c r="F389" s="2">
        <f>F388+((F400-F388)/12)</f>
        <v>2214682.2791531417</v>
      </c>
      <c r="G389" s="2">
        <f>G388+((G400-G388)/12)</f>
        <v>2185506.2866615341</v>
      </c>
      <c r="H389" s="1">
        <v>1</v>
      </c>
      <c r="J389" s="2">
        <f t="shared" si="36"/>
        <v>2235.9140147431754</v>
      </c>
      <c r="K389" s="2">
        <f t="shared" si="37"/>
        <v>1800.1016273885034</v>
      </c>
      <c r="L389" s="2">
        <f t="shared" si="38"/>
        <v>1442.8306722454727</v>
      </c>
      <c r="M389" s="2">
        <f t="shared" si="39"/>
        <v>1728.1599341169931</v>
      </c>
      <c r="N389" s="2">
        <f t="shared" si="40"/>
        <v>2648.4893523151986</v>
      </c>
    </row>
    <row r="390" spans="1:14" x14ac:dyDescent="0.25">
      <c r="A390" s="1">
        <f t="shared" si="41"/>
        <v>2031</v>
      </c>
      <c r="B390" s="1">
        <v>9</v>
      </c>
      <c r="C390" s="2">
        <f>C389+((C400-C388)/12)</f>
        <v>2393618.700089246</v>
      </c>
      <c r="D390" s="2">
        <f>D389+((D400-D388)/12)</f>
        <v>1790477.3182325733</v>
      </c>
      <c r="E390" s="2">
        <f>E389+((E400-E388)/12)</f>
        <v>2955634.5772900884</v>
      </c>
      <c r="F390" s="2">
        <f>F389+((F400-F388)/12)</f>
        <v>2216410.4390872587</v>
      </c>
      <c r="G390" s="2">
        <f>G389+((G400-G388)/12)</f>
        <v>2188154.7760138493</v>
      </c>
      <c r="H390" s="1">
        <v>1</v>
      </c>
      <c r="J390" s="2">
        <f t="shared" si="36"/>
        <v>2235.9140147431754</v>
      </c>
      <c r="K390" s="2">
        <f t="shared" si="37"/>
        <v>1800.1016273885034</v>
      </c>
      <c r="L390" s="2">
        <f t="shared" si="38"/>
        <v>1442.8306722454727</v>
      </c>
      <c r="M390" s="2">
        <f t="shared" si="39"/>
        <v>1728.1599341169931</v>
      </c>
      <c r="N390" s="2">
        <f t="shared" si="40"/>
        <v>2648.4893523151986</v>
      </c>
    </row>
    <row r="391" spans="1:14" x14ac:dyDescent="0.25">
      <c r="A391" s="1">
        <f t="shared" si="41"/>
        <v>2031</v>
      </c>
      <c r="B391" s="1">
        <v>10</v>
      </c>
      <c r="C391" s="2">
        <f>C390+((C400-C388)/12)</f>
        <v>2395854.6141039892</v>
      </c>
      <c r="D391" s="2">
        <f>D390+((D400-D388)/12)</f>
        <v>1792277.4198599618</v>
      </c>
      <c r="E391" s="2">
        <f>E390+((E400-E388)/12)</f>
        <v>2957077.4079623339</v>
      </c>
      <c r="F391" s="2">
        <f>F390+((F400-F388)/12)</f>
        <v>2218138.5990213756</v>
      </c>
      <c r="G391" s="2">
        <f>G390+((G400-G388)/12)</f>
        <v>2190803.2653661645</v>
      </c>
      <c r="H391" s="1">
        <v>1</v>
      </c>
      <c r="J391" s="2">
        <f t="shared" si="36"/>
        <v>2235.9140147431754</v>
      </c>
      <c r="K391" s="2">
        <f t="shared" si="37"/>
        <v>1800.1016273885034</v>
      </c>
      <c r="L391" s="2">
        <f t="shared" si="38"/>
        <v>1442.8306722454727</v>
      </c>
      <c r="M391" s="2">
        <f t="shared" si="39"/>
        <v>1728.1599341169931</v>
      </c>
      <c r="N391" s="2">
        <f t="shared" si="40"/>
        <v>2648.4893523151986</v>
      </c>
    </row>
    <row r="392" spans="1:14" x14ac:dyDescent="0.25">
      <c r="A392" s="1">
        <f t="shared" si="41"/>
        <v>2031</v>
      </c>
      <c r="B392" s="1">
        <v>11</v>
      </c>
      <c r="C392" s="2">
        <f>C391+((C400-C388)/12)</f>
        <v>2398090.5281187324</v>
      </c>
      <c r="D392" s="2">
        <f>D391+((D400-D388)/12)</f>
        <v>1794077.5214873503</v>
      </c>
      <c r="E392" s="2">
        <f>E391+((E400-E388)/12)</f>
        <v>2958520.2386345793</v>
      </c>
      <c r="F392" s="2">
        <f>F391+((F400-F388)/12)</f>
        <v>2219866.7589554926</v>
      </c>
      <c r="G392" s="2">
        <f>G391+((G400-G388)/12)</f>
        <v>2193451.7547184797</v>
      </c>
      <c r="H392" s="1">
        <v>1</v>
      </c>
      <c r="J392" s="2">
        <f t="shared" si="36"/>
        <v>2235.9140147431754</v>
      </c>
      <c r="K392" s="2">
        <f t="shared" si="37"/>
        <v>1800.1016273885034</v>
      </c>
      <c r="L392" s="2">
        <f t="shared" si="38"/>
        <v>1442.8306722454727</v>
      </c>
      <c r="M392" s="2">
        <f t="shared" si="39"/>
        <v>1728.1599341169931</v>
      </c>
      <c r="N392" s="2">
        <f t="shared" si="40"/>
        <v>2648.4893523151986</v>
      </c>
    </row>
    <row r="393" spans="1:14" x14ac:dyDescent="0.25">
      <c r="A393" s="1">
        <f t="shared" si="41"/>
        <v>2031</v>
      </c>
      <c r="B393" s="1">
        <v>12</v>
      </c>
      <c r="C393" s="2">
        <f>C392+((C400-C388)/12)</f>
        <v>2400326.4421334756</v>
      </c>
      <c r="D393" s="2">
        <f>D392+((D400-D388)/12)</f>
        <v>1795877.6231147388</v>
      </c>
      <c r="E393" s="2">
        <f>E392+((E400-E388)/12)</f>
        <v>2959963.0693068248</v>
      </c>
      <c r="F393" s="2">
        <f>F392+((F400-F388)/12)</f>
        <v>2221594.9188896096</v>
      </c>
      <c r="G393" s="2">
        <f>G392+((G400-G388)/12)</f>
        <v>2196100.2440707949</v>
      </c>
      <c r="H393" s="1">
        <v>1</v>
      </c>
      <c r="J393" s="2">
        <f t="shared" si="36"/>
        <v>2235.9140147431754</v>
      </c>
      <c r="K393" s="2">
        <f t="shared" si="37"/>
        <v>1800.1016273885034</v>
      </c>
      <c r="L393" s="2">
        <f t="shared" si="38"/>
        <v>1442.8306722454727</v>
      </c>
      <c r="M393" s="2">
        <f t="shared" si="39"/>
        <v>1728.1599341169931</v>
      </c>
      <c r="N393" s="2">
        <f t="shared" si="40"/>
        <v>2648.4893523151986</v>
      </c>
    </row>
    <row r="394" spans="1:14" x14ac:dyDescent="0.25">
      <c r="A394" s="1">
        <f t="shared" si="41"/>
        <v>2032</v>
      </c>
      <c r="B394" s="1">
        <v>1</v>
      </c>
      <c r="C394" s="2">
        <f>C393+((C400-C388)/12)</f>
        <v>2402562.3561482187</v>
      </c>
      <c r="D394" s="2">
        <f>D393+((D400-D388)/12)</f>
        <v>1797677.7247421273</v>
      </c>
      <c r="E394" s="2">
        <f>E393+((E400-E388)/12)</f>
        <v>2961405.8999790703</v>
      </c>
      <c r="F394" s="2">
        <f>F393+((F400-F388)/12)</f>
        <v>2223323.0788237266</v>
      </c>
      <c r="G394" s="2">
        <f>G393+((G400-G388)/12)</f>
        <v>2198748.7334231101</v>
      </c>
      <c r="H394" s="1">
        <v>1</v>
      </c>
      <c r="J394" s="2">
        <f t="shared" si="36"/>
        <v>2235.9140147431754</v>
      </c>
      <c r="K394" s="2">
        <f t="shared" si="37"/>
        <v>1800.1016273885034</v>
      </c>
      <c r="L394" s="2">
        <f t="shared" si="38"/>
        <v>1442.8306722454727</v>
      </c>
      <c r="M394" s="2">
        <f t="shared" si="39"/>
        <v>1728.1599341169931</v>
      </c>
      <c r="N394" s="2">
        <f t="shared" si="40"/>
        <v>2648.4893523151986</v>
      </c>
    </row>
    <row r="395" spans="1:14" x14ac:dyDescent="0.25">
      <c r="A395" s="1">
        <f t="shared" si="41"/>
        <v>2032</v>
      </c>
      <c r="B395" s="1">
        <v>2</v>
      </c>
      <c r="C395" s="2">
        <f>C394+((C400-C388)/12)</f>
        <v>2404798.2701629619</v>
      </c>
      <c r="D395" s="2">
        <f>D394+((D400-D388)/12)</f>
        <v>1799477.8263695159</v>
      </c>
      <c r="E395" s="2">
        <f>E394+((E400-E388)/12)</f>
        <v>2962848.7306513158</v>
      </c>
      <c r="F395" s="2">
        <f>F394+((F400-F388)/12)</f>
        <v>2225051.2387578436</v>
      </c>
      <c r="G395" s="2">
        <f>G394+((G400-G388)/12)</f>
        <v>2201397.2227754253</v>
      </c>
      <c r="H395" s="1">
        <v>1</v>
      </c>
      <c r="J395" s="2">
        <f t="shared" si="36"/>
        <v>2235.9140147431754</v>
      </c>
      <c r="K395" s="2">
        <f t="shared" si="37"/>
        <v>1800.1016273885034</v>
      </c>
      <c r="L395" s="2">
        <f t="shared" si="38"/>
        <v>1442.8306722454727</v>
      </c>
      <c r="M395" s="2">
        <f t="shared" si="39"/>
        <v>1728.1599341169931</v>
      </c>
      <c r="N395" s="2">
        <f t="shared" si="40"/>
        <v>2648.4893523151986</v>
      </c>
    </row>
    <row r="396" spans="1:14" x14ac:dyDescent="0.25">
      <c r="A396" s="1">
        <f t="shared" si="41"/>
        <v>2032</v>
      </c>
      <c r="B396" s="1">
        <v>3</v>
      </c>
      <c r="C396" s="2">
        <f>C395+((C400-C388)/12)</f>
        <v>2407034.1841777051</v>
      </c>
      <c r="D396" s="2">
        <f>D395+((D400-D388)/12)</f>
        <v>1801277.9279969044</v>
      </c>
      <c r="E396" s="2">
        <f>E395+((E400-E388)/12)</f>
        <v>2964291.5613235612</v>
      </c>
      <c r="F396" s="2">
        <f>F395+((F400-F388)/12)</f>
        <v>2226779.3986919606</v>
      </c>
      <c r="G396" s="2">
        <f>G395+((G400-G388)/12)</f>
        <v>2204045.7121277405</v>
      </c>
      <c r="H396" s="1">
        <v>1</v>
      </c>
      <c r="J396" s="2">
        <f t="shared" si="36"/>
        <v>2235.9140147431754</v>
      </c>
      <c r="K396" s="2">
        <f t="shared" si="37"/>
        <v>1800.1016273885034</v>
      </c>
      <c r="L396" s="2">
        <f t="shared" si="38"/>
        <v>1442.8306722454727</v>
      </c>
      <c r="M396" s="2">
        <f t="shared" si="39"/>
        <v>1728.1599341169931</v>
      </c>
      <c r="N396" s="2">
        <f t="shared" si="40"/>
        <v>2648.4893523151986</v>
      </c>
    </row>
    <row r="397" spans="1:14" x14ac:dyDescent="0.25">
      <c r="A397" s="1">
        <f t="shared" si="41"/>
        <v>2032</v>
      </c>
      <c r="B397" s="1">
        <v>4</v>
      </c>
      <c r="C397" s="2">
        <f>C396+((C400-C388)/12)</f>
        <v>2409270.0981924483</v>
      </c>
      <c r="D397" s="2">
        <f>D396+((D400-D388)/12)</f>
        <v>1803078.0296242929</v>
      </c>
      <c r="E397" s="2">
        <f>E396+((E400-E388)/12)</f>
        <v>2965734.3919958067</v>
      </c>
      <c r="F397" s="2">
        <f>F396+((F400-F388)/12)</f>
        <v>2228507.5586260776</v>
      </c>
      <c r="G397" s="2">
        <f>G396+((G400-G388)/12)</f>
        <v>2206694.2014800557</v>
      </c>
      <c r="H397" s="1">
        <v>1</v>
      </c>
      <c r="J397" s="2">
        <f t="shared" si="36"/>
        <v>2235.9140147431754</v>
      </c>
      <c r="K397" s="2">
        <f t="shared" si="37"/>
        <v>1800.1016273885034</v>
      </c>
      <c r="L397" s="2">
        <f t="shared" si="38"/>
        <v>1442.8306722454727</v>
      </c>
      <c r="M397" s="2">
        <f t="shared" si="39"/>
        <v>1728.1599341169931</v>
      </c>
      <c r="N397" s="2">
        <f t="shared" si="40"/>
        <v>2648.4893523151986</v>
      </c>
    </row>
    <row r="398" spans="1:14" x14ac:dyDescent="0.25">
      <c r="A398" s="1">
        <f t="shared" si="41"/>
        <v>2032</v>
      </c>
      <c r="B398" s="1">
        <v>5</v>
      </c>
      <c r="C398" s="2">
        <f>C397+((C400-C388)/12)</f>
        <v>2411506.0122071914</v>
      </c>
      <c r="D398" s="2">
        <f>D397+((D400-D388)/12)</f>
        <v>1804878.1312516814</v>
      </c>
      <c r="E398" s="2">
        <f>E397+((E400-E388)/12)</f>
        <v>2967177.2226680522</v>
      </c>
      <c r="F398" s="2">
        <f>F397+((F400-F388)/12)</f>
        <v>2230235.7185601946</v>
      </c>
      <c r="G398" s="2">
        <f>G397+((G400-G388)/12)</f>
        <v>2209342.6908323709</v>
      </c>
      <c r="H398" s="1">
        <v>1</v>
      </c>
      <c r="J398" s="2">
        <f t="shared" si="36"/>
        <v>2235.9140147431754</v>
      </c>
      <c r="K398" s="2">
        <f t="shared" si="37"/>
        <v>1800.1016273885034</v>
      </c>
      <c r="L398" s="2">
        <f t="shared" si="38"/>
        <v>1442.8306722454727</v>
      </c>
      <c r="M398" s="2">
        <f t="shared" si="39"/>
        <v>1728.1599341169931</v>
      </c>
      <c r="N398" s="2">
        <f t="shared" si="40"/>
        <v>2648.4893523151986</v>
      </c>
    </row>
    <row r="399" spans="1:14" x14ac:dyDescent="0.25">
      <c r="A399" s="1">
        <f t="shared" si="41"/>
        <v>2032</v>
      </c>
      <c r="B399" s="1">
        <v>6</v>
      </c>
      <c r="C399" s="2">
        <f>C398+((C400-C388)/12)</f>
        <v>2413741.9262219346</v>
      </c>
      <c r="D399" s="2">
        <f>D398+((D400-D388)/12)</f>
        <v>1806678.2328790699</v>
      </c>
      <c r="E399" s="2">
        <f>E398+((E400-E388)/12)</f>
        <v>2968620.0533402977</v>
      </c>
      <c r="F399" s="2">
        <f>F398+((F400-F388)/12)</f>
        <v>2231963.8784943116</v>
      </c>
      <c r="G399" s="2">
        <f>G398+((G400-G388)/12)</f>
        <v>2211991.1801846861</v>
      </c>
      <c r="H399" s="1">
        <v>1</v>
      </c>
      <c r="J399" s="2">
        <f t="shared" si="36"/>
        <v>2235.9140147431754</v>
      </c>
      <c r="K399" s="2">
        <f t="shared" si="37"/>
        <v>1800.1016273885034</v>
      </c>
      <c r="L399" s="2">
        <f t="shared" si="38"/>
        <v>1442.8306722454727</v>
      </c>
      <c r="M399" s="2">
        <f t="shared" si="39"/>
        <v>1728.1599341169931</v>
      </c>
      <c r="N399" s="2">
        <f t="shared" si="40"/>
        <v>2648.4893523151986</v>
      </c>
    </row>
    <row r="400" spans="1:14" x14ac:dyDescent="0.25">
      <c r="A400" s="1">
        <f t="shared" si="41"/>
        <v>2032</v>
      </c>
      <c r="B400" s="1">
        <v>7</v>
      </c>
      <c r="C400" s="2">
        <f>VLOOKUP($A400,'[2]FPL Pop'!$BZ:$CE,2,FALSE)</f>
        <v>2415977.8402366769</v>
      </c>
      <c r="D400" s="2">
        <f>VLOOKUP($A400,'[2]FPL Pop'!$BZ:$CE,3,FALSE)</f>
        <v>1808478.3345064593</v>
      </c>
      <c r="E400" s="2">
        <f>VLOOKUP($A400,'[2]FPL Pop'!$BZ:$CE,4,FALSE)</f>
        <v>2970062.8840125445</v>
      </c>
      <c r="F400" s="2">
        <f>VLOOKUP($A400,'[2]FPL Pop'!$BZ:$CE,5,FALSE)</f>
        <v>2233692.0384284309</v>
      </c>
      <c r="G400" s="2">
        <f>VLOOKUP($A400,'[2]FPL Pop'!$BZ:$CE,6,FALSE)</f>
        <v>2214639.6695370032</v>
      </c>
      <c r="H400" s="1">
        <v>1</v>
      </c>
      <c r="J400" s="2">
        <f t="shared" si="36"/>
        <v>2235.914014742244</v>
      </c>
      <c r="K400" s="2">
        <f t="shared" si="37"/>
        <v>1800.1016273894347</v>
      </c>
      <c r="L400" s="2">
        <f t="shared" si="38"/>
        <v>1442.8306722468697</v>
      </c>
      <c r="M400" s="2">
        <f t="shared" si="39"/>
        <v>1728.1599341193214</v>
      </c>
      <c r="N400" s="2">
        <f t="shared" si="40"/>
        <v>2648.4893523170613</v>
      </c>
    </row>
    <row r="401" spans="1:14" x14ac:dyDescent="0.25">
      <c r="A401" s="1">
        <f t="shared" si="41"/>
        <v>2032</v>
      </c>
      <c r="B401" s="1">
        <v>8</v>
      </c>
      <c r="C401" s="2">
        <f>C400+((C412-C400)/12)</f>
        <v>2418255.5186494789</v>
      </c>
      <c r="D401" s="2">
        <f>D400+((D412-D400)/12)</f>
        <v>1810267.7961673392</v>
      </c>
      <c r="E401" s="2">
        <f>E400+((E412-E400)/12)</f>
        <v>2971474.5974095105</v>
      </c>
      <c r="F401" s="2">
        <f>F400+((F412-F400)/12)</f>
        <v>2235399.8860614314</v>
      </c>
      <c r="G401" s="2">
        <f>G400+((G412-G400)/12)</f>
        <v>2217308.8150027553</v>
      </c>
      <c r="H401" s="1">
        <v>1</v>
      </c>
      <c r="J401" s="2">
        <f t="shared" si="36"/>
        <v>2277.6784128020518</v>
      </c>
      <c r="K401" s="2">
        <f t="shared" si="37"/>
        <v>1789.461660879897</v>
      </c>
      <c r="L401" s="2">
        <f t="shared" si="38"/>
        <v>1411.7133969659917</v>
      </c>
      <c r="M401" s="2">
        <f t="shared" si="39"/>
        <v>1707.8476330004632</v>
      </c>
      <c r="N401" s="2">
        <f t="shared" si="40"/>
        <v>2669.1454657521099</v>
      </c>
    </row>
    <row r="402" spans="1:14" x14ac:dyDescent="0.25">
      <c r="A402" s="1">
        <f t="shared" si="41"/>
        <v>2032</v>
      </c>
      <c r="B402" s="1">
        <v>9</v>
      </c>
      <c r="C402" s="2">
        <f>C401+((C412-C400)/12)</f>
        <v>2420533.197062281</v>
      </c>
      <c r="D402" s="2">
        <f>D401+((D412-D400)/12)</f>
        <v>1812057.2578282191</v>
      </c>
      <c r="E402" s="2">
        <f>E401+((E412-E400)/12)</f>
        <v>2972886.3108064765</v>
      </c>
      <c r="F402" s="2">
        <f>F401+((F412-F400)/12)</f>
        <v>2237107.7336944318</v>
      </c>
      <c r="G402" s="2">
        <f>G401+((G412-G400)/12)</f>
        <v>2219977.9604685074</v>
      </c>
      <c r="H402" s="1">
        <v>1</v>
      </c>
      <c r="J402" s="2">
        <f t="shared" si="36"/>
        <v>2277.6784128020518</v>
      </c>
      <c r="K402" s="2">
        <f t="shared" si="37"/>
        <v>1789.461660879897</v>
      </c>
      <c r="L402" s="2">
        <f t="shared" si="38"/>
        <v>1411.7133969659917</v>
      </c>
      <c r="M402" s="2">
        <f t="shared" si="39"/>
        <v>1707.8476330004632</v>
      </c>
      <c r="N402" s="2">
        <f t="shared" si="40"/>
        <v>2669.1454657521099</v>
      </c>
    </row>
    <row r="403" spans="1:14" x14ac:dyDescent="0.25">
      <c r="A403" s="1">
        <f t="shared" si="41"/>
        <v>2032</v>
      </c>
      <c r="B403" s="1">
        <v>10</v>
      </c>
      <c r="C403" s="2">
        <f>C402+((C412-C400)/12)</f>
        <v>2422810.875475083</v>
      </c>
      <c r="D403" s="2">
        <f>D402+((D412-D400)/12)</f>
        <v>1813846.719489099</v>
      </c>
      <c r="E403" s="2">
        <f>E402+((E412-E400)/12)</f>
        <v>2974298.0242034425</v>
      </c>
      <c r="F403" s="2">
        <f>F402+((F412-F400)/12)</f>
        <v>2238815.5813274323</v>
      </c>
      <c r="G403" s="2">
        <f>G402+((G412-G400)/12)</f>
        <v>2222647.1059342595</v>
      </c>
      <c r="H403" s="1">
        <v>1</v>
      </c>
      <c r="J403" s="2">
        <f t="shared" si="36"/>
        <v>2277.6784128020518</v>
      </c>
      <c r="K403" s="2">
        <f t="shared" si="37"/>
        <v>1789.461660879897</v>
      </c>
      <c r="L403" s="2">
        <f t="shared" si="38"/>
        <v>1411.7133969659917</v>
      </c>
      <c r="M403" s="2">
        <f t="shared" si="39"/>
        <v>1707.8476330004632</v>
      </c>
      <c r="N403" s="2">
        <f t="shared" si="40"/>
        <v>2669.1454657521099</v>
      </c>
    </row>
    <row r="404" spans="1:14" x14ac:dyDescent="0.25">
      <c r="A404" s="1">
        <f t="shared" si="41"/>
        <v>2032</v>
      </c>
      <c r="B404" s="1">
        <v>11</v>
      </c>
      <c r="C404" s="2">
        <f>C403+((C412-C400)/12)</f>
        <v>2425088.5538878851</v>
      </c>
      <c r="D404" s="2">
        <f>D403+((D412-D400)/12)</f>
        <v>1815636.1811499789</v>
      </c>
      <c r="E404" s="2">
        <f>E403+((E412-E400)/12)</f>
        <v>2975709.7376004085</v>
      </c>
      <c r="F404" s="2">
        <f>F403+((F412-F400)/12)</f>
        <v>2240523.4289604328</v>
      </c>
      <c r="G404" s="2">
        <f>G403+((G412-G400)/12)</f>
        <v>2225316.2514000116</v>
      </c>
      <c r="H404" s="1">
        <v>1</v>
      </c>
      <c r="J404" s="2">
        <f t="shared" si="36"/>
        <v>2277.6784128020518</v>
      </c>
      <c r="K404" s="2">
        <f t="shared" si="37"/>
        <v>1789.461660879897</v>
      </c>
      <c r="L404" s="2">
        <f t="shared" si="38"/>
        <v>1411.7133969659917</v>
      </c>
      <c r="M404" s="2">
        <f t="shared" si="39"/>
        <v>1707.8476330004632</v>
      </c>
      <c r="N404" s="2">
        <f t="shared" si="40"/>
        <v>2669.1454657521099</v>
      </c>
    </row>
    <row r="405" spans="1:14" x14ac:dyDescent="0.25">
      <c r="A405" s="1">
        <f t="shared" si="41"/>
        <v>2032</v>
      </c>
      <c r="B405" s="1">
        <v>12</v>
      </c>
      <c r="C405" s="2">
        <f>C404+((C412-C400)/12)</f>
        <v>2427366.2323006871</v>
      </c>
      <c r="D405" s="2">
        <f>D404+((D412-D400)/12)</f>
        <v>1817425.6428108588</v>
      </c>
      <c r="E405" s="2">
        <f>E404+((E412-E400)/12)</f>
        <v>2977121.4509973745</v>
      </c>
      <c r="F405" s="2">
        <f>F404+((F412-F400)/12)</f>
        <v>2242231.2765934332</v>
      </c>
      <c r="G405" s="2">
        <f>G404+((G412-G400)/12)</f>
        <v>2227985.3968657637</v>
      </c>
      <c r="H405" s="1">
        <v>1</v>
      </c>
      <c r="J405" s="2">
        <f t="shared" si="36"/>
        <v>2277.6784128020518</v>
      </c>
      <c r="K405" s="2">
        <f t="shared" si="37"/>
        <v>1789.461660879897</v>
      </c>
      <c r="L405" s="2">
        <f t="shared" si="38"/>
        <v>1411.7133969659917</v>
      </c>
      <c r="M405" s="2">
        <f t="shared" si="39"/>
        <v>1707.8476330004632</v>
      </c>
      <c r="N405" s="2">
        <f t="shared" si="40"/>
        <v>2669.1454657521099</v>
      </c>
    </row>
    <row r="406" spans="1:14" x14ac:dyDescent="0.25">
      <c r="A406" s="1">
        <f t="shared" si="41"/>
        <v>2033</v>
      </c>
      <c r="B406" s="1">
        <v>1</v>
      </c>
      <c r="C406" s="2">
        <f>C405+((C412-C400)/12)</f>
        <v>2429643.9107134892</v>
      </c>
      <c r="D406" s="2">
        <f>D405+((D412-D400)/12)</f>
        <v>1819215.1044717387</v>
      </c>
      <c r="E406" s="2">
        <f>E405+((E412-E400)/12)</f>
        <v>2978533.1643943405</v>
      </c>
      <c r="F406" s="2">
        <f>F405+((F412-F400)/12)</f>
        <v>2243939.1242264337</v>
      </c>
      <c r="G406" s="2">
        <f>G405+((G412-G400)/12)</f>
        <v>2230654.5423315158</v>
      </c>
      <c r="H406" s="1">
        <v>1</v>
      </c>
      <c r="J406" s="2">
        <f t="shared" si="36"/>
        <v>2277.6784128020518</v>
      </c>
      <c r="K406" s="2">
        <f t="shared" si="37"/>
        <v>1789.461660879897</v>
      </c>
      <c r="L406" s="2">
        <f t="shared" si="38"/>
        <v>1411.7133969659917</v>
      </c>
      <c r="M406" s="2">
        <f t="shared" si="39"/>
        <v>1707.8476330004632</v>
      </c>
      <c r="N406" s="2">
        <f t="shared" si="40"/>
        <v>2669.1454657521099</v>
      </c>
    </row>
    <row r="407" spans="1:14" x14ac:dyDescent="0.25">
      <c r="A407" s="1">
        <f t="shared" si="41"/>
        <v>2033</v>
      </c>
      <c r="B407" s="1">
        <v>2</v>
      </c>
      <c r="C407" s="2">
        <f>C406+((C412-C400)/12)</f>
        <v>2431921.5891262912</v>
      </c>
      <c r="D407" s="2">
        <f>D406+((D412-D400)/12)</f>
        <v>1821004.5661326186</v>
      </c>
      <c r="E407" s="2">
        <f>E406+((E412-E400)/12)</f>
        <v>2979944.8777913065</v>
      </c>
      <c r="F407" s="2">
        <f>F406+((F412-F400)/12)</f>
        <v>2245646.9718594342</v>
      </c>
      <c r="G407" s="2">
        <f>G406+((G412-G400)/12)</f>
        <v>2233323.6877972679</v>
      </c>
      <c r="H407" s="1">
        <v>1</v>
      </c>
      <c r="J407" s="2">
        <f t="shared" si="36"/>
        <v>2277.6784128020518</v>
      </c>
      <c r="K407" s="2">
        <f t="shared" si="37"/>
        <v>1789.461660879897</v>
      </c>
      <c r="L407" s="2">
        <f t="shared" si="38"/>
        <v>1411.7133969659917</v>
      </c>
      <c r="M407" s="2">
        <f t="shared" si="39"/>
        <v>1707.8476330004632</v>
      </c>
      <c r="N407" s="2">
        <f t="shared" si="40"/>
        <v>2669.1454657521099</v>
      </c>
    </row>
    <row r="408" spans="1:14" x14ac:dyDescent="0.25">
      <c r="A408" s="1">
        <f t="shared" si="41"/>
        <v>2033</v>
      </c>
      <c r="B408" s="1">
        <v>3</v>
      </c>
      <c r="C408" s="2">
        <f>C407+((C412-C400)/12)</f>
        <v>2434199.2675390933</v>
      </c>
      <c r="D408" s="2">
        <f>D407+((D412-D400)/12)</f>
        <v>1822794.0277934985</v>
      </c>
      <c r="E408" s="2">
        <f>E407+((E412-E400)/12)</f>
        <v>2981356.5911882725</v>
      </c>
      <c r="F408" s="2">
        <f>F407+((F412-F400)/12)</f>
        <v>2247354.8194924346</v>
      </c>
      <c r="G408" s="2">
        <f>G407+((G412-G400)/12)</f>
        <v>2235992.83326302</v>
      </c>
      <c r="H408" s="1">
        <v>1</v>
      </c>
      <c r="J408" s="2">
        <f t="shared" si="36"/>
        <v>2277.6784128020518</v>
      </c>
      <c r="K408" s="2">
        <f t="shared" si="37"/>
        <v>1789.461660879897</v>
      </c>
      <c r="L408" s="2">
        <f t="shared" si="38"/>
        <v>1411.7133969659917</v>
      </c>
      <c r="M408" s="2">
        <f t="shared" si="39"/>
        <v>1707.8476330004632</v>
      </c>
      <c r="N408" s="2">
        <f t="shared" si="40"/>
        <v>2669.1454657521099</v>
      </c>
    </row>
    <row r="409" spans="1:14" x14ac:dyDescent="0.25">
      <c r="A409" s="1">
        <f t="shared" si="41"/>
        <v>2033</v>
      </c>
      <c r="B409" s="1">
        <v>4</v>
      </c>
      <c r="C409" s="2">
        <f>C408+((C412-C400)/12)</f>
        <v>2436476.9459518953</v>
      </c>
      <c r="D409" s="2">
        <f>D408+((D412-D400)/12)</f>
        <v>1824583.4894543784</v>
      </c>
      <c r="E409" s="2">
        <f>E408+((E412-E400)/12)</f>
        <v>2982768.3045852385</v>
      </c>
      <c r="F409" s="2">
        <f>F408+((F412-F400)/12)</f>
        <v>2249062.6671254351</v>
      </c>
      <c r="G409" s="2">
        <f>G408+((G412-G400)/12)</f>
        <v>2238661.9787287721</v>
      </c>
      <c r="H409" s="1">
        <v>1</v>
      </c>
      <c r="J409" s="2">
        <f t="shared" si="36"/>
        <v>2277.6784128020518</v>
      </c>
      <c r="K409" s="2">
        <f t="shared" si="37"/>
        <v>1789.461660879897</v>
      </c>
      <c r="L409" s="2">
        <f t="shared" si="38"/>
        <v>1411.7133969659917</v>
      </c>
      <c r="M409" s="2">
        <f t="shared" si="39"/>
        <v>1707.8476330004632</v>
      </c>
      <c r="N409" s="2">
        <f t="shared" si="40"/>
        <v>2669.1454657521099</v>
      </c>
    </row>
    <row r="410" spans="1:14" x14ac:dyDescent="0.25">
      <c r="A410" s="1">
        <f t="shared" si="41"/>
        <v>2033</v>
      </c>
      <c r="B410" s="1">
        <v>5</v>
      </c>
      <c r="C410" s="2">
        <f>C409+((C412-C400)/12)</f>
        <v>2438754.6243646974</v>
      </c>
      <c r="D410" s="2">
        <f>D409+((D412-D400)/12)</f>
        <v>1826372.9511152583</v>
      </c>
      <c r="E410" s="2">
        <f>E409+((E412-E400)/12)</f>
        <v>2984180.0179822044</v>
      </c>
      <c r="F410" s="2">
        <f>F409+((F412-F400)/12)</f>
        <v>2250770.5147584355</v>
      </c>
      <c r="G410" s="2">
        <f>G409+((G412-G400)/12)</f>
        <v>2241331.1241945243</v>
      </c>
      <c r="H410" s="1">
        <v>1</v>
      </c>
      <c r="J410" s="2">
        <f t="shared" si="36"/>
        <v>2277.6784128020518</v>
      </c>
      <c r="K410" s="2">
        <f t="shared" si="37"/>
        <v>1789.461660879897</v>
      </c>
      <c r="L410" s="2">
        <f t="shared" si="38"/>
        <v>1411.7133969659917</v>
      </c>
      <c r="M410" s="2">
        <f t="shared" si="39"/>
        <v>1707.8476330004632</v>
      </c>
      <c r="N410" s="2">
        <f t="shared" si="40"/>
        <v>2669.1454657521099</v>
      </c>
    </row>
    <row r="411" spans="1:14" x14ac:dyDescent="0.25">
      <c r="A411" s="1">
        <f t="shared" si="41"/>
        <v>2033</v>
      </c>
      <c r="B411" s="1">
        <v>6</v>
      </c>
      <c r="C411" s="2">
        <f>C410+((C412-C400)/12)</f>
        <v>2441032.3027774994</v>
      </c>
      <c r="D411" s="2">
        <f>D410+((D412-D400)/12)</f>
        <v>1828162.4127761382</v>
      </c>
      <c r="E411" s="2">
        <f>E410+((E412-E400)/12)</f>
        <v>2985591.7313791704</v>
      </c>
      <c r="F411" s="2">
        <f>F410+((F412-F400)/12)</f>
        <v>2252478.362391436</v>
      </c>
      <c r="G411" s="2">
        <f>G410+((G412-G400)/12)</f>
        <v>2244000.2696602764</v>
      </c>
      <c r="H411" s="1">
        <v>1</v>
      </c>
      <c r="J411" s="2">
        <f t="shared" si="36"/>
        <v>2277.6784128020518</v>
      </c>
      <c r="K411" s="2">
        <f t="shared" si="37"/>
        <v>1789.461660879897</v>
      </c>
      <c r="L411" s="2">
        <f t="shared" si="38"/>
        <v>1411.7133969659917</v>
      </c>
      <c r="M411" s="2">
        <f t="shared" si="39"/>
        <v>1707.8476330004632</v>
      </c>
      <c r="N411" s="2">
        <f t="shared" si="40"/>
        <v>2669.1454657521099</v>
      </c>
    </row>
    <row r="412" spans="1:14" x14ac:dyDescent="0.25">
      <c r="A412" s="1">
        <f t="shared" si="41"/>
        <v>2033</v>
      </c>
      <c r="B412" s="1">
        <v>7</v>
      </c>
      <c r="C412" s="2">
        <f>VLOOKUP($A412,'[2]FPL Pop'!$BZ:$CE,2,FALSE)</f>
        <v>2443309.9811903024</v>
      </c>
      <c r="D412" s="2">
        <f>VLOOKUP($A412,'[2]FPL Pop'!$BZ:$CE,3,FALSE)</f>
        <v>1829951.8744370181</v>
      </c>
      <c r="E412" s="2">
        <f>VLOOKUP($A412,'[2]FPL Pop'!$BZ:$CE,4,FALSE)</f>
        <v>2987003.4447761355</v>
      </c>
      <c r="F412" s="2">
        <f>VLOOKUP($A412,'[2]FPL Pop'!$BZ:$CE,5,FALSE)</f>
        <v>2254186.2100244346</v>
      </c>
      <c r="G412" s="2">
        <f>VLOOKUP($A412,'[2]FPL Pop'!$BZ:$CE,6,FALSE)</f>
        <v>2246669.4151260271</v>
      </c>
      <c r="H412" s="1">
        <v>1</v>
      </c>
      <c r="J412" s="2">
        <f t="shared" si="36"/>
        <v>2277.6784128029831</v>
      </c>
      <c r="K412" s="2">
        <f t="shared" si="37"/>
        <v>1789.461660879897</v>
      </c>
      <c r="L412" s="2">
        <f t="shared" si="38"/>
        <v>1411.7133969650604</v>
      </c>
      <c r="M412" s="2">
        <f t="shared" si="39"/>
        <v>1707.8476329986006</v>
      </c>
      <c r="N412" s="2">
        <f t="shared" si="40"/>
        <v>2669.1454657507129</v>
      </c>
    </row>
    <row r="413" spans="1:14" x14ac:dyDescent="0.25">
      <c r="A413" s="1">
        <f t="shared" si="41"/>
        <v>2033</v>
      </c>
      <c r="B413" s="1">
        <v>8</v>
      </c>
      <c r="C413" s="2">
        <f>C412+((C424-C412)/12)</f>
        <v>2445606.4942694479</v>
      </c>
      <c r="D413" s="2">
        <f>D412+((D424-D412)/12)</f>
        <v>1831685.9778180984</v>
      </c>
      <c r="E413" s="2">
        <f>E412+((E424-E412)/12)</f>
        <v>2988387.4940832648</v>
      </c>
      <c r="F413" s="2">
        <f>F412+((F424-F412)/12)</f>
        <v>2255882.9425432929</v>
      </c>
      <c r="G413" s="2">
        <f>G412+((G424-G412)/12)</f>
        <v>2249365.5564080263</v>
      </c>
      <c r="H413" s="1">
        <v>1</v>
      </c>
      <c r="J413" s="2">
        <f t="shared" ref="J413:J448" si="42">C413-C412</f>
        <v>2296.5130791454576</v>
      </c>
      <c r="K413" s="2">
        <f t="shared" ref="K413:K448" si="43">D413-D412</f>
        <v>1734.1033810803201</v>
      </c>
      <c r="L413" s="2">
        <f t="shared" ref="L413:L448" si="44">E413-E412</f>
        <v>1384.0493071293458</v>
      </c>
      <c r="M413" s="2">
        <f t="shared" ref="M413:M448" si="45">F413-F412</f>
        <v>1696.7325188582763</v>
      </c>
      <c r="N413" s="2">
        <f t="shared" ref="N413:N448" si="46">G413-G412</f>
        <v>2696.141281999182</v>
      </c>
    </row>
    <row r="414" spans="1:14" x14ac:dyDescent="0.25">
      <c r="A414" s="1">
        <f t="shared" si="41"/>
        <v>2033</v>
      </c>
      <c r="B414" s="1">
        <v>9</v>
      </c>
      <c r="C414" s="2">
        <f>C413+((C424-C412)/12)</f>
        <v>2447903.0073485933</v>
      </c>
      <c r="D414" s="2">
        <f>D413+((D424-D412)/12)</f>
        <v>1833420.0811991787</v>
      </c>
      <c r="E414" s="2">
        <f>E413+((E424-E412)/12)</f>
        <v>2989771.5433903942</v>
      </c>
      <c r="F414" s="2">
        <f>F413+((F424-F412)/12)</f>
        <v>2257579.6750621512</v>
      </c>
      <c r="G414" s="2">
        <f>G413+((G424-G412)/12)</f>
        <v>2252061.6976900254</v>
      </c>
      <c r="H414" s="1">
        <v>1</v>
      </c>
      <c r="J414" s="2">
        <f t="shared" si="42"/>
        <v>2296.5130791454576</v>
      </c>
      <c r="K414" s="2">
        <f t="shared" si="43"/>
        <v>1734.1033810803201</v>
      </c>
      <c r="L414" s="2">
        <f t="shared" si="44"/>
        <v>1384.0493071293458</v>
      </c>
      <c r="M414" s="2">
        <f t="shared" si="45"/>
        <v>1696.7325188582763</v>
      </c>
      <c r="N414" s="2">
        <f t="shared" si="46"/>
        <v>2696.141281999182</v>
      </c>
    </row>
    <row r="415" spans="1:14" x14ac:dyDescent="0.25">
      <c r="A415" s="1">
        <f t="shared" si="41"/>
        <v>2033</v>
      </c>
      <c r="B415" s="1">
        <v>10</v>
      </c>
      <c r="C415" s="2">
        <f>C414+((C424-C412)/12)</f>
        <v>2450199.5204277388</v>
      </c>
      <c r="D415" s="2">
        <f>D414+((D424-D412)/12)</f>
        <v>1835154.184580259</v>
      </c>
      <c r="E415" s="2">
        <f>E414+((E424-E412)/12)</f>
        <v>2991155.5926975235</v>
      </c>
      <c r="F415" s="2">
        <f>F414+((F424-F412)/12)</f>
        <v>2259276.4075810094</v>
      </c>
      <c r="G415" s="2">
        <f>G414+((G424-G412)/12)</f>
        <v>2254757.8389720246</v>
      </c>
      <c r="H415" s="1">
        <v>1</v>
      </c>
      <c r="J415" s="2">
        <f t="shared" si="42"/>
        <v>2296.5130791454576</v>
      </c>
      <c r="K415" s="2">
        <f t="shared" si="43"/>
        <v>1734.1033810803201</v>
      </c>
      <c r="L415" s="2">
        <f t="shared" si="44"/>
        <v>1384.0493071293458</v>
      </c>
      <c r="M415" s="2">
        <f t="shared" si="45"/>
        <v>1696.7325188582763</v>
      </c>
      <c r="N415" s="2">
        <f t="shared" si="46"/>
        <v>2696.141281999182</v>
      </c>
    </row>
    <row r="416" spans="1:14" x14ac:dyDescent="0.25">
      <c r="A416" s="1">
        <f t="shared" si="41"/>
        <v>2033</v>
      </c>
      <c r="B416" s="1">
        <v>11</v>
      </c>
      <c r="C416" s="2">
        <f>C415+((C424-C412)/12)</f>
        <v>2452496.0335068842</v>
      </c>
      <c r="D416" s="2">
        <f>D415+((D424-D412)/12)</f>
        <v>1836888.2879613393</v>
      </c>
      <c r="E416" s="2">
        <f>E415+((E424-E412)/12)</f>
        <v>2992539.6420046529</v>
      </c>
      <c r="F416" s="2">
        <f>F415+((F424-F412)/12)</f>
        <v>2260973.1400998677</v>
      </c>
      <c r="G416" s="2">
        <f>G415+((G424-G412)/12)</f>
        <v>2257453.9802540238</v>
      </c>
      <c r="H416" s="1">
        <v>1</v>
      </c>
      <c r="J416" s="2">
        <f t="shared" si="42"/>
        <v>2296.5130791454576</v>
      </c>
      <c r="K416" s="2">
        <f t="shared" si="43"/>
        <v>1734.1033810803201</v>
      </c>
      <c r="L416" s="2">
        <f t="shared" si="44"/>
        <v>1384.0493071293458</v>
      </c>
      <c r="M416" s="2">
        <f t="shared" si="45"/>
        <v>1696.7325188582763</v>
      </c>
      <c r="N416" s="2">
        <f t="shared" si="46"/>
        <v>2696.141281999182</v>
      </c>
    </row>
    <row r="417" spans="1:17" x14ac:dyDescent="0.25">
      <c r="A417" s="1">
        <f t="shared" si="41"/>
        <v>2033</v>
      </c>
      <c r="B417" s="1">
        <v>12</v>
      </c>
      <c r="C417" s="2">
        <f>C416+((C424-C412)/12)</f>
        <v>2454792.5465860297</v>
      </c>
      <c r="D417" s="2">
        <f>D416+((D424-D412)/12)</f>
        <v>1838622.3913424197</v>
      </c>
      <c r="E417" s="2">
        <f>E416+((E424-E412)/12)</f>
        <v>2993923.6913117822</v>
      </c>
      <c r="F417" s="2">
        <f>F416+((F424-F412)/12)</f>
        <v>2262669.872618726</v>
      </c>
      <c r="G417" s="2">
        <f>G416+((G424-G412)/12)</f>
        <v>2260150.121536023</v>
      </c>
      <c r="H417" s="1">
        <v>1</v>
      </c>
      <c r="J417" s="2">
        <f t="shared" si="42"/>
        <v>2296.5130791454576</v>
      </c>
      <c r="K417" s="2">
        <f t="shared" si="43"/>
        <v>1734.1033810803201</v>
      </c>
      <c r="L417" s="2">
        <f t="shared" si="44"/>
        <v>1384.0493071293458</v>
      </c>
      <c r="M417" s="2">
        <f t="shared" si="45"/>
        <v>1696.7325188582763</v>
      </c>
      <c r="N417" s="2">
        <f t="shared" si="46"/>
        <v>2696.141281999182</v>
      </c>
    </row>
    <row r="418" spans="1:17" x14ac:dyDescent="0.25">
      <c r="A418" s="1">
        <f t="shared" si="41"/>
        <v>2034</v>
      </c>
      <c r="B418" s="1">
        <v>1</v>
      </c>
      <c r="C418" s="2">
        <f>C417+((C424-C412)/12)</f>
        <v>2457089.0596651752</v>
      </c>
      <c r="D418" s="2">
        <f>D417+((D424-D412)/12)</f>
        <v>1840356.4947235</v>
      </c>
      <c r="E418" s="2">
        <f>E417+((E424-E412)/12)</f>
        <v>2995307.7406189116</v>
      </c>
      <c r="F418" s="2">
        <f>F417+((F424-F412)/12)</f>
        <v>2264366.6051375843</v>
      </c>
      <c r="G418" s="2">
        <f>G417+((G424-G412)/12)</f>
        <v>2262846.2628180222</v>
      </c>
      <c r="H418" s="1">
        <v>1</v>
      </c>
      <c r="J418" s="2">
        <f t="shared" si="42"/>
        <v>2296.5130791454576</v>
      </c>
      <c r="K418" s="2">
        <f t="shared" si="43"/>
        <v>1734.1033810803201</v>
      </c>
      <c r="L418" s="2">
        <f t="shared" si="44"/>
        <v>1384.0493071293458</v>
      </c>
      <c r="M418" s="2">
        <f t="shared" si="45"/>
        <v>1696.7325188582763</v>
      </c>
      <c r="N418" s="2">
        <f t="shared" si="46"/>
        <v>2696.141281999182</v>
      </c>
    </row>
    <row r="419" spans="1:17" x14ac:dyDescent="0.25">
      <c r="A419" s="1">
        <f t="shared" si="41"/>
        <v>2034</v>
      </c>
      <c r="B419" s="1">
        <v>2</v>
      </c>
      <c r="C419" s="2">
        <f>C418+((C424-C412)/12)</f>
        <v>2459385.5727443206</v>
      </c>
      <c r="D419" s="2">
        <f>D418+((D424-D412)/12)</f>
        <v>1842090.5981045803</v>
      </c>
      <c r="E419" s="2">
        <f>E418+((E424-E412)/12)</f>
        <v>2996691.7899260409</v>
      </c>
      <c r="F419" s="2">
        <f>F418+((F424-F412)/12)</f>
        <v>2266063.3376564425</v>
      </c>
      <c r="G419" s="2">
        <f>G418+((G424-G412)/12)</f>
        <v>2265542.4041000213</v>
      </c>
      <c r="H419" s="1">
        <v>1</v>
      </c>
      <c r="J419" s="2">
        <f t="shared" si="42"/>
        <v>2296.5130791454576</v>
      </c>
      <c r="K419" s="2">
        <f t="shared" si="43"/>
        <v>1734.1033810803201</v>
      </c>
      <c r="L419" s="2">
        <f t="shared" si="44"/>
        <v>1384.0493071293458</v>
      </c>
      <c r="M419" s="2">
        <f t="shared" si="45"/>
        <v>1696.7325188582763</v>
      </c>
      <c r="N419" s="2">
        <f t="shared" si="46"/>
        <v>2696.141281999182</v>
      </c>
    </row>
    <row r="420" spans="1:17" x14ac:dyDescent="0.25">
      <c r="A420" s="1">
        <f t="shared" si="41"/>
        <v>2034</v>
      </c>
      <c r="B420" s="1">
        <v>3</v>
      </c>
      <c r="C420" s="2">
        <f>C419+((C424-C412)/12)</f>
        <v>2461682.0858234661</v>
      </c>
      <c r="D420" s="2">
        <f>D419+((D424-D412)/12)</f>
        <v>1843824.7014856606</v>
      </c>
      <c r="E420" s="2">
        <f>E419+((E424-E412)/12)</f>
        <v>2998075.8392331703</v>
      </c>
      <c r="F420" s="2">
        <f>F419+((F424-F412)/12)</f>
        <v>2267760.0701753008</v>
      </c>
      <c r="G420" s="2">
        <f>G419+((G424-G412)/12)</f>
        <v>2268238.5453820205</v>
      </c>
      <c r="H420" s="1">
        <v>1</v>
      </c>
      <c r="J420" s="2">
        <f t="shared" si="42"/>
        <v>2296.5130791454576</v>
      </c>
      <c r="K420" s="2">
        <f t="shared" si="43"/>
        <v>1734.1033810803201</v>
      </c>
      <c r="L420" s="2">
        <f t="shared" si="44"/>
        <v>1384.0493071293458</v>
      </c>
      <c r="M420" s="2">
        <f t="shared" si="45"/>
        <v>1696.7325188582763</v>
      </c>
      <c r="N420" s="2">
        <f t="shared" si="46"/>
        <v>2696.141281999182</v>
      </c>
    </row>
    <row r="421" spans="1:17" x14ac:dyDescent="0.25">
      <c r="A421" s="1">
        <f t="shared" si="41"/>
        <v>2034</v>
      </c>
      <c r="B421" s="1">
        <v>4</v>
      </c>
      <c r="C421" s="2">
        <f>C420+((C424-C412)/12)</f>
        <v>2463978.5989026115</v>
      </c>
      <c r="D421" s="2">
        <f>D420+((D424-D412)/12)</f>
        <v>1845558.8048667409</v>
      </c>
      <c r="E421" s="2">
        <f>E420+((E424-E412)/12)</f>
        <v>2999459.8885402996</v>
      </c>
      <c r="F421" s="2">
        <f>F420+((F424-F412)/12)</f>
        <v>2269456.8026941591</v>
      </c>
      <c r="G421" s="2">
        <f>G420+((G424-G412)/12)</f>
        <v>2270934.6866640197</v>
      </c>
      <c r="H421" s="1">
        <v>1</v>
      </c>
      <c r="J421" s="2">
        <f t="shared" si="42"/>
        <v>2296.5130791454576</v>
      </c>
      <c r="K421" s="2">
        <f t="shared" si="43"/>
        <v>1734.1033810803201</v>
      </c>
      <c r="L421" s="2">
        <f t="shared" si="44"/>
        <v>1384.0493071293458</v>
      </c>
      <c r="M421" s="2">
        <f t="shared" si="45"/>
        <v>1696.7325188582763</v>
      </c>
      <c r="N421" s="2">
        <f t="shared" si="46"/>
        <v>2696.141281999182</v>
      </c>
      <c r="Q421" s="14"/>
    </row>
    <row r="422" spans="1:17" x14ac:dyDescent="0.25">
      <c r="A422" s="1">
        <f t="shared" si="41"/>
        <v>2034</v>
      </c>
      <c r="B422" s="1">
        <v>5</v>
      </c>
      <c r="C422" s="2">
        <f>C421+((C424-C412)/12)</f>
        <v>2466275.111981757</v>
      </c>
      <c r="D422" s="2">
        <f>D421+((D424-D412)/12)</f>
        <v>1847292.9082478213</v>
      </c>
      <c r="E422" s="2">
        <f>E421+((E424-E412)/12)</f>
        <v>3000843.937847429</v>
      </c>
      <c r="F422" s="2">
        <f>F421+((F424-F412)/12)</f>
        <v>2271153.5352130174</v>
      </c>
      <c r="G422" s="2">
        <f>G421+((G424-G412)/12)</f>
        <v>2273630.8279460189</v>
      </c>
      <c r="H422" s="1">
        <v>1</v>
      </c>
      <c r="J422" s="2">
        <f t="shared" si="42"/>
        <v>2296.5130791454576</v>
      </c>
      <c r="K422" s="2">
        <f t="shared" si="43"/>
        <v>1734.1033810803201</v>
      </c>
      <c r="L422" s="2">
        <f t="shared" si="44"/>
        <v>1384.0493071293458</v>
      </c>
      <c r="M422" s="2">
        <f t="shared" si="45"/>
        <v>1696.7325188582763</v>
      </c>
      <c r="N422" s="2">
        <f t="shared" si="46"/>
        <v>2696.141281999182</v>
      </c>
    </row>
    <row r="423" spans="1:17" x14ac:dyDescent="0.25">
      <c r="A423" s="1">
        <f t="shared" si="41"/>
        <v>2034</v>
      </c>
      <c r="B423" s="1">
        <v>6</v>
      </c>
      <c r="C423" s="2">
        <f>C422+((C424-C412)/12)</f>
        <v>2468571.6250609024</v>
      </c>
      <c r="D423" s="2">
        <f>D422+((D424-D412)/12)</f>
        <v>1849027.0116289016</v>
      </c>
      <c r="E423" s="2">
        <f>E422+((E424-E412)/12)</f>
        <v>3002227.9871545583</v>
      </c>
      <c r="F423" s="2">
        <f>F422+((F424-F412)/12)</f>
        <v>2272850.2677318756</v>
      </c>
      <c r="G423" s="2">
        <f>G422+((G424-G412)/12)</f>
        <v>2276326.9692280181</v>
      </c>
      <c r="H423" s="1">
        <v>1</v>
      </c>
      <c r="J423" s="2">
        <f t="shared" si="42"/>
        <v>2296.5130791454576</v>
      </c>
      <c r="K423" s="2">
        <f t="shared" si="43"/>
        <v>1734.1033810803201</v>
      </c>
      <c r="L423" s="2">
        <f t="shared" si="44"/>
        <v>1384.0493071293458</v>
      </c>
      <c r="M423" s="2">
        <f t="shared" si="45"/>
        <v>1696.7325188582763</v>
      </c>
      <c r="N423" s="2">
        <f t="shared" si="46"/>
        <v>2696.141281999182</v>
      </c>
    </row>
    <row r="424" spans="1:17" x14ac:dyDescent="0.25">
      <c r="A424" s="1">
        <f t="shared" si="41"/>
        <v>2034</v>
      </c>
      <c r="B424" s="1">
        <v>7</v>
      </c>
      <c r="C424" s="2">
        <f>VLOOKUP($A424,'[2]FPL Pop'!$BZ:$CE,2,FALSE)</f>
        <v>2470868.1381400456</v>
      </c>
      <c r="D424" s="2">
        <f>VLOOKUP($A424,'[2]FPL Pop'!$BZ:$CE,3,FALSE)</f>
        <v>1850761.1150099807</v>
      </c>
      <c r="E424" s="2">
        <f>VLOOKUP($A424,'[2]FPL Pop'!$BZ:$CE,4,FALSE)</f>
        <v>3003612.0364616886</v>
      </c>
      <c r="F424" s="2">
        <f>VLOOKUP($A424,'[2]FPL Pop'!$BZ:$CE,5,FALSE)</f>
        <v>2274547.0002507335</v>
      </c>
      <c r="G424" s="2">
        <f>VLOOKUP($A424,'[2]FPL Pop'!$BZ:$CE,6,FALSE)</f>
        <v>2279023.1105100168</v>
      </c>
      <c r="H424" s="1">
        <v>1</v>
      </c>
      <c r="J424" s="2">
        <f t="shared" si="42"/>
        <v>2296.5130791431293</v>
      </c>
      <c r="K424" s="2">
        <f t="shared" si="43"/>
        <v>1734.103381079156</v>
      </c>
      <c r="L424" s="2">
        <f t="shared" si="44"/>
        <v>1384.0493071302772</v>
      </c>
      <c r="M424" s="2">
        <f t="shared" si="45"/>
        <v>1696.7325188578106</v>
      </c>
      <c r="N424" s="2">
        <f t="shared" si="46"/>
        <v>2696.1412819987163</v>
      </c>
    </row>
    <row r="425" spans="1:17" x14ac:dyDescent="0.25">
      <c r="A425" s="1">
        <f t="shared" si="41"/>
        <v>2034</v>
      </c>
      <c r="B425" s="1">
        <v>8</v>
      </c>
      <c r="C425" s="2">
        <f>C424+((C436-C424)/12)</f>
        <v>2473177.9331950904</v>
      </c>
      <c r="D425" s="2">
        <f>D424+((D436-D424)/12)</f>
        <v>1852445.4289747863</v>
      </c>
      <c r="E425" s="2">
        <f>E424+((E436-E424)/12)</f>
        <v>3004967.1899947561</v>
      </c>
      <c r="F425" s="2">
        <f>F424+((F436-F424)/12)</f>
        <v>2276231.5726329284</v>
      </c>
      <c r="G425" s="2">
        <f>G424+((G436-G424)/12)</f>
        <v>2281773.6927254852</v>
      </c>
      <c r="H425" s="1">
        <v>1</v>
      </c>
      <c r="J425" s="2">
        <f t="shared" si="42"/>
        <v>2309.7950550448149</v>
      </c>
      <c r="K425" s="2">
        <f t="shared" si="43"/>
        <v>1684.3139648055658</v>
      </c>
      <c r="L425" s="2">
        <f t="shared" si="44"/>
        <v>1355.1535330675542</v>
      </c>
      <c r="M425" s="2">
        <f t="shared" si="45"/>
        <v>1684.5723821949214</v>
      </c>
      <c r="N425" s="2">
        <f t="shared" si="46"/>
        <v>2750.5822154683992</v>
      </c>
    </row>
    <row r="426" spans="1:17" x14ac:dyDescent="0.25">
      <c r="A426" s="1">
        <f t="shared" si="41"/>
        <v>2034</v>
      </c>
      <c r="B426" s="1">
        <v>9</v>
      </c>
      <c r="C426" s="2">
        <f>C425+((C436-C424)/12)</f>
        <v>2475487.7282501352</v>
      </c>
      <c r="D426" s="2">
        <f>D425+((D436-D424)/12)</f>
        <v>1854129.7429395919</v>
      </c>
      <c r="E426" s="2">
        <f>E425+((E436-E424)/12)</f>
        <v>3006322.3435278237</v>
      </c>
      <c r="F426" s="2">
        <f>F425+((F436-F424)/12)</f>
        <v>2277916.1450151233</v>
      </c>
      <c r="G426" s="2">
        <f>G425+((G436-G424)/12)</f>
        <v>2284524.2749409536</v>
      </c>
      <c r="H426" s="1">
        <v>1</v>
      </c>
      <c r="J426" s="2">
        <f t="shared" si="42"/>
        <v>2309.7950550448149</v>
      </c>
      <c r="K426" s="2">
        <f t="shared" si="43"/>
        <v>1684.3139648055658</v>
      </c>
      <c r="L426" s="2">
        <f t="shared" si="44"/>
        <v>1355.1535330675542</v>
      </c>
      <c r="M426" s="2">
        <f t="shared" si="45"/>
        <v>1684.5723821949214</v>
      </c>
      <c r="N426" s="2">
        <f t="shared" si="46"/>
        <v>2750.5822154683992</v>
      </c>
    </row>
    <row r="427" spans="1:17" x14ac:dyDescent="0.25">
      <c r="A427" s="1">
        <f t="shared" si="41"/>
        <v>2034</v>
      </c>
      <c r="B427" s="1">
        <v>10</v>
      </c>
      <c r="C427" s="2">
        <f>C426+((C436-C424)/12)</f>
        <v>2477797.52330518</v>
      </c>
      <c r="D427" s="2">
        <f>D426+((D436-D424)/12)</f>
        <v>1855814.0569043974</v>
      </c>
      <c r="E427" s="2">
        <f>E426+((E436-E424)/12)</f>
        <v>3007677.4970608912</v>
      </c>
      <c r="F427" s="2">
        <f>F426+((F436-F424)/12)</f>
        <v>2279600.7173973182</v>
      </c>
      <c r="G427" s="2">
        <f>G426+((G436-G424)/12)</f>
        <v>2287274.857156422</v>
      </c>
      <c r="H427" s="1">
        <v>1</v>
      </c>
      <c r="J427" s="2">
        <f t="shared" si="42"/>
        <v>2309.7950550448149</v>
      </c>
      <c r="K427" s="2">
        <f t="shared" si="43"/>
        <v>1684.3139648055658</v>
      </c>
      <c r="L427" s="2">
        <f t="shared" si="44"/>
        <v>1355.1535330675542</v>
      </c>
      <c r="M427" s="2">
        <f t="shared" si="45"/>
        <v>1684.5723821949214</v>
      </c>
      <c r="N427" s="2">
        <f t="shared" si="46"/>
        <v>2750.5822154683992</v>
      </c>
    </row>
    <row r="428" spans="1:17" x14ac:dyDescent="0.25">
      <c r="A428" s="1">
        <f t="shared" si="41"/>
        <v>2034</v>
      </c>
      <c r="B428" s="1">
        <v>11</v>
      </c>
      <c r="C428" s="2">
        <f>C427+((C436-C424)/12)</f>
        <v>2480107.3183602248</v>
      </c>
      <c r="D428" s="2">
        <f>D427+((D436-D424)/12)</f>
        <v>1857498.370869203</v>
      </c>
      <c r="E428" s="2">
        <f>E427+((E436-E424)/12)</f>
        <v>3009032.6505939588</v>
      </c>
      <c r="F428" s="2">
        <f>F427+((F436-F424)/12)</f>
        <v>2281285.2897795131</v>
      </c>
      <c r="G428" s="2">
        <f>G427+((G436-G424)/12)</f>
        <v>2290025.4393718904</v>
      </c>
      <c r="H428" s="1">
        <v>1</v>
      </c>
      <c r="J428" s="2">
        <f t="shared" si="42"/>
        <v>2309.7950550448149</v>
      </c>
      <c r="K428" s="2">
        <f t="shared" si="43"/>
        <v>1684.3139648055658</v>
      </c>
      <c r="L428" s="2">
        <f t="shared" si="44"/>
        <v>1355.1535330675542</v>
      </c>
      <c r="M428" s="2">
        <f t="shared" si="45"/>
        <v>1684.5723821949214</v>
      </c>
      <c r="N428" s="2">
        <f t="shared" si="46"/>
        <v>2750.5822154683992</v>
      </c>
    </row>
    <row r="429" spans="1:17" x14ac:dyDescent="0.25">
      <c r="A429" s="1">
        <f t="shared" si="41"/>
        <v>2034</v>
      </c>
      <c r="B429" s="1">
        <v>12</v>
      </c>
      <c r="C429" s="2">
        <f>C428+((C436-C424)/12)</f>
        <v>2482417.1134152696</v>
      </c>
      <c r="D429" s="2">
        <f>D428+((D436-D424)/12)</f>
        <v>1859182.6848340086</v>
      </c>
      <c r="E429" s="2">
        <f>E428+((E436-E424)/12)</f>
        <v>3010387.8041270263</v>
      </c>
      <c r="F429" s="2">
        <f>F428+((F436-F424)/12)</f>
        <v>2282969.8621617081</v>
      </c>
      <c r="G429" s="2">
        <f>G428+((G436-G424)/12)</f>
        <v>2292776.0215873588</v>
      </c>
      <c r="H429" s="1">
        <v>1</v>
      </c>
      <c r="J429" s="2">
        <f t="shared" si="42"/>
        <v>2309.7950550448149</v>
      </c>
      <c r="K429" s="2">
        <f t="shared" si="43"/>
        <v>1684.3139648055658</v>
      </c>
      <c r="L429" s="2">
        <f t="shared" si="44"/>
        <v>1355.1535330675542</v>
      </c>
      <c r="M429" s="2">
        <f t="shared" si="45"/>
        <v>1684.5723821949214</v>
      </c>
      <c r="N429" s="2">
        <f t="shared" si="46"/>
        <v>2750.5822154683992</v>
      </c>
    </row>
    <row r="430" spans="1:17" x14ac:dyDescent="0.25">
      <c r="A430" s="1">
        <f t="shared" si="41"/>
        <v>2035</v>
      </c>
      <c r="B430" s="1">
        <v>1</v>
      </c>
      <c r="C430" s="2">
        <f>C429+((C436-C424)/12)</f>
        <v>2484726.9084703145</v>
      </c>
      <c r="D430" s="2">
        <f>D429+((D436-D424)/12)</f>
        <v>1860866.9987988141</v>
      </c>
      <c r="E430" s="2">
        <f>E429+((E436-E424)/12)</f>
        <v>3011742.9576600939</v>
      </c>
      <c r="F430" s="2">
        <f>F429+((F436-F424)/12)</f>
        <v>2284654.434543903</v>
      </c>
      <c r="G430" s="2">
        <f>G429+((G436-G424)/12)</f>
        <v>2295526.6038028272</v>
      </c>
      <c r="H430" s="1">
        <v>1</v>
      </c>
      <c r="J430" s="2">
        <f t="shared" si="42"/>
        <v>2309.7950550448149</v>
      </c>
      <c r="K430" s="2">
        <f t="shared" si="43"/>
        <v>1684.3139648055658</v>
      </c>
      <c r="L430" s="2">
        <f t="shared" si="44"/>
        <v>1355.1535330675542</v>
      </c>
      <c r="M430" s="2">
        <f t="shared" si="45"/>
        <v>1684.5723821949214</v>
      </c>
      <c r="N430" s="2">
        <f t="shared" si="46"/>
        <v>2750.5822154683992</v>
      </c>
    </row>
    <row r="431" spans="1:17" x14ac:dyDescent="0.25">
      <c r="A431" s="1">
        <f t="shared" si="41"/>
        <v>2035</v>
      </c>
      <c r="B431" s="1">
        <v>2</v>
      </c>
      <c r="C431" s="2">
        <f>C430+((C436-C424)/12)</f>
        <v>2487036.7035253593</v>
      </c>
      <c r="D431" s="2">
        <f>D430+((D436-D424)/12)</f>
        <v>1862551.3127636197</v>
      </c>
      <c r="E431" s="2">
        <f>E430+((E436-E424)/12)</f>
        <v>3013098.1111931615</v>
      </c>
      <c r="F431" s="2">
        <f>F430+((F436-F424)/12)</f>
        <v>2286339.0069260979</v>
      </c>
      <c r="G431" s="2">
        <f>G430+((G436-G424)/12)</f>
        <v>2298277.1860182956</v>
      </c>
      <c r="H431" s="1">
        <v>1</v>
      </c>
      <c r="J431" s="2">
        <f t="shared" si="42"/>
        <v>2309.7950550448149</v>
      </c>
      <c r="K431" s="2">
        <f t="shared" si="43"/>
        <v>1684.3139648055658</v>
      </c>
      <c r="L431" s="2">
        <f t="shared" si="44"/>
        <v>1355.1535330675542</v>
      </c>
      <c r="M431" s="2">
        <f t="shared" si="45"/>
        <v>1684.5723821949214</v>
      </c>
      <c r="N431" s="2">
        <f t="shared" si="46"/>
        <v>2750.5822154683992</v>
      </c>
    </row>
    <row r="432" spans="1:17" x14ac:dyDescent="0.25">
      <c r="A432" s="1">
        <f t="shared" si="41"/>
        <v>2035</v>
      </c>
      <c r="B432" s="1">
        <v>3</v>
      </c>
      <c r="C432" s="2">
        <f>C431+((C436-C424)/12)</f>
        <v>2489346.4985804041</v>
      </c>
      <c r="D432" s="2">
        <f>D431+((D436-D424)/12)</f>
        <v>1864235.6267284253</v>
      </c>
      <c r="E432" s="2">
        <f>E431+((E436-E424)/12)</f>
        <v>3014453.264726229</v>
      </c>
      <c r="F432" s="2">
        <f>F431+((F436-F424)/12)</f>
        <v>2288023.5793082928</v>
      </c>
      <c r="G432" s="2">
        <f>G431+((G436-G424)/12)</f>
        <v>2301027.768233764</v>
      </c>
      <c r="H432" s="1">
        <v>1</v>
      </c>
      <c r="J432" s="2">
        <f t="shared" si="42"/>
        <v>2309.7950550448149</v>
      </c>
      <c r="K432" s="2">
        <f t="shared" si="43"/>
        <v>1684.3139648055658</v>
      </c>
      <c r="L432" s="2">
        <f t="shared" si="44"/>
        <v>1355.1535330675542</v>
      </c>
      <c r="M432" s="2">
        <f t="shared" si="45"/>
        <v>1684.5723821949214</v>
      </c>
      <c r="N432" s="2">
        <f t="shared" si="46"/>
        <v>2750.5822154683992</v>
      </c>
    </row>
    <row r="433" spans="1:14" x14ac:dyDescent="0.25">
      <c r="A433" s="1">
        <f t="shared" si="41"/>
        <v>2035</v>
      </c>
      <c r="B433" s="1">
        <v>4</v>
      </c>
      <c r="C433" s="2">
        <f>C432+((C436-C424)/12)</f>
        <v>2491656.2936354489</v>
      </c>
      <c r="D433" s="2">
        <f>D432+((D436-D424)/12)</f>
        <v>1865919.9406932308</v>
      </c>
      <c r="E433" s="2">
        <f>E432+((E436-E424)/12)</f>
        <v>3015808.4182592966</v>
      </c>
      <c r="F433" s="2">
        <f>F432+((F436-F424)/12)</f>
        <v>2289708.1516904877</v>
      </c>
      <c r="G433" s="2">
        <f>G432+((G436-G424)/12)</f>
        <v>2303778.3504492324</v>
      </c>
      <c r="H433" s="1">
        <v>1</v>
      </c>
      <c r="J433" s="2">
        <f t="shared" si="42"/>
        <v>2309.7950550448149</v>
      </c>
      <c r="K433" s="2">
        <f t="shared" si="43"/>
        <v>1684.3139648055658</v>
      </c>
      <c r="L433" s="2">
        <f t="shared" si="44"/>
        <v>1355.1535330675542</v>
      </c>
      <c r="M433" s="2">
        <f t="shared" si="45"/>
        <v>1684.5723821949214</v>
      </c>
      <c r="N433" s="2">
        <f t="shared" si="46"/>
        <v>2750.5822154683992</v>
      </c>
    </row>
    <row r="434" spans="1:14" x14ac:dyDescent="0.25">
      <c r="A434" s="1">
        <f t="shared" si="41"/>
        <v>2035</v>
      </c>
      <c r="B434" s="1">
        <v>5</v>
      </c>
      <c r="C434" s="2">
        <f>C433+((C436-C424)/12)</f>
        <v>2493966.0886904937</v>
      </c>
      <c r="D434" s="2">
        <f>D433+((D436-D424)/12)</f>
        <v>1867604.2546580364</v>
      </c>
      <c r="E434" s="2">
        <f>E433+((E436-E424)/12)</f>
        <v>3017163.5717923641</v>
      </c>
      <c r="F434" s="2">
        <f>F433+((F436-F424)/12)</f>
        <v>2291392.7240726827</v>
      </c>
      <c r="G434" s="2">
        <f>G433+((G436-G424)/12)</f>
        <v>2306528.9326647008</v>
      </c>
      <c r="H434" s="1">
        <v>1</v>
      </c>
      <c r="J434" s="2">
        <f t="shared" si="42"/>
        <v>2309.7950550448149</v>
      </c>
      <c r="K434" s="2">
        <f t="shared" si="43"/>
        <v>1684.3139648055658</v>
      </c>
      <c r="L434" s="2">
        <f t="shared" si="44"/>
        <v>1355.1535330675542</v>
      </c>
      <c r="M434" s="2">
        <f t="shared" si="45"/>
        <v>1684.5723821949214</v>
      </c>
      <c r="N434" s="2">
        <f t="shared" si="46"/>
        <v>2750.5822154683992</v>
      </c>
    </row>
    <row r="435" spans="1:14" x14ac:dyDescent="0.25">
      <c r="A435" s="1">
        <f t="shared" si="41"/>
        <v>2035</v>
      </c>
      <c r="B435" s="1">
        <v>6</v>
      </c>
      <c r="C435" s="2">
        <f>C434+((C436-C424)/12)</f>
        <v>2496275.8837455385</v>
      </c>
      <c r="D435" s="2">
        <f>D434+((D436-D424)/12)</f>
        <v>1869288.568622842</v>
      </c>
      <c r="E435" s="2">
        <f>E434+((E436-E424)/12)</f>
        <v>3018518.7253254317</v>
      </c>
      <c r="F435" s="2">
        <f>F434+((F436-F424)/12)</f>
        <v>2293077.2964548776</v>
      </c>
      <c r="G435" s="2">
        <f>G434+((G436-G424)/12)</f>
        <v>2309279.5148801692</v>
      </c>
      <c r="H435" s="1">
        <v>1</v>
      </c>
      <c r="J435" s="2">
        <f t="shared" si="42"/>
        <v>2309.7950550448149</v>
      </c>
      <c r="K435" s="2">
        <f t="shared" si="43"/>
        <v>1684.3139648055658</v>
      </c>
      <c r="L435" s="2">
        <f t="shared" si="44"/>
        <v>1355.1535330675542</v>
      </c>
      <c r="M435" s="2">
        <f t="shared" si="45"/>
        <v>1684.5723821949214</v>
      </c>
      <c r="N435" s="2">
        <f t="shared" si="46"/>
        <v>2750.5822154683992</v>
      </c>
    </row>
    <row r="436" spans="1:14" x14ac:dyDescent="0.25">
      <c r="A436" s="1">
        <f t="shared" si="41"/>
        <v>2035</v>
      </c>
      <c r="B436" s="1">
        <v>7</v>
      </c>
      <c r="C436" s="2">
        <f>VLOOKUP($A436,'[2]FPL Pop'!$BZ:$CE,2,FALSE)</f>
        <v>2498585.6788005857</v>
      </c>
      <c r="D436" s="2">
        <f>VLOOKUP($A436,'[2]FPL Pop'!$BZ:$CE,3,FALSE)</f>
        <v>1870972.8825876487</v>
      </c>
      <c r="E436" s="2">
        <f>VLOOKUP($A436,'[2]FPL Pop'!$BZ:$CE,4,FALSE)</f>
        <v>3019873.8788584978</v>
      </c>
      <c r="F436" s="2">
        <f>VLOOKUP($A436,'[2]FPL Pop'!$BZ:$CE,5,FALSE)</f>
        <v>2294761.8688370711</v>
      </c>
      <c r="G436" s="2">
        <f>VLOOKUP($A436,'[2]FPL Pop'!$BZ:$CE,6,FALSE)</f>
        <v>2312030.0970956399</v>
      </c>
      <c r="H436" s="1">
        <v>1</v>
      </c>
      <c r="J436" s="2">
        <f t="shared" si="42"/>
        <v>2309.7950550471433</v>
      </c>
      <c r="K436" s="2">
        <f t="shared" si="43"/>
        <v>1684.3139648067299</v>
      </c>
      <c r="L436" s="2">
        <f t="shared" si="44"/>
        <v>1355.1535330661573</v>
      </c>
      <c r="M436" s="2">
        <f t="shared" si="45"/>
        <v>1684.5723821935244</v>
      </c>
      <c r="N436" s="2">
        <f t="shared" si="46"/>
        <v>2750.5822154707275</v>
      </c>
    </row>
    <row r="437" spans="1:14" x14ac:dyDescent="0.25">
      <c r="A437" s="1">
        <f t="shared" si="41"/>
        <v>2035</v>
      </c>
      <c r="B437" s="1">
        <v>8</v>
      </c>
      <c r="C437" s="2">
        <f>C436+((C448-C436)/12)</f>
        <v>2500910.5679800794</v>
      </c>
      <c r="D437" s="2">
        <f>D436+((D448-D436)/12)</f>
        <v>1872648.4848975586</v>
      </c>
      <c r="E437" s="2">
        <f>E436+((E448-E436)/12)</f>
        <v>3021202.7847325667</v>
      </c>
      <c r="F437" s="2">
        <f>F436+((F448-F436)/12)</f>
        <v>2296434.3801827272</v>
      </c>
      <c r="G437" s="2">
        <f>G436+((G448-G436)/12)</f>
        <v>2314787.38593326</v>
      </c>
      <c r="H437" s="1">
        <v>1</v>
      </c>
      <c r="J437" s="2">
        <f t="shared" si="42"/>
        <v>2324.8891794937663</v>
      </c>
      <c r="K437" s="2">
        <f t="shared" si="43"/>
        <v>1675.602309909882</v>
      </c>
      <c r="L437" s="2">
        <f t="shared" si="44"/>
        <v>1328.9058740688488</v>
      </c>
      <c r="M437" s="2">
        <f t="shared" si="45"/>
        <v>1672.511345656123</v>
      </c>
      <c r="N437" s="2">
        <f t="shared" si="46"/>
        <v>2757.2888376200572</v>
      </c>
    </row>
    <row r="438" spans="1:14" x14ac:dyDescent="0.25">
      <c r="A438" s="1">
        <f t="shared" si="41"/>
        <v>2035</v>
      </c>
      <c r="B438" s="1">
        <v>9</v>
      </c>
      <c r="C438" s="2">
        <f>C437+((C448-C436)/12)</f>
        <v>2503235.4571595732</v>
      </c>
      <c r="D438" s="2">
        <f>D437+((D448-D436)/12)</f>
        <v>1874324.0872074685</v>
      </c>
      <c r="E438" s="2">
        <f>E437+((E448-E436)/12)</f>
        <v>3022531.6906066355</v>
      </c>
      <c r="F438" s="2">
        <f>F437+((F448-F436)/12)</f>
        <v>2298106.8915283834</v>
      </c>
      <c r="G438" s="2">
        <f>G437+((G448-G436)/12)</f>
        <v>2317544.67477088</v>
      </c>
      <c r="H438" s="1">
        <v>1</v>
      </c>
      <c r="J438" s="2">
        <f t="shared" si="42"/>
        <v>2324.8891794937663</v>
      </c>
      <c r="K438" s="2">
        <f t="shared" si="43"/>
        <v>1675.602309909882</v>
      </c>
      <c r="L438" s="2">
        <f t="shared" si="44"/>
        <v>1328.9058740688488</v>
      </c>
      <c r="M438" s="2">
        <f t="shared" si="45"/>
        <v>1672.511345656123</v>
      </c>
      <c r="N438" s="2">
        <f t="shared" si="46"/>
        <v>2757.2888376200572</v>
      </c>
    </row>
    <row r="439" spans="1:14" x14ac:dyDescent="0.25">
      <c r="A439" s="1">
        <f t="shared" si="41"/>
        <v>2035</v>
      </c>
      <c r="B439" s="1">
        <v>10</v>
      </c>
      <c r="C439" s="2">
        <f>C438+((C448-C436)/12)</f>
        <v>2505560.346339067</v>
      </c>
      <c r="D439" s="2">
        <f>D438+((D448-D436)/12)</f>
        <v>1875999.6895173783</v>
      </c>
      <c r="E439" s="2">
        <f>E438+((E448-E436)/12)</f>
        <v>3023860.5964807044</v>
      </c>
      <c r="F439" s="2">
        <f>F438+((F448-F436)/12)</f>
        <v>2299779.4028740395</v>
      </c>
      <c r="G439" s="2">
        <f>G438+((G448-G436)/12)</f>
        <v>2320301.9636085001</v>
      </c>
      <c r="H439" s="1">
        <v>1</v>
      </c>
      <c r="J439" s="2">
        <f t="shared" si="42"/>
        <v>2324.8891794937663</v>
      </c>
      <c r="K439" s="2">
        <f t="shared" si="43"/>
        <v>1675.602309909882</v>
      </c>
      <c r="L439" s="2">
        <f t="shared" si="44"/>
        <v>1328.9058740688488</v>
      </c>
      <c r="M439" s="2">
        <f t="shared" si="45"/>
        <v>1672.511345656123</v>
      </c>
      <c r="N439" s="2">
        <f t="shared" si="46"/>
        <v>2757.2888376200572</v>
      </c>
    </row>
    <row r="440" spans="1:14" x14ac:dyDescent="0.25">
      <c r="A440" s="1">
        <f t="shared" si="41"/>
        <v>2035</v>
      </c>
      <c r="B440" s="1">
        <v>11</v>
      </c>
      <c r="C440" s="2">
        <f>C439+((C448-C436)/12)</f>
        <v>2507885.2355185607</v>
      </c>
      <c r="D440" s="2">
        <f>D439+((D448-D436)/12)</f>
        <v>1877675.2918272882</v>
      </c>
      <c r="E440" s="2">
        <f>E439+((E448-E436)/12)</f>
        <v>3025189.5023547732</v>
      </c>
      <c r="F440" s="2">
        <f>F439+((F448-F436)/12)</f>
        <v>2301451.9142196956</v>
      </c>
      <c r="G440" s="2">
        <f>G439+((G448-G436)/12)</f>
        <v>2323059.2524461201</v>
      </c>
      <c r="H440" s="1">
        <v>1</v>
      </c>
      <c r="J440" s="2">
        <f t="shared" si="42"/>
        <v>2324.8891794937663</v>
      </c>
      <c r="K440" s="2">
        <f t="shared" si="43"/>
        <v>1675.602309909882</v>
      </c>
      <c r="L440" s="2">
        <f t="shared" si="44"/>
        <v>1328.9058740688488</v>
      </c>
      <c r="M440" s="2">
        <f t="shared" si="45"/>
        <v>1672.511345656123</v>
      </c>
      <c r="N440" s="2">
        <f t="shared" si="46"/>
        <v>2757.2888376200572</v>
      </c>
    </row>
    <row r="441" spans="1:14" x14ac:dyDescent="0.25">
      <c r="A441" s="1">
        <f t="shared" si="41"/>
        <v>2035</v>
      </c>
      <c r="B441" s="1">
        <v>12</v>
      </c>
      <c r="C441" s="2">
        <f>C440+((C448-C436)/12)</f>
        <v>2510210.1246980545</v>
      </c>
      <c r="D441" s="2">
        <f>D440+((D448-D436)/12)</f>
        <v>1879350.8941371981</v>
      </c>
      <c r="E441" s="2">
        <f>E440+((E448-E436)/12)</f>
        <v>3026518.4082288421</v>
      </c>
      <c r="F441" s="2">
        <f>F440+((F448-F436)/12)</f>
        <v>2303124.4255653517</v>
      </c>
      <c r="G441" s="2">
        <f>G440+((G448-G436)/12)</f>
        <v>2325816.5412837402</v>
      </c>
      <c r="H441" s="1">
        <v>1</v>
      </c>
      <c r="J441" s="2">
        <f t="shared" si="42"/>
        <v>2324.8891794937663</v>
      </c>
      <c r="K441" s="2">
        <f t="shared" si="43"/>
        <v>1675.602309909882</v>
      </c>
      <c r="L441" s="2">
        <f t="shared" si="44"/>
        <v>1328.9058740688488</v>
      </c>
      <c r="M441" s="2">
        <f t="shared" si="45"/>
        <v>1672.511345656123</v>
      </c>
      <c r="N441" s="2">
        <f t="shared" si="46"/>
        <v>2757.2888376200572</v>
      </c>
    </row>
    <row r="442" spans="1:14" x14ac:dyDescent="0.25">
      <c r="A442" s="1">
        <f t="shared" si="41"/>
        <v>2036</v>
      </c>
      <c r="B442" s="1">
        <v>1</v>
      </c>
      <c r="C442" s="2">
        <f>C441+((C448-C436)/12)</f>
        <v>2512535.0138775483</v>
      </c>
      <c r="D442" s="2">
        <f>D441+((D448-D436)/12)</f>
        <v>1881026.496447108</v>
      </c>
      <c r="E442" s="2">
        <f>E441+((E448-E436)/12)</f>
        <v>3027847.3141029109</v>
      </c>
      <c r="F442" s="2">
        <f>F441+((F448-F436)/12)</f>
        <v>2304796.9369110079</v>
      </c>
      <c r="G442" s="2">
        <f>G441+((G448-G436)/12)</f>
        <v>2328573.8301213603</v>
      </c>
      <c r="H442" s="1">
        <v>1</v>
      </c>
      <c r="J442" s="2">
        <f t="shared" si="42"/>
        <v>2324.8891794937663</v>
      </c>
      <c r="K442" s="2">
        <f t="shared" si="43"/>
        <v>1675.602309909882</v>
      </c>
      <c r="L442" s="2">
        <f t="shared" si="44"/>
        <v>1328.9058740688488</v>
      </c>
      <c r="M442" s="2">
        <f t="shared" si="45"/>
        <v>1672.511345656123</v>
      </c>
      <c r="N442" s="2">
        <f t="shared" si="46"/>
        <v>2757.2888376200572</v>
      </c>
    </row>
    <row r="443" spans="1:14" x14ac:dyDescent="0.25">
      <c r="A443" s="1">
        <f t="shared" si="41"/>
        <v>2036</v>
      </c>
      <c r="B443" s="1">
        <v>2</v>
      </c>
      <c r="C443" s="2">
        <f>C442+((C448-C436)/12)</f>
        <v>2514859.903057042</v>
      </c>
      <c r="D443" s="2">
        <f>D442+((D448-D436)/12)</f>
        <v>1882702.0987570179</v>
      </c>
      <c r="E443" s="2">
        <f>E442+((E448-E436)/12)</f>
        <v>3029176.2199769798</v>
      </c>
      <c r="F443" s="2">
        <f>F442+((F448-F436)/12)</f>
        <v>2306469.448256664</v>
      </c>
      <c r="G443" s="2">
        <f>G442+((G448-G436)/12)</f>
        <v>2331331.1189589803</v>
      </c>
      <c r="H443" s="1">
        <v>1</v>
      </c>
      <c r="J443" s="2">
        <f t="shared" si="42"/>
        <v>2324.8891794937663</v>
      </c>
      <c r="K443" s="2">
        <f t="shared" si="43"/>
        <v>1675.602309909882</v>
      </c>
      <c r="L443" s="2">
        <f t="shared" si="44"/>
        <v>1328.9058740688488</v>
      </c>
      <c r="M443" s="2">
        <f t="shared" si="45"/>
        <v>1672.511345656123</v>
      </c>
      <c r="N443" s="2">
        <f t="shared" si="46"/>
        <v>2757.2888376200572</v>
      </c>
    </row>
    <row r="444" spans="1:14" x14ac:dyDescent="0.25">
      <c r="A444" s="1">
        <f t="shared" si="41"/>
        <v>2036</v>
      </c>
      <c r="B444" s="1">
        <v>3</v>
      </c>
      <c r="C444" s="2">
        <f>C443+((C448-C436)/12)</f>
        <v>2517184.7922365358</v>
      </c>
      <c r="D444" s="2">
        <f>D443+((D448-D436)/12)</f>
        <v>1884377.7010669278</v>
      </c>
      <c r="E444" s="2">
        <f>E443+((E448-E436)/12)</f>
        <v>3030505.1258510486</v>
      </c>
      <c r="F444" s="2">
        <f>F443+((F448-F436)/12)</f>
        <v>2308141.9596023201</v>
      </c>
      <c r="G444" s="2">
        <f>G443+((G448-G436)/12)</f>
        <v>2334088.4077966004</v>
      </c>
      <c r="H444" s="1">
        <v>1</v>
      </c>
      <c r="J444" s="2">
        <f t="shared" si="42"/>
        <v>2324.8891794937663</v>
      </c>
      <c r="K444" s="2">
        <f t="shared" si="43"/>
        <v>1675.602309909882</v>
      </c>
      <c r="L444" s="2">
        <f t="shared" si="44"/>
        <v>1328.9058740688488</v>
      </c>
      <c r="M444" s="2">
        <f t="shared" si="45"/>
        <v>1672.511345656123</v>
      </c>
      <c r="N444" s="2">
        <f t="shared" si="46"/>
        <v>2757.2888376200572</v>
      </c>
    </row>
    <row r="445" spans="1:14" x14ac:dyDescent="0.25">
      <c r="A445" s="1">
        <f t="shared" si="41"/>
        <v>2036</v>
      </c>
      <c r="B445" s="1">
        <v>4</v>
      </c>
      <c r="C445" s="2">
        <f>C444+((C448-C436)/12)</f>
        <v>2519509.6814160296</v>
      </c>
      <c r="D445" s="2">
        <f>D444+((D448-D436)/12)</f>
        <v>1886053.3033768376</v>
      </c>
      <c r="E445" s="2">
        <f>E444+((E448-E436)/12)</f>
        <v>3031834.0317251175</v>
      </c>
      <c r="F445" s="2">
        <f>F444+((F448-F436)/12)</f>
        <v>2309814.4709479762</v>
      </c>
      <c r="G445" s="2">
        <f>G444+((G448-G436)/12)</f>
        <v>2336845.6966342204</v>
      </c>
      <c r="H445" s="1">
        <v>1</v>
      </c>
      <c r="J445" s="2">
        <f t="shared" si="42"/>
        <v>2324.8891794937663</v>
      </c>
      <c r="K445" s="2">
        <f t="shared" si="43"/>
        <v>1675.602309909882</v>
      </c>
      <c r="L445" s="2">
        <f t="shared" si="44"/>
        <v>1328.9058740688488</v>
      </c>
      <c r="M445" s="2">
        <f t="shared" si="45"/>
        <v>1672.511345656123</v>
      </c>
      <c r="N445" s="2">
        <f t="shared" si="46"/>
        <v>2757.2888376200572</v>
      </c>
    </row>
    <row r="446" spans="1:14" x14ac:dyDescent="0.25">
      <c r="A446" s="1">
        <f t="shared" si="41"/>
        <v>2036</v>
      </c>
      <c r="B446" s="1">
        <v>5</v>
      </c>
      <c r="C446" s="2">
        <f>C445+((C448-C436)/12)</f>
        <v>2521834.5705955233</v>
      </c>
      <c r="D446" s="2">
        <f>D445+((D448-D436)/12)</f>
        <v>1887728.9056867475</v>
      </c>
      <c r="E446" s="2">
        <f>E445+((E448-E436)/12)</f>
        <v>3033162.9375991863</v>
      </c>
      <c r="F446" s="2">
        <f>F445+((F448-F436)/12)</f>
        <v>2311486.9822936323</v>
      </c>
      <c r="G446" s="2">
        <f>G445+((G448-G436)/12)</f>
        <v>2339602.9854718405</v>
      </c>
      <c r="H446" s="1">
        <v>1</v>
      </c>
      <c r="J446" s="2">
        <f t="shared" si="42"/>
        <v>2324.8891794937663</v>
      </c>
      <c r="K446" s="2">
        <f t="shared" si="43"/>
        <v>1675.602309909882</v>
      </c>
      <c r="L446" s="2">
        <f t="shared" si="44"/>
        <v>1328.9058740688488</v>
      </c>
      <c r="M446" s="2">
        <f t="shared" si="45"/>
        <v>1672.511345656123</v>
      </c>
      <c r="N446" s="2">
        <f t="shared" si="46"/>
        <v>2757.2888376200572</v>
      </c>
    </row>
    <row r="447" spans="1:14" x14ac:dyDescent="0.25">
      <c r="A447" s="1">
        <f t="shared" ref="A447:A508" si="47">A435+1</f>
        <v>2036</v>
      </c>
      <c r="B447" s="1">
        <v>6</v>
      </c>
      <c r="C447" s="2">
        <f>C446+((C448-C436)/12)</f>
        <v>2524159.4597750171</v>
      </c>
      <c r="D447" s="2">
        <f>D446+((D448-D436)/12)</f>
        <v>1889404.5079966574</v>
      </c>
      <c r="E447" s="2">
        <f>E446+((E448-E436)/12)</f>
        <v>3034491.8434732552</v>
      </c>
      <c r="F447" s="2">
        <f>F446+((F448-F436)/12)</f>
        <v>2313159.4936392885</v>
      </c>
      <c r="G447" s="2">
        <f>G446+((G448-G436)/12)</f>
        <v>2342360.2743094605</v>
      </c>
      <c r="H447" s="1">
        <v>1</v>
      </c>
      <c r="J447" s="2">
        <f t="shared" si="42"/>
        <v>2324.8891794937663</v>
      </c>
      <c r="K447" s="2">
        <f t="shared" si="43"/>
        <v>1675.602309909882</v>
      </c>
      <c r="L447" s="2">
        <f t="shared" si="44"/>
        <v>1328.9058740688488</v>
      </c>
      <c r="M447" s="2">
        <f t="shared" si="45"/>
        <v>1672.511345656123</v>
      </c>
      <c r="N447" s="2">
        <f t="shared" si="46"/>
        <v>2757.2888376200572</v>
      </c>
    </row>
    <row r="448" spans="1:14" x14ac:dyDescent="0.25">
      <c r="A448" s="1">
        <f t="shared" si="47"/>
        <v>2036</v>
      </c>
      <c r="B448" s="1">
        <v>7</v>
      </c>
      <c r="C448" s="2">
        <f>VLOOKUP($A448,'[2]FPL Pop'!$BZ:$CE,2,FALSE)</f>
        <v>2526484.3489545099</v>
      </c>
      <c r="D448" s="2">
        <f>VLOOKUP($A448,'[2]FPL Pop'!$BZ:$CE,3,FALSE)</f>
        <v>1891080.1103065661</v>
      </c>
      <c r="E448" s="2">
        <f>VLOOKUP($A448,'[2]FPL Pop'!$BZ:$CE,4,FALSE)</f>
        <v>3035820.7493473222</v>
      </c>
      <c r="F448" s="2">
        <f>VLOOKUP($A448,'[2]FPL Pop'!$BZ:$CE,5,FALSE)</f>
        <v>2314832.0049849427</v>
      </c>
      <c r="G448" s="2">
        <f>VLOOKUP($A448,'[2]FPL Pop'!$BZ:$CE,6,FALSE)</f>
        <v>2345117.5631470797</v>
      </c>
      <c r="H448" s="1">
        <v>1</v>
      </c>
      <c r="J448" s="2">
        <f t="shared" si="42"/>
        <v>2324.889179492835</v>
      </c>
      <c r="K448" s="2">
        <f t="shared" si="43"/>
        <v>1675.6023099087179</v>
      </c>
      <c r="L448" s="2">
        <f t="shared" si="44"/>
        <v>1328.9058740669861</v>
      </c>
      <c r="M448" s="2">
        <f t="shared" si="45"/>
        <v>1672.5113456542604</v>
      </c>
      <c r="N448" s="2">
        <f t="shared" si="46"/>
        <v>2757.2888376191258</v>
      </c>
    </row>
    <row r="449" spans="1:14" x14ac:dyDescent="0.25">
      <c r="A449" s="1">
        <f t="shared" si="47"/>
        <v>2036</v>
      </c>
      <c r="B449" s="1">
        <v>8</v>
      </c>
      <c r="C449" s="2">
        <f>C448+((C460-C448)/12)</f>
        <v>2528829.3618752835</v>
      </c>
      <c r="D449" s="2">
        <f>D448+((D460-D448)/12)</f>
        <v>1892761.4329794876</v>
      </c>
      <c r="E449" s="2">
        <f>E448+((E460-E448)/12)</f>
        <v>3037127.2660217453</v>
      </c>
      <c r="F449" s="2">
        <f>F448+((F460-F448)/12)</f>
        <v>2316496.9500530288</v>
      </c>
      <c r="G449" s="2">
        <f>G448+((G460-G448)/12)</f>
        <v>2347876.5226683328</v>
      </c>
      <c r="H449" s="1">
        <v>1</v>
      </c>
      <c r="J449" s="2">
        <f t="shared" ref="J449:J508" si="48">C449-C448</f>
        <v>2345.0129207735881</v>
      </c>
      <c r="K449" s="2">
        <f t="shared" ref="K449:K508" si="49">D449-D448</f>
        <v>1681.3226729214657</v>
      </c>
      <c r="L449" s="2">
        <f t="shared" ref="L449:L508" si="50">E449-E448</f>
        <v>1306.5166744231246</v>
      </c>
      <c r="M449" s="2">
        <f t="shared" ref="M449:M508" si="51">F449-F448</f>
        <v>1664.9450680860318</v>
      </c>
      <c r="N449" s="2">
        <f t="shared" ref="N449:N508" si="52">G449-G448</f>
        <v>2758.9595212531276</v>
      </c>
    </row>
    <row r="450" spans="1:14" x14ac:dyDescent="0.25">
      <c r="A450" s="1">
        <f t="shared" si="47"/>
        <v>2036</v>
      </c>
      <c r="B450" s="1">
        <v>9</v>
      </c>
      <c r="C450" s="2">
        <f>C449+((C460-C448)/12)</f>
        <v>2531174.3747960571</v>
      </c>
      <c r="D450" s="2">
        <f>D449+((D460-D448)/12)</f>
        <v>1894442.755652409</v>
      </c>
      <c r="E450" s="2">
        <f>E449+((E460-E448)/12)</f>
        <v>3038433.7826961684</v>
      </c>
      <c r="F450" s="2">
        <f>F449+((F460-F448)/12)</f>
        <v>2318161.8951211148</v>
      </c>
      <c r="G450" s="2">
        <f>G449+((G460-G448)/12)</f>
        <v>2350635.4821895859</v>
      </c>
      <c r="H450" s="1">
        <v>1</v>
      </c>
      <c r="J450" s="2">
        <f t="shared" si="48"/>
        <v>2345.0129207735881</v>
      </c>
      <c r="K450" s="2">
        <f t="shared" si="49"/>
        <v>1681.3226729214657</v>
      </c>
      <c r="L450" s="2">
        <f t="shared" si="50"/>
        <v>1306.5166744231246</v>
      </c>
      <c r="M450" s="2">
        <f t="shared" si="51"/>
        <v>1664.9450680860318</v>
      </c>
      <c r="N450" s="2">
        <f t="shared" si="52"/>
        <v>2758.9595212531276</v>
      </c>
    </row>
    <row r="451" spans="1:14" x14ac:dyDescent="0.25">
      <c r="A451" s="1">
        <f t="shared" si="47"/>
        <v>2036</v>
      </c>
      <c r="B451" s="1">
        <v>10</v>
      </c>
      <c r="C451" s="2">
        <f>C450+((C460-C448)/12)</f>
        <v>2533519.3877168307</v>
      </c>
      <c r="D451" s="2">
        <f>D450+((D460-D448)/12)</f>
        <v>1896124.0783253305</v>
      </c>
      <c r="E451" s="2">
        <f>E450+((E460-E448)/12)</f>
        <v>3039740.2993705915</v>
      </c>
      <c r="F451" s="2">
        <f>F450+((F460-F448)/12)</f>
        <v>2319826.8401892008</v>
      </c>
      <c r="G451" s="2">
        <f>G450+((G460-G448)/12)</f>
        <v>2353394.441710839</v>
      </c>
      <c r="H451" s="1">
        <v>1</v>
      </c>
      <c r="J451" s="2">
        <f t="shared" si="48"/>
        <v>2345.0129207735881</v>
      </c>
      <c r="K451" s="2">
        <f t="shared" si="49"/>
        <v>1681.3226729214657</v>
      </c>
      <c r="L451" s="2">
        <f t="shared" si="50"/>
        <v>1306.5166744231246</v>
      </c>
      <c r="M451" s="2">
        <f t="shared" si="51"/>
        <v>1664.9450680860318</v>
      </c>
      <c r="N451" s="2">
        <f t="shared" si="52"/>
        <v>2758.9595212531276</v>
      </c>
    </row>
    <row r="452" spans="1:14" x14ac:dyDescent="0.25">
      <c r="A452" s="1">
        <f t="shared" si="47"/>
        <v>2036</v>
      </c>
      <c r="B452" s="1">
        <v>11</v>
      </c>
      <c r="C452" s="2">
        <f>C451+((C460-C448)/12)</f>
        <v>2535864.4006376043</v>
      </c>
      <c r="D452" s="2">
        <f>D451+((D460-D448)/12)</f>
        <v>1897805.400998252</v>
      </c>
      <c r="E452" s="2">
        <f>E451+((E460-E448)/12)</f>
        <v>3041046.8160450147</v>
      </c>
      <c r="F452" s="2">
        <f>F451+((F460-F448)/12)</f>
        <v>2321491.7852572869</v>
      </c>
      <c r="G452" s="2">
        <f>G451+((G460-G448)/12)</f>
        <v>2356153.4012320922</v>
      </c>
      <c r="H452" s="1">
        <v>1</v>
      </c>
      <c r="J452" s="2">
        <f t="shared" si="48"/>
        <v>2345.0129207735881</v>
      </c>
      <c r="K452" s="2">
        <f t="shared" si="49"/>
        <v>1681.3226729214657</v>
      </c>
      <c r="L452" s="2">
        <f t="shared" si="50"/>
        <v>1306.5166744231246</v>
      </c>
      <c r="M452" s="2">
        <f t="shared" si="51"/>
        <v>1664.9450680860318</v>
      </c>
      <c r="N452" s="2">
        <f t="shared" si="52"/>
        <v>2758.9595212531276</v>
      </c>
    </row>
    <row r="453" spans="1:14" x14ac:dyDescent="0.25">
      <c r="A453" s="1">
        <f t="shared" si="47"/>
        <v>2036</v>
      </c>
      <c r="B453" s="1">
        <v>12</v>
      </c>
      <c r="C453" s="2">
        <f>C452+((C460-C448)/12)</f>
        <v>2538209.4135583779</v>
      </c>
      <c r="D453" s="2">
        <f>D452+((D460-D448)/12)</f>
        <v>1899486.7236711734</v>
      </c>
      <c r="E453" s="2">
        <f>E452+((E460-E448)/12)</f>
        <v>3042353.3327194378</v>
      </c>
      <c r="F453" s="2">
        <f>F452+((F460-F448)/12)</f>
        <v>2323156.7303253729</v>
      </c>
      <c r="G453" s="2">
        <f>G452+((G460-G448)/12)</f>
        <v>2358912.3607533453</v>
      </c>
      <c r="H453" s="1">
        <v>1</v>
      </c>
      <c r="J453" s="2">
        <f t="shared" si="48"/>
        <v>2345.0129207735881</v>
      </c>
      <c r="K453" s="2">
        <f t="shared" si="49"/>
        <v>1681.3226729214657</v>
      </c>
      <c r="L453" s="2">
        <f t="shared" si="50"/>
        <v>1306.5166744231246</v>
      </c>
      <c r="M453" s="2">
        <f t="shared" si="51"/>
        <v>1664.9450680860318</v>
      </c>
      <c r="N453" s="2">
        <f t="shared" si="52"/>
        <v>2758.9595212531276</v>
      </c>
    </row>
    <row r="454" spans="1:14" x14ac:dyDescent="0.25">
      <c r="A454" s="1">
        <f t="shared" si="47"/>
        <v>2037</v>
      </c>
      <c r="B454" s="1">
        <v>1</v>
      </c>
      <c r="C454" s="2">
        <f>C453+((C460-C448)/12)</f>
        <v>2540554.4264791515</v>
      </c>
      <c r="D454" s="2">
        <f>D453+((D460-D448)/12)</f>
        <v>1901168.0463440949</v>
      </c>
      <c r="E454" s="2">
        <f>E453+((E460-E448)/12)</f>
        <v>3043659.8493938609</v>
      </c>
      <c r="F454" s="2">
        <f>F453+((F460-F448)/12)</f>
        <v>2324821.6753934589</v>
      </c>
      <c r="G454" s="2">
        <f>G453+((G460-G448)/12)</f>
        <v>2361671.3202745984</v>
      </c>
      <c r="H454" s="1">
        <v>1</v>
      </c>
      <c r="J454" s="2">
        <f t="shared" si="48"/>
        <v>2345.0129207735881</v>
      </c>
      <c r="K454" s="2">
        <f t="shared" si="49"/>
        <v>1681.3226729214657</v>
      </c>
      <c r="L454" s="2">
        <f t="shared" si="50"/>
        <v>1306.5166744231246</v>
      </c>
      <c r="M454" s="2">
        <f t="shared" si="51"/>
        <v>1664.9450680860318</v>
      </c>
      <c r="N454" s="2">
        <f t="shared" si="52"/>
        <v>2758.9595212531276</v>
      </c>
    </row>
    <row r="455" spans="1:14" x14ac:dyDescent="0.25">
      <c r="A455" s="1">
        <f t="shared" si="47"/>
        <v>2037</v>
      </c>
      <c r="B455" s="1">
        <v>2</v>
      </c>
      <c r="C455" s="2">
        <f>C454+((C460-C448)/12)</f>
        <v>2542899.4393999251</v>
      </c>
      <c r="D455" s="2">
        <f>D454+((D460-D448)/12)</f>
        <v>1902849.3690170164</v>
      </c>
      <c r="E455" s="2">
        <f>E454+((E460-E448)/12)</f>
        <v>3044966.366068284</v>
      </c>
      <c r="F455" s="2">
        <f>F454+((F460-F448)/12)</f>
        <v>2326486.620461545</v>
      </c>
      <c r="G455" s="2">
        <f>G454+((G460-G448)/12)</f>
        <v>2364430.2797958516</v>
      </c>
      <c r="H455" s="1">
        <v>1</v>
      </c>
      <c r="J455" s="2">
        <f t="shared" si="48"/>
        <v>2345.0129207735881</v>
      </c>
      <c r="K455" s="2">
        <f t="shared" si="49"/>
        <v>1681.3226729214657</v>
      </c>
      <c r="L455" s="2">
        <f t="shared" si="50"/>
        <v>1306.5166744231246</v>
      </c>
      <c r="M455" s="2">
        <f t="shared" si="51"/>
        <v>1664.9450680860318</v>
      </c>
      <c r="N455" s="2">
        <f t="shared" si="52"/>
        <v>2758.9595212531276</v>
      </c>
    </row>
    <row r="456" spans="1:14" x14ac:dyDescent="0.25">
      <c r="A456" s="1">
        <f t="shared" si="47"/>
        <v>2037</v>
      </c>
      <c r="B456" s="1">
        <v>3</v>
      </c>
      <c r="C456" s="2">
        <f>C455+((C460-C448)/12)</f>
        <v>2545244.4523206986</v>
      </c>
      <c r="D456" s="2">
        <f>D455+((D460-D448)/12)</f>
        <v>1904530.6916899378</v>
      </c>
      <c r="E456" s="2">
        <f>E455+((E460-E448)/12)</f>
        <v>3046272.8827427072</v>
      </c>
      <c r="F456" s="2">
        <f>F455+((F460-F448)/12)</f>
        <v>2328151.565529631</v>
      </c>
      <c r="G456" s="2">
        <f>G455+((G460-G448)/12)</f>
        <v>2367189.2393171047</v>
      </c>
      <c r="H456" s="1">
        <v>1</v>
      </c>
      <c r="J456" s="2">
        <f t="shared" si="48"/>
        <v>2345.0129207735881</v>
      </c>
      <c r="K456" s="2">
        <f t="shared" si="49"/>
        <v>1681.3226729214657</v>
      </c>
      <c r="L456" s="2">
        <f t="shared" si="50"/>
        <v>1306.5166744231246</v>
      </c>
      <c r="M456" s="2">
        <f t="shared" si="51"/>
        <v>1664.9450680860318</v>
      </c>
      <c r="N456" s="2">
        <f t="shared" si="52"/>
        <v>2758.9595212531276</v>
      </c>
    </row>
    <row r="457" spans="1:14" x14ac:dyDescent="0.25">
      <c r="A457" s="1">
        <f t="shared" si="47"/>
        <v>2037</v>
      </c>
      <c r="B457" s="1">
        <v>4</v>
      </c>
      <c r="C457" s="2">
        <f>C456+((C460-C448)/12)</f>
        <v>2547589.4652414722</v>
      </c>
      <c r="D457" s="2">
        <f>D456+((D460-D448)/12)</f>
        <v>1906212.0143628593</v>
      </c>
      <c r="E457" s="2">
        <f>E456+((E460-E448)/12)</f>
        <v>3047579.3994171303</v>
      </c>
      <c r="F457" s="2">
        <f>F456+((F460-F448)/12)</f>
        <v>2329816.510597717</v>
      </c>
      <c r="G457" s="2">
        <f>G456+((G460-G448)/12)</f>
        <v>2369948.1988383578</v>
      </c>
      <c r="H457" s="1">
        <v>1</v>
      </c>
      <c r="J457" s="2">
        <f t="shared" si="48"/>
        <v>2345.0129207735881</v>
      </c>
      <c r="K457" s="2">
        <f t="shared" si="49"/>
        <v>1681.3226729214657</v>
      </c>
      <c r="L457" s="2">
        <f t="shared" si="50"/>
        <v>1306.5166744231246</v>
      </c>
      <c r="M457" s="2">
        <f t="shared" si="51"/>
        <v>1664.9450680860318</v>
      </c>
      <c r="N457" s="2">
        <f t="shared" si="52"/>
        <v>2758.9595212531276</v>
      </c>
    </row>
    <row r="458" spans="1:14" x14ac:dyDescent="0.25">
      <c r="A458" s="1">
        <f t="shared" si="47"/>
        <v>2037</v>
      </c>
      <c r="B458" s="1">
        <v>5</v>
      </c>
      <c r="C458" s="2">
        <f>C457+((C460-C448)/12)</f>
        <v>2549934.4781622458</v>
      </c>
      <c r="D458" s="2">
        <f>D457+((D460-D448)/12)</f>
        <v>1907893.3370357808</v>
      </c>
      <c r="E458" s="2">
        <f>E457+((E460-E448)/12)</f>
        <v>3048885.9160915534</v>
      </c>
      <c r="F458" s="2">
        <f>F457+((F460-F448)/12)</f>
        <v>2331481.455665803</v>
      </c>
      <c r="G458" s="2">
        <f>G457+((G460-G448)/12)</f>
        <v>2372707.1583596109</v>
      </c>
      <c r="H458" s="1">
        <v>1</v>
      </c>
      <c r="J458" s="2">
        <f t="shared" si="48"/>
        <v>2345.0129207735881</v>
      </c>
      <c r="K458" s="2">
        <f t="shared" si="49"/>
        <v>1681.3226729214657</v>
      </c>
      <c r="L458" s="2">
        <f t="shared" si="50"/>
        <v>1306.5166744231246</v>
      </c>
      <c r="M458" s="2">
        <f t="shared" si="51"/>
        <v>1664.9450680860318</v>
      </c>
      <c r="N458" s="2">
        <f t="shared" si="52"/>
        <v>2758.9595212531276</v>
      </c>
    </row>
    <row r="459" spans="1:14" x14ac:dyDescent="0.25">
      <c r="A459" s="1">
        <f t="shared" si="47"/>
        <v>2037</v>
      </c>
      <c r="B459" s="1">
        <v>6</v>
      </c>
      <c r="C459" s="2">
        <f>C458+((C460-C448)/12)</f>
        <v>2552279.4910830194</v>
      </c>
      <c r="D459" s="2">
        <f>D458+((D460-D448)/12)</f>
        <v>1909574.6597087022</v>
      </c>
      <c r="E459" s="2">
        <f>E458+((E460-E448)/12)</f>
        <v>3050192.4327659765</v>
      </c>
      <c r="F459" s="2">
        <f>F458+((F460-F448)/12)</f>
        <v>2333146.4007338891</v>
      </c>
      <c r="G459" s="2">
        <f>G458+((G460-G448)/12)</f>
        <v>2375466.1178808641</v>
      </c>
      <c r="H459" s="1">
        <v>1</v>
      </c>
      <c r="J459" s="2">
        <f t="shared" si="48"/>
        <v>2345.0129207735881</v>
      </c>
      <c r="K459" s="2">
        <f t="shared" si="49"/>
        <v>1681.3226729214657</v>
      </c>
      <c r="L459" s="2">
        <f t="shared" si="50"/>
        <v>1306.5166744231246</v>
      </c>
      <c r="M459" s="2">
        <f t="shared" si="51"/>
        <v>1664.9450680860318</v>
      </c>
      <c r="N459" s="2">
        <f t="shared" si="52"/>
        <v>2758.9595212531276</v>
      </c>
    </row>
    <row r="460" spans="1:14" x14ac:dyDescent="0.25">
      <c r="A460" s="1">
        <f t="shared" si="47"/>
        <v>2037</v>
      </c>
      <c r="B460" s="1">
        <v>7</v>
      </c>
      <c r="C460" s="2">
        <f>VLOOKUP($A460,'[2]FPL Pop'!$BZ:$CE,2,FALSE)</f>
        <v>2554624.5040037916</v>
      </c>
      <c r="D460" s="2">
        <f>VLOOKUP($A460,'[2]FPL Pop'!$BZ:$CE,3,FALSE)</f>
        <v>1911255.982381623</v>
      </c>
      <c r="E460" s="2">
        <f>VLOOKUP($A460,'[2]FPL Pop'!$BZ:$CE,4,FALSE)</f>
        <v>3051498.9494403983</v>
      </c>
      <c r="F460" s="2">
        <f>VLOOKUP($A460,'[2]FPL Pop'!$BZ:$CE,5,FALSE)</f>
        <v>2334811.345801976</v>
      </c>
      <c r="G460" s="2">
        <f>VLOOKUP($A460,'[2]FPL Pop'!$BZ:$CE,6,FALSE)</f>
        <v>2378225.0774021153</v>
      </c>
      <c r="H460" s="1">
        <v>1</v>
      </c>
      <c r="J460" s="2">
        <f t="shared" si="48"/>
        <v>2345.0129207721911</v>
      </c>
      <c r="K460" s="2">
        <f t="shared" si="49"/>
        <v>1681.3226729207672</v>
      </c>
      <c r="L460" s="2">
        <f t="shared" si="50"/>
        <v>1306.5166744217277</v>
      </c>
      <c r="M460" s="2">
        <f t="shared" si="51"/>
        <v>1664.9450680869631</v>
      </c>
      <c r="N460" s="2">
        <f t="shared" si="52"/>
        <v>2758.959521251265</v>
      </c>
    </row>
    <row r="461" spans="1:14" x14ac:dyDescent="0.25">
      <c r="A461" s="1">
        <f t="shared" si="47"/>
        <v>2037</v>
      </c>
      <c r="B461" s="1">
        <v>8</v>
      </c>
      <c r="C461" s="2">
        <f>C460+((C472-C460)/12)</f>
        <v>2556970.6207378474</v>
      </c>
      <c r="D461" s="2">
        <f>D460+((D472-D460)/12)</f>
        <v>1912938.3975982266</v>
      </c>
      <c r="E461" s="2">
        <f>E460+((E472-E460)/12)</f>
        <v>3052784.2342500333</v>
      </c>
      <c r="F461" s="2">
        <f>F460+((F472-F460)/12)</f>
        <v>2336467.7269944265</v>
      </c>
      <c r="G461" s="2">
        <f>G460+((G472-G460)/12)</f>
        <v>2381001.28264566</v>
      </c>
      <c r="H461" s="1">
        <v>1</v>
      </c>
      <c r="J461" s="2">
        <f t="shared" si="48"/>
        <v>2346.1167340558022</v>
      </c>
      <c r="K461" s="2">
        <f t="shared" si="49"/>
        <v>1682.4152166035492</v>
      </c>
      <c r="L461" s="2">
        <f t="shared" si="50"/>
        <v>1285.2848096350208</v>
      </c>
      <c r="M461" s="2">
        <f t="shared" si="51"/>
        <v>1656.3811924504116</v>
      </c>
      <c r="N461" s="2">
        <f t="shared" si="52"/>
        <v>2776.2052435446531</v>
      </c>
    </row>
    <row r="462" spans="1:14" x14ac:dyDescent="0.25">
      <c r="A462" s="1">
        <f t="shared" si="47"/>
        <v>2037</v>
      </c>
      <c r="B462" s="1">
        <v>9</v>
      </c>
      <c r="C462" s="2">
        <f>C461+((C472-C460)/12)</f>
        <v>2559316.7374719032</v>
      </c>
      <c r="D462" s="2">
        <f>D461+((D472-D460)/12)</f>
        <v>1914620.8128148301</v>
      </c>
      <c r="E462" s="2">
        <f>E461+((E472-E460)/12)</f>
        <v>3054069.5190596683</v>
      </c>
      <c r="F462" s="2">
        <f>F461+((F472-F460)/12)</f>
        <v>2338124.1081868769</v>
      </c>
      <c r="G462" s="2">
        <f>G461+((G472-G460)/12)</f>
        <v>2383777.4878892046</v>
      </c>
      <c r="H462" s="1">
        <v>1</v>
      </c>
      <c r="J462" s="2">
        <f t="shared" si="48"/>
        <v>2346.1167340558022</v>
      </c>
      <c r="K462" s="2">
        <f t="shared" si="49"/>
        <v>1682.4152166035492</v>
      </c>
      <c r="L462" s="2">
        <f t="shared" si="50"/>
        <v>1285.2848096350208</v>
      </c>
      <c r="M462" s="2">
        <f t="shared" si="51"/>
        <v>1656.3811924504116</v>
      </c>
      <c r="N462" s="2">
        <f t="shared" si="52"/>
        <v>2776.2052435446531</v>
      </c>
    </row>
    <row r="463" spans="1:14" x14ac:dyDescent="0.25">
      <c r="A463" s="1">
        <f t="shared" si="47"/>
        <v>2037</v>
      </c>
      <c r="B463" s="1">
        <v>10</v>
      </c>
      <c r="C463" s="2">
        <f>C462+((C472-C460)/12)</f>
        <v>2561662.854205959</v>
      </c>
      <c r="D463" s="2">
        <f>D462+((D472-D460)/12)</f>
        <v>1916303.2280314337</v>
      </c>
      <c r="E463" s="2">
        <f>E462+((E472-E460)/12)</f>
        <v>3055354.8038693033</v>
      </c>
      <c r="F463" s="2">
        <f>F462+((F472-F460)/12)</f>
        <v>2339780.4893793273</v>
      </c>
      <c r="G463" s="2">
        <f>G462+((G472-G460)/12)</f>
        <v>2386553.6931327493</v>
      </c>
      <c r="H463" s="1">
        <v>1</v>
      </c>
      <c r="J463" s="2">
        <f t="shared" si="48"/>
        <v>2346.1167340558022</v>
      </c>
      <c r="K463" s="2">
        <f t="shared" si="49"/>
        <v>1682.4152166035492</v>
      </c>
      <c r="L463" s="2">
        <f t="shared" si="50"/>
        <v>1285.2848096350208</v>
      </c>
      <c r="M463" s="2">
        <f t="shared" si="51"/>
        <v>1656.3811924504116</v>
      </c>
      <c r="N463" s="2">
        <f t="shared" si="52"/>
        <v>2776.2052435446531</v>
      </c>
    </row>
    <row r="464" spans="1:14" x14ac:dyDescent="0.25">
      <c r="A464" s="1">
        <f t="shared" si="47"/>
        <v>2037</v>
      </c>
      <c r="B464" s="1">
        <v>11</v>
      </c>
      <c r="C464" s="2">
        <f>C463+((C472-C460)/12)</f>
        <v>2564008.9709400148</v>
      </c>
      <c r="D464" s="2">
        <f>D463+((D472-D460)/12)</f>
        <v>1917985.6432480372</v>
      </c>
      <c r="E464" s="2">
        <f>E463+((E472-E460)/12)</f>
        <v>3056640.0886789383</v>
      </c>
      <c r="F464" s="2">
        <f>F463+((F472-F460)/12)</f>
        <v>2341436.8705717777</v>
      </c>
      <c r="G464" s="2">
        <f>G463+((G472-G460)/12)</f>
        <v>2389329.8983762939</v>
      </c>
      <c r="H464" s="1">
        <v>1</v>
      </c>
      <c r="J464" s="2">
        <f t="shared" si="48"/>
        <v>2346.1167340558022</v>
      </c>
      <c r="K464" s="2">
        <f t="shared" si="49"/>
        <v>1682.4152166035492</v>
      </c>
      <c r="L464" s="2">
        <f t="shared" si="50"/>
        <v>1285.2848096350208</v>
      </c>
      <c r="M464" s="2">
        <f t="shared" si="51"/>
        <v>1656.3811924504116</v>
      </c>
      <c r="N464" s="2">
        <f t="shared" si="52"/>
        <v>2776.2052435446531</v>
      </c>
    </row>
    <row r="465" spans="1:14" x14ac:dyDescent="0.25">
      <c r="A465" s="1">
        <f t="shared" si="47"/>
        <v>2037</v>
      </c>
      <c r="B465" s="1">
        <v>12</v>
      </c>
      <c r="C465" s="2">
        <f>C464+((C472-C460)/12)</f>
        <v>2566355.0876740706</v>
      </c>
      <c r="D465" s="2">
        <f>D464+((D472-D460)/12)</f>
        <v>1919668.0584646408</v>
      </c>
      <c r="E465" s="2">
        <f>E464+((E472-E460)/12)</f>
        <v>3057925.3734885734</v>
      </c>
      <c r="F465" s="2">
        <f>F464+((F472-F460)/12)</f>
        <v>2343093.2517642281</v>
      </c>
      <c r="G465" s="2">
        <f>G464+((G472-G460)/12)</f>
        <v>2392106.1036198386</v>
      </c>
      <c r="H465" s="1">
        <v>1</v>
      </c>
      <c r="J465" s="2">
        <f t="shared" si="48"/>
        <v>2346.1167340558022</v>
      </c>
      <c r="K465" s="2">
        <f t="shared" si="49"/>
        <v>1682.4152166035492</v>
      </c>
      <c r="L465" s="2">
        <f t="shared" si="50"/>
        <v>1285.2848096350208</v>
      </c>
      <c r="M465" s="2">
        <f t="shared" si="51"/>
        <v>1656.3811924504116</v>
      </c>
      <c r="N465" s="2">
        <f t="shared" si="52"/>
        <v>2776.2052435446531</v>
      </c>
    </row>
    <row r="466" spans="1:14" x14ac:dyDescent="0.25">
      <c r="A466" s="1">
        <f t="shared" si="47"/>
        <v>2038</v>
      </c>
      <c r="B466" s="1">
        <v>1</v>
      </c>
      <c r="C466" s="2">
        <f>C465+((C472-C460)/12)</f>
        <v>2568701.2044081264</v>
      </c>
      <c r="D466" s="2">
        <f>D465+((D472-D460)/12)</f>
        <v>1921350.4736812443</v>
      </c>
      <c r="E466" s="2">
        <f>E465+((E472-E460)/12)</f>
        <v>3059210.6582982084</v>
      </c>
      <c r="F466" s="2">
        <f>F465+((F472-F460)/12)</f>
        <v>2344749.6329566785</v>
      </c>
      <c r="G466" s="2">
        <f>G465+((G472-G460)/12)</f>
        <v>2394882.3088633833</v>
      </c>
      <c r="H466" s="1">
        <v>1</v>
      </c>
      <c r="J466" s="2">
        <f t="shared" si="48"/>
        <v>2346.1167340558022</v>
      </c>
      <c r="K466" s="2">
        <f t="shared" si="49"/>
        <v>1682.4152166035492</v>
      </c>
      <c r="L466" s="2">
        <f t="shared" si="50"/>
        <v>1285.2848096350208</v>
      </c>
      <c r="M466" s="2">
        <f t="shared" si="51"/>
        <v>1656.3811924504116</v>
      </c>
      <c r="N466" s="2">
        <f t="shared" si="52"/>
        <v>2776.2052435446531</v>
      </c>
    </row>
    <row r="467" spans="1:14" x14ac:dyDescent="0.25">
      <c r="A467" s="1">
        <f t="shared" si="47"/>
        <v>2038</v>
      </c>
      <c r="B467" s="1">
        <v>2</v>
      </c>
      <c r="C467" s="2">
        <f>C466+((C472-C460)/12)</f>
        <v>2571047.3211421822</v>
      </c>
      <c r="D467" s="2">
        <f>D466+((D472-D460)/12)</f>
        <v>1923032.8888978478</v>
      </c>
      <c r="E467" s="2">
        <f>E466+((E472-E460)/12)</f>
        <v>3060495.9431078434</v>
      </c>
      <c r="F467" s="2">
        <f>F466+((F472-F460)/12)</f>
        <v>2346406.0141491289</v>
      </c>
      <c r="G467" s="2">
        <f>G466+((G472-G460)/12)</f>
        <v>2397658.5141069279</v>
      </c>
      <c r="H467" s="1">
        <v>1</v>
      </c>
      <c r="J467" s="2">
        <f t="shared" si="48"/>
        <v>2346.1167340558022</v>
      </c>
      <c r="K467" s="2">
        <f t="shared" si="49"/>
        <v>1682.4152166035492</v>
      </c>
      <c r="L467" s="2">
        <f t="shared" si="50"/>
        <v>1285.2848096350208</v>
      </c>
      <c r="M467" s="2">
        <f t="shared" si="51"/>
        <v>1656.3811924504116</v>
      </c>
      <c r="N467" s="2">
        <f t="shared" si="52"/>
        <v>2776.2052435446531</v>
      </c>
    </row>
    <row r="468" spans="1:14" x14ac:dyDescent="0.25">
      <c r="A468" s="1">
        <f t="shared" si="47"/>
        <v>2038</v>
      </c>
      <c r="B468" s="1">
        <v>3</v>
      </c>
      <c r="C468" s="2">
        <f>C467+((C472-C460)/12)</f>
        <v>2573393.437876238</v>
      </c>
      <c r="D468" s="2">
        <f>D467+((D472-D460)/12)</f>
        <v>1924715.3041144514</v>
      </c>
      <c r="E468" s="2">
        <f>E467+((E472-E460)/12)</f>
        <v>3061781.2279174784</v>
      </c>
      <c r="F468" s="2">
        <f>F467+((F472-F460)/12)</f>
        <v>2348062.3953415793</v>
      </c>
      <c r="G468" s="2">
        <f>G467+((G472-G460)/12)</f>
        <v>2400434.7193504726</v>
      </c>
      <c r="H468" s="1">
        <v>1</v>
      </c>
      <c r="J468" s="2">
        <f t="shared" si="48"/>
        <v>2346.1167340558022</v>
      </c>
      <c r="K468" s="2">
        <f t="shared" si="49"/>
        <v>1682.4152166035492</v>
      </c>
      <c r="L468" s="2">
        <f t="shared" si="50"/>
        <v>1285.2848096350208</v>
      </c>
      <c r="M468" s="2">
        <f t="shared" si="51"/>
        <v>1656.3811924504116</v>
      </c>
      <c r="N468" s="2">
        <f t="shared" si="52"/>
        <v>2776.2052435446531</v>
      </c>
    </row>
    <row r="469" spans="1:14" x14ac:dyDescent="0.25">
      <c r="A469" s="1">
        <f t="shared" si="47"/>
        <v>2038</v>
      </c>
      <c r="B469" s="1">
        <v>4</v>
      </c>
      <c r="C469" s="2">
        <f>C468+((C472-C460)/12)</f>
        <v>2575739.5546102938</v>
      </c>
      <c r="D469" s="2">
        <f>D468+((D472-D460)/12)</f>
        <v>1926397.7193310549</v>
      </c>
      <c r="E469" s="2">
        <f>E468+((E472-E460)/12)</f>
        <v>3063066.5127271134</v>
      </c>
      <c r="F469" s="2">
        <f>F468+((F472-F460)/12)</f>
        <v>2349718.7765340297</v>
      </c>
      <c r="G469" s="2">
        <f>G468+((G472-G460)/12)</f>
        <v>2403210.9245940172</v>
      </c>
      <c r="H469" s="1">
        <v>1</v>
      </c>
      <c r="J469" s="2">
        <f t="shared" si="48"/>
        <v>2346.1167340558022</v>
      </c>
      <c r="K469" s="2">
        <f t="shared" si="49"/>
        <v>1682.4152166035492</v>
      </c>
      <c r="L469" s="2">
        <f t="shared" si="50"/>
        <v>1285.2848096350208</v>
      </c>
      <c r="M469" s="2">
        <f t="shared" si="51"/>
        <v>1656.3811924504116</v>
      </c>
      <c r="N469" s="2">
        <f t="shared" si="52"/>
        <v>2776.2052435446531</v>
      </c>
    </row>
    <row r="470" spans="1:14" x14ac:dyDescent="0.25">
      <c r="A470" s="1">
        <f t="shared" si="47"/>
        <v>2038</v>
      </c>
      <c r="B470" s="1">
        <v>5</v>
      </c>
      <c r="C470" s="2">
        <f>C469+((C472-C460)/12)</f>
        <v>2578085.6713443496</v>
      </c>
      <c r="D470" s="2">
        <f>D469+((D472-D460)/12)</f>
        <v>1928080.1345476585</v>
      </c>
      <c r="E470" s="2">
        <f>E469+((E472-E460)/12)</f>
        <v>3064351.7975367485</v>
      </c>
      <c r="F470" s="2">
        <f>F469+((F472-F460)/12)</f>
        <v>2351375.1577264802</v>
      </c>
      <c r="G470" s="2">
        <f>G469+((G472-G460)/12)</f>
        <v>2405987.1298375619</v>
      </c>
      <c r="H470" s="1">
        <v>1</v>
      </c>
      <c r="J470" s="2">
        <f t="shared" si="48"/>
        <v>2346.1167340558022</v>
      </c>
      <c r="K470" s="2">
        <f t="shared" si="49"/>
        <v>1682.4152166035492</v>
      </c>
      <c r="L470" s="2">
        <f t="shared" si="50"/>
        <v>1285.2848096350208</v>
      </c>
      <c r="M470" s="2">
        <f t="shared" si="51"/>
        <v>1656.3811924504116</v>
      </c>
      <c r="N470" s="2">
        <f t="shared" si="52"/>
        <v>2776.2052435446531</v>
      </c>
    </row>
    <row r="471" spans="1:14" x14ac:dyDescent="0.25">
      <c r="A471" s="1">
        <f t="shared" si="47"/>
        <v>2038</v>
      </c>
      <c r="B471" s="1">
        <v>6</v>
      </c>
      <c r="C471" s="2">
        <f>C470+((C472-C460)/12)</f>
        <v>2580431.7880784054</v>
      </c>
      <c r="D471" s="2">
        <f>D470+((D472-D460)/12)</f>
        <v>1929762.549764262</v>
      </c>
      <c r="E471" s="2">
        <f>E470+((E472-E460)/12)</f>
        <v>3065637.0823463835</v>
      </c>
      <c r="F471" s="2">
        <f>F470+((F472-F460)/12)</f>
        <v>2353031.5389189306</v>
      </c>
      <c r="G471" s="2">
        <f>G470+((G472-G460)/12)</f>
        <v>2408763.3350811065</v>
      </c>
      <c r="H471" s="1">
        <v>1</v>
      </c>
      <c r="J471" s="2">
        <f t="shared" si="48"/>
        <v>2346.1167340558022</v>
      </c>
      <c r="K471" s="2">
        <f t="shared" si="49"/>
        <v>1682.4152166035492</v>
      </c>
      <c r="L471" s="2">
        <f t="shared" si="50"/>
        <v>1285.2848096350208</v>
      </c>
      <c r="M471" s="2">
        <f t="shared" si="51"/>
        <v>1656.3811924504116</v>
      </c>
      <c r="N471" s="2">
        <f t="shared" si="52"/>
        <v>2776.2052435446531</v>
      </c>
    </row>
    <row r="472" spans="1:14" x14ac:dyDescent="0.25">
      <c r="A472" s="1">
        <f t="shared" si="47"/>
        <v>2038</v>
      </c>
      <c r="B472" s="1">
        <v>7</v>
      </c>
      <c r="C472" s="2">
        <f>VLOOKUP($A472,'[2]FPL Pop'!$BZ:$CE,2,FALSE)</f>
        <v>2582777.9048124608</v>
      </c>
      <c r="D472" s="2">
        <f>VLOOKUP($A472,'[2]FPL Pop'!$BZ:$CE,3,FALSE)</f>
        <v>1931444.9649808654</v>
      </c>
      <c r="E472" s="2">
        <f>VLOOKUP($A472,'[2]FPL Pop'!$BZ:$CE,4,FALSE)</f>
        <v>3066922.3671560162</v>
      </c>
      <c r="F472" s="2">
        <f>VLOOKUP($A472,'[2]FPL Pop'!$BZ:$CE,5,FALSE)</f>
        <v>2354687.9201113833</v>
      </c>
      <c r="G472" s="2">
        <f>VLOOKUP($A472,'[2]FPL Pop'!$BZ:$CE,6,FALSE)</f>
        <v>2411539.5403246535</v>
      </c>
      <c r="H472" s="1">
        <v>1</v>
      </c>
      <c r="J472" s="2">
        <f t="shared" si="48"/>
        <v>2346.1167340553366</v>
      </c>
      <c r="K472" s="2">
        <f t="shared" si="49"/>
        <v>1682.4152166033164</v>
      </c>
      <c r="L472" s="2">
        <f t="shared" si="50"/>
        <v>1285.2848096326925</v>
      </c>
      <c r="M472" s="2">
        <f t="shared" si="51"/>
        <v>1656.3811924527399</v>
      </c>
      <c r="N472" s="2">
        <f t="shared" si="52"/>
        <v>2776.2052435469814</v>
      </c>
    </row>
    <row r="473" spans="1:14" x14ac:dyDescent="0.25">
      <c r="A473" s="1">
        <f t="shared" si="47"/>
        <v>2038</v>
      </c>
      <c r="B473" s="1">
        <v>8</v>
      </c>
      <c r="C473" s="2">
        <f>C472+((C484-C472)/12)</f>
        <v>2585134.1908806181</v>
      </c>
      <c r="D473" s="2">
        <f>D472+((D484-D472)/12)</f>
        <v>1933133.5257930185</v>
      </c>
      <c r="E473" s="2">
        <f>E472+((E484-E472)/12)</f>
        <v>3068192.0745201721</v>
      </c>
      <c r="F473" s="2">
        <f>F472+((F484-F472)/12)</f>
        <v>2356326.0890950109</v>
      </c>
      <c r="G473" s="2">
        <f>G472+((G484-G472)/12)</f>
        <v>2414336.3175880779</v>
      </c>
      <c r="H473" s="1">
        <v>1</v>
      </c>
      <c r="J473" s="2">
        <f t="shared" si="48"/>
        <v>2356.2860681572929</v>
      </c>
      <c r="K473" s="2">
        <f t="shared" si="49"/>
        <v>1688.560812153155</v>
      </c>
      <c r="L473" s="2">
        <f t="shared" si="50"/>
        <v>1269.7073641559109</v>
      </c>
      <c r="M473" s="2">
        <f t="shared" si="51"/>
        <v>1638.1689836275764</v>
      </c>
      <c r="N473" s="2">
        <f t="shared" si="52"/>
        <v>2796.7772634243593</v>
      </c>
    </row>
    <row r="474" spans="1:14" x14ac:dyDescent="0.25">
      <c r="A474" s="1">
        <f t="shared" si="47"/>
        <v>2038</v>
      </c>
      <c r="B474" s="1">
        <v>9</v>
      </c>
      <c r="C474" s="2">
        <f>C473+((C484-C472)/12)</f>
        <v>2587490.4769487754</v>
      </c>
      <c r="D474" s="2">
        <f>D473+((D484-D472)/12)</f>
        <v>1934822.0866051717</v>
      </c>
      <c r="E474" s="2">
        <f>E473+((E484-E472)/12)</f>
        <v>3069461.781884328</v>
      </c>
      <c r="F474" s="2">
        <f>F473+((F484-F472)/12)</f>
        <v>2357964.2580786385</v>
      </c>
      <c r="G474" s="2">
        <f>G473+((G484-G472)/12)</f>
        <v>2417133.0948515022</v>
      </c>
      <c r="H474" s="1">
        <v>1</v>
      </c>
      <c r="J474" s="2">
        <f t="shared" si="48"/>
        <v>2356.2860681572929</v>
      </c>
      <c r="K474" s="2">
        <f t="shared" si="49"/>
        <v>1688.560812153155</v>
      </c>
      <c r="L474" s="2">
        <f t="shared" si="50"/>
        <v>1269.7073641559109</v>
      </c>
      <c r="M474" s="2">
        <f t="shared" si="51"/>
        <v>1638.1689836275764</v>
      </c>
      <c r="N474" s="2">
        <f t="shared" si="52"/>
        <v>2796.7772634243593</v>
      </c>
    </row>
    <row r="475" spans="1:14" x14ac:dyDescent="0.25">
      <c r="A475" s="1">
        <f t="shared" si="47"/>
        <v>2038</v>
      </c>
      <c r="B475" s="1">
        <v>10</v>
      </c>
      <c r="C475" s="2">
        <f>C474+((C484-C472)/12)</f>
        <v>2589846.7630169326</v>
      </c>
      <c r="D475" s="2">
        <f>D474+((D484-D472)/12)</f>
        <v>1936510.6474173248</v>
      </c>
      <c r="E475" s="2">
        <f>E474+((E484-E472)/12)</f>
        <v>3070731.4892484839</v>
      </c>
      <c r="F475" s="2">
        <f>F474+((F484-F472)/12)</f>
        <v>2359602.427062266</v>
      </c>
      <c r="G475" s="2">
        <f>G474+((G484-G472)/12)</f>
        <v>2419929.8721149266</v>
      </c>
      <c r="H475" s="1">
        <v>1</v>
      </c>
      <c r="J475" s="2">
        <f t="shared" si="48"/>
        <v>2356.2860681572929</v>
      </c>
      <c r="K475" s="2">
        <f t="shared" si="49"/>
        <v>1688.560812153155</v>
      </c>
      <c r="L475" s="2">
        <f t="shared" si="50"/>
        <v>1269.7073641559109</v>
      </c>
      <c r="M475" s="2">
        <f t="shared" si="51"/>
        <v>1638.1689836275764</v>
      </c>
      <c r="N475" s="2">
        <f t="shared" si="52"/>
        <v>2796.7772634243593</v>
      </c>
    </row>
    <row r="476" spans="1:14" x14ac:dyDescent="0.25">
      <c r="A476" s="1">
        <f t="shared" si="47"/>
        <v>2038</v>
      </c>
      <c r="B476" s="1">
        <v>11</v>
      </c>
      <c r="C476" s="2">
        <f>C475+((C484-C472)/12)</f>
        <v>2592203.0490850899</v>
      </c>
      <c r="D476" s="2">
        <f>D475+((D484-D472)/12)</f>
        <v>1938199.208229478</v>
      </c>
      <c r="E476" s="2">
        <f>E475+((E484-E472)/12)</f>
        <v>3072001.1966126398</v>
      </c>
      <c r="F476" s="2">
        <f>F475+((F484-F472)/12)</f>
        <v>2361240.5960458936</v>
      </c>
      <c r="G476" s="2">
        <f>G475+((G484-G472)/12)</f>
        <v>2422726.6493783509</v>
      </c>
      <c r="H476" s="1">
        <v>1</v>
      </c>
      <c r="J476" s="2">
        <f t="shared" si="48"/>
        <v>2356.2860681572929</v>
      </c>
      <c r="K476" s="2">
        <f t="shared" si="49"/>
        <v>1688.560812153155</v>
      </c>
      <c r="L476" s="2">
        <f t="shared" si="50"/>
        <v>1269.7073641559109</v>
      </c>
      <c r="M476" s="2">
        <f t="shared" si="51"/>
        <v>1638.1689836275764</v>
      </c>
      <c r="N476" s="2">
        <f t="shared" si="52"/>
        <v>2796.7772634243593</v>
      </c>
    </row>
    <row r="477" spans="1:14" x14ac:dyDescent="0.25">
      <c r="A477" s="1">
        <f t="shared" si="47"/>
        <v>2038</v>
      </c>
      <c r="B477" s="1">
        <v>12</v>
      </c>
      <c r="C477" s="2">
        <f>C476+((C484-C472)/12)</f>
        <v>2594559.3351532472</v>
      </c>
      <c r="D477" s="2">
        <f>D476+((D484-D472)/12)</f>
        <v>1939887.7690416311</v>
      </c>
      <c r="E477" s="2">
        <f>E476+((E484-E472)/12)</f>
        <v>3073270.9039767957</v>
      </c>
      <c r="F477" s="2">
        <f>F476+((F484-F472)/12)</f>
        <v>2362878.7650295212</v>
      </c>
      <c r="G477" s="2">
        <f>G476+((G484-G472)/12)</f>
        <v>2425523.4266417753</v>
      </c>
      <c r="H477" s="1">
        <v>1</v>
      </c>
      <c r="J477" s="2">
        <f t="shared" si="48"/>
        <v>2356.2860681572929</v>
      </c>
      <c r="K477" s="2">
        <f t="shared" si="49"/>
        <v>1688.560812153155</v>
      </c>
      <c r="L477" s="2">
        <f t="shared" si="50"/>
        <v>1269.7073641559109</v>
      </c>
      <c r="M477" s="2">
        <f t="shared" si="51"/>
        <v>1638.1689836275764</v>
      </c>
      <c r="N477" s="2">
        <f t="shared" si="52"/>
        <v>2796.7772634243593</v>
      </c>
    </row>
    <row r="478" spans="1:14" x14ac:dyDescent="0.25">
      <c r="A478" s="1">
        <f t="shared" si="47"/>
        <v>2039</v>
      </c>
      <c r="B478" s="1">
        <v>1</v>
      </c>
      <c r="C478" s="2">
        <f>C477+((C484-C472)/12)</f>
        <v>2596915.6212214045</v>
      </c>
      <c r="D478" s="2">
        <f>D477+((D484-D472)/12)</f>
        <v>1941576.3298537843</v>
      </c>
      <c r="E478" s="2">
        <f>E477+((E484-E472)/12)</f>
        <v>3074540.6113409516</v>
      </c>
      <c r="F478" s="2">
        <f>F477+((F484-F472)/12)</f>
        <v>2364516.9340131488</v>
      </c>
      <c r="G478" s="2">
        <f>G477+((G484-G472)/12)</f>
        <v>2428320.2039051997</v>
      </c>
      <c r="H478" s="1">
        <v>1</v>
      </c>
      <c r="J478" s="2">
        <f t="shared" si="48"/>
        <v>2356.2860681572929</v>
      </c>
      <c r="K478" s="2">
        <f t="shared" si="49"/>
        <v>1688.560812153155</v>
      </c>
      <c r="L478" s="2">
        <f t="shared" si="50"/>
        <v>1269.7073641559109</v>
      </c>
      <c r="M478" s="2">
        <f t="shared" si="51"/>
        <v>1638.1689836275764</v>
      </c>
      <c r="N478" s="2">
        <f t="shared" si="52"/>
        <v>2796.7772634243593</v>
      </c>
    </row>
    <row r="479" spans="1:14" x14ac:dyDescent="0.25">
      <c r="A479" s="1">
        <f t="shared" si="47"/>
        <v>2039</v>
      </c>
      <c r="B479" s="1">
        <v>2</v>
      </c>
      <c r="C479" s="2">
        <f>C478+((C484-C472)/12)</f>
        <v>2599271.9072895618</v>
      </c>
      <c r="D479" s="2">
        <f>D478+((D484-D472)/12)</f>
        <v>1943264.8906659374</v>
      </c>
      <c r="E479" s="2">
        <f>E478+((E484-E472)/12)</f>
        <v>3075810.3187051076</v>
      </c>
      <c r="F479" s="2">
        <f>F478+((F484-F472)/12)</f>
        <v>2366155.1029967763</v>
      </c>
      <c r="G479" s="2">
        <f>G478+((G484-G472)/12)</f>
        <v>2431116.981168624</v>
      </c>
      <c r="H479" s="1">
        <v>1</v>
      </c>
      <c r="J479" s="2">
        <f t="shared" si="48"/>
        <v>2356.2860681572929</v>
      </c>
      <c r="K479" s="2">
        <f t="shared" si="49"/>
        <v>1688.560812153155</v>
      </c>
      <c r="L479" s="2">
        <f t="shared" si="50"/>
        <v>1269.7073641559109</v>
      </c>
      <c r="M479" s="2">
        <f t="shared" si="51"/>
        <v>1638.1689836275764</v>
      </c>
      <c r="N479" s="2">
        <f t="shared" si="52"/>
        <v>2796.7772634243593</v>
      </c>
    </row>
    <row r="480" spans="1:14" x14ac:dyDescent="0.25">
      <c r="A480" s="1">
        <f t="shared" si="47"/>
        <v>2039</v>
      </c>
      <c r="B480" s="1">
        <v>3</v>
      </c>
      <c r="C480" s="2">
        <f>C479+((C484-C472)/12)</f>
        <v>2601628.1933577191</v>
      </c>
      <c r="D480" s="2">
        <f>D479+((D484-D472)/12)</f>
        <v>1944953.4514780906</v>
      </c>
      <c r="E480" s="2">
        <f>E479+((E484-E472)/12)</f>
        <v>3077080.0260692635</v>
      </c>
      <c r="F480" s="2">
        <f>F479+((F484-F472)/12)</f>
        <v>2367793.2719804039</v>
      </c>
      <c r="G480" s="2">
        <f>G479+((G484-G472)/12)</f>
        <v>2433913.7584320484</v>
      </c>
      <c r="H480" s="1">
        <v>1</v>
      </c>
      <c r="J480" s="2">
        <f t="shared" si="48"/>
        <v>2356.2860681572929</v>
      </c>
      <c r="K480" s="2">
        <f t="shared" si="49"/>
        <v>1688.560812153155</v>
      </c>
      <c r="L480" s="2">
        <f t="shared" si="50"/>
        <v>1269.7073641559109</v>
      </c>
      <c r="M480" s="2">
        <f t="shared" si="51"/>
        <v>1638.1689836275764</v>
      </c>
      <c r="N480" s="2">
        <f t="shared" si="52"/>
        <v>2796.7772634243593</v>
      </c>
    </row>
    <row r="481" spans="1:14" x14ac:dyDescent="0.25">
      <c r="A481" s="1">
        <f t="shared" si="47"/>
        <v>2039</v>
      </c>
      <c r="B481" s="1">
        <v>4</v>
      </c>
      <c r="C481" s="2">
        <f>C480+((C484-C472)/12)</f>
        <v>2603984.4794258764</v>
      </c>
      <c r="D481" s="2">
        <f>D480+((D484-D472)/12)</f>
        <v>1946642.0122902438</v>
      </c>
      <c r="E481" s="2">
        <f>E480+((E484-E472)/12)</f>
        <v>3078349.7334334194</v>
      </c>
      <c r="F481" s="2">
        <f>F480+((F484-F472)/12)</f>
        <v>2369431.4409640315</v>
      </c>
      <c r="G481" s="2">
        <f>G480+((G484-G472)/12)</f>
        <v>2436710.5356954727</v>
      </c>
      <c r="H481" s="1">
        <v>1</v>
      </c>
      <c r="J481" s="2">
        <f t="shared" si="48"/>
        <v>2356.2860681572929</v>
      </c>
      <c r="K481" s="2">
        <f t="shared" si="49"/>
        <v>1688.560812153155</v>
      </c>
      <c r="L481" s="2">
        <f t="shared" si="50"/>
        <v>1269.7073641559109</v>
      </c>
      <c r="M481" s="2">
        <f t="shared" si="51"/>
        <v>1638.1689836275764</v>
      </c>
      <c r="N481" s="2">
        <f t="shared" si="52"/>
        <v>2796.7772634243593</v>
      </c>
    </row>
    <row r="482" spans="1:14" x14ac:dyDescent="0.25">
      <c r="A482" s="1">
        <f t="shared" si="47"/>
        <v>2039</v>
      </c>
      <c r="B482" s="1">
        <v>5</v>
      </c>
      <c r="C482" s="2">
        <f>C481+((C484-C472)/12)</f>
        <v>2606340.7654940337</v>
      </c>
      <c r="D482" s="2">
        <f>D481+((D484-D472)/12)</f>
        <v>1948330.5731023969</v>
      </c>
      <c r="E482" s="2">
        <f>E481+((E484-E472)/12)</f>
        <v>3079619.4407975753</v>
      </c>
      <c r="F482" s="2">
        <f>F481+((F484-F472)/12)</f>
        <v>2371069.6099476591</v>
      </c>
      <c r="G482" s="2">
        <f>G481+((G484-G472)/12)</f>
        <v>2439507.3129588971</v>
      </c>
      <c r="H482" s="1">
        <v>1</v>
      </c>
      <c r="J482" s="2">
        <f t="shared" si="48"/>
        <v>2356.2860681572929</v>
      </c>
      <c r="K482" s="2">
        <f t="shared" si="49"/>
        <v>1688.560812153155</v>
      </c>
      <c r="L482" s="2">
        <f t="shared" si="50"/>
        <v>1269.7073641559109</v>
      </c>
      <c r="M482" s="2">
        <f t="shared" si="51"/>
        <v>1638.1689836275764</v>
      </c>
      <c r="N482" s="2">
        <f t="shared" si="52"/>
        <v>2796.7772634243593</v>
      </c>
    </row>
    <row r="483" spans="1:14" x14ac:dyDescent="0.25">
      <c r="A483" s="1">
        <f t="shared" si="47"/>
        <v>2039</v>
      </c>
      <c r="B483" s="1">
        <v>6</v>
      </c>
      <c r="C483" s="2">
        <f>C482+((C484-C472)/12)</f>
        <v>2608697.051562191</v>
      </c>
      <c r="D483" s="2">
        <f>D482+((D484-D472)/12)</f>
        <v>1950019.1339145501</v>
      </c>
      <c r="E483" s="2">
        <f>E482+((E484-E472)/12)</f>
        <v>3080889.1481617312</v>
      </c>
      <c r="F483" s="2">
        <f>F482+((F484-F472)/12)</f>
        <v>2372707.7789312867</v>
      </c>
      <c r="G483" s="2">
        <f>G482+((G484-G472)/12)</f>
        <v>2442304.0902223215</v>
      </c>
      <c r="H483" s="1">
        <v>1</v>
      </c>
      <c r="J483" s="2">
        <f t="shared" si="48"/>
        <v>2356.2860681572929</v>
      </c>
      <c r="K483" s="2">
        <f t="shared" si="49"/>
        <v>1688.560812153155</v>
      </c>
      <c r="L483" s="2">
        <f t="shared" si="50"/>
        <v>1269.7073641559109</v>
      </c>
      <c r="M483" s="2">
        <f t="shared" si="51"/>
        <v>1638.1689836275764</v>
      </c>
      <c r="N483" s="2">
        <f t="shared" si="52"/>
        <v>2796.7772634243593</v>
      </c>
    </row>
    <row r="484" spans="1:14" x14ac:dyDescent="0.25">
      <c r="A484" s="1">
        <f t="shared" si="47"/>
        <v>2039</v>
      </c>
      <c r="B484" s="1">
        <v>7</v>
      </c>
      <c r="C484" s="2">
        <f>VLOOKUP($A484,'[2]FPL Pop'!$BZ:$CE,2,FALSE)</f>
        <v>2611053.3376303473</v>
      </c>
      <c r="D484" s="2">
        <f>VLOOKUP($A484,'[2]FPL Pop'!$BZ:$CE,3,FALSE)</f>
        <v>1951707.6947267042</v>
      </c>
      <c r="E484" s="2">
        <f>VLOOKUP($A484,'[2]FPL Pop'!$BZ:$CE,4,FALSE)</f>
        <v>3082158.8555258871</v>
      </c>
      <c r="F484" s="2">
        <f>VLOOKUP($A484,'[2]FPL Pop'!$BZ:$CE,5,FALSE)</f>
        <v>2374345.9479149138</v>
      </c>
      <c r="G484" s="2">
        <f>VLOOKUP($A484,'[2]FPL Pop'!$BZ:$CE,6,FALSE)</f>
        <v>2445100.8674857472</v>
      </c>
      <c r="H484" s="1">
        <v>1</v>
      </c>
      <c r="J484" s="2">
        <f t="shared" si="48"/>
        <v>2356.2860681563616</v>
      </c>
      <c r="K484" s="2">
        <f t="shared" si="49"/>
        <v>1688.5608121540863</v>
      </c>
      <c r="L484" s="2">
        <f t="shared" si="50"/>
        <v>1269.7073641559109</v>
      </c>
      <c r="M484" s="2">
        <f t="shared" si="51"/>
        <v>1638.1689836271107</v>
      </c>
      <c r="N484" s="2">
        <f t="shared" si="52"/>
        <v>2796.7772634257562</v>
      </c>
    </row>
    <row r="485" spans="1:14" x14ac:dyDescent="0.25">
      <c r="A485" s="1">
        <f t="shared" si="47"/>
        <v>2039</v>
      </c>
      <c r="B485" s="1">
        <v>8</v>
      </c>
      <c r="C485" s="2">
        <f>C484+((C496-C484)/12)</f>
        <v>2613434.9193700827</v>
      </c>
      <c r="D485" s="2">
        <f>D484+((D496-D484)/12)</f>
        <v>1953408.1053703157</v>
      </c>
      <c r="E485" s="2">
        <f>E484+((E496-E484)/12)</f>
        <v>3083388.8130550166</v>
      </c>
      <c r="F485" s="2">
        <f>F484+((F496-F484)/12)</f>
        <v>2376020.5499115009</v>
      </c>
      <c r="G485" s="2">
        <f>G484+((G496-G484)/12)</f>
        <v>2447911.8002181393</v>
      </c>
      <c r="H485" s="1">
        <v>1</v>
      </c>
      <c r="J485" s="2">
        <f t="shared" si="48"/>
        <v>2381.5817397353239</v>
      </c>
      <c r="K485" s="2">
        <f t="shared" si="49"/>
        <v>1700.410643611569</v>
      </c>
      <c r="L485" s="2">
        <f t="shared" si="50"/>
        <v>1229.9575291294605</v>
      </c>
      <c r="M485" s="2">
        <f t="shared" si="51"/>
        <v>1674.6019965871237</v>
      </c>
      <c r="N485" s="2">
        <f t="shared" si="52"/>
        <v>2810.9327323921025</v>
      </c>
    </row>
    <row r="486" spans="1:14" x14ac:dyDescent="0.25">
      <c r="A486" s="1">
        <f t="shared" si="47"/>
        <v>2039</v>
      </c>
      <c r="B486" s="1">
        <v>9</v>
      </c>
      <c r="C486" s="2">
        <f>C485+((C496-C484)/12)</f>
        <v>2615816.501109818</v>
      </c>
      <c r="D486" s="2">
        <f>D485+((D496-D484)/12)</f>
        <v>1955108.5160139273</v>
      </c>
      <c r="E486" s="2">
        <f>E485+((E496-E484)/12)</f>
        <v>3084618.770584146</v>
      </c>
      <c r="F486" s="2">
        <f>F485+((F496-F484)/12)</f>
        <v>2377695.151908088</v>
      </c>
      <c r="G486" s="2">
        <f>G485+((G496-G484)/12)</f>
        <v>2450722.7329505314</v>
      </c>
      <c r="H486" s="1">
        <v>1</v>
      </c>
      <c r="J486" s="2">
        <f t="shared" si="48"/>
        <v>2381.5817397353239</v>
      </c>
      <c r="K486" s="2">
        <f t="shared" si="49"/>
        <v>1700.410643611569</v>
      </c>
      <c r="L486" s="2">
        <f t="shared" si="50"/>
        <v>1229.9575291294605</v>
      </c>
      <c r="M486" s="2">
        <f t="shared" si="51"/>
        <v>1674.6019965871237</v>
      </c>
      <c r="N486" s="2">
        <f t="shared" si="52"/>
        <v>2810.9327323921025</v>
      </c>
    </row>
    <row r="487" spans="1:14" x14ac:dyDescent="0.25">
      <c r="A487" s="1">
        <f t="shared" si="47"/>
        <v>2039</v>
      </c>
      <c r="B487" s="1">
        <v>10</v>
      </c>
      <c r="C487" s="2">
        <f>C486+((C496-C484)/12)</f>
        <v>2618198.0828495533</v>
      </c>
      <c r="D487" s="2">
        <f>D486+((D496-D484)/12)</f>
        <v>1956808.9266575389</v>
      </c>
      <c r="E487" s="2">
        <f>E486+((E496-E484)/12)</f>
        <v>3085848.7281132755</v>
      </c>
      <c r="F487" s="2">
        <f>F486+((F496-F484)/12)</f>
        <v>2379369.7539046751</v>
      </c>
      <c r="G487" s="2">
        <f>G486+((G496-G484)/12)</f>
        <v>2453533.6656829235</v>
      </c>
      <c r="H487" s="1">
        <v>1</v>
      </c>
      <c r="J487" s="2">
        <f t="shared" si="48"/>
        <v>2381.5817397353239</v>
      </c>
      <c r="K487" s="2">
        <f t="shared" si="49"/>
        <v>1700.410643611569</v>
      </c>
      <c r="L487" s="2">
        <f t="shared" si="50"/>
        <v>1229.9575291294605</v>
      </c>
      <c r="M487" s="2">
        <f t="shared" si="51"/>
        <v>1674.6019965871237</v>
      </c>
      <c r="N487" s="2">
        <f t="shared" si="52"/>
        <v>2810.9327323921025</v>
      </c>
    </row>
    <row r="488" spans="1:14" x14ac:dyDescent="0.25">
      <c r="A488" s="1">
        <f t="shared" si="47"/>
        <v>2039</v>
      </c>
      <c r="B488" s="1">
        <v>11</v>
      </c>
      <c r="C488" s="2">
        <f>C487+((C496-C484)/12)</f>
        <v>2620579.6645892886</v>
      </c>
      <c r="D488" s="2">
        <f>D487+((D496-D484)/12)</f>
        <v>1958509.3373011504</v>
      </c>
      <c r="E488" s="2">
        <f>E487+((E496-E484)/12)</f>
        <v>3087078.6856424049</v>
      </c>
      <c r="F488" s="2">
        <f>F487+((F496-F484)/12)</f>
        <v>2381044.3559012623</v>
      </c>
      <c r="G488" s="2">
        <f>G487+((G496-G484)/12)</f>
        <v>2456344.5984153156</v>
      </c>
      <c r="H488" s="1">
        <v>1</v>
      </c>
      <c r="J488" s="2">
        <f t="shared" si="48"/>
        <v>2381.5817397353239</v>
      </c>
      <c r="K488" s="2">
        <f t="shared" si="49"/>
        <v>1700.410643611569</v>
      </c>
      <c r="L488" s="2">
        <f t="shared" si="50"/>
        <v>1229.9575291294605</v>
      </c>
      <c r="M488" s="2">
        <f t="shared" si="51"/>
        <v>1674.6019965871237</v>
      </c>
      <c r="N488" s="2">
        <f t="shared" si="52"/>
        <v>2810.9327323921025</v>
      </c>
    </row>
    <row r="489" spans="1:14" x14ac:dyDescent="0.25">
      <c r="A489" s="1">
        <f t="shared" si="47"/>
        <v>2039</v>
      </c>
      <c r="B489" s="1">
        <v>12</v>
      </c>
      <c r="C489" s="2">
        <f>C488+((C496-C484)/12)</f>
        <v>2622961.246329024</v>
      </c>
      <c r="D489" s="2">
        <f>D488+((D496-D484)/12)</f>
        <v>1960209.747944762</v>
      </c>
      <c r="E489" s="2">
        <f>E488+((E496-E484)/12)</f>
        <v>3088308.6431715344</v>
      </c>
      <c r="F489" s="2">
        <f>F488+((F496-F484)/12)</f>
        <v>2382718.9578978494</v>
      </c>
      <c r="G489" s="2">
        <f>G488+((G496-G484)/12)</f>
        <v>2459155.5311477077</v>
      </c>
      <c r="H489" s="1">
        <v>1</v>
      </c>
      <c r="J489" s="2">
        <f t="shared" si="48"/>
        <v>2381.5817397353239</v>
      </c>
      <c r="K489" s="2">
        <f t="shared" si="49"/>
        <v>1700.410643611569</v>
      </c>
      <c r="L489" s="2">
        <f t="shared" si="50"/>
        <v>1229.9575291294605</v>
      </c>
      <c r="M489" s="2">
        <f t="shared" si="51"/>
        <v>1674.6019965871237</v>
      </c>
      <c r="N489" s="2">
        <f t="shared" si="52"/>
        <v>2810.9327323921025</v>
      </c>
    </row>
    <row r="490" spans="1:14" x14ac:dyDescent="0.25">
      <c r="A490" s="1">
        <f t="shared" si="47"/>
        <v>2040</v>
      </c>
      <c r="B490" s="1">
        <v>1</v>
      </c>
      <c r="C490" s="2">
        <f>C489+((C496-C484)/12)</f>
        <v>2625342.8280687593</v>
      </c>
      <c r="D490" s="2">
        <f>D489+((D496-D484)/12)</f>
        <v>1961910.1585883736</v>
      </c>
      <c r="E490" s="2">
        <f>E489+((E496-E484)/12)</f>
        <v>3089538.6007006639</v>
      </c>
      <c r="F490" s="2">
        <f>F489+((F496-F484)/12)</f>
        <v>2384393.5598944365</v>
      </c>
      <c r="G490" s="2">
        <f>G489+((G496-G484)/12)</f>
        <v>2461966.4638800998</v>
      </c>
      <c r="H490" s="1">
        <v>1</v>
      </c>
      <c r="J490" s="2">
        <f t="shared" si="48"/>
        <v>2381.5817397353239</v>
      </c>
      <c r="K490" s="2">
        <f t="shared" si="49"/>
        <v>1700.410643611569</v>
      </c>
      <c r="L490" s="2">
        <f t="shared" si="50"/>
        <v>1229.9575291294605</v>
      </c>
      <c r="M490" s="2">
        <f t="shared" si="51"/>
        <v>1674.6019965871237</v>
      </c>
      <c r="N490" s="2">
        <f t="shared" si="52"/>
        <v>2810.9327323921025</v>
      </c>
    </row>
    <row r="491" spans="1:14" x14ac:dyDescent="0.25">
      <c r="A491" s="1">
        <f t="shared" si="47"/>
        <v>2040</v>
      </c>
      <c r="B491" s="1">
        <v>2</v>
      </c>
      <c r="C491" s="2">
        <f>C490+((C496-C484)/12)</f>
        <v>2627724.4098084946</v>
      </c>
      <c r="D491" s="2">
        <f>D490+((D496-D484)/12)</f>
        <v>1963610.5692319851</v>
      </c>
      <c r="E491" s="2">
        <f>E490+((E496-E484)/12)</f>
        <v>3090768.5582297933</v>
      </c>
      <c r="F491" s="2">
        <f>F490+((F496-F484)/12)</f>
        <v>2386068.1618910236</v>
      </c>
      <c r="G491" s="2">
        <f>G490+((G496-G484)/12)</f>
        <v>2464777.3966124919</v>
      </c>
      <c r="H491" s="1">
        <v>1</v>
      </c>
      <c r="J491" s="2">
        <f t="shared" si="48"/>
        <v>2381.5817397353239</v>
      </c>
      <c r="K491" s="2">
        <f t="shared" si="49"/>
        <v>1700.410643611569</v>
      </c>
      <c r="L491" s="2">
        <f t="shared" si="50"/>
        <v>1229.9575291294605</v>
      </c>
      <c r="M491" s="2">
        <f t="shared" si="51"/>
        <v>1674.6019965871237</v>
      </c>
      <c r="N491" s="2">
        <f t="shared" si="52"/>
        <v>2810.9327323921025</v>
      </c>
    </row>
    <row r="492" spans="1:14" x14ac:dyDescent="0.25">
      <c r="A492" s="1">
        <f t="shared" si="47"/>
        <v>2040</v>
      </c>
      <c r="B492" s="1">
        <v>3</v>
      </c>
      <c r="C492" s="2">
        <f>C491+((C496-C484)/12)</f>
        <v>2630105.9915482299</v>
      </c>
      <c r="D492" s="2">
        <f>D491+((D496-D484)/12)</f>
        <v>1965310.9798755967</v>
      </c>
      <c r="E492" s="2">
        <f>E491+((E496-E484)/12)</f>
        <v>3091998.5157589228</v>
      </c>
      <c r="F492" s="2">
        <f>F491+((F496-F484)/12)</f>
        <v>2387742.7638876108</v>
      </c>
      <c r="G492" s="2">
        <f>G491+((G496-G484)/12)</f>
        <v>2467588.329344884</v>
      </c>
      <c r="H492" s="1">
        <v>1</v>
      </c>
      <c r="J492" s="2">
        <f t="shared" si="48"/>
        <v>2381.5817397353239</v>
      </c>
      <c r="K492" s="2">
        <f t="shared" si="49"/>
        <v>1700.410643611569</v>
      </c>
      <c r="L492" s="2">
        <f t="shared" si="50"/>
        <v>1229.9575291294605</v>
      </c>
      <c r="M492" s="2">
        <f t="shared" si="51"/>
        <v>1674.6019965871237</v>
      </c>
      <c r="N492" s="2">
        <f t="shared" si="52"/>
        <v>2810.9327323921025</v>
      </c>
    </row>
    <row r="493" spans="1:14" x14ac:dyDescent="0.25">
      <c r="A493" s="1">
        <f t="shared" si="47"/>
        <v>2040</v>
      </c>
      <c r="B493" s="1">
        <v>4</v>
      </c>
      <c r="C493" s="2">
        <f>C492+((C496-C484)/12)</f>
        <v>2632487.5732879653</v>
      </c>
      <c r="D493" s="2">
        <f>D492+((D496-D484)/12)</f>
        <v>1967011.3905192083</v>
      </c>
      <c r="E493" s="2">
        <f>E492+((E496-E484)/12)</f>
        <v>3093228.4732880522</v>
      </c>
      <c r="F493" s="2">
        <f>F492+((F496-F484)/12)</f>
        <v>2389417.3658841979</v>
      </c>
      <c r="G493" s="2">
        <f>G492+((G496-G484)/12)</f>
        <v>2470399.2620772761</v>
      </c>
      <c r="H493" s="1">
        <v>1</v>
      </c>
      <c r="J493" s="2">
        <f t="shared" si="48"/>
        <v>2381.5817397353239</v>
      </c>
      <c r="K493" s="2">
        <f t="shared" si="49"/>
        <v>1700.410643611569</v>
      </c>
      <c r="L493" s="2">
        <f t="shared" si="50"/>
        <v>1229.9575291294605</v>
      </c>
      <c r="M493" s="2">
        <f t="shared" si="51"/>
        <v>1674.6019965871237</v>
      </c>
      <c r="N493" s="2">
        <f t="shared" si="52"/>
        <v>2810.9327323921025</v>
      </c>
    </row>
    <row r="494" spans="1:14" x14ac:dyDescent="0.25">
      <c r="A494" s="1">
        <f t="shared" si="47"/>
        <v>2040</v>
      </c>
      <c r="B494" s="1">
        <v>5</v>
      </c>
      <c r="C494" s="2">
        <f>C493+((C496-C484)/12)</f>
        <v>2634869.1550277006</v>
      </c>
      <c r="D494" s="2">
        <f>D493+((D496-D484)/12)</f>
        <v>1968711.8011628198</v>
      </c>
      <c r="E494" s="2">
        <f>E493+((E496-E484)/12)</f>
        <v>3094458.4308171817</v>
      </c>
      <c r="F494" s="2">
        <f>F493+((F496-F484)/12)</f>
        <v>2391091.967880785</v>
      </c>
      <c r="G494" s="2">
        <f>G493+((G496-G484)/12)</f>
        <v>2473210.1948096682</v>
      </c>
      <c r="H494" s="1">
        <v>1</v>
      </c>
      <c r="J494" s="2">
        <f t="shared" si="48"/>
        <v>2381.5817397353239</v>
      </c>
      <c r="K494" s="2">
        <f t="shared" si="49"/>
        <v>1700.410643611569</v>
      </c>
      <c r="L494" s="2">
        <f t="shared" si="50"/>
        <v>1229.9575291294605</v>
      </c>
      <c r="M494" s="2">
        <f t="shared" si="51"/>
        <v>1674.6019965871237</v>
      </c>
      <c r="N494" s="2">
        <f t="shared" si="52"/>
        <v>2810.9327323921025</v>
      </c>
    </row>
    <row r="495" spans="1:14" x14ac:dyDescent="0.25">
      <c r="A495" s="1">
        <f t="shared" si="47"/>
        <v>2040</v>
      </c>
      <c r="B495" s="1">
        <v>6</v>
      </c>
      <c r="C495" s="2">
        <f>C494+((C496-C484)/12)</f>
        <v>2637250.7367674359</v>
      </c>
      <c r="D495" s="2">
        <f>D494+((D496-D484)/12)</f>
        <v>1970412.2118064314</v>
      </c>
      <c r="E495" s="2">
        <f>E494+((E496-E484)/12)</f>
        <v>3095688.3883463112</v>
      </c>
      <c r="F495" s="2">
        <f>F494+((F496-F484)/12)</f>
        <v>2392766.5698773721</v>
      </c>
      <c r="G495" s="2">
        <f>G494+((G496-G484)/12)</f>
        <v>2476021.1275420603</v>
      </c>
      <c r="H495" s="1">
        <v>1</v>
      </c>
      <c r="J495" s="2">
        <f t="shared" si="48"/>
        <v>2381.5817397353239</v>
      </c>
      <c r="K495" s="2">
        <f t="shared" si="49"/>
        <v>1700.410643611569</v>
      </c>
      <c r="L495" s="2">
        <f t="shared" si="50"/>
        <v>1229.9575291294605</v>
      </c>
      <c r="M495" s="2">
        <f t="shared" si="51"/>
        <v>1674.6019965871237</v>
      </c>
      <c r="N495" s="2">
        <f t="shared" si="52"/>
        <v>2810.9327323921025</v>
      </c>
    </row>
    <row r="496" spans="1:14" x14ac:dyDescent="0.25">
      <c r="A496" s="1">
        <f t="shared" si="47"/>
        <v>2040</v>
      </c>
      <c r="B496" s="1">
        <v>7</v>
      </c>
      <c r="C496" s="2">
        <f>VLOOKUP($A496,'[2]FPL Pop'!$BZ:$CE,2,FALSE)</f>
        <v>2639632.3185071717</v>
      </c>
      <c r="D496" s="2">
        <f>VLOOKUP($A496,'[2]FPL Pop'!$BZ:$CE,3,FALSE)</f>
        <v>1972112.6224500441</v>
      </c>
      <c r="E496" s="2">
        <f>VLOOKUP($A496,'[2]FPL Pop'!$BZ:$CE,4,FALSE)</f>
        <v>3096918.345875442</v>
      </c>
      <c r="F496" s="2">
        <f>VLOOKUP($A496,'[2]FPL Pop'!$BZ:$CE,5,FALSE)</f>
        <v>2394441.1718739579</v>
      </c>
      <c r="G496" s="2">
        <f>VLOOKUP($A496,'[2]FPL Pop'!$BZ:$CE,6,FALSE)</f>
        <v>2478832.0602744548</v>
      </c>
      <c r="H496" s="1">
        <v>1</v>
      </c>
      <c r="J496" s="2">
        <f t="shared" si="48"/>
        <v>2381.5817397357896</v>
      </c>
      <c r="K496" s="2">
        <f t="shared" si="49"/>
        <v>1700.4106436127331</v>
      </c>
      <c r="L496" s="2">
        <f t="shared" si="50"/>
        <v>1229.9575291308574</v>
      </c>
      <c r="M496" s="2">
        <f t="shared" si="51"/>
        <v>1674.6019965857267</v>
      </c>
      <c r="N496" s="2">
        <f t="shared" si="52"/>
        <v>2810.9327323944308</v>
      </c>
    </row>
    <row r="497" spans="1:14" x14ac:dyDescent="0.25">
      <c r="A497" s="1">
        <f t="shared" si="47"/>
        <v>2040</v>
      </c>
      <c r="B497" s="1">
        <v>8</v>
      </c>
      <c r="C497" s="2">
        <f>C496+((C508-C496)/12)</f>
        <v>2642038.6076287441</v>
      </c>
      <c r="D497" s="2">
        <f>D496+((D508-D496)/12)</f>
        <v>1973818.5670910876</v>
      </c>
      <c r="E497" s="2">
        <f>E496+((E508-E496)/12)</f>
        <v>3098120.4285206432</v>
      </c>
      <c r="F497" s="2">
        <f>F496+((F508-F496)/12)</f>
        <v>2396159.265416679</v>
      </c>
      <c r="G497" s="2">
        <f>G496+((G508-G496)/12)</f>
        <v>2481656.4738980387</v>
      </c>
      <c r="H497" s="1">
        <v>1</v>
      </c>
      <c r="J497" s="2">
        <f t="shared" si="48"/>
        <v>2406.2891215723939</v>
      </c>
      <c r="K497" s="2">
        <f t="shared" si="49"/>
        <v>1705.9446410434321</v>
      </c>
      <c r="L497" s="2">
        <f t="shared" si="50"/>
        <v>1202.0826452011243</v>
      </c>
      <c r="M497" s="2">
        <f t="shared" si="51"/>
        <v>1718.0935427211225</v>
      </c>
      <c r="N497" s="2">
        <f t="shared" si="52"/>
        <v>2824.4136235839687</v>
      </c>
    </row>
    <row r="498" spans="1:14" x14ac:dyDescent="0.25">
      <c r="A498" s="1">
        <f t="shared" si="47"/>
        <v>2040</v>
      </c>
      <c r="B498" s="1">
        <v>9</v>
      </c>
      <c r="C498" s="2">
        <f>C497+((C508-C496)/12)</f>
        <v>2644444.8967503165</v>
      </c>
      <c r="D498" s="2">
        <f>D497+((D508-D496)/12)</f>
        <v>1975524.511732131</v>
      </c>
      <c r="E498" s="2">
        <f>E497+((E508-E496)/12)</f>
        <v>3099322.5111658443</v>
      </c>
      <c r="F498" s="2">
        <f>F497+((F508-F496)/12)</f>
        <v>2397877.3589594001</v>
      </c>
      <c r="G498" s="2">
        <f>G497+((G508-G496)/12)</f>
        <v>2484480.8875216227</v>
      </c>
      <c r="H498" s="1">
        <v>1</v>
      </c>
      <c r="J498" s="2">
        <f t="shared" si="48"/>
        <v>2406.2891215723939</v>
      </c>
      <c r="K498" s="2">
        <f t="shared" si="49"/>
        <v>1705.9446410434321</v>
      </c>
      <c r="L498" s="2">
        <f t="shared" si="50"/>
        <v>1202.0826452011243</v>
      </c>
      <c r="M498" s="2">
        <f t="shared" si="51"/>
        <v>1718.0935427211225</v>
      </c>
      <c r="N498" s="2">
        <f t="shared" si="52"/>
        <v>2824.4136235839687</v>
      </c>
    </row>
    <row r="499" spans="1:14" x14ac:dyDescent="0.25">
      <c r="A499" s="1">
        <f t="shared" si="47"/>
        <v>2040</v>
      </c>
      <c r="B499" s="1">
        <v>10</v>
      </c>
      <c r="C499" s="2">
        <f>C498+((C508-C496)/12)</f>
        <v>2646851.1858718889</v>
      </c>
      <c r="D499" s="2">
        <f>D498+((D508-D496)/12)</f>
        <v>1977230.4563731744</v>
      </c>
      <c r="E499" s="2">
        <f>E498+((E508-E496)/12)</f>
        <v>3100524.5938110454</v>
      </c>
      <c r="F499" s="2">
        <f>F498+((F508-F496)/12)</f>
        <v>2399595.4525021212</v>
      </c>
      <c r="G499" s="2">
        <f>G498+((G508-G496)/12)</f>
        <v>2487305.3011452067</v>
      </c>
      <c r="H499" s="1">
        <v>1</v>
      </c>
      <c r="J499" s="2">
        <f t="shared" si="48"/>
        <v>2406.2891215723939</v>
      </c>
      <c r="K499" s="2">
        <f t="shared" si="49"/>
        <v>1705.9446410434321</v>
      </c>
      <c r="L499" s="2">
        <f t="shared" si="50"/>
        <v>1202.0826452011243</v>
      </c>
      <c r="M499" s="2">
        <f t="shared" si="51"/>
        <v>1718.0935427211225</v>
      </c>
      <c r="N499" s="2">
        <f t="shared" si="52"/>
        <v>2824.4136235839687</v>
      </c>
    </row>
    <row r="500" spans="1:14" x14ac:dyDescent="0.25">
      <c r="A500" s="1">
        <f t="shared" si="47"/>
        <v>2040</v>
      </c>
      <c r="B500" s="1">
        <v>11</v>
      </c>
      <c r="C500" s="2">
        <f>C499+((C508-C496)/12)</f>
        <v>2649257.4749934613</v>
      </c>
      <c r="D500" s="2">
        <f>D499+((D508-D496)/12)</f>
        <v>1978936.4010142179</v>
      </c>
      <c r="E500" s="2">
        <f>E499+((E508-E496)/12)</f>
        <v>3101726.6764562465</v>
      </c>
      <c r="F500" s="2">
        <f>F499+((F508-F496)/12)</f>
        <v>2401313.5460448423</v>
      </c>
      <c r="G500" s="2">
        <f>G499+((G508-G496)/12)</f>
        <v>2490129.7147687906</v>
      </c>
      <c r="H500" s="1">
        <v>1</v>
      </c>
      <c r="J500" s="2">
        <f t="shared" si="48"/>
        <v>2406.2891215723939</v>
      </c>
      <c r="K500" s="2">
        <f t="shared" si="49"/>
        <v>1705.9446410434321</v>
      </c>
      <c r="L500" s="2">
        <f t="shared" si="50"/>
        <v>1202.0826452011243</v>
      </c>
      <c r="M500" s="2">
        <f t="shared" si="51"/>
        <v>1718.0935427211225</v>
      </c>
      <c r="N500" s="2">
        <f t="shared" si="52"/>
        <v>2824.4136235839687</v>
      </c>
    </row>
    <row r="501" spans="1:14" x14ac:dyDescent="0.25">
      <c r="A501" s="1">
        <f t="shared" si="47"/>
        <v>2040</v>
      </c>
      <c r="B501" s="1">
        <v>12</v>
      </c>
      <c r="C501" s="2">
        <f>C500+((C508-C496)/12)</f>
        <v>2651663.7641150337</v>
      </c>
      <c r="D501" s="2">
        <f>D500+((D508-D496)/12)</f>
        <v>1980642.3456552613</v>
      </c>
      <c r="E501" s="2">
        <f>E500+((E508-E496)/12)</f>
        <v>3102928.7591014476</v>
      </c>
      <c r="F501" s="2">
        <f>F500+((F508-F496)/12)</f>
        <v>2403031.6395875635</v>
      </c>
      <c r="G501" s="2">
        <f>G500+((G508-G496)/12)</f>
        <v>2492954.1283923746</v>
      </c>
      <c r="H501" s="1">
        <v>1</v>
      </c>
      <c r="J501" s="2">
        <f t="shared" si="48"/>
        <v>2406.2891215723939</v>
      </c>
      <c r="K501" s="2">
        <f t="shared" si="49"/>
        <v>1705.9446410434321</v>
      </c>
      <c r="L501" s="2">
        <f t="shared" si="50"/>
        <v>1202.0826452011243</v>
      </c>
      <c r="M501" s="2">
        <f t="shared" si="51"/>
        <v>1718.0935427211225</v>
      </c>
      <c r="N501" s="2">
        <f t="shared" si="52"/>
        <v>2824.4136235839687</v>
      </c>
    </row>
    <row r="502" spans="1:14" x14ac:dyDescent="0.25">
      <c r="A502" s="1">
        <f t="shared" si="47"/>
        <v>2041</v>
      </c>
      <c r="B502" s="1">
        <v>1</v>
      </c>
      <c r="C502" s="2">
        <f>C501+((C508-C496)/12)</f>
        <v>2654070.0532366061</v>
      </c>
      <c r="D502" s="2">
        <f>D501+((D508-D496)/12)</f>
        <v>1982348.2902963047</v>
      </c>
      <c r="E502" s="2">
        <f>E501+((E508-E496)/12)</f>
        <v>3104130.8417466488</v>
      </c>
      <c r="F502" s="2">
        <f>F501+((F508-F496)/12)</f>
        <v>2404749.7331302846</v>
      </c>
      <c r="G502" s="2">
        <f>G501+((G508-G496)/12)</f>
        <v>2495778.5420159586</v>
      </c>
      <c r="H502" s="1">
        <v>1</v>
      </c>
      <c r="J502" s="2">
        <f t="shared" si="48"/>
        <v>2406.2891215723939</v>
      </c>
      <c r="K502" s="2">
        <f t="shared" si="49"/>
        <v>1705.9446410434321</v>
      </c>
      <c r="L502" s="2">
        <f t="shared" si="50"/>
        <v>1202.0826452011243</v>
      </c>
      <c r="M502" s="2">
        <f t="shared" si="51"/>
        <v>1718.0935427211225</v>
      </c>
      <c r="N502" s="2">
        <f t="shared" si="52"/>
        <v>2824.4136235839687</v>
      </c>
    </row>
    <row r="503" spans="1:14" x14ac:dyDescent="0.25">
      <c r="A503" s="1">
        <f t="shared" si="47"/>
        <v>2041</v>
      </c>
      <c r="B503" s="1">
        <v>2</v>
      </c>
      <c r="C503" s="2">
        <f>C502+((C508-C496)/12)</f>
        <v>2656476.3423581785</v>
      </c>
      <c r="D503" s="2">
        <f>D502+((D508-D496)/12)</f>
        <v>1984054.2349373482</v>
      </c>
      <c r="E503" s="2">
        <f>E502+((E508-E496)/12)</f>
        <v>3105332.9243918499</v>
      </c>
      <c r="F503" s="2">
        <f>F502+((F508-F496)/12)</f>
        <v>2406467.8266730057</v>
      </c>
      <c r="G503" s="2">
        <f>G502+((G508-G496)/12)</f>
        <v>2498602.9556395425</v>
      </c>
      <c r="H503" s="1">
        <v>1</v>
      </c>
      <c r="J503" s="2">
        <f t="shared" si="48"/>
        <v>2406.2891215723939</v>
      </c>
      <c r="K503" s="2">
        <f t="shared" si="49"/>
        <v>1705.9446410434321</v>
      </c>
      <c r="L503" s="2">
        <f t="shared" si="50"/>
        <v>1202.0826452011243</v>
      </c>
      <c r="M503" s="2">
        <f t="shared" si="51"/>
        <v>1718.0935427211225</v>
      </c>
      <c r="N503" s="2">
        <f t="shared" si="52"/>
        <v>2824.4136235839687</v>
      </c>
    </row>
    <row r="504" spans="1:14" x14ac:dyDescent="0.25">
      <c r="A504" s="1">
        <f t="shared" si="47"/>
        <v>2041</v>
      </c>
      <c r="B504" s="1">
        <v>3</v>
      </c>
      <c r="C504" s="2">
        <f>C503+((C508-C496)/12)</f>
        <v>2658882.6314797509</v>
      </c>
      <c r="D504" s="2">
        <f>D503+((D508-D496)/12)</f>
        <v>1985760.1795783916</v>
      </c>
      <c r="E504" s="2">
        <f>E503+((E508-E496)/12)</f>
        <v>3106535.007037051</v>
      </c>
      <c r="F504" s="2">
        <f>F503+((F508-F496)/12)</f>
        <v>2408185.9202157268</v>
      </c>
      <c r="G504" s="2">
        <f>G503+((G508-G496)/12)</f>
        <v>2501427.3692631265</v>
      </c>
      <c r="H504" s="1">
        <v>1</v>
      </c>
      <c r="J504" s="2">
        <f t="shared" si="48"/>
        <v>2406.2891215723939</v>
      </c>
      <c r="K504" s="2">
        <f t="shared" si="49"/>
        <v>1705.9446410434321</v>
      </c>
      <c r="L504" s="2">
        <f t="shared" si="50"/>
        <v>1202.0826452011243</v>
      </c>
      <c r="M504" s="2">
        <f t="shared" si="51"/>
        <v>1718.0935427211225</v>
      </c>
      <c r="N504" s="2">
        <f t="shared" si="52"/>
        <v>2824.4136235839687</v>
      </c>
    </row>
    <row r="505" spans="1:14" x14ac:dyDescent="0.25">
      <c r="A505" s="1">
        <f t="shared" si="47"/>
        <v>2041</v>
      </c>
      <c r="B505" s="1">
        <v>4</v>
      </c>
      <c r="C505" s="2">
        <f>C504+((C508-C496)/12)</f>
        <v>2661288.9206013232</v>
      </c>
      <c r="D505" s="2">
        <f>D504+((D508-D496)/12)</f>
        <v>1987466.124219435</v>
      </c>
      <c r="E505" s="2">
        <f>E504+((E508-E496)/12)</f>
        <v>3107737.0896822521</v>
      </c>
      <c r="F505" s="2">
        <f>F504+((F508-F496)/12)</f>
        <v>2409904.013758448</v>
      </c>
      <c r="G505" s="2">
        <f>G504+((G508-G496)/12)</f>
        <v>2504251.7828867105</v>
      </c>
      <c r="H505" s="1">
        <v>1</v>
      </c>
      <c r="J505" s="2">
        <f t="shared" si="48"/>
        <v>2406.2891215723939</v>
      </c>
      <c r="K505" s="2">
        <f t="shared" si="49"/>
        <v>1705.9446410434321</v>
      </c>
      <c r="L505" s="2">
        <f t="shared" si="50"/>
        <v>1202.0826452011243</v>
      </c>
      <c r="M505" s="2">
        <f t="shared" si="51"/>
        <v>1718.0935427211225</v>
      </c>
      <c r="N505" s="2">
        <f t="shared" si="52"/>
        <v>2824.4136235839687</v>
      </c>
    </row>
    <row r="506" spans="1:14" x14ac:dyDescent="0.25">
      <c r="A506" s="1">
        <f t="shared" si="47"/>
        <v>2041</v>
      </c>
      <c r="B506" s="1">
        <v>5</v>
      </c>
      <c r="C506" s="2">
        <f>C505+((C508-C496)/12)</f>
        <v>2663695.2097228956</v>
      </c>
      <c r="D506" s="2">
        <f>D505+((D508-D496)/12)</f>
        <v>1989172.0688604785</v>
      </c>
      <c r="E506" s="2">
        <f>E505+((E508-E496)/12)</f>
        <v>3108939.1723274533</v>
      </c>
      <c r="F506" s="2">
        <f>F505+((F508-F496)/12)</f>
        <v>2411622.1073011691</v>
      </c>
      <c r="G506" s="2">
        <f>G505+((G508-G496)/12)</f>
        <v>2507076.1965102945</v>
      </c>
      <c r="H506" s="1">
        <v>1</v>
      </c>
      <c r="J506" s="2">
        <f t="shared" si="48"/>
        <v>2406.2891215723939</v>
      </c>
      <c r="K506" s="2">
        <f t="shared" si="49"/>
        <v>1705.9446410434321</v>
      </c>
      <c r="L506" s="2">
        <f t="shared" si="50"/>
        <v>1202.0826452011243</v>
      </c>
      <c r="M506" s="2">
        <f t="shared" si="51"/>
        <v>1718.0935427211225</v>
      </c>
      <c r="N506" s="2">
        <f t="shared" si="52"/>
        <v>2824.4136235839687</v>
      </c>
    </row>
    <row r="507" spans="1:14" x14ac:dyDescent="0.25">
      <c r="A507" s="1">
        <f t="shared" si="47"/>
        <v>2041</v>
      </c>
      <c r="B507" s="1">
        <v>6</v>
      </c>
      <c r="C507" s="2">
        <f>C506+((C508-C496)/12)</f>
        <v>2666101.498844468</v>
      </c>
      <c r="D507" s="2">
        <f>D506+((D508-D496)/12)</f>
        <v>1990878.0135015219</v>
      </c>
      <c r="E507" s="2">
        <f>E506+((E508-E496)/12)</f>
        <v>3110141.2549726544</v>
      </c>
      <c r="F507" s="2">
        <f>F506+((F508-F496)/12)</f>
        <v>2413340.2008438902</v>
      </c>
      <c r="G507" s="2">
        <f>G506+((G508-G496)/12)</f>
        <v>2509900.6101338784</v>
      </c>
      <c r="H507" s="1">
        <v>1</v>
      </c>
      <c r="J507" s="2">
        <f t="shared" si="48"/>
        <v>2406.2891215723939</v>
      </c>
      <c r="K507" s="2">
        <f t="shared" si="49"/>
        <v>1705.9446410434321</v>
      </c>
      <c r="L507" s="2">
        <f t="shared" si="50"/>
        <v>1202.0826452011243</v>
      </c>
      <c r="M507" s="2">
        <f t="shared" si="51"/>
        <v>1718.0935427211225</v>
      </c>
      <c r="N507" s="2">
        <f t="shared" si="52"/>
        <v>2824.4136235839687</v>
      </c>
    </row>
    <row r="508" spans="1:14" x14ac:dyDescent="0.25">
      <c r="A508" s="1">
        <f t="shared" si="47"/>
        <v>2041</v>
      </c>
      <c r="B508" s="1">
        <v>7</v>
      </c>
      <c r="C508" s="2">
        <f>VLOOKUP($A508,'[2]FPL Pop'!$BZ:$CE,2,FALSE)</f>
        <v>2668507.7879660386</v>
      </c>
      <c r="D508" s="2">
        <f>VLOOKUP($A508,'[2]FPL Pop'!$BZ:$CE,3,FALSE)</f>
        <v>1992583.9581425642</v>
      </c>
      <c r="E508" s="2">
        <f>VLOOKUP($A508,'[2]FPL Pop'!$BZ:$CE,4,FALSE)</f>
        <v>3111343.3376178569</v>
      </c>
      <c r="F508" s="2">
        <f>VLOOKUP($A508,'[2]FPL Pop'!$BZ:$CE,5,FALSE)</f>
        <v>2415058.2943866085</v>
      </c>
      <c r="G508" s="2">
        <f>VLOOKUP($A508,'[2]FPL Pop'!$BZ:$CE,6,FALSE)</f>
        <v>2512725.0237574601</v>
      </c>
      <c r="H508" s="1">
        <v>1</v>
      </c>
      <c r="J508" s="2">
        <f t="shared" si="48"/>
        <v>2406.2891215705313</v>
      </c>
      <c r="K508" s="2">
        <f t="shared" si="49"/>
        <v>1705.9446410422679</v>
      </c>
      <c r="L508" s="2">
        <f t="shared" si="50"/>
        <v>1202.0826452025212</v>
      </c>
      <c r="M508" s="2">
        <f t="shared" si="51"/>
        <v>1718.0935427183285</v>
      </c>
      <c r="N508" s="2">
        <f t="shared" si="52"/>
        <v>2824.4136235816404</v>
      </c>
    </row>
  </sheetData>
  <mergeCells count="1">
    <mergeCell ref="J4:N4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</sheetPr>
  <dimension ref="A1:Z388"/>
  <sheetViews>
    <sheetView workbookViewId="0">
      <pane xSplit="2" ySplit="4" topLeftCell="C5" activePane="bottomRight" state="frozen"/>
      <selection activeCell="R48" sqref="R48"/>
      <selection pane="topRight" activeCell="R48" sqref="R48"/>
      <selection pane="bottomLeft" activeCell="R48" sqref="R48"/>
      <selection pane="bottomRight" sqref="A1:A2"/>
    </sheetView>
  </sheetViews>
  <sheetFormatPr defaultRowHeight="15" x14ac:dyDescent="0.25"/>
  <cols>
    <col min="1" max="3" width="9.140625" style="1"/>
    <col min="4" max="4" width="12.85546875" style="1" bestFit="1" customWidth="1"/>
    <col min="5" max="5" width="9.140625" style="1"/>
    <col min="6" max="6" width="12.85546875" style="1" bestFit="1" customWidth="1"/>
    <col min="7" max="7" width="9.140625" style="1"/>
    <col min="8" max="8" width="6.140625" style="1" customWidth="1"/>
    <col min="9" max="9" width="11.5703125" style="1" bestFit="1" customWidth="1"/>
    <col min="10" max="10" width="12.85546875" style="1" bestFit="1" customWidth="1"/>
    <col min="11" max="11" width="10.5703125" style="1" bestFit="1" customWidth="1"/>
    <col min="12" max="12" width="12.85546875" style="1" bestFit="1" customWidth="1"/>
    <col min="13" max="13" width="10.5703125" style="1" bestFit="1" customWidth="1"/>
    <col min="14" max="14" width="7.5703125" style="1" customWidth="1"/>
    <col min="15" max="15" width="10.5703125" style="1" bestFit="1" customWidth="1"/>
    <col min="16" max="16" width="12.85546875" style="1" bestFit="1" customWidth="1"/>
    <col min="17" max="17" width="10.5703125" style="1" bestFit="1" customWidth="1"/>
    <col min="18" max="18" width="12.85546875" style="1" bestFit="1" customWidth="1"/>
    <col min="19" max="19" width="9.140625" style="1"/>
    <col min="20" max="20" width="7.28515625" style="1" customWidth="1"/>
    <col min="21" max="16384" width="9.140625" style="1"/>
  </cols>
  <sheetData>
    <row r="1" spans="1:26" x14ac:dyDescent="0.25">
      <c r="A1" s="31" t="s">
        <v>25</v>
      </c>
    </row>
    <row r="2" spans="1:26" x14ac:dyDescent="0.25">
      <c r="A2" s="31" t="s">
        <v>22</v>
      </c>
    </row>
    <row r="3" spans="1:26" x14ac:dyDescent="0.25">
      <c r="C3" s="29" t="s">
        <v>7</v>
      </c>
      <c r="D3" s="29"/>
      <c r="E3" s="29"/>
      <c r="F3" s="29"/>
      <c r="G3" s="29"/>
      <c r="I3" s="29" t="s">
        <v>8</v>
      </c>
      <c r="J3" s="29"/>
      <c r="K3" s="29"/>
      <c r="L3" s="29"/>
      <c r="M3" s="29"/>
      <c r="O3" s="29" t="s">
        <v>7</v>
      </c>
      <c r="P3" s="29"/>
      <c r="Q3" s="29"/>
      <c r="R3" s="29"/>
      <c r="S3" s="29"/>
      <c r="U3" s="30" t="s">
        <v>14</v>
      </c>
      <c r="V3" s="29"/>
      <c r="W3" s="29"/>
      <c r="X3" s="29"/>
      <c r="Y3" s="29"/>
      <c r="Z3" s="29"/>
    </row>
    <row r="4" spans="1:26" x14ac:dyDescent="0.25">
      <c r="A4" s="1" t="s">
        <v>0</v>
      </c>
      <c r="B4" s="1" t="s">
        <v>1</v>
      </c>
      <c r="C4" s="1" t="s">
        <v>3</v>
      </c>
      <c r="D4" s="1" t="s">
        <v>4</v>
      </c>
      <c r="E4" s="1" t="s">
        <v>2</v>
      </c>
      <c r="F4" s="1" t="s">
        <v>5</v>
      </c>
      <c r="G4" s="1" t="s">
        <v>6</v>
      </c>
      <c r="I4" s="1" t="s">
        <v>3</v>
      </c>
      <c r="J4" s="1" t="s">
        <v>4</v>
      </c>
      <c r="K4" s="1" t="s">
        <v>2</v>
      </c>
      <c r="L4" s="1" t="s">
        <v>5</v>
      </c>
      <c r="M4" s="1" t="s">
        <v>6</v>
      </c>
      <c r="O4" s="1" t="str">
        <f>+I4</f>
        <v>Eastern</v>
      </c>
      <c r="P4" s="1" t="str">
        <f t="shared" ref="P4:S4" si="0">+J4</f>
        <v>Northeastern</v>
      </c>
      <c r="Q4" s="1" t="str">
        <f t="shared" si="0"/>
        <v>Southern</v>
      </c>
      <c r="R4" s="1" t="str">
        <f t="shared" si="0"/>
        <v>Southeastern</v>
      </c>
      <c r="S4" s="1" t="str">
        <f t="shared" si="0"/>
        <v>Western</v>
      </c>
      <c r="U4" s="1" t="s">
        <v>3</v>
      </c>
      <c r="V4" s="1" t="s">
        <v>4</v>
      </c>
      <c r="W4" s="1" t="s">
        <v>2</v>
      </c>
      <c r="X4" s="1" t="s">
        <v>5</v>
      </c>
      <c r="Y4" s="1" t="s">
        <v>6</v>
      </c>
    </row>
    <row r="5" spans="1:26" x14ac:dyDescent="0.25">
      <c r="A5" s="1">
        <v>2000</v>
      </c>
      <c r="B5" s="1">
        <v>1</v>
      </c>
      <c r="C5" s="2">
        <f>'[1]Division - Monthly'!$I425</f>
        <v>805934</v>
      </c>
      <c r="D5" s="2">
        <f>'[1]Division - Monthly'!$R425</f>
        <v>554349</v>
      </c>
      <c r="E5" s="2">
        <f>'[1]Division - Monthly'!$AA425</f>
        <v>889367</v>
      </c>
      <c r="F5" s="2">
        <f>'[1]Division - Monthly'!$AJ425</f>
        <v>816103</v>
      </c>
      <c r="G5" s="2">
        <f>'[1]Division - Monthly'!$AS425</f>
        <v>748072</v>
      </c>
      <c r="I5" s="2"/>
    </row>
    <row r="6" spans="1:26" x14ac:dyDescent="0.25">
      <c r="A6" s="1">
        <v>2000</v>
      </c>
      <c r="B6" s="1">
        <v>2</v>
      </c>
      <c r="C6" s="2">
        <f>'[1]Division - Monthly'!$I426</f>
        <v>809428</v>
      </c>
      <c r="D6" s="2">
        <f>'[1]Division - Monthly'!$R426</f>
        <v>555351</v>
      </c>
      <c r="E6" s="2">
        <f>'[1]Division - Monthly'!$AA426</f>
        <v>891159</v>
      </c>
      <c r="F6" s="2">
        <f>'[1]Division - Monthly'!$AJ426</f>
        <v>819066</v>
      </c>
      <c r="G6" s="2">
        <f>'[1]Division - Monthly'!$AS426</f>
        <v>752370</v>
      </c>
    </row>
    <row r="7" spans="1:26" x14ac:dyDescent="0.25">
      <c r="A7" s="1">
        <v>2000</v>
      </c>
      <c r="B7" s="1">
        <v>3</v>
      </c>
      <c r="C7" s="2">
        <f>'[1]Division - Monthly'!$I427</f>
        <v>811706</v>
      </c>
      <c r="D7" s="2">
        <f>'[1]Division - Monthly'!$R427</f>
        <v>557123</v>
      </c>
      <c r="E7" s="2">
        <f>'[1]Division - Monthly'!$AA427</f>
        <v>893320</v>
      </c>
      <c r="F7" s="2">
        <f>'[1]Division - Monthly'!$AJ427</f>
        <v>820894</v>
      </c>
      <c r="G7" s="2">
        <f>'[1]Division - Monthly'!$AS427</f>
        <v>756244</v>
      </c>
    </row>
    <row r="8" spans="1:26" x14ac:dyDescent="0.25">
      <c r="A8" s="1">
        <v>2000</v>
      </c>
      <c r="B8" s="1">
        <v>4</v>
      </c>
      <c r="C8" s="2">
        <f>'[1]Division - Monthly'!$I428</f>
        <v>812743</v>
      </c>
      <c r="D8" s="2">
        <f>'[1]Division - Monthly'!$R428</f>
        <v>558003</v>
      </c>
      <c r="E8" s="2">
        <f>'[1]Division - Monthly'!$AA428</f>
        <v>894556</v>
      </c>
      <c r="F8" s="2">
        <f>'[1]Division - Monthly'!$AJ428</f>
        <v>822477</v>
      </c>
      <c r="G8" s="2">
        <f>'[1]Division - Monthly'!$AS428</f>
        <v>756267</v>
      </c>
    </row>
    <row r="9" spans="1:26" x14ac:dyDescent="0.25">
      <c r="A9" s="1">
        <v>2000</v>
      </c>
      <c r="B9" s="1">
        <v>5</v>
      </c>
      <c r="C9" s="2">
        <f>'[1]Division - Monthly'!$I429</f>
        <v>811587</v>
      </c>
      <c r="D9" s="2">
        <f>'[1]Division - Monthly'!$R429</f>
        <v>558047</v>
      </c>
      <c r="E9" s="2">
        <f>'[1]Division - Monthly'!$AA429</f>
        <v>895775</v>
      </c>
      <c r="F9" s="2">
        <f>'[1]Division - Monthly'!$AJ429</f>
        <v>821239</v>
      </c>
      <c r="G9" s="2">
        <f>'[1]Division - Monthly'!$AS429</f>
        <v>750884</v>
      </c>
    </row>
    <row r="10" spans="1:26" x14ac:dyDescent="0.25">
      <c r="A10" s="1">
        <v>2000</v>
      </c>
      <c r="B10" s="1">
        <v>6</v>
      </c>
      <c r="C10" s="2">
        <f>'[1]Division - Monthly'!$I430</f>
        <v>812201</v>
      </c>
      <c r="D10" s="2">
        <f>'[1]Division - Monthly'!$R430</f>
        <v>558799</v>
      </c>
      <c r="E10" s="2">
        <f>'[1]Division - Monthly'!$AA430</f>
        <v>896484</v>
      </c>
      <c r="F10" s="2">
        <f>'[1]Division - Monthly'!$AJ430</f>
        <v>821363</v>
      </c>
      <c r="G10" s="2">
        <f>'[1]Division - Monthly'!$AS430</f>
        <v>750080</v>
      </c>
    </row>
    <row r="11" spans="1:26" x14ac:dyDescent="0.25">
      <c r="A11" s="1">
        <v>2000</v>
      </c>
      <c r="B11" s="1">
        <v>7</v>
      </c>
      <c r="C11" s="2">
        <f>'[1]Division - Monthly'!$I431</f>
        <v>812703</v>
      </c>
      <c r="D11" s="2">
        <f>'[1]Division - Monthly'!$R431</f>
        <v>559618</v>
      </c>
      <c r="E11" s="2">
        <f>'[1]Division - Monthly'!$AA431</f>
        <v>897437</v>
      </c>
      <c r="F11" s="2">
        <f>'[1]Division - Monthly'!$AJ431</f>
        <v>821878</v>
      </c>
      <c r="G11" s="2">
        <f>'[1]Division - Monthly'!$AS431</f>
        <v>750514</v>
      </c>
    </row>
    <row r="12" spans="1:26" x14ac:dyDescent="0.25">
      <c r="A12" s="1">
        <v>2000</v>
      </c>
      <c r="B12" s="1">
        <v>8</v>
      </c>
      <c r="C12" s="2">
        <f>'[1]Division - Monthly'!$I432</f>
        <v>814157</v>
      </c>
      <c r="D12" s="2">
        <f>'[1]Division - Monthly'!$R432</f>
        <v>561332</v>
      </c>
      <c r="E12" s="2">
        <f>'[1]Division - Monthly'!$AA432</f>
        <v>898140</v>
      </c>
      <c r="F12" s="2">
        <f>'[1]Division - Monthly'!$AJ432</f>
        <v>823962</v>
      </c>
      <c r="G12" s="2">
        <f>'[1]Division - Monthly'!$AS432</f>
        <v>752609</v>
      </c>
    </row>
    <row r="13" spans="1:26" x14ac:dyDescent="0.25">
      <c r="A13" s="1">
        <v>2000</v>
      </c>
      <c r="B13" s="1">
        <v>9</v>
      </c>
      <c r="C13" s="2">
        <f>'[1]Division - Monthly'!$I433</f>
        <v>815434</v>
      </c>
      <c r="D13" s="2">
        <f>'[1]Division - Monthly'!$R433</f>
        <v>562323</v>
      </c>
      <c r="E13" s="2">
        <f>'[1]Division - Monthly'!$AA433</f>
        <v>900400</v>
      </c>
      <c r="F13" s="2">
        <f>'[1]Division - Monthly'!$AJ433</f>
        <v>824177</v>
      </c>
      <c r="G13" s="2">
        <f>'[1]Division - Monthly'!$AS433</f>
        <v>754831</v>
      </c>
    </row>
    <row r="14" spans="1:26" x14ac:dyDescent="0.25">
      <c r="A14" s="1">
        <v>2000</v>
      </c>
      <c r="B14" s="1">
        <v>10</v>
      </c>
      <c r="C14" s="2">
        <f>'[1]Division - Monthly'!$I434</f>
        <v>817121</v>
      </c>
      <c r="D14" s="2">
        <f>'[1]Division - Monthly'!$R434</f>
        <v>563291</v>
      </c>
      <c r="E14" s="2">
        <f>'[1]Division - Monthly'!$AA434</f>
        <v>900549</v>
      </c>
      <c r="F14" s="2">
        <f>'[1]Division - Monthly'!$AJ434</f>
        <v>824937</v>
      </c>
      <c r="G14" s="2">
        <f>'[1]Division - Monthly'!$AS434</f>
        <v>758320</v>
      </c>
    </row>
    <row r="15" spans="1:26" x14ac:dyDescent="0.25">
      <c r="A15" s="1">
        <v>2000</v>
      </c>
      <c r="B15" s="1">
        <v>11</v>
      </c>
      <c r="C15" s="2">
        <f>'[1]Division - Monthly'!$I435</f>
        <v>820043</v>
      </c>
      <c r="D15" s="2">
        <f>'[1]Division - Monthly'!$R435</f>
        <v>564679</v>
      </c>
      <c r="E15" s="2">
        <f>'[1]Division - Monthly'!$AA435</f>
        <v>900653</v>
      </c>
      <c r="F15" s="2">
        <f>'[1]Division - Monthly'!$AJ435</f>
        <v>826433</v>
      </c>
      <c r="G15" s="2">
        <f>'[1]Division - Monthly'!$AS435</f>
        <v>763617</v>
      </c>
    </row>
    <row r="16" spans="1:26" x14ac:dyDescent="0.25">
      <c r="A16" s="1">
        <v>2000</v>
      </c>
      <c r="B16" s="1">
        <v>12</v>
      </c>
      <c r="C16" s="2">
        <f>'[1]Division - Monthly'!$I436</f>
        <v>822926</v>
      </c>
      <c r="D16" s="2">
        <f>'[1]Division - Monthly'!$R436</f>
        <v>566485</v>
      </c>
      <c r="E16" s="2">
        <f>'[1]Division - Monthly'!$AA436</f>
        <v>902987</v>
      </c>
      <c r="F16" s="2">
        <f>'[1]Division - Monthly'!$AJ436</f>
        <v>828652</v>
      </c>
      <c r="G16" s="2">
        <f>'[1]Division - Monthly'!$AS436</f>
        <v>769005</v>
      </c>
    </row>
    <row r="17" spans="1:7" x14ac:dyDescent="0.25">
      <c r="A17" s="1">
        <v>2001</v>
      </c>
      <c r="B17" s="1">
        <v>1</v>
      </c>
      <c r="C17" s="2">
        <f>'[1]Division - Monthly'!$I437</f>
        <v>826742</v>
      </c>
      <c r="D17" s="2">
        <f>'[1]Division - Monthly'!$R437</f>
        <v>568811</v>
      </c>
      <c r="E17" s="2">
        <f>'[1]Division - Monthly'!$AA437</f>
        <v>903773</v>
      </c>
      <c r="F17" s="2">
        <f>'[1]Division - Monthly'!$AJ437</f>
        <v>831358</v>
      </c>
      <c r="G17" s="2">
        <f>'[1]Division - Monthly'!$AS437</f>
        <v>775757</v>
      </c>
    </row>
    <row r="18" spans="1:7" x14ac:dyDescent="0.25">
      <c r="A18" s="1">
        <v>2001</v>
      </c>
      <c r="B18" s="1">
        <v>2</v>
      </c>
      <c r="C18" s="2">
        <f>'[1]Division - Monthly'!$I438</f>
        <v>829150</v>
      </c>
      <c r="D18" s="2">
        <f>'[1]Division - Monthly'!$R438</f>
        <v>570687</v>
      </c>
      <c r="E18" s="2">
        <f>'[1]Division - Monthly'!$AA438</f>
        <v>904704</v>
      </c>
      <c r="F18" s="2">
        <f>'[1]Division - Monthly'!$AJ438</f>
        <v>832800</v>
      </c>
      <c r="G18" s="2">
        <f>'[1]Division - Monthly'!$AS438</f>
        <v>780356</v>
      </c>
    </row>
    <row r="19" spans="1:7" x14ac:dyDescent="0.25">
      <c r="A19" s="1">
        <v>2001</v>
      </c>
      <c r="B19" s="1">
        <v>3</v>
      </c>
      <c r="C19" s="2">
        <f>'[1]Division - Monthly'!$I439</f>
        <v>831403</v>
      </c>
      <c r="D19" s="2">
        <f>'[1]Division - Monthly'!$R439</f>
        <v>572471</v>
      </c>
      <c r="E19" s="2">
        <f>'[1]Division - Monthly'!$AA439</f>
        <v>906415</v>
      </c>
      <c r="F19" s="2">
        <f>'[1]Division - Monthly'!$AJ439</f>
        <v>834126</v>
      </c>
      <c r="G19" s="2">
        <f>'[1]Division - Monthly'!$AS439</f>
        <v>782791</v>
      </c>
    </row>
    <row r="20" spans="1:7" x14ac:dyDescent="0.25">
      <c r="A20" s="1">
        <v>2001</v>
      </c>
      <c r="B20" s="1">
        <v>4</v>
      </c>
      <c r="C20" s="2">
        <f>'[1]Division - Monthly'!$I440</f>
        <v>832705</v>
      </c>
      <c r="D20" s="2">
        <f>'[1]Division - Monthly'!$R440</f>
        <v>573529</v>
      </c>
      <c r="E20" s="2">
        <f>'[1]Division - Monthly'!$AA440</f>
        <v>907759</v>
      </c>
      <c r="F20" s="2">
        <f>'[1]Division - Monthly'!$AJ440</f>
        <v>835487</v>
      </c>
      <c r="G20" s="2">
        <f>'[1]Division - Monthly'!$AS440</f>
        <v>783601</v>
      </c>
    </row>
    <row r="21" spans="1:7" x14ac:dyDescent="0.25">
      <c r="A21" s="1">
        <v>2001</v>
      </c>
      <c r="B21" s="1">
        <v>5</v>
      </c>
      <c r="C21" s="2">
        <f>'[1]Division - Monthly'!$I441</f>
        <v>832388</v>
      </c>
      <c r="D21" s="2">
        <f>'[1]Division - Monthly'!$R441</f>
        <v>574054</v>
      </c>
      <c r="E21" s="2">
        <f>'[1]Division - Monthly'!$AA441</f>
        <v>907582</v>
      </c>
      <c r="F21" s="2">
        <f>'[1]Division - Monthly'!$AJ441</f>
        <v>834137</v>
      </c>
      <c r="G21" s="2">
        <f>'[1]Division - Monthly'!$AS441</f>
        <v>779266</v>
      </c>
    </row>
    <row r="22" spans="1:7" x14ac:dyDescent="0.25">
      <c r="A22" s="1">
        <v>2001</v>
      </c>
      <c r="B22" s="1">
        <v>6</v>
      </c>
      <c r="C22" s="2">
        <f>'[1]Division - Monthly'!$I442</f>
        <v>833108</v>
      </c>
      <c r="D22" s="2">
        <f>'[1]Division - Monthly'!$R442</f>
        <v>574125</v>
      </c>
      <c r="E22" s="2">
        <f>'[1]Division - Monthly'!$AA442</f>
        <v>907836</v>
      </c>
      <c r="F22" s="2">
        <f>'[1]Division - Monthly'!$AJ442</f>
        <v>834019</v>
      </c>
      <c r="G22" s="2">
        <f>'[1]Division - Monthly'!$AS442</f>
        <v>776730</v>
      </c>
    </row>
    <row r="23" spans="1:7" x14ac:dyDescent="0.25">
      <c r="A23" s="1">
        <v>2001</v>
      </c>
      <c r="B23" s="1">
        <v>7</v>
      </c>
      <c r="C23" s="2">
        <f>'[1]Division - Monthly'!$I443</f>
        <v>833777</v>
      </c>
      <c r="D23" s="2">
        <f>'[1]Division - Monthly'!$R443</f>
        <v>575470</v>
      </c>
      <c r="E23" s="2">
        <f>'[1]Division - Monthly'!$AA443</f>
        <v>909779</v>
      </c>
      <c r="F23" s="2">
        <f>'[1]Division - Monthly'!$AJ443</f>
        <v>834908</v>
      </c>
      <c r="G23" s="2">
        <f>'[1]Division - Monthly'!$AS443</f>
        <v>778063</v>
      </c>
    </row>
    <row r="24" spans="1:7" x14ac:dyDescent="0.25">
      <c r="A24" s="1">
        <v>2001</v>
      </c>
      <c r="B24" s="1">
        <v>8</v>
      </c>
      <c r="C24" s="2">
        <f>'[1]Division - Monthly'!$I444</f>
        <v>835194</v>
      </c>
      <c r="D24" s="2">
        <f>'[1]Division - Monthly'!$R444</f>
        <v>576657</v>
      </c>
      <c r="E24" s="2">
        <f>'[1]Division - Monthly'!$AA444</f>
        <v>910835</v>
      </c>
      <c r="F24" s="2">
        <f>'[1]Division - Monthly'!$AJ444</f>
        <v>835698</v>
      </c>
      <c r="G24" s="2">
        <f>'[1]Division - Monthly'!$AS444</f>
        <v>779930</v>
      </c>
    </row>
    <row r="25" spans="1:7" x14ac:dyDescent="0.25">
      <c r="A25" s="1">
        <v>2001</v>
      </c>
      <c r="B25" s="1">
        <v>9</v>
      </c>
      <c r="C25" s="2">
        <f>'[1]Division - Monthly'!$I445</f>
        <v>835941</v>
      </c>
      <c r="D25" s="2">
        <f>'[1]Division - Monthly'!$R445</f>
        <v>577107</v>
      </c>
      <c r="E25" s="2">
        <f>'[1]Division - Monthly'!$AA445</f>
        <v>911777</v>
      </c>
      <c r="F25" s="2">
        <f>'[1]Division - Monthly'!$AJ445</f>
        <v>835906</v>
      </c>
      <c r="G25" s="2">
        <f>'[1]Division - Monthly'!$AS445</f>
        <v>781505</v>
      </c>
    </row>
    <row r="26" spans="1:7" x14ac:dyDescent="0.25">
      <c r="A26" s="1">
        <v>2001</v>
      </c>
      <c r="B26" s="1">
        <v>10</v>
      </c>
      <c r="C26" s="2">
        <f>'[1]Division - Monthly'!$I446</f>
        <v>837531</v>
      </c>
      <c r="D26" s="2">
        <f>'[1]Division - Monthly'!$R446</f>
        <v>578362</v>
      </c>
      <c r="E26" s="2">
        <f>'[1]Division - Monthly'!$AA446</f>
        <v>911116</v>
      </c>
      <c r="F26" s="2">
        <f>'[1]Division - Monthly'!$AJ446</f>
        <v>836930</v>
      </c>
      <c r="G26" s="2">
        <f>'[1]Division - Monthly'!$AS446</f>
        <v>784057</v>
      </c>
    </row>
    <row r="27" spans="1:7" x14ac:dyDescent="0.25">
      <c r="A27" s="1">
        <v>2001</v>
      </c>
      <c r="B27" s="1">
        <v>11</v>
      </c>
      <c r="C27" s="2">
        <f>'[1]Division - Monthly'!$I447</f>
        <v>839505</v>
      </c>
      <c r="D27" s="2">
        <f>'[1]Division - Monthly'!$R447</f>
        <v>580041</v>
      </c>
      <c r="E27" s="2">
        <f>'[1]Division - Monthly'!$AA447</f>
        <v>910402</v>
      </c>
      <c r="F27" s="2">
        <f>'[1]Division - Monthly'!$AJ447</f>
        <v>836418</v>
      </c>
      <c r="G27" s="2">
        <f>'[1]Division - Monthly'!$AS447</f>
        <v>789185</v>
      </c>
    </row>
    <row r="28" spans="1:7" x14ac:dyDescent="0.25">
      <c r="A28" s="1">
        <v>2001</v>
      </c>
      <c r="B28" s="1">
        <v>12</v>
      </c>
      <c r="C28" s="2">
        <f>'[1]Division - Monthly'!$I448</f>
        <v>842760</v>
      </c>
      <c r="D28" s="2">
        <f>'[1]Division - Monthly'!$R448</f>
        <v>581919</v>
      </c>
      <c r="E28" s="2">
        <f>'[1]Division - Monthly'!$AA448</f>
        <v>911191</v>
      </c>
      <c r="F28" s="2">
        <f>'[1]Division - Monthly'!$AJ448</f>
        <v>838225</v>
      </c>
      <c r="G28" s="2">
        <f>'[1]Division - Monthly'!$AS448</f>
        <v>795516</v>
      </c>
    </row>
    <row r="29" spans="1:7" x14ac:dyDescent="0.25">
      <c r="A29" s="1">
        <v>2002</v>
      </c>
      <c r="B29" s="1">
        <v>1</v>
      </c>
      <c r="C29" s="2">
        <f>'[1]Division - Monthly'!$I449</f>
        <v>844677</v>
      </c>
      <c r="D29" s="2">
        <f>'[1]Division - Monthly'!$R449</f>
        <v>583668</v>
      </c>
      <c r="E29" s="2">
        <f>'[1]Division - Monthly'!$AA449</f>
        <v>912418</v>
      </c>
      <c r="F29" s="2">
        <f>'[1]Division - Monthly'!$AJ449</f>
        <v>838770</v>
      </c>
      <c r="G29" s="2">
        <f>'[1]Division - Monthly'!$AS449</f>
        <v>800172</v>
      </c>
    </row>
    <row r="30" spans="1:7" x14ac:dyDescent="0.25">
      <c r="A30" s="1">
        <v>2002</v>
      </c>
      <c r="B30" s="1">
        <v>2</v>
      </c>
      <c r="C30" s="2">
        <f>'[1]Division - Monthly'!$I450</f>
        <v>847131</v>
      </c>
      <c r="D30" s="2">
        <f>'[1]Division - Monthly'!$R450</f>
        <v>585920</v>
      </c>
      <c r="E30" s="2">
        <f>'[1]Division - Monthly'!$AA450</f>
        <v>914906</v>
      </c>
      <c r="F30" s="2">
        <f>'[1]Division - Monthly'!$AJ450</f>
        <v>841207</v>
      </c>
      <c r="G30" s="2">
        <f>'[1]Division - Monthly'!$AS450</f>
        <v>804735</v>
      </c>
    </row>
    <row r="31" spans="1:7" x14ac:dyDescent="0.25">
      <c r="A31" s="1">
        <v>2002</v>
      </c>
      <c r="B31" s="1">
        <v>3</v>
      </c>
      <c r="C31" s="2">
        <f>'[1]Division - Monthly'!$I451</f>
        <v>849129</v>
      </c>
      <c r="D31" s="2">
        <f>'[1]Division - Monthly'!$R451</f>
        <v>587880</v>
      </c>
      <c r="E31" s="2">
        <f>'[1]Division - Monthly'!$AA451</f>
        <v>917118</v>
      </c>
      <c r="F31" s="2">
        <f>'[1]Division - Monthly'!$AJ451</f>
        <v>843030</v>
      </c>
      <c r="G31" s="2">
        <f>'[1]Division - Monthly'!$AS451</f>
        <v>807744</v>
      </c>
    </row>
    <row r="32" spans="1:7" x14ac:dyDescent="0.25">
      <c r="A32" s="1">
        <v>2002</v>
      </c>
      <c r="B32" s="1">
        <v>4</v>
      </c>
      <c r="C32" s="2">
        <f>'[1]Division - Monthly'!$I452</f>
        <v>850933</v>
      </c>
      <c r="D32" s="2">
        <f>'[1]Division - Monthly'!$R452</f>
        <v>589599</v>
      </c>
      <c r="E32" s="2">
        <f>'[1]Division - Monthly'!$AA452</f>
        <v>918793</v>
      </c>
      <c r="F32" s="2">
        <f>'[1]Division - Monthly'!$AJ452</f>
        <v>844236</v>
      </c>
      <c r="G32" s="2">
        <f>'[1]Division - Monthly'!$AS452</f>
        <v>808826</v>
      </c>
    </row>
    <row r="33" spans="1:7" x14ac:dyDescent="0.25">
      <c r="A33" s="1">
        <v>2002</v>
      </c>
      <c r="B33" s="1">
        <v>5</v>
      </c>
      <c r="C33" s="2">
        <f>'[1]Division - Monthly'!$I453</f>
        <v>851121</v>
      </c>
      <c r="D33" s="2">
        <f>'[1]Division - Monthly'!$R453</f>
        <v>590422</v>
      </c>
      <c r="E33" s="2">
        <f>'[1]Division - Monthly'!$AA453</f>
        <v>919585</v>
      </c>
      <c r="F33" s="2">
        <f>'[1]Division - Monthly'!$AJ453</f>
        <v>843195</v>
      </c>
      <c r="G33" s="2">
        <f>'[1]Division - Monthly'!$AS453</f>
        <v>805405</v>
      </c>
    </row>
    <row r="34" spans="1:7" x14ac:dyDescent="0.25">
      <c r="A34" s="1">
        <v>2002</v>
      </c>
      <c r="B34" s="1">
        <v>6</v>
      </c>
      <c r="C34" s="2">
        <f>'[1]Division - Monthly'!$I454</f>
        <v>851779</v>
      </c>
      <c r="D34" s="2">
        <f>'[1]Division - Monthly'!$R454</f>
        <v>590921</v>
      </c>
      <c r="E34" s="2">
        <f>'[1]Division - Monthly'!$AA454</f>
        <v>920301</v>
      </c>
      <c r="F34" s="2">
        <f>'[1]Division - Monthly'!$AJ454</f>
        <v>843712</v>
      </c>
      <c r="G34" s="2">
        <f>'[1]Division - Monthly'!$AS454</f>
        <v>804363</v>
      </c>
    </row>
    <row r="35" spans="1:7" x14ac:dyDescent="0.25">
      <c r="A35" s="1">
        <v>2002</v>
      </c>
      <c r="B35" s="1">
        <v>7</v>
      </c>
      <c r="C35" s="2">
        <f>'[1]Division - Monthly'!$I455</f>
        <v>853469</v>
      </c>
      <c r="D35" s="2">
        <f>'[1]Division - Monthly'!$R455</f>
        <v>591762</v>
      </c>
      <c r="E35" s="2">
        <f>'[1]Division - Monthly'!$AA455</f>
        <v>921100</v>
      </c>
      <c r="F35" s="2">
        <f>'[1]Division - Monthly'!$AJ455</f>
        <v>844816</v>
      </c>
      <c r="G35" s="2">
        <f>'[1]Division - Monthly'!$AS455</f>
        <v>805515</v>
      </c>
    </row>
    <row r="36" spans="1:7" x14ac:dyDescent="0.25">
      <c r="A36" s="1">
        <v>2002</v>
      </c>
      <c r="B36" s="1">
        <v>8</v>
      </c>
      <c r="C36" s="2">
        <f>'[1]Division - Monthly'!$I456</f>
        <v>856492</v>
      </c>
      <c r="D36" s="2">
        <f>'[1]Division - Monthly'!$R456</f>
        <v>592960</v>
      </c>
      <c r="E36" s="2">
        <f>'[1]Division - Monthly'!$AA456</f>
        <v>922138</v>
      </c>
      <c r="F36" s="2">
        <f>'[1]Division - Monthly'!$AJ456</f>
        <v>845619</v>
      </c>
      <c r="G36" s="2">
        <f>'[1]Division - Monthly'!$AS456</f>
        <v>807963</v>
      </c>
    </row>
    <row r="37" spans="1:7" x14ac:dyDescent="0.25">
      <c r="A37" s="1">
        <v>2002</v>
      </c>
      <c r="B37" s="1">
        <v>9</v>
      </c>
      <c r="C37" s="2">
        <f>'[1]Division - Monthly'!$I457</f>
        <v>857677</v>
      </c>
      <c r="D37" s="2">
        <f>'[1]Division - Monthly'!$R457</f>
        <v>594050</v>
      </c>
      <c r="E37" s="2">
        <f>'[1]Division - Monthly'!$AA457</f>
        <v>923369</v>
      </c>
      <c r="F37" s="2">
        <f>'[1]Division - Monthly'!$AJ457</f>
        <v>845719</v>
      </c>
      <c r="G37" s="2">
        <f>'[1]Division - Monthly'!$AS457</f>
        <v>809876</v>
      </c>
    </row>
    <row r="38" spans="1:7" x14ac:dyDescent="0.25">
      <c r="A38" s="1">
        <v>2002</v>
      </c>
      <c r="B38" s="1">
        <v>10</v>
      </c>
      <c r="C38" s="2">
        <f>'[1]Division - Monthly'!$I458</f>
        <v>859849</v>
      </c>
      <c r="D38" s="2">
        <f>'[1]Division - Monthly'!$R458</f>
        <v>595245</v>
      </c>
      <c r="E38" s="2">
        <f>'[1]Division - Monthly'!$AA458</f>
        <v>924680</v>
      </c>
      <c r="F38" s="2">
        <f>'[1]Division - Monthly'!$AJ458</f>
        <v>846262</v>
      </c>
      <c r="G38" s="2">
        <f>'[1]Division - Monthly'!$AS458</f>
        <v>812727</v>
      </c>
    </row>
    <row r="39" spans="1:7" x14ac:dyDescent="0.25">
      <c r="A39" s="1">
        <v>2002</v>
      </c>
      <c r="B39" s="1">
        <v>11</v>
      </c>
      <c r="C39" s="2">
        <f>'[1]Division - Monthly'!$I459</f>
        <v>862383</v>
      </c>
      <c r="D39" s="2">
        <f>'[1]Division - Monthly'!$R459</f>
        <v>596710</v>
      </c>
      <c r="E39" s="2">
        <f>'[1]Division - Monthly'!$AA459</f>
        <v>925815</v>
      </c>
      <c r="F39" s="2">
        <f>'[1]Division - Monthly'!$AJ459</f>
        <v>848259</v>
      </c>
      <c r="G39" s="2">
        <f>'[1]Division - Monthly'!$AS459</f>
        <v>817900</v>
      </c>
    </row>
    <row r="40" spans="1:7" x14ac:dyDescent="0.25">
      <c r="A40" s="1">
        <v>2002</v>
      </c>
      <c r="B40" s="1">
        <v>12</v>
      </c>
      <c r="C40" s="2">
        <f>'[1]Division - Monthly'!$I460</f>
        <v>865420</v>
      </c>
      <c r="D40" s="2">
        <f>'[1]Division - Monthly'!$R460</f>
        <v>598102</v>
      </c>
      <c r="E40" s="2">
        <f>'[1]Division - Monthly'!$AA460</f>
        <v>926535</v>
      </c>
      <c r="F40" s="2">
        <f>'[1]Division - Monthly'!$AJ460</f>
        <v>850451</v>
      </c>
      <c r="G40" s="2">
        <f>'[1]Division - Monthly'!$AS460</f>
        <v>823095</v>
      </c>
    </row>
    <row r="41" spans="1:7" x14ac:dyDescent="0.25">
      <c r="A41" s="1">
        <v>2003</v>
      </c>
      <c r="B41" s="1">
        <v>1</v>
      </c>
      <c r="C41" s="2">
        <f>'[1]Division - Monthly'!$I461</f>
        <v>861615</v>
      </c>
      <c r="D41" s="2">
        <f>'[1]Division - Monthly'!$R461</f>
        <v>605130</v>
      </c>
      <c r="E41" s="2">
        <f>'[1]Division - Monthly'!$AA461</f>
        <v>927390</v>
      </c>
      <c r="F41" s="2">
        <f>'[1]Division - Monthly'!$AJ461</f>
        <v>851078</v>
      </c>
      <c r="G41" s="2">
        <f>'[1]Division - Monthly'!$AS461</f>
        <v>827084</v>
      </c>
    </row>
    <row r="42" spans="1:7" x14ac:dyDescent="0.25">
      <c r="A42" s="1">
        <v>2003</v>
      </c>
      <c r="B42" s="1">
        <v>2</v>
      </c>
      <c r="C42" s="2">
        <f>'[1]Division - Monthly'!$I462</f>
        <v>862282</v>
      </c>
      <c r="D42" s="2">
        <f>'[1]Division - Monthly'!$R462</f>
        <v>610571</v>
      </c>
      <c r="E42" s="2">
        <f>'[1]Division - Monthly'!$AA462</f>
        <v>929669</v>
      </c>
      <c r="F42" s="2">
        <f>'[1]Division - Monthly'!$AJ462</f>
        <v>852966</v>
      </c>
      <c r="G42" s="2">
        <f>'[1]Division - Monthly'!$AS462</f>
        <v>830746</v>
      </c>
    </row>
    <row r="43" spans="1:7" x14ac:dyDescent="0.25">
      <c r="A43" s="1">
        <v>2003</v>
      </c>
      <c r="B43" s="1">
        <v>3</v>
      </c>
      <c r="C43" s="2">
        <f>'[1]Division - Monthly'!$I463</f>
        <v>864812</v>
      </c>
      <c r="D43" s="2">
        <f>'[1]Division - Monthly'!$R463</f>
        <v>612318</v>
      </c>
      <c r="E43" s="2">
        <f>'[1]Division - Monthly'!$AA463</f>
        <v>932500</v>
      </c>
      <c r="F43" s="2">
        <f>'[1]Division - Monthly'!$AJ463</f>
        <v>854652</v>
      </c>
      <c r="G43" s="2">
        <f>'[1]Division - Monthly'!$AS463</f>
        <v>834290</v>
      </c>
    </row>
    <row r="44" spans="1:7" x14ac:dyDescent="0.25">
      <c r="A44" s="1">
        <v>2003</v>
      </c>
      <c r="B44" s="1">
        <v>4</v>
      </c>
      <c r="C44" s="2">
        <f>'[1]Division - Monthly'!$I464</f>
        <v>874798</v>
      </c>
      <c r="D44" s="2">
        <f>'[1]Division - Monthly'!$R464</f>
        <v>605910</v>
      </c>
      <c r="E44" s="2">
        <f>'[1]Division - Monthly'!$AA464</f>
        <v>934972</v>
      </c>
      <c r="F44" s="2">
        <f>'[1]Division - Monthly'!$AJ464</f>
        <v>855741</v>
      </c>
      <c r="G44" s="2">
        <f>'[1]Division - Monthly'!$AS464</f>
        <v>835575</v>
      </c>
    </row>
    <row r="45" spans="1:7" x14ac:dyDescent="0.25">
      <c r="A45" s="1">
        <v>2003</v>
      </c>
      <c r="B45" s="1">
        <v>5</v>
      </c>
      <c r="C45" s="2">
        <f>'[1]Division - Monthly'!$I465</f>
        <v>875323</v>
      </c>
      <c r="D45" s="2">
        <f>'[1]Division - Monthly'!$R465</f>
        <v>606786</v>
      </c>
      <c r="E45" s="2">
        <f>'[1]Division - Monthly'!$AA465</f>
        <v>935895</v>
      </c>
      <c r="F45" s="2">
        <f>'[1]Division - Monthly'!$AJ465</f>
        <v>854502</v>
      </c>
      <c r="G45" s="2">
        <f>'[1]Division - Monthly'!$AS465</f>
        <v>832662</v>
      </c>
    </row>
    <row r="46" spans="1:7" x14ac:dyDescent="0.25">
      <c r="A46" s="1">
        <v>2003</v>
      </c>
      <c r="B46" s="1">
        <v>6</v>
      </c>
      <c r="C46" s="2">
        <f>'[1]Division - Monthly'!$I466</f>
        <v>879223</v>
      </c>
      <c r="D46" s="2">
        <f>'[1]Division - Monthly'!$R466</f>
        <v>606786</v>
      </c>
      <c r="E46" s="2">
        <f>'[1]Division - Monthly'!$AA466</f>
        <v>935895</v>
      </c>
      <c r="F46" s="2">
        <f>'[1]Division - Monthly'!$AJ466</f>
        <v>854502</v>
      </c>
      <c r="G46" s="2">
        <f>'[1]Division - Monthly'!$AS466</f>
        <v>832662</v>
      </c>
    </row>
    <row r="47" spans="1:7" x14ac:dyDescent="0.25">
      <c r="A47" s="1">
        <v>2003</v>
      </c>
      <c r="B47" s="1">
        <v>7</v>
      </c>
      <c r="C47" s="2">
        <f>'[1]Division - Monthly'!$I467</f>
        <v>878077</v>
      </c>
      <c r="D47" s="2">
        <f>'[1]Division - Monthly'!$R467</f>
        <v>609807</v>
      </c>
      <c r="E47" s="2">
        <f>'[1]Division - Monthly'!$AA467</f>
        <v>937202</v>
      </c>
      <c r="F47" s="2">
        <f>'[1]Division - Monthly'!$AJ467</f>
        <v>856562</v>
      </c>
      <c r="G47" s="2">
        <f>'[1]Division - Monthly'!$AS467</f>
        <v>832767</v>
      </c>
    </row>
    <row r="48" spans="1:7" x14ac:dyDescent="0.25">
      <c r="A48" s="1">
        <v>2003</v>
      </c>
      <c r="B48" s="1">
        <v>8</v>
      </c>
      <c r="C48" s="2">
        <f>'[1]Division - Monthly'!$I468</f>
        <v>880054</v>
      </c>
      <c r="D48" s="2">
        <f>'[1]Division - Monthly'!$R468</f>
        <v>611694</v>
      </c>
      <c r="E48" s="2">
        <f>'[1]Division - Monthly'!$AA468</f>
        <v>937898</v>
      </c>
      <c r="F48" s="2">
        <f>'[1]Division - Monthly'!$AJ468</f>
        <v>857086</v>
      </c>
      <c r="G48" s="2">
        <f>'[1]Division - Monthly'!$AS468</f>
        <v>834625</v>
      </c>
    </row>
    <row r="49" spans="1:7" x14ac:dyDescent="0.25">
      <c r="A49" s="1">
        <v>2003</v>
      </c>
      <c r="B49" s="1">
        <v>9</v>
      </c>
      <c r="C49" s="2">
        <f>'[1]Division - Monthly'!$I469</f>
        <v>883198</v>
      </c>
      <c r="D49" s="2">
        <f>'[1]Division - Monthly'!$R469</f>
        <v>613789</v>
      </c>
      <c r="E49" s="2">
        <f>'[1]Division - Monthly'!$AA469</f>
        <v>939162</v>
      </c>
      <c r="F49" s="2">
        <f>'[1]Division - Monthly'!$AJ469</f>
        <v>857810</v>
      </c>
      <c r="G49" s="2">
        <f>'[1]Division - Monthly'!$AS469</f>
        <v>836488</v>
      </c>
    </row>
    <row r="50" spans="1:7" x14ac:dyDescent="0.25">
      <c r="A50" s="1">
        <v>2003</v>
      </c>
      <c r="B50" s="1">
        <v>10</v>
      </c>
      <c r="C50" s="2">
        <f>'[1]Division - Monthly'!$I470</f>
        <v>886957</v>
      </c>
      <c r="D50" s="2">
        <f>'[1]Division - Monthly'!$R470</f>
        <v>615884</v>
      </c>
      <c r="E50" s="2">
        <f>'[1]Division - Monthly'!$AA470</f>
        <v>939885</v>
      </c>
      <c r="F50" s="2">
        <f>'[1]Division - Monthly'!$AJ470</f>
        <v>858158</v>
      </c>
      <c r="G50" s="2">
        <f>'[1]Division - Monthly'!$AS470</f>
        <v>839819</v>
      </c>
    </row>
    <row r="51" spans="1:7" x14ac:dyDescent="0.25">
      <c r="A51" s="1">
        <v>2003</v>
      </c>
      <c r="B51" s="1">
        <v>11</v>
      </c>
      <c r="C51" s="2">
        <f>'[1]Division - Monthly'!$I471</f>
        <v>890335</v>
      </c>
      <c r="D51" s="2">
        <f>'[1]Division - Monthly'!$R471</f>
        <v>617945</v>
      </c>
      <c r="E51" s="2">
        <f>'[1]Division - Monthly'!$AA471</f>
        <v>941048</v>
      </c>
      <c r="F51" s="2">
        <f>'[1]Division - Monthly'!$AJ471</f>
        <v>859411</v>
      </c>
      <c r="G51" s="2">
        <f>'[1]Division - Monthly'!$AS471</f>
        <v>845575</v>
      </c>
    </row>
    <row r="52" spans="1:7" x14ac:dyDescent="0.25">
      <c r="A52" s="1">
        <v>2003</v>
      </c>
      <c r="B52" s="1">
        <v>12</v>
      </c>
      <c r="C52" s="2">
        <f>'[1]Division - Monthly'!$I472</f>
        <v>893426</v>
      </c>
      <c r="D52" s="2">
        <f>'[1]Division - Monthly'!$R472</f>
        <v>620243</v>
      </c>
      <c r="E52" s="2">
        <f>'[1]Division - Monthly'!$AA472</f>
        <v>941485</v>
      </c>
      <c r="F52" s="2">
        <f>'[1]Division - Monthly'!$AJ472</f>
        <v>860817</v>
      </c>
      <c r="G52" s="2">
        <f>'[1]Division - Monthly'!$AS472</f>
        <v>851106</v>
      </c>
    </row>
    <row r="53" spans="1:7" x14ac:dyDescent="0.25">
      <c r="A53" s="1">
        <v>2004</v>
      </c>
      <c r="B53" s="1">
        <v>1</v>
      </c>
      <c r="C53" s="2">
        <f>'[1]Division - Monthly'!$I473</f>
        <v>895536</v>
      </c>
      <c r="D53" s="2">
        <f>'[1]Division - Monthly'!$R473</f>
        <v>622542</v>
      </c>
      <c r="E53" s="2">
        <f>'[1]Division - Monthly'!$AA473</f>
        <v>942536</v>
      </c>
      <c r="F53" s="2">
        <f>'[1]Division - Monthly'!$AJ473</f>
        <v>862074</v>
      </c>
      <c r="G53" s="2">
        <f>'[1]Division - Monthly'!$AS473</f>
        <v>855079</v>
      </c>
    </row>
    <row r="54" spans="1:7" x14ac:dyDescent="0.25">
      <c r="A54" s="1">
        <v>2004</v>
      </c>
      <c r="B54" s="1">
        <v>2</v>
      </c>
      <c r="C54" s="2">
        <f>'[1]Division - Monthly'!$I474</f>
        <v>898866</v>
      </c>
      <c r="D54" s="2">
        <f>'[1]Division - Monthly'!$R474</f>
        <v>625165</v>
      </c>
      <c r="E54" s="2">
        <f>'[1]Division - Monthly'!$AA474</f>
        <v>944354</v>
      </c>
      <c r="F54" s="2">
        <f>'[1]Division - Monthly'!$AJ474</f>
        <v>864209</v>
      </c>
      <c r="G54" s="2">
        <f>'[1]Division - Monthly'!$AS474</f>
        <v>859336</v>
      </c>
    </row>
    <row r="55" spans="1:7" x14ac:dyDescent="0.25">
      <c r="A55" s="1">
        <v>2004</v>
      </c>
      <c r="B55" s="1">
        <v>3</v>
      </c>
      <c r="C55" s="2">
        <f>'[1]Division - Monthly'!$I475</f>
        <v>902086</v>
      </c>
      <c r="D55" s="2">
        <f>'[1]Division - Monthly'!$R475</f>
        <v>627498</v>
      </c>
      <c r="E55" s="2">
        <f>'[1]Division - Monthly'!$AA475</f>
        <v>946625</v>
      </c>
      <c r="F55" s="2">
        <f>'[1]Division - Monthly'!$AJ475</f>
        <v>866537</v>
      </c>
      <c r="G55" s="2">
        <f>'[1]Division - Monthly'!$AS475</f>
        <v>863318</v>
      </c>
    </row>
    <row r="56" spans="1:7" x14ac:dyDescent="0.25">
      <c r="A56" s="1">
        <v>2004</v>
      </c>
      <c r="B56" s="1">
        <v>4</v>
      </c>
      <c r="C56" s="2">
        <f>'[1]Division - Monthly'!$I476</f>
        <v>905173</v>
      </c>
      <c r="D56" s="2">
        <f>'[1]Division - Monthly'!$R476</f>
        <v>629505</v>
      </c>
      <c r="E56" s="2">
        <f>'[1]Division - Monthly'!$AA476</f>
        <v>948901</v>
      </c>
      <c r="F56" s="2">
        <f>'[1]Division - Monthly'!$AJ476</f>
        <v>868082</v>
      </c>
      <c r="G56" s="2">
        <f>'[1]Division - Monthly'!$AS476</f>
        <v>865059</v>
      </c>
    </row>
    <row r="57" spans="1:7" x14ac:dyDescent="0.25">
      <c r="A57" s="1">
        <v>2004</v>
      </c>
      <c r="B57" s="1">
        <v>5</v>
      </c>
      <c r="C57" s="2">
        <f>'[1]Division - Monthly'!$I477</f>
        <v>906465</v>
      </c>
      <c r="D57" s="2">
        <f>'[1]Division - Monthly'!$R477</f>
        <v>631193</v>
      </c>
      <c r="E57" s="2">
        <f>'[1]Division - Monthly'!$AA477</f>
        <v>950311</v>
      </c>
      <c r="F57" s="2">
        <f>'[1]Division - Monthly'!$AJ477</f>
        <v>867663</v>
      </c>
      <c r="G57" s="2">
        <f>'[1]Division - Monthly'!$AS477</f>
        <v>862528</v>
      </c>
    </row>
    <row r="58" spans="1:7" x14ac:dyDescent="0.25">
      <c r="A58" s="1">
        <v>2004</v>
      </c>
      <c r="B58" s="1">
        <v>6</v>
      </c>
      <c r="C58" s="2">
        <f>'[1]Division - Monthly'!$I478</f>
        <v>908433</v>
      </c>
      <c r="D58" s="2">
        <f>'[1]Division - Monthly'!$R478</f>
        <v>632579</v>
      </c>
      <c r="E58" s="2">
        <f>'[1]Division - Monthly'!$AA478</f>
        <v>952017</v>
      </c>
      <c r="F58" s="2">
        <f>'[1]Division - Monthly'!$AJ478</f>
        <v>868413</v>
      </c>
      <c r="G58" s="2">
        <f>'[1]Division - Monthly'!$AS478</f>
        <v>863103</v>
      </c>
    </row>
    <row r="59" spans="1:7" x14ac:dyDescent="0.25">
      <c r="A59" s="1">
        <v>2004</v>
      </c>
      <c r="B59" s="1">
        <v>7</v>
      </c>
      <c r="C59" s="2">
        <f>'[1]Division - Monthly'!$I479</f>
        <v>910897</v>
      </c>
      <c r="D59" s="2">
        <f>'[1]Division - Monthly'!$R479</f>
        <v>634420</v>
      </c>
      <c r="E59" s="2">
        <f>'[1]Division - Monthly'!$AA479</f>
        <v>953479</v>
      </c>
      <c r="F59" s="2">
        <f>'[1]Division - Monthly'!$AJ479</f>
        <v>869408</v>
      </c>
      <c r="G59" s="2">
        <f>'[1]Division - Monthly'!$AS479</f>
        <v>865614</v>
      </c>
    </row>
    <row r="60" spans="1:7" x14ac:dyDescent="0.25">
      <c r="A60" s="1">
        <v>2004</v>
      </c>
      <c r="B60" s="1">
        <v>8</v>
      </c>
      <c r="C60" s="2">
        <f>'[1]Division - Monthly'!$I480</f>
        <v>913487</v>
      </c>
      <c r="D60" s="2">
        <f>'[1]Division - Monthly'!$R480</f>
        <v>636156</v>
      </c>
      <c r="E60" s="2">
        <f>'[1]Division - Monthly'!$AA480</f>
        <v>955637</v>
      </c>
      <c r="F60" s="2">
        <f>'[1]Division - Monthly'!$AJ480</f>
        <v>870465</v>
      </c>
      <c r="G60" s="2">
        <f>'[1]Division - Monthly'!$AS480</f>
        <v>866583</v>
      </c>
    </row>
    <row r="61" spans="1:7" x14ac:dyDescent="0.25">
      <c r="A61" s="1">
        <v>2004</v>
      </c>
      <c r="B61" s="1">
        <v>9</v>
      </c>
      <c r="C61" s="2">
        <f>'[1]Division - Monthly'!$I481</f>
        <v>912988</v>
      </c>
      <c r="D61" s="2">
        <f>'[1]Division - Monthly'!$R481</f>
        <v>635937</v>
      </c>
      <c r="E61" s="2">
        <f>'[1]Division - Monthly'!$AA481</f>
        <v>954642</v>
      </c>
      <c r="F61" s="2">
        <f>'[1]Division - Monthly'!$AJ481</f>
        <v>868544</v>
      </c>
      <c r="G61" s="2">
        <f>'[1]Division - Monthly'!$AS481</f>
        <v>867246</v>
      </c>
    </row>
    <row r="62" spans="1:7" x14ac:dyDescent="0.25">
      <c r="A62" s="1">
        <v>2004</v>
      </c>
      <c r="B62" s="1">
        <v>10</v>
      </c>
      <c r="C62" s="2">
        <f>'[1]Division - Monthly'!$I482</f>
        <v>910358</v>
      </c>
      <c r="D62" s="2">
        <f>'[1]Division - Monthly'!$R482</f>
        <v>635955</v>
      </c>
      <c r="E62" s="2">
        <f>'[1]Division - Monthly'!$AA482</f>
        <v>953787</v>
      </c>
      <c r="F62" s="2">
        <f>'[1]Division - Monthly'!$AJ482</f>
        <v>867801</v>
      </c>
      <c r="G62" s="2">
        <f>'[1]Division - Monthly'!$AS482</f>
        <v>866592</v>
      </c>
    </row>
    <row r="63" spans="1:7" x14ac:dyDescent="0.25">
      <c r="A63" s="1">
        <v>2004</v>
      </c>
      <c r="B63" s="1">
        <v>11</v>
      </c>
      <c r="C63" s="2">
        <f>'[1]Division - Monthly'!$I483</f>
        <v>915083</v>
      </c>
      <c r="D63" s="2">
        <f>'[1]Division - Monthly'!$R483</f>
        <v>639392</v>
      </c>
      <c r="E63" s="2">
        <f>'[1]Division - Monthly'!$AA483</f>
        <v>955279</v>
      </c>
      <c r="F63" s="2">
        <f>'[1]Division - Monthly'!$AJ483</f>
        <v>871010</v>
      </c>
      <c r="G63" s="2">
        <f>'[1]Division - Monthly'!$AS483</f>
        <v>871153</v>
      </c>
    </row>
    <row r="64" spans="1:7" x14ac:dyDescent="0.25">
      <c r="A64" s="1">
        <v>2004</v>
      </c>
      <c r="B64" s="1">
        <v>12</v>
      </c>
      <c r="C64" s="2">
        <f>'[1]Division - Monthly'!$I484</f>
        <v>916014</v>
      </c>
      <c r="D64" s="2">
        <f>'[1]Division - Monthly'!$R484</f>
        <v>639373</v>
      </c>
      <c r="E64" s="2">
        <f>'[1]Division - Monthly'!$AA484</f>
        <v>955515</v>
      </c>
      <c r="F64" s="2">
        <f>'[1]Division - Monthly'!$AJ484</f>
        <v>871422</v>
      </c>
      <c r="G64" s="2">
        <f>'[1]Division - Monthly'!$AS484</f>
        <v>874687</v>
      </c>
    </row>
    <row r="65" spans="1:7" x14ac:dyDescent="0.25">
      <c r="A65" s="1">
        <v>2005</v>
      </c>
      <c r="B65" s="1">
        <v>1</v>
      </c>
      <c r="C65" s="2">
        <f>'[1]Division - Monthly'!$I485</f>
        <v>917459</v>
      </c>
      <c r="D65" s="2">
        <f>'[1]Division - Monthly'!$R485</f>
        <v>641362</v>
      </c>
      <c r="E65" s="2">
        <f>'[1]Division - Monthly'!$AA485</f>
        <v>958595</v>
      </c>
      <c r="F65" s="2">
        <f>'[1]Division - Monthly'!$AJ485</f>
        <v>873935</v>
      </c>
      <c r="G65" s="2">
        <f>'[1]Division - Monthly'!$AS485</f>
        <v>881108</v>
      </c>
    </row>
    <row r="66" spans="1:7" x14ac:dyDescent="0.25">
      <c r="A66" s="1">
        <v>2005</v>
      </c>
      <c r="B66" s="1">
        <v>2</v>
      </c>
      <c r="C66" s="2">
        <f>'[1]Division - Monthly'!$I486</f>
        <v>920526</v>
      </c>
      <c r="D66" s="2">
        <f>'[1]Division - Monthly'!$R486</f>
        <v>643785</v>
      </c>
      <c r="E66" s="2">
        <f>'[1]Division - Monthly'!$AA486</f>
        <v>962316</v>
      </c>
      <c r="F66" s="2">
        <f>'[1]Division - Monthly'!$AJ486</f>
        <v>876074</v>
      </c>
      <c r="G66" s="2">
        <f>'[1]Division - Monthly'!$AS486</f>
        <v>885287</v>
      </c>
    </row>
    <row r="67" spans="1:7" x14ac:dyDescent="0.25">
      <c r="A67" s="1">
        <v>2005</v>
      </c>
      <c r="B67" s="1">
        <v>3</v>
      </c>
      <c r="C67" s="2">
        <f>'[1]Division - Monthly'!$I487</f>
        <v>922913</v>
      </c>
      <c r="D67" s="2">
        <f>'[1]Division - Monthly'!$R487</f>
        <v>646554</v>
      </c>
      <c r="E67" s="2">
        <f>'[1]Division - Monthly'!$AA487</f>
        <v>964222</v>
      </c>
      <c r="F67" s="2">
        <f>'[1]Division - Monthly'!$AJ487</f>
        <v>877883</v>
      </c>
      <c r="G67" s="2">
        <f>'[1]Division - Monthly'!$AS487</f>
        <v>888292</v>
      </c>
    </row>
    <row r="68" spans="1:7" x14ac:dyDescent="0.25">
      <c r="A68" s="1">
        <v>2005</v>
      </c>
      <c r="B68" s="1">
        <v>4</v>
      </c>
      <c r="C68" s="2">
        <f>'[1]Division - Monthly'!$I488</f>
        <v>925271</v>
      </c>
      <c r="D68" s="2">
        <f>'[1]Division - Monthly'!$R488</f>
        <v>648628</v>
      </c>
      <c r="E68" s="2">
        <f>'[1]Division - Monthly'!$AA488</f>
        <v>966089</v>
      </c>
      <c r="F68" s="2">
        <f>'[1]Division - Monthly'!$AJ488</f>
        <v>879398</v>
      </c>
      <c r="G68" s="2">
        <f>'[1]Division - Monthly'!$AS488</f>
        <v>890794</v>
      </c>
    </row>
    <row r="69" spans="1:7" x14ac:dyDescent="0.25">
      <c r="A69" s="1">
        <v>2005</v>
      </c>
      <c r="B69" s="1">
        <v>5</v>
      </c>
      <c r="C69" s="2">
        <f>'[1]Division - Monthly'!$I489</f>
        <v>927076</v>
      </c>
      <c r="D69" s="2">
        <f>'[1]Division - Monthly'!$R489</f>
        <v>650221</v>
      </c>
      <c r="E69" s="2">
        <f>'[1]Division - Monthly'!$AA489</f>
        <v>967168</v>
      </c>
      <c r="F69" s="2">
        <f>'[1]Division - Monthly'!$AJ489</f>
        <v>879046</v>
      </c>
      <c r="G69" s="2">
        <f>'[1]Division - Monthly'!$AS489</f>
        <v>890485</v>
      </c>
    </row>
    <row r="70" spans="1:7" x14ac:dyDescent="0.25">
      <c r="A70" s="1">
        <v>2005</v>
      </c>
      <c r="B70" s="1">
        <v>6</v>
      </c>
      <c r="C70" s="2">
        <f>'[1]Division - Monthly'!$I490</f>
        <v>929387</v>
      </c>
      <c r="D70" s="2">
        <f>'[1]Division - Monthly'!$R490</f>
        <v>652074</v>
      </c>
      <c r="E70" s="2">
        <f>'[1]Division - Monthly'!$AA490</f>
        <v>968165</v>
      </c>
      <c r="F70" s="2">
        <f>'[1]Division - Monthly'!$AJ490</f>
        <v>879291</v>
      </c>
      <c r="G70" s="2">
        <f>'[1]Division - Monthly'!$AS490</f>
        <v>891989</v>
      </c>
    </row>
    <row r="71" spans="1:7" x14ac:dyDescent="0.25">
      <c r="A71" s="1">
        <v>2005</v>
      </c>
      <c r="B71" s="1">
        <v>7</v>
      </c>
      <c r="C71" s="2">
        <f>'[1]Division - Monthly'!$I491</f>
        <v>930449</v>
      </c>
      <c r="D71" s="2">
        <f>'[1]Division - Monthly'!$R491</f>
        <v>653705</v>
      </c>
      <c r="E71" s="2">
        <f>'[1]Division - Monthly'!$AA491</f>
        <v>968584</v>
      </c>
      <c r="F71" s="2">
        <f>'[1]Division - Monthly'!$AJ491</f>
        <v>880207</v>
      </c>
      <c r="G71" s="2">
        <f>'[1]Division - Monthly'!$AS491</f>
        <v>894849</v>
      </c>
    </row>
    <row r="72" spans="1:7" x14ac:dyDescent="0.25">
      <c r="A72" s="1">
        <v>2005</v>
      </c>
      <c r="B72" s="1">
        <v>8</v>
      </c>
      <c r="C72" s="2">
        <f>'[1]Division - Monthly'!$I492</f>
        <v>933271</v>
      </c>
      <c r="D72" s="2">
        <f>'[1]Division - Monthly'!$R492</f>
        <v>656879</v>
      </c>
      <c r="E72" s="2">
        <f>'[1]Division - Monthly'!$AA492</f>
        <v>971287</v>
      </c>
      <c r="F72" s="2">
        <f>'[1]Division - Monthly'!$AJ492</f>
        <v>881383</v>
      </c>
      <c r="G72" s="2">
        <f>'[1]Division - Monthly'!$AS492</f>
        <v>897486</v>
      </c>
    </row>
    <row r="73" spans="1:7" x14ac:dyDescent="0.25">
      <c r="A73" s="1">
        <v>2005</v>
      </c>
      <c r="B73" s="1">
        <v>9</v>
      </c>
      <c r="C73" s="2">
        <f>'[1]Division - Monthly'!$I493</f>
        <v>934547</v>
      </c>
      <c r="D73" s="2">
        <f>'[1]Division - Monthly'!$R493</f>
        <v>657459</v>
      </c>
      <c r="E73" s="2">
        <f>'[1]Division - Monthly'!$AA493</f>
        <v>969780</v>
      </c>
      <c r="F73" s="2">
        <f>'[1]Division - Monthly'!$AJ493</f>
        <v>880373</v>
      </c>
      <c r="G73" s="2">
        <f>'[1]Division - Monthly'!$AS493</f>
        <v>900936</v>
      </c>
    </row>
    <row r="74" spans="1:7" x14ac:dyDescent="0.25">
      <c r="A74" s="1">
        <v>2005</v>
      </c>
      <c r="B74" s="1">
        <v>10</v>
      </c>
      <c r="C74" s="2">
        <f>'[1]Division - Monthly'!$I494</f>
        <v>935607</v>
      </c>
      <c r="D74" s="2">
        <f>'[1]Division - Monthly'!$R494</f>
        <v>658698</v>
      </c>
      <c r="E74" s="2">
        <f>'[1]Division - Monthly'!$AA494</f>
        <v>969178</v>
      </c>
      <c r="F74" s="2">
        <f>'[1]Division - Monthly'!$AJ494</f>
        <v>878741</v>
      </c>
      <c r="G74" s="2">
        <f>'[1]Division - Monthly'!$AS494</f>
        <v>902444</v>
      </c>
    </row>
    <row r="75" spans="1:7" x14ac:dyDescent="0.25">
      <c r="A75" s="1">
        <v>2005</v>
      </c>
      <c r="B75" s="1">
        <v>11</v>
      </c>
      <c r="C75" s="2">
        <f>'[1]Division - Monthly'!$I495</f>
        <v>936199</v>
      </c>
      <c r="D75" s="2">
        <f>'[1]Division - Monthly'!$R495</f>
        <v>659629</v>
      </c>
      <c r="E75" s="2">
        <f>'[1]Division - Monthly'!$AA495</f>
        <v>967643</v>
      </c>
      <c r="F75" s="2">
        <f>'[1]Division - Monthly'!$AJ495</f>
        <v>876823</v>
      </c>
      <c r="G75" s="2">
        <f>'[1]Division - Monthly'!$AS495</f>
        <v>905452</v>
      </c>
    </row>
    <row r="76" spans="1:7" x14ac:dyDescent="0.25">
      <c r="A76" s="1">
        <v>2005</v>
      </c>
      <c r="B76" s="1">
        <v>12</v>
      </c>
      <c r="C76" s="2">
        <f>'[1]Division - Monthly'!$I496</f>
        <v>938412</v>
      </c>
      <c r="D76" s="2">
        <f>'[1]Division - Monthly'!$R496</f>
        <v>661323</v>
      </c>
      <c r="E76" s="2">
        <f>'[1]Division - Monthly'!$AA496</f>
        <v>969849</v>
      </c>
      <c r="F76" s="2">
        <f>'[1]Division - Monthly'!$AJ496</f>
        <v>877083</v>
      </c>
      <c r="G76" s="2">
        <f>'[1]Division - Monthly'!$AS496</f>
        <v>909073</v>
      </c>
    </row>
    <row r="77" spans="1:7" x14ac:dyDescent="0.25">
      <c r="A77" s="1">
        <v>2006</v>
      </c>
      <c r="B77" s="1">
        <v>1</v>
      </c>
      <c r="C77" s="2">
        <f>'[1]Division - Monthly'!$I497</f>
        <v>941439</v>
      </c>
      <c r="D77" s="2">
        <f>'[1]Division - Monthly'!$R497</f>
        <v>663854</v>
      </c>
      <c r="E77" s="2">
        <f>'[1]Division - Monthly'!$AA497</f>
        <v>972423</v>
      </c>
      <c r="F77" s="2">
        <f>'[1]Division - Monthly'!$AJ497</f>
        <v>877833</v>
      </c>
      <c r="G77" s="2">
        <f>'[1]Division - Monthly'!$AS497</f>
        <v>913687</v>
      </c>
    </row>
    <row r="78" spans="1:7" x14ac:dyDescent="0.25">
      <c r="A78" s="1">
        <v>2006</v>
      </c>
      <c r="B78" s="1">
        <v>2</v>
      </c>
      <c r="C78" s="2">
        <f>'[1]Division - Monthly'!$I498</f>
        <v>943497</v>
      </c>
      <c r="D78" s="2">
        <f>'[1]Division - Monthly'!$R498</f>
        <v>667054</v>
      </c>
      <c r="E78" s="2">
        <f>'[1]Division - Monthly'!$AA498</f>
        <v>972983</v>
      </c>
      <c r="F78" s="2">
        <f>'[1]Division - Monthly'!$AJ498</f>
        <v>875740</v>
      </c>
      <c r="G78" s="2">
        <f>'[1]Division - Monthly'!$AS498</f>
        <v>918684</v>
      </c>
    </row>
    <row r="79" spans="1:7" x14ac:dyDescent="0.25">
      <c r="A79" s="1">
        <v>2006</v>
      </c>
      <c r="B79" s="1">
        <v>3</v>
      </c>
      <c r="C79" s="2">
        <f>'[1]Division - Monthly'!$I499</f>
        <v>945491</v>
      </c>
      <c r="D79" s="2">
        <f>'[1]Division - Monthly'!$R499</f>
        <v>669922</v>
      </c>
      <c r="E79" s="2">
        <f>'[1]Division - Monthly'!$AA499</f>
        <v>975124</v>
      </c>
      <c r="F79" s="2">
        <f>'[1]Division - Monthly'!$AJ499</f>
        <v>876531</v>
      </c>
      <c r="G79" s="2">
        <f>'[1]Division - Monthly'!$AS499</f>
        <v>923025</v>
      </c>
    </row>
    <row r="80" spans="1:7" x14ac:dyDescent="0.25">
      <c r="A80" s="1">
        <v>2006</v>
      </c>
      <c r="B80" s="1">
        <v>4</v>
      </c>
      <c r="C80" s="2">
        <f>'[1]Division - Monthly'!$I500</f>
        <v>953613</v>
      </c>
      <c r="D80" s="2">
        <f>'[1]Division - Monthly'!$R500</f>
        <v>669922</v>
      </c>
      <c r="E80" s="2">
        <f>'[1]Division - Monthly'!$AA500</f>
        <v>975124</v>
      </c>
      <c r="F80" s="2">
        <f>'[1]Division - Monthly'!$AJ500</f>
        <v>876531</v>
      </c>
      <c r="G80" s="2">
        <f>'[1]Division - Monthly'!$AS500</f>
        <v>923025</v>
      </c>
    </row>
    <row r="81" spans="1:7" x14ac:dyDescent="0.25">
      <c r="A81" s="1">
        <v>2006</v>
      </c>
      <c r="B81" s="1">
        <v>5</v>
      </c>
      <c r="C81" s="2">
        <f>'[1]Division - Monthly'!$I501</f>
        <v>947931</v>
      </c>
      <c r="D81" s="2">
        <f>'[1]Division - Monthly'!$R501</f>
        <v>673564</v>
      </c>
      <c r="E81" s="2">
        <f>'[1]Division - Monthly'!$AA501</f>
        <v>975888</v>
      </c>
      <c r="F81" s="2">
        <f>'[1]Division - Monthly'!$AJ501</f>
        <v>874208</v>
      </c>
      <c r="G81" s="2">
        <f>'[1]Division - Monthly'!$AS501</f>
        <v>925619</v>
      </c>
    </row>
    <row r="82" spans="1:7" x14ac:dyDescent="0.25">
      <c r="A82" s="1">
        <v>2006</v>
      </c>
      <c r="B82" s="1">
        <v>6</v>
      </c>
      <c r="C82" s="2">
        <f>'[1]Division - Monthly'!$I502</f>
        <v>949610</v>
      </c>
      <c r="D82" s="2">
        <f>'[1]Division - Monthly'!$R502</f>
        <v>675383</v>
      </c>
      <c r="E82" s="2">
        <f>'[1]Division - Monthly'!$AA502</f>
        <v>976820</v>
      </c>
      <c r="F82" s="2">
        <f>'[1]Division - Monthly'!$AJ502</f>
        <v>874652</v>
      </c>
      <c r="G82" s="2">
        <f>'[1]Division - Monthly'!$AS502</f>
        <v>927163</v>
      </c>
    </row>
    <row r="83" spans="1:7" x14ac:dyDescent="0.25">
      <c r="A83" s="1">
        <v>2006</v>
      </c>
      <c r="B83" s="1">
        <v>7</v>
      </c>
      <c r="C83" s="2">
        <f>'[1]Division - Monthly'!$I503</f>
        <v>950085</v>
      </c>
      <c r="D83" s="2">
        <f>'[1]Division - Monthly'!$R503</f>
        <v>677444</v>
      </c>
      <c r="E83" s="2">
        <f>'[1]Division - Monthly'!$AA503</f>
        <v>976555</v>
      </c>
      <c r="F83" s="2">
        <f>'[1]Division - Monthly'!$AJ503</f>
        <v>873621</v>
      </c>
      <c r="G83" s="2">
        <f>'[1]Division - Monthly'!$AS503</f>
        <v>928800</v>
      </c>
    </row>
    <row r="84" spans="1:7" x14ac:dyDescent="0.25">
      <c r="A84" s="1">
        <v>2006</v>
      </c>
      <c r="B84" s="1">
        <v>8</v>
      </c>
      <c r="C84" s="2">
        <f>'[1]Division - Monthly'!$I504</f>
        <v>951929</v>
      </c>
      <c r="D84" s="2">
        <f>'[1]Division - Monthly'!$R504</f>
        <v>679969</v>
      </c>
      <c r="E84" s="2">
        <f>'[1]Division - Monthly'!$AA504</f>
        <v>980305</v>
      </c>
      <c r="F84" s="2">
        <f>'[1]Division - Monthly'!$AJ504</f>
        <v>872974</v>
      </c>
      <c r="G84" s="2">
        <f>'[1]Division - Monthly'!$AS504</f>
        <v>930950</v>
      </c>
    </row>
    <row r="85" spans="1:7" x14ac:dyDescent="0.25">
      <c r="A85" s="1">
        <v>2006</v>
      </c>
      <c r="B85" s="1">
        <v>9</v>
      </c>
      <c r="C85" s="2">
        <f>'[1]Division - Monthly'!$I505</f>
        <v>952745</v>
      </c>
      <c r="D85" s="2">
        <f>'[1]Division - Monthly'!$R505</f>
        <v>681281</v>
      </c>
      <c r="E85" s="2">
        <f>'[1]Division - Monthly'!$AA505</f>
        <v>983207</v>
      </c>
      <c r="F85" s="2">
        <f>'[1]Division - Monthly'!$AJ505</f>
        <v>873799</v>
      </c>
      <c r="G85" s="2">
        <f>'[1]Division - Monthly'!$AS505</f>
        <v>934190</v>
      </c>
    </row>
    <row r="86" spans="1:7" x14ac:dyDescent="0.25">
      <c r="A86" s="1">
        <v>2006</v>
      </c>
      <c r="B86" s="1">
        <v>10</v>
      </c>
      <c r="C86" s="2">
        <f>'[1]Division - Monthly'!$I506</f>
        <v>953334</v>
      </c>
      <c r="D86" s="2">
        <f>'[1]Division - Monthly'!$R506</f>
        <v>682033</v>
      </c>
      <c r="E86" s="2">
        <f>'[1]Division - Monthly'!$AA506</f>
        <v>984443</v>
      </c>
      <c r="F86" s="2">
        <f>'[1]Division - Monthly'!$AJ506</f>
        <v>874587</v>
      </c>
      <c r="G86" s="2">
        <f>'[1]Division - Monthly'!$AS506</f>
        <v>935580</v>
      </c>
    </row>
    <row r="87" spans="1:7" x14ac:dyDescent="0.25">
      <c r="A87" s="1">
        <v>2006</v>
      </c>
      <c r="B87" s="1">
        <v>11</v>
      </c>
      <c r="C87" s="2">
        <f>'[1]Division - Monthly'!$I507</f>
        <v>955632</v>
      </c>
      <c r="D87" s="2">
        <f>'[1]Division - Monthly'!$R507</f>
        <v>683512</v>
      </c>
      <c r="E87" s="2">
        <f>'[1]Division - Monthly'!$AA507</f>
        <v>987013</v>
      </c>
      <c r="F87" s="2">
        <f>'[1]Division - Monthly'!$AJ507</f>
        <v>877083</v>
      </c>
      <c r="G87" s="2">
        <f>'[1]Division - Monthly'!$AS507</f>
        <v>940178</v>
      </c>
    </row>
    <row r="88" spans="1:7" x14ac:dyDescent="0.25">
      <c r="A88" s="1">
        <v>2006</v>
      </c>
      <c r="B88" s="1">
        <v>12</v>
      </c>
      <c r="C88" s="2">
        <f>'[1]Division - Monthly'!$I508</f>
        <v>957415</v>
      </c>
      <c r="D88" s="2">
        <f>'[1]Division - Monthly'!$R508</f>
        <v>684782</v>
      </c>
      <c r="E88" s="2">
        <f>'[1]Division - Monthly'!$AA508</f>
        <v>989122</v>
      </c>
      <c r="F88" s="2">
        <f>'[1]Division - Monthly'!$AJ508</f>
        <v>880111</v>
      </c>
      <c r="G88" s="2">
        <f>'[1]Division - Monthly'!$AS508</f>
        <v>945731</v>
      </c>
    </row>
    <row r="89" spans="1:7" x14ac:dyDescent="0.25">
      <c r="A89" s="1">
        <v>2007</v>
      </c>
      <c r="B89" s="1">
        <v>1</v>
      </c>
      <c r="C89" s="2">
        <f>'[1]Division - Monthly'!$I509</f>
        <v>959165</v>
      </c>
      <c r="D89" s="2">
        <f>'[1]Division - Monthly'!$R509</f>
        <v>685874</v>
      </c>
      <c r="E89" s="2">
        <f>'[1]Division - Monthly'!$AA509</f>
        <v>989911</v>
      </c>
      <c r="F89" s="2">
        <f>'[1]Division - Monthly'!$AJ509</f>
        <v>880876</v>
      </c>
      <c r="G89" s="2">
        <f>'[1]Division - Monthly'!$AS509</f>
        <v>949906</v>
      </c>
    </row>
    <row r="90" spans="1:7" x14ac:dyDescent="0.25">
      <c r="A90" s="1">
        <v>2007</v>
      </c>
      <c r="B90" s="1">
        <v>2</v>
      </c>
      <c r="C90" s="2">
        <f>'[1]Division - Monthly'!$I510</f>
        <v>962632</v>
      </c>
      <c r="D90" s="2">
        <f>'[1]Division - Monthly'!$R510</f>
        <v>687715</v>
      </c>
      <c r="E90" s="2">
        <f>'[1]Division - Monthly'!$AA510</f>
        <v>992817</v>
      </c>
      <c r="F90" s="2">
        <f>'[1]Division - Monthly'!$AJ510</f>
        <v>881421</v>
      </c>
      <c r="G90" s="2">
        <f>'[1]Division - Monthly'!$AS510</f>
        <v>952250</v>
      </c>
    </row>
    <row r="91" spans="1:7" x14ac:dyDescent="0.25">
      <c r="A91" s="1">
        <v>2007</v>
      </c>
      <c r="B91" s="1">
        <v>3</v>
      </c>
      <c r="C91" s="2">
        <f>'[1]Division - Monthly'!$I511</f>
        <v>966450</v>
      </c>
      <c r="D91" s="2">
        <f>'[1]Division - Monthly'!$R511</f>
        <v>689103</v>
      </c>
      <c r="E91" s="2">
        <f>'[1]Division - Monthly'!$AA511</f>
        <v>994475</v>
      </c>
      <c r="F91" s="2">
        <f>'[1]Division - Monthly'!$AJ511</f>
        <v>882330</v>
      </c>
      <c r="G91" s="2">
        <f>'[1]Division - Monthly'!$AS511</f>
        <v>956034</v>
      </c>
    </row>
    <row r="92" spans="1:7" x14ac:dyDescent="0.25">
      <c r="A92" s="1">
        <v>2007</v>
      </c>
      <c r="B92" s="1">
        <v>4</v>
      </c>
      <c r="C92" s="2">
        <f>'[1]Division - Monthly'!$I512</f>
        <v>968503</v>
      </c>
      <c r="D92" s="2">
        <f>'[1]Division - Monthly'!$R512</f>
        <v>689870</v>
      </c>
      <c r="E92" s="2">
        <f>'[1]Division - Monthly'!$AA512</f>
        <v>995501</v>
      </c>
      <c r="F92" s="2">
        <f>'[1]Division - Monthly'!$AJ512</f>
        <v>882706</v>
      </c>
      <c r="G92" s="2">
        <f>'[1]Division - Monthly'!$AS512</f>
        <v>956730</v>
      </c>
    </row>
    <row r="93" spans="1:7" x14ac:dyDescent="0.25">
      <c r="A93" s="1">
        <v>2007</v>
      </c>
      <c r="B93" s="1">
        <v>5</v>
      </c>
      <c r="C93" s="2">
        <f>'[1]Division - Monthly'!$I513</f>
        <v>969111</v>
      </c>
      <c r="D93" s="2">
        <f>'[1]Division - Monthly'!$R513</f>
        <v>690909</v>
      </c>
      <c r="E93" s="2">
        <f>'[1]Division - Monthly'!$AA513</f>
        <v>996890</v>
      </c>
      <c r="F93" s="2">
        <f>'[1]Division - Monthly'!$AJ513</f>
        <v>881856</v>
      </c>
      <c r="G93" s="2">
        <f>'[1]Division - Monthly'!$AS513</f>
        <v>955294</v>
      </c>
    </row>
    <row r="94" spans="1:7" x14ac:dyDescent="0.25">
      <c r="A94" s="1">
        <v>2007</v>
      </c>
      <c r="B94" s="1">
        <v>6</v>
      </c>
      <c r="C94" s="2">
        <f>'[1]Division - Monthly'!$I514</f>
        <v>970150</v>
      </c>
      <c r="D94" s="2">
        <f>'[1]Division - Monthly'!$R514</f>
        <v>692098</v>
      </c>
      <c r="E94" s="2">
        <f>'[1]Division - Monthly'!$AA514</f>
        <v>998117</v>
      </c>
      <c r="F94" s="2">
        <f>'[1]Division - Monthly'!$AJ514</f>
        <v>882756</v>
      </c>
      <c r="G94" s="2">
        <f>'[1]Division - Monthly'!$AS514</f>
        <v>954279</v>
      </c>
    </row>
    <row r="95" spans="1:7" x14ac:dyDescent="0.25">
      <c r="A95" s="1">
        <v>2007</v>
      </c>
      <c r="B95" s="1">
        <v>7</v>
      </c>
      <c r="C95" s="2">
        <f>'[1]Division - Monthly'!$I515</f>
        <v>970857</v>
      </c>
      <c r="D95" s="2">
        <f>'[1]Division - Monthly'!$R515</f>
        <v>693255</v>
      </c>
      <c r="E95" s="2">
        <f>'[1]Division - Monthly'!$AA515</f>
        <v>999647</v>
      </c>
      <c r="F95" s="2">
        <f>'[1]Division - Monthly'!$AJ515</f>
        <v>883637</v>
      </c>
      <c r="G95" s="2">
        <f>'[1]Division - Monthly'!$AS515</f>
        <v>955339</v>
      </c>
    </row>
    <row r="96" spans="1:7" x14ac:dyDescent="0.25">
      <c r="A96" s="1">
        <v>2007</v>
      </c>
      <c r="B96" s="1">
        <v>8</v>
      </c>
      <c r="C96" s="2">
        <f>'[1]Division - Monthly'!$I516</f>
        <v>970861</v>
      </c>
      <c r="D96" s="2">
        <f>'[1]Division - Monthly'!$R516</f>
        <v>694832</v>
      </c>
      <c r="E96" s="2">
        <f>'[1]Division - Monthly'!$AA516</f>
        <v>1002055</v>
      </c>
      <c r="F96" s="2">
        <f>'[1]Division - Monthly'!$AJ516</f>
        <v>884258</v>
      </c>
      <c r="G96" s="2">
        <f>'[1]Division - Monthly'!$AS516</f>
        <v>956209</v>
      </c>
    </row>
    <row r="97" spans="1:7" x14ac:dyDescent="0.25">
      <c r="A97" s="1">
        <v>2007</v>
      </c>
      <c r="B97" s="1">
        <v>9</v>
      </c>
      <c r="C97" s="2">
        <f>'[1]Division - Monthly'!$I517</f>
        <v>970604</v>
      </c>
      <c r="D97" s="2">
        <f>'[1]Division - Monthly'!$R517</f>
        <v>695362</v>
      </c>
      <c r="E97" s="2">
        <f>'[1]Division - Monthly'!$AA517</f>
        <v>1002427</v>
      </c>
      <c r="F97" s="2">
        <f>'[1]Division - Monthly'!$AJ517</f>
        <v>882368</v>
      </c>
      <c r="G97" s="2">
        <f>'[1]Division - Monthly'!$AS517</f>
        <v>956913</v>
      </c>
    </row>
    <row r="98" spans="1:7" x14ac:dyDescent="0.25">
      <c r="A98" s="1">
        <v>2007</v>
      </c>
      <c r="B98" s="1">
        <v>10</v>
      </c>
      <c r="C98" s="2">
        <f>'[1]Division - Monthly'!$I518</f>
        <v>970422</v>
      </c>
      <c r="D98" s="2">
        <f>'[1]Division - Monthly'!$R518</f>
        <v>696039</v>
      </c>
      <c r="E98" s="2">
        <f>'[1]Division - Monthly'!$AA518</f>
        <v>1002344</v>
      </c>
      <c r="F98" s="2">
        <f>'[1]Division - Monthly'!$AJ518</f>
        <v>881593</v>
      </c>
      <c r="G98" s="2">
        <f>'[1]Division - Monthly'!$AS518</f>
        <v>957339</v>
      </c>
    </row>
    <row r="99" spans="1:7" x14ac:dyDescent="0.25">
      <c r="A99" s="1">
        <v>2007</v>
      </c>
      <c r="B99" s="1">
        <v>11</v>
      </c>
      <c r="C99" s="2">
        <f>'[1]Division - Monthly'!$I519</f>
        <v>970635</v>
      </c>
      <c r="D99" s="2">
        <f>'[1]Division - Monthly'!$R519</f>
        <v>695888</v>
      </c>
      <c r="E99" s="2">
        <f>'[1]Division - Monthly'!$AA519</f>
        <v>1002051</v>
      </c>
      <c r="F99" s="2">
        <f>'[1]Division - Monthly'!$AJ519</f>
        <v>881425</v>
      </c>
      <c r="G99" s="2">
        <f>'[1]Division - Monthly'!$AS519</f>
        <v>957951</v>
      </c>
    </row>
    <row r="100" spans="1:7" x14ac:dyDescent="0.25">
      <c r="A100" s="1">
        <v>2007</v>
      </c>
      <c r="B100" s="1">
        <v>12</v>
      </c>
      <c r="C100" s="2">
        <f>'[1]Division - Monthly'!$I520</f>
        <v>970796</v>
      </c>
      <c r="D100" s="2">
        <f>'[1]Division - Monthly'!$R520</f>
        <v>695682</v>
      </c>
      <c r="E100" s="2">
        <f>'[1]Division - Monthly'!$AA520</f>
        <v>1002208</v>
      </c>
      <c r="F100" s="2">
        <f>'[1]Division - Monthly'!$AJ520</f>
        <v>881688</v>
      </c>
      <c r="G100" s="2">
        <f>'[1]Division - Monthly'!$AS520</f>
        <v>958658</v>
      </c>
    </row>
    <row r="101" spans="1:7" x14ac:dyDescent="0.25">
      <c r="A101" s="1">
        <v>2008</v>
      </c>
      <c r="B101" s="1">
        <v>1</v>
      </c>
      <c r="C101" s="2">
        <f>'[1]Division - Monthly'!$I521</f>
        <v>970846</v>
      </c>
      <c r="D101" s="2">
        <f>'[1]Division - Monthly'!$R521</f>
        <v>696376</v>
      </c>
      <c r="E101" s="2">
        <f>'[1]Division - Monthly'!$AA521</f>
        <v>1003965</v>
      </c>
      <c r="F101" s="2">
        <f>'[1]Division - Monthly'!$AJ521</f>
        <v>881437</v>
      </c>
      <c r="G101" s="2">
        <f>'[1]Division - Monthly'!$AS521</f>
        <v>959913</v>
      </c>
    </row>
    <row r="102" spans="1:7" x14ac:dyDescent="0.25">
      <c r="A102" s="1">
        <v>2008</v>
      </c>
      <c r="B102" s="1">
        <v>2</v>
      </c>
      <c r="C102" s="2">
        <f>'[1]Division - Monthly'!$I522</f>
        <v>971835</v>
      </c>
      <c r="D102" s="2">
        <f>'[1]Division - Monthly'!$R522</f>
        <v>697126</v>
      </c>
      <c r="E102" s="2">
        <f>'[1]Division - Monthly'!$AA522</f>
        <v>1006342</v>
      </c>
      <c r="F102" s="2">
        <f>'[1]Division - Monthly'!$AJ522</f>
        <v>883351</v>
      </c>
      <c r="G102" s="2">
        <f>'[1]Division - Monthly'!$AS522</f>
        <v>960469</v>
      </c>
    </row>
    <row r="103" spans="1:7" x14ac:dyDescent="0.25">
      <c r="A103" s="1">
        <v>2008</v>
      </c>
      <c r="B103" s="1">
        <v>3</v>
      </c>
      <c r="C103" s="2">
        <f>'[1]Division - Monthly'!$I523</f>
        <v>971839</v>
      </c>
      <c r="D103" s="2">
        <f>'[1]Division - Monthly'!$R523</f>
        <v>697232</v>
      </c>
      <c r="E103" s="2">
        <f>'[1]Division - Monthly'!$AA523</f>
        <v>1008293</v>
      </c>
      <c r="F103" s="2">
        <f>'[1]Division - Monthly'!$AJ523</f>
        <v>882384</v>
      </c>
      <c r="G103" s="2">
        <f>'[1]Division - Monthly'!$AS523</f>
        <v>959904</v>
      </c>
    </row>
    <row r="104" spans="1:7" x14ac:dyDescent="0.25">
      <c r="A104" s="1">
        <v>2008</v>
      </c>
      <c r="B104" s="1">
        <v>4</v>
      </c>
      <c r="C104" s="2">
        <f>'[1]Division - Monthly'!$I524</f>
        <v>971723</v>
      </c>
      <c r="D104" s="2">
        <f>'[1]Division - Monthly'!$R524</f>
        <v>696542</v>
      </c>
      <c r="E104" s="2">
        <f>'[1]Division - Monthly'!$AA524</f>
        <v>1008652</v>
      </c>
      <c r="F104" s="2">
        <f>'[1]Division - Monthly'!$AJ524</f>
        <v>882137</v>
      </c>
      <c r="G104" s="2">
        <f>'[1]Division - Monthly'!$AS524</f>
        <v>959270</v>
      </c>
    </row>
    <row r="105" spans="1:7" x14ac:dyDescent="0.25">
      <c r="A105" s="1">
        <v>2008</v>
      </c>
      <c r="B105" s="1">
        <v>5</v>
      </c>
      <c r="C105" s="2">
        <f>'[1]Division - Monthly'!$I525</f>
        <v>970521</v>
      </c>
      <c r="D105" s="2">
        <f>'[1]Division - Monthly'!$R525</f>
        <v>696472</v>
      </c>
      <c r="E105" s="2">
        <f>'[1]Division - Monthly'!$AA525</f>
        <v>1010126</v>
      </c>
      <c r="F105" s="2">
        <f>'[1]Division - Monthly'!$AJ525</f>
        <v>881028</v>
      </c>
      <c r="G105" s="2">
        <f>'[1]Division - Monthly'!$AS525</f>
        <v>956017</v>
      </c>
    </row>
    <row r="106" spans="1:7" x14ac:dyDescent="0.25">
      <c r="A106" s="1">
        <v>2008</v>
      </c>
      <c r="B106" s="1">
        <v>6</v>
      </c>
      <c r="C106" s="2">
        <f>'[1]Division - Monthly'!$I526</f>
        <v>970173</v>
      </c>
      <c r="D106" s="2">
        <f>'[1]Division - Monthly'!$R526</f>
        <v>697134</v>
      </c>
      <c r="E106" s="2">
        <f>'[1]Division - Monthly'!$AA526</f>
        <v>1011132</v>
      </c>
      <c r="F106" s="2">
        <f>'[1]Division - Monthly'!$AJ526</f>
        <v>881490</v>
      </c>
      <c r="G106" s="2">
        <f>'[1]Division - Monthly'!$AS526</f>
        <v>954333</v>
      </c>
    </row>
    <row r="107" spans="1:7" x14ac:dyDescent="0.25">
      <c r="A107" s="1">
        <v>2008</v>
      </c>
      <c r="B107" s="1">
        <v>7</v>
      </c>
      <c r="C107" s="2">
        <f>'[1]Division - Monthly'!$I527</f>
        <v>969314</v>
      </c>
      <c r="D107" s="2">
        <f>'[1]Division - Monthly'!$R527</f>
        <v>697160</v>
      </c>
      <c r="E107" s="2">
        <f>'[1]Division - Monthly'!$AA527</f>
        <v>1009834</v>
      </c>
      <c r="F107" s="2">
        <f>'[1]Division - Monthly'!$AJ527</f>
        <v>879718</v>
      </c>
      <c r="G107" s="2">
        <f>'[1]Division - Monthly'!$AS527</f>
        <v>953548</v>
      </c>
    </row>
    <row r="108" spans="1:7" x14ac:dyDescent="0.25">
      <c r="A108" s="1">
        <v>2008</v>
      </c>
      <c r="B108" s="1">
        <v>8</v>
      </c>
      <c r="C108" s="2">
        <f>'[1]Division - Monthly'!$I528</f>
        <v>968560</v>
      </c>
      <c r="D108" s="2">
        <f>'[1]Division - Monthly'!$R528</f>
        <v>697246</v>
      </c>
      <c r="E108" s="2">
        <f>'[1]Division - Monthly'!$AA528</f>
        <v>1009558</v>
      </c>
      <c r="F108" s="2">
        <f>'[1]Division - Monthly'!$AJ528</f>
        <v>878613</v>
      </c>
      <c r="G108" s="2">
        <f>'[1]Division - Monthly'!$AS528</f>
        <v>953341</v>
      </c>
    </row>
    <row r="109" spans="1:7" x14ac:dyDescent="0.25">
      <c r="A109" s="1">
        <v>2008</v>
      </c>
      <c r="B109" s="1">
        <v>9</v>
      </c>
      <c r="C109" s="2">
        <f>'[1]Division - Monthly'!$I529</f>
        <v>968514</v>
      </c>
      <c r="D109" s="2">
        <f>'[1]Division - Monthly'!$R529</f>
        <v>696586</v>
      </c>
      <c r="E109" s="2">
        <f>'[1]Division - Monthly'!$AA529</f>
        <v>1008462</v>
      </c>
      <c r="F109" s="2">
        <f>'[1]Division - Monthly'!$AJ529</f>
        <v>877428</v>
      </c>
      <c r="G109" s="2">
        <f>'[1]Division - Monthly'!$AS529</f>
        <v>952147</v>
      </c>
    </row>
    <row r="110" spans="1:7" x14ac:dyDescent="0.25">
      <c r="A110" s="1">
        <v>2008</v>
      </c>
      <c r="B110" s="1">
        <v>10</v>
      </c>
      <c r="C110" s="2">
        <f>'[1]Division - Monthly'!$I530</f>
        <v>968860</v>
      </c>
      <c r="D110" s="2">
        <f>'[1]Division - Monthly'!$R530</f>
        <v>696542</v>
      </c>
      <c r="E110" s="2">
        <f>'[1]Division - Monthly'!$AA530</f>
        <v>1007096</v>
      </c>
      <c r="F110" s="2">
        <f>'[1]Division - Monthly'!$AJ530</f>
        <v>876303</v>
      </c>
      <c r="G110" s="2">
        <f>'[1]Division - Monthly'!$AS530</f>
        <v>953117</v>
      </c>
    </row>
    <row r="111" spans="1:7" x14ac:dyDescent="0.25">
      <c r="A111" s="1">
        <v>2008</v>
      </c>
      <c r="B111" s="1">
        <v>11</v>
      </c>
      <c r="C111" s="2">
        <f>'[1]Division - Monthly'!$I531</f>
        <v>967382</v>
      </c>
      <c r="D111" s="2">
        <f>'[1]Division - Monthly'!$R531</f>
        <v>695749</v>
      </c>
      <c r="E111" s="2">
        <f>'[1]Division - Monthly'!$AA531</f>
        <v>1007191</v>
      </c>
      <c r="F111" s="2">
        <f>'[1]Division - Monthly'!$AJ531</f>
        <v>874965</v>
      </c>
      <c r="G111" s="2">
        <f>'[1]Division - Monthly'!$AS531</f>
        <v>953673</v>
      </c>
    </row>
    <row r="112" spans="1:7" x14ac:dyDescent="0.25">
      <c r="A112" s="1">
        <v>2008</v>
      </c>
      <c r="B112" s="1">
        <v>12</v>
      </c>
      <c r="C112" s="2">
        <f>'[1]Division - Monthly'!$I532</f>
        <v>966710</v>
      </c>
      <c r="D112" s="2">
        <f>'[1]Division - Monthly'!$R532</f>
        <v>695180</v>
      </c>
      <c r="E112" s="2">
        <f>'[1]Division - Monthly'!$AA532</f>
        <v>1007139</v>
      </c>
      <c r="F112" s="2">
        <f>'[1]Division - Monthly'!$AJ532</f>
        <v>874471</v>
      </c>
      <c r="G112" s="2">
        <f>'[1]Division - Monthly'!$AS532</f>
        <v>954293</v>
      </c>
    </row>
    <row r="113" spans="1:7" x14ac:dyDescent="0.25">
      <c r="A113" s="1">
        <v>2009</v>
      </c>
      <c r="B113" s="1">
        <v>1</v>
      </c>
      <c r="C113" s="2">
        <f>'[1]Division - Monthly'!$I533</f>
        <v>966353</v>
      </c>
      <c r="D113" s="2">
        <f>'[1]Division - Monthly'!$R533</f>
        <v>695589</v>
      </c>
      <c r="E113" s="2">
        <f>'[1]Division - Monthly'!$AA533</f>
        <v>1006889</v>
      </c>
      <c r="F113" s="2">
        <f>'[1]Division - Monthly'!$AJ533</f>
        <v>873950</v>
      </c>
      <c r="G113" s="2">
        <f>'[1]Division - Monthly'!$AS533</f>
        <v>955000</v>
      </c>
    </row>
    <row r="114" spans="1:7" x14ac:dyDescent="0.25">
      <c r="A114" s="1">
        <v>2009</v>
      </c>
      <c r="B114" s="1">
        <v>2</v>
      </c>
      <c r="C114" s="2">
        <f>'[1]Division - Monthly'!$I534</f>
        <v>967328</v>
      </c>
      <c r="D114" s="2">
        <f>'[1]Division - Monthly'!$R534</f>
        <v>696772</v>
      </c>
      <c r="E114" s="2">
        <f>'[1]Division - Monthly'!$AA534</f>
        <v>1007785</v>
      </c>
      <c r="F114" s="2">
        <f>'[1]Division - Monthly'!$AJ534</f>
        <v>874412</v>
      </c>
      <c r="G114" s="2">
        <f>'[1]Division - Monthly'!$AS534</f>
        <v>956387</v>
      </c>
    </row>
    <row r="115" spans="1:7" x14ac:dyDescent="0.25">
      <c r="A115" s="1">
        <v>2009</v>
      </c>
      <c r="B115" s="1">
        <v>3</v>
      </c>
      <c r="C115" s="2">
        <f>'[1]Division - Monthly'!$I535</f>
        <v>967484</v>
      </c>
      <c r="D115" s="2">
        <f>'[1]Division - Monthly'!$R535</f>
        <v>696572</v>
      </c>
      <c r="E115" s="2">
        <f>'[1]Division - Monthly'!$AA535</f>
        <v>1008194</v>
      </c>
      <c r="F115" s="2">
        <f>'[1]Division - Monthly'!$AJ535</f>
        <v>874182</v>
      </c>
      <c r="G115" s="2">
        <f>'[1]Division - Monthly'!$AS535</f>
        <v>956555</v>
      </c>
    </row>
    <row r="116" spans="1:7" x14ac:dyDescent="0.25">
      <c r="A116" s="1">
        <v>2009</v>
      </c>
      <c r="B116" s="1">
        <v>4</v>
      </c>
      <c r="C116" s="2">
        <f>'[1]Division - Monthly'!$I536</f>
        <v>967272</v>
      </c>
      <c r="D116" s="2">
        <f>'[1]Division - Monthly'!$R536</f>
        <v>696459</v>
      </c>
      <c r="E116" s="2">
        <f>'[1]Division - Monthly'!$AA536</f>
        <v>1008410</v>
      </c>
      <c r="F116" s="2">
        <f>'[1]Division - Monthly'!$AJ536</f>
        <v>874148</v>
      </c>
      <c r="G116" s="2">
        <f>'[1]Division - Monthly'!$AS536</f>
        <v>956176</v>
      </c>
    </row>
    <row r="117" spans="1:7" x14ac:dyDescent="0.25">
      <c r="A117" s="1">
        <v>2009</v>
      </c>
      <c r="B117" s="1">
        <v>5</v>
      </c>
      <c r="C117" s="2">
        <f>'[1]Division - Monthly'!$I537</f>
        <v>966945</v>
      </c>
      <c r="D117" s="2">
        <f>'[1]Division - Monthly'!$R537</f>
        <v>696635</v>
      </c>
      <c r="E117" s="2">
        <f>'[1]Division - Monthly'!$AA537</f>
        <v>1008855</v>
      </c>
      <c r="F117" s="2">
        <f>'[1]Division - Monthly'!$AJ537</f>
        <v>873308</v>
      </c>
      <c r="G117" s="2">
        <f>'[1]Division - Monthly'!$AS537</f>
        <v>953354</v>
      </c>
    </row>
    <row r="118" spans="1:7" x14ac:dyDescent="0.25">
      <c r="A118" s="1">
        <v>2009</v>
      </c>
      <c r="B118" s="1">
        <v>6</v>
      </c>
      <c r="C118" s="2">
        <f>'[1]Division - Monthly'!$I538</f>
        <v>966461</v>
      </c>
      <c r="D118" s="2">
        <f>'[1]Division - Monthly'!$R538</f>
        <v>696640</v>
      </c>
      <c r="E118" s="2">
        <f>'[1]Division - Monthly'!$AA538</f>
        <v>1009163</v>
      </c>
      <c r="F118" s="2">
        <f>'[1]Division - Monthly'!$AJ538</f>
        <v>873135</v>
      </c>
      <c r="G118" s="2">
        <f>'[1]Division - Monthly'!$AS538</f>
        <v>952519</v>
      </c>
    </row>
    <row r="119" spans="1:7" x14ac:dyDescent="0.25">
      <c r="A119" s="1">
        <v>2009</v>
      </c>
      <c r="B119" s="1">
        <v>7</v>
      </c>
      <c r="C119" s="2">
        <f>'[1]Division - Monthly'!$I539</f>
        <v>966471</v>
      </c>
      <c r="D119" s="2">
        <f>'[1]Division - Monthly'!$R539</f>
        <v>696747</v>
      </c>
      <c r="E119" s="2">
        <f>'[1]Division - Monthly'!$AA539</f>
        <v>1009933</v>
      </c>
      <c r="F119" s="2">
        <f>'[1]Division - Monthly'!$AJ539</f>
        <v>872847</v>
      </c>
      <c r="G119" s="2">
        <f>'[1]Division - Monthly'!$AS539</f>
        <v>952395</v>
      </c>
    </row>
    <row r="120" spans="1:7" x14ac:dyDescent="0.25">
      <c r="A120" s="1">
        <v>2009</v>
      </c>
      <c r="B120" s="1">
        <v>8</v>
      </c>
      <c r="C120" s="2">
        <f>'[1]Division - Monthly'!$I540</f>
        <v>966517</v>
      </c>
      <c r="D120" s="2">
        <f>'[1]Division - Monthly'!$R540</f>
        <v>696840</v>
      </c>
      <c r="E120" s="2">
        <f>'[1]Division - Monthly'!$AA540</f>
        <v>1010528</v>
      </c>
      <c r="F120" s="2">
        <f>'[1]Division - Monthly'!$AJ540</f>
        <v>873257</v>
      </c>
      <c r="G120" s="2">
        <f>'[1]Division - Monthly'!$AS540</f>
        <v>951818</v>
      </c>
    </row>
    <row r="121" spans="1:7" x14ac:dyDescent="0.25">
      <c r="A121" s="1">
        <v>2009</v>
      </c>
      <c r="B121" s="1">
        <v>9</v>
      </c>
      <c r="C121" s="2">
        <f>'[1]Division - Monthly'!$I541</f>
        <v>965888</v>
      </c>
      <c r="D121" s="2">
        <f>'[1]Division - Monthly'!$R541</f>
        <v>696031</v>
      </c>
      <c r="E121" s="2">
        <f>'[1]Division - Monthly'!$AA541</f>
        <v>1009902</v>
      </c>
      <c r="F121" s="2">
        <f>'[1]Division - Monthly'!$AJ541</f>
        <v>872620</v>
      </c>
      <c r="G121" s="2">
        <f>'[1]Division - Monthly'!$AS541</f>
        <v>951482</v>
      </c>
    </row>
    <row r="122" spans="1:7" x14ac:dyDescent="0.25">
      <c r="A122" s="1">
        <v>2009</v>
      </c>
      <c r="B122" s="1">
        <v>10</v>
      </c>
      <c r="C122" s="2">
        <f>'[1]Division - Monthly'!$I542</f>
        <v>965942</v>
      </c>
      <c r="D122" s="2">
        <f>'[1]Division - Monthly'!$R542</f>
        <v>695811</v>
      </c>
      <c r="E122" s="2">
        <f>'[1]Division - Monthly'!$AA542</f>
        <v>1009307</v>
      </c>
      <c r="F122" s="2">
        <f>'[1]Division - Monthly'!$AJ542</f>
        <v>872265</v>
      </c>
      <c r="G122" s="2">
        <f>'[1]Division - Monthly'!$AS542</f>
        <v>951890</v>
      </c>
    </row>
    <row r="123" spans="1:7" x14ac:dyDescent="0.25">
      <c r="A123" s="1">
        <v>2009</v>
      </c>
      <c r="B123" s="1">
        <v>11</v>
      </c>
      <c r="C123" s="2">
        <f>'[1]Division - Monthly'!$I543</f>
        <v>966411</v>
      </c>
      <c r="D123" s="2">
        <f>'[1]Division - Monthly'!$R543</f>
        <v>696160</v>
      </c>
      <c r="E123" s="2">
        <f>'[1]Division - Monthly'!$AA543</f>
        <v>1009532</v>
      </c>
      <c r="F123" s="2">
        <f>'[1]Division - Monthly'!$AJ543</f>
        <v>872500</v>
      </c>
      <c r="G123" s="2">
        <f>'[1]Division - Monthly'!$AS543</f>
        <v>954179</v>
      </c>
    </row>
    <row r="124" spans="1:7" x14ac:dyDescent="0.25">
      <c r="A124" s="1">
        <v>2009</v>
      </c>
      <c r="B124" s="1">
        <v>12</v>
      </c>
      <c r="C124" s="2">
        <f>'[1]Division - Monthly'!$I544</f>
        <v>966391</v>
      </c>
      <c r="D124" s="2">
        <f>'[1]Division - Monthly'!$R544</f>
        <v>695621</v>
      </c>
      <c r="E124" s="2">
        <f>'[1]Division - Monthly'!$AA544</f>
        <v>1008675</v>
      </c>
      <c r="F124" s="2">
        <f>'[1]Division - Monthly'!$AJ544</f>
        <v>872542</v>
      </c>
      <c r="G124" s="2">
        <f>'[1]Division - Monthly'!$AS544</f>
        <v>955367</v>
      </c>
    </row>
    <row r="125" spans="1:7" x14ac:dyDescent="0.25">
      <c r="A125" s="1">
        <v>2010</v>
      </c>
      <c r="B125" s="1">
        <v>1</v>
      </c>
      <c r="C125" s="2">
        <f>'[1]Division - Monthly'!$I545</f>
        <v>966401</v>
      </c>
      <c r="D125" s="2">
        <f>'[1]Division - Monthly'!$R545</f>
        <v>696259</v>
      </c>
      <c r="E125" s="2">
        <f>'[1]Division - Monthly'!$AA545</f>
        <v>1008390</v>
      </c>
      <c r="F125" s="2">
        <f>'[1]Division - Monthly'!$AJ545</f>
        <v>873330</v>
      </c>
      <c r="G125" s="2">
        <f>'[1]Division - Monthly'!$AS545</f>
        <v>957750</v>
      </c>
    </row>
    <row r="126" spans="1:7" x14ac:dyDescent="0.25">
      <c r="A126" s="1">
        <v>2010</v>
      </c>
      <c r="B126" s="1">
        <v>2</v>
      </c>
      <c r="C126" s="2">
        <f>'[1]Division - Monthly'!$I546</f>
        <v>967812</v>
      </c>
      <c r="D126" s="2">
        <f>'[1]Division - Monthly'!$R546</f>
        <v>697503</v>
      </c>
      <c r="E126" s="2">
        <f>'[1]Division - Monthly'!$AA546</f>
        <v>1010682</v>
      </c>
      <c r="F126" s="2">
        <f>'[1]Division - Monthly'!$AJ546</f>
        <v>874812</v>
      </c>
      <c r="G126" s="2">
        <f>'[1]Division - Monthly'!$AS546</f>
        <v>959850</v>
      </c>
    </row>
    <row r="127" spans="1:7" x14ac:dyDescent="0.25">
      <c r="A127" s="1">
        <v>2010</v>
      </c>
      <c r="B127" s="1">
        <v>3</v>
      </c>
      <c r="C127" s="2">
        <f>'[1]Division - Monthly'!$I547</f>
        <v>968835</v>
      </c>
      <c r="D127" s="2">
        <f>'[1]Division - Monthly'!$R547</f>
        <v>698217</v>
      </c>
      <c r="E127" s="2">
        <f>'[1]Division - Monthly'!$AA547</f>
        <v>1012901</v>
      </c>
      <c r="F127" s="2">
        <f>'[1]Division - Monthly'!$AJ547</f>
        <v>875896</v>
      </c>
      <c r="G127" s="2">
        <f>'[1]Division - Monthly'!$AS547</f>
        <v>960863</v>
      </c>
    </row>
    <row r="128" spans="1:7" x14ac:dyDescent="0.25">
      <c r="A128" s="1">
        <v>2010</v>
      </c>
      <c r="B128" s="1">
        <v>4</v>
      </c>
      <c r="C128" s="2">
        <f>'[1]Division - Monthly'!$I548</f>
        <v>969011</v>
      </c>
      <c r="D128" s="2">
        <f>'[1]Division - Monthly'!$R548</f>
        <v>698458</v>
      </c>
      <c r="E128" s="2">
        <f>'[1]Division - Monthly'!$AA548</f>
        <v>1014529</v>
      </c>
      <c r="F128" s="2">
        <f>'[1]Division - Monthly'!$AJ548</f>
        <v>877157</v>
      </c>
      <c r="G128" s="2">
        <f>'[1]Division - Monthly'!$AS548</f>
        <v>961074</v>
      </c>
    </row>
    <row r="129" spans="1:7" x14ac:dyDescent="0.25">
      <c r="A129" s="1">
        <v>2010</v>
      </c>
      <c r="B129" s="1">
        <v>5</v>
      </c>
      <c r="C129" s="2">
        <f>'[1]Division - Monthly'!$I549</f>
        <v>969296</v>
      </c>
      <c r="D129" s="2">
        <f>'[1]Division - Monthly'!$R549</f>
        <v>698666</v>
      </c>
      <c r="E129" s="2">
        <f>'[1]Division - Monthly'!$AA549</f>
        <v>1016872</v>
      </c>
      <c r="F129" s="2">
        <f>'[1]Division - Monthly'!$AJ549</f>
        <v>877626</v>
      </c>
      <c r="G129" s="2">
        <f>'[1]Division - Monthly'!$AS549</f>
        <v>959268</v>
      </c>
    </row>
    <row r="130" spans="1:7" x14ac:dyDescent="0.25">
      <c r="A130" s="1">
        <v>2010</v>
      </c>
      <c r="B130" s="1">
        <v>6</v>
      </c>
      <c r="C130" s="2">
        <f>'[1]Division - Monthly'!$I550</f>
        <v>969845</v>
      </c>
      <c r="D130" s="2">
        <f>'[1]Division - Monthly'!$R550</f>
        <v>698783</v>
      </c>
      <c r="E130" s="2">
        <f>'[1]Division - Monthly'!$AA550</f>
        <v>1017688</v>
      </c>
      <c r="F130" s="2">
        <f>'[1]Division - Monthly'!$AJ550</f>
        <v>877080</v>
      </c>
      <c r="G130" s="2">
        <f>'[1]Division - Monthly'!$AS550</f>
        <v>958522</v>
      </c>
    </row>
    <row r="131" spans="1:7" x14ac:dyDescent="0.25">
      <c r="A131" s="1">
        <v>2010</v>
      </c>
      <c r="B131" s="1">
        <v>7</v>
      </c>
      <c r="C131" s="2">
        <f>'[1]Division - Monthly'!$I551</f>
        <v>969620</v>
      </c>
      <c r="D131" s="2">
        <f>'[1]Division - Monthly'!$R551</f>
        <v>699194</v>
      </c>
      <c r="E131" s="2">
        <f>'[1]Division - Monthly'!$AA551</f>
        <v>1018306</v>
      </c>
      <c r="F131" s="2">
        <f>'[1]Division - Monthly'!$AJ551</f>
        <v>877105</v>
      </c>
      <c r="G131" s="2">
        <f>'[1]Division - Monthly'!$AS551</f>
        <v>958565</v>
      </c>
    </row>
    <row r="132" spans="1:7" x14ac:dyDescent="0.25">
      <c r="A132" s="1">
        <v>2010</v>
      </c>
      <c r="B132" s="1">
        <v>8</v>
      </c>
      <c r="C132" s="2">
        <f>'[1]Division - Monthly'!$I552</f>
        <v>970252</v>
      </c>
      <c r="D132" s="2">
        <f>'[1]Division - Monthly'!$R552</f>
        <v>699874</v>
      </c>
      <c r="E132" s="2">
        <f>'[1]Division - Monthly'!$AA552</f>
        <v>1019931.0000000001</v>
      </c>
      <c r="F132" s="2">
        <f>'[1]Division - Monthly'!$AJ552</f>
        <v>877621</v>
      </c>
      <c r="G132" s="2">
        <f>'[1]Division - Monthly'!$AS552</f>
        <v>959088</v>
      </c>
    </row>
    <row r="133" spans="1:7" x14ac:dyDescent="0.25">
      <c r="A133" s="1">
        <v>2010</v>
      </c>
      <c r="B133" s="1">
        <v>9</v>
      </c>
      <c r="C133" s="2">
        <f>'[1]Division - Monthly'!$I553</f>
        <v>969542</v>
      </c>
      <c r="D133" s="2">
        <f>'[1]Division - Monthly'!$R553</f>
        <v>699032</v>
      </c>
      <c r="E133" s="2">
        <f>'[1]Division - Monthly'!$AA553</f>
        <v>1019938</v>
      </c>
      <c r="F133" s="2">
        <f>'[1]Division - Monthly'!$AJ553</f>
        <v>876790</v>
      </c>
      <c r="G133" s="2">
        <f>'[1]Division - Monthly'!$AS553</f>
        <v>959621</v>
      </c>
    </row>
    <row r="134" spans="1:7" x14ac:dyDescent="0.25">
      <c r="A134" s="1">
        <v>2010</v>
      </c>
      <c r="B134" s="1">
        <v>10</v>
      </c>
      <c r="C134" s="2">
        <f>'[1]Division - Monthly'!$I554</f>
        <v>969519</v>
      </c>
      <c r="D134" s="2">
        <f>'[1]Division - Monthly'!$R554</f>
        <v>698673.00000000012</v>
      </c>
      <c r="E134" s="2">
        <f>'[1]Division - Monthly'!$AA554</f>
        <v>1019029</v>
      </c>
      <c r="F134" s="2">
        <f>'[1]Division - Monthly'!$AJ554</f>
        <v>876381</v>
      </c>
      <c r="G134" s="2">
        <f>'[1]Division - Monthly'!$AS554</f>
        <v>960399</v>
      </c>
    </row>
    <row r="135" spans="1:7" x14ac:dyDescent="0.25">
      <c r="A135" s="1">
        <v>2010</v>
      </c>
      <c r="B135" s="1">
        <v>11</v>
      </c>
      <c r="C135" s="2">
        <f>'[1]Division - Monthly'!$I555</f>
        <v>970192.99999999988</v>
      </c>
      <c r="D135" s="2">
        <f>'[1]Division - Monthly'!$R555</f>
        <v>698833</v>
      </c>
      <c r="E135" s="2">
        <f>'[1]Division - Monthly'!$AA555</f>
        <v>1017989</v>
      </c>
      <c r="F135" s="2">
        <f>'[1]Division - Monthly'!$AJ555</f>
        <v>875847</v>
      </c>
      <c r="G135" s="2">
        <f>'[1]Division - Monthly'!$AS555</f>
        <v>962186</v>
      </c>
    </row>
    <row r="136" spans="1:7" x14ac:dyDescent="0.25">
      <c r="A136" s="1">
        <v>2010</v>
      </c>
      <c r="B136" s="1">
        <v>12</v>
      </c>
      <c r="C136" s="2">
        <f>'[1]Division - Monthly'!$I556</f>
        <v>970458</v>
      </c>
      <c r="D136" s="2">
        <f>'[1]Division - Monthly'!$R556</f>
        <v>698942</v>
      </c>
      <c r="E136" s="2">
        <f>'[1]Division - Monthly'!$AA556</f>
        <v>1017986.9999999999</v>
      </c>
      <c r="F136" s="2">
        <f>'[1]Division - Monthly'!$AJ556</f>
        <v>876292</v>
      </c>
      <c r="G136" s="2">
        <f>'[1]Division - Monthly'!$AS556</f>
        <v>963349</v>
      </c>
    </row>
    <row r="137" spans="1:7" x14ac:dyDescent="0.25">
      <c r="A137" s="1">
        <v>2011</v>
      </c>
      <c r="B137" s="1">
        <v>1</v>
      </c>
      <c r="C137" s="2">
        <f>'[1]Division - Monthly'!$I557</f>
        <v>971438</v>
      </c>
      <c r="D137" s="2">
        <f>'[1]Division - Monthly'!$R557</f>
        <v>699659</v>
      </c>
      <c r="E137" s="2">
        <f>'[1]Division - Monthly'!$AA557</f>
        <v>1018993.9999999999</v>
      </c>
      <c r="F137" s="2">
        <f>'[1]Division - Monthly'!$AJ557</f>
        <v>877095</v>
      </c>
      <c r="G137" s="2">
        <f>'[1]Division - Monthly'!$AS557</f>
        <v>965842.99999999988</v>
      </c>
    </row>
    <row r="138" spans="1:7" x14ac:dyDescent="0.25">
      <c r="A138" s="1">
        <v>2011</v>
      </c>
      <c r="B138" s="1">
        <v>2</v>
      </c>
      <c r="C138" s="2">
        <f>'[1]Division - Monthly'!$I558</f>
        <v>973025.99999999988</v>
      </c>
      <c r="D138" s="2">
        <f>'[1]Division - Monthly'!$R558</f>
        <v>700432.00000000012</v>
      </c>
      <c r="E138" s="2">
        <f>'[1]Division - Monthly'!$AA558</f>
        <v>1020294</v>
      </c>
      <c r="F138" s="2">
        <f>'[1]Division - Monthly'!$AJ558</f>
        <v>878016</v>
      </c>
      <c r="G138" s="2">
        <f>'[1]Division - Monthly'!$AS558</f>
        <v>967620.99999999988</v>
      </c>
    </row>
    <row r="139" spans="1:7" x14ac:dyDescent="0.25">
      <c r="A139" s="1">
        <v>2011</v>
      </c>
      <c r="B139" s="1">
        <v>3</v>
      </c>
      <c r="C139" s="2">
        <f>'[1]Division - Monthly'!$I559</f>
        <v>973968.99999999988</v>
      </c>
      <c r="D139" s="2">
        <f>'[1]Division - Monthly'!$R559</f>
        <v>701010</v>
      </c>
      <c r="E139" s="2">
        <f>'[1]Division - Monthly'!$AA559</f>
        <v>1022453</v>
      </c>
      <c r="F139" s="2">
        <f>'[1]Division - Monthly'!$AJ559</f>
        <v>879884</v>
      </c>
      <c r="G139" s="2">
        <f>'[1]Division - Monthly'!$AS559</f>
        <v>969258</v>
      </c>
    </row>
    <row r="140" spans="1:7" x14ac:dyDescent="0.25">
      <c r="A140" s="1">
        <v>2011</v>
      </c>
      <c r="B140" s="1">
        <v>4</v>
      </c>
      <c r="C140" s="2">
        <f>'[1]Division - Monthly'!$I560</f>
        <v>975008.00000000012</v>
      </c>
      <c r="D140" s="2">
        <f>'[1]Division - Monthly'!$R560</f>
        <v>701498.99999999988</v>
      </c>
      <c r="E140" s="2">
        <f>'[1]Division - Monthly'!$AA560</f>
        <v>1023591.9999999999</v>
      </c>
      <c r="F140" s="2">
        <f>'[1]Division - Monthly'!$AJ560</f>
        <v>880579</v>
      </c>
      <c r="G140" s="2">
        <f>'[1]Division - Monthly'!$AS560</f>
        <v>969576</v>
      </c>
    </row>
    <row r="141" spans="1:7" x14ac:dyDescent="0.25">
      <c r="A141" s="1">
        <v>2011</v>
      </c>
      <c r="B141" s="1">
        <v>5</v>
      </c>
      <c r="C141" s="2">
        <f>'[1]Division - Monthly'!$I561</f>
        <v>974717</v>
      </c>
      <c r="D141" s="2">
        <f>'[1]Division - Monthly'!$R561</f>
        <v>701793</v>
      </c>
      <c r="E141" s="2">
        <f>'[1]Division - Monthly'!$AA561</f>
        <v>1024571</v>
      </c>
      <c r="F141" s="2">
        <f>'[1]Division - Monthly'!$AJ561</f>
        <v>880553</v>
      </c>
      <c r="G141" s="2">
        <f>'[1]Division - Monthly'!$AS561</f>
        <v>968176.99999999988</v>
      </c>
    </row>
    <row r="142" spans="1:7" x14ac:dyDescent="0.25">
      <c r="A142" s="1">
        <v>2011</v>
      </c>
      <c r="B142" s="1">
        <v>6</v>
      </c>
      <c r="C142" s="2">
        <f>'[1]Division - Monthly'!$I562</f>
        <v>974305</v>
      </c>
      <c r="D142" s="2">
        <f>'[1]Division - Monthly'!$R562</f>
        <v>701630</v>
      </c>
      <c r="E142" s="2">
        <f>'[1]Division - Monthly'!$AA562</f>
        <v>1025022</v>
      </c>
      <c r="F142" s="2">
        <f>'[1]Division - Monthly'!$AJ562</f>
        <v>880768</v>
      </c>
      <c r="G142" s="2">
        <f>'[1]Division - Monthly'!$AS562</f>
        <v>967613</v>
      </c>
    </row>
    <row r="143" spans="1:7" x14ac:dyDescent="0.25">
      <c r="A143" s="1">
        <v>2011</v>
      </c>
      <c r="B143" s="1">
        <v>7</v>
      </c>
      <c r="C143" s="2">
        <f>'[1]Division - Monthly'!$I563</f>
        <v>974195</v>
      </c>
      <c r="D143" s="2">
        <f>'[1]Division - Monthly'!$R563</f>
        <v>701684</v>
      </c>
      <c r="E143" s="2">
        <f>'[1]Division - Monthly'!$AA563</f>
        <v>1025181</v>
      </c>
      <c r="F143" s="2">
        <f>'[1]Division - Monthly'!$AJ563</f>
        <v>880700</v>
      </c>
      <c r="G143" s="2">
        <f>'[1]Division - Monthly'!$AS563</f>
        <v>967927</v>
      </c>
    </row>
    <row r="144" spans="1:7" x14ac:dyDescent="0.25">
      <c r="A144" s="1">
        <v>2011</v>
      </c>
      <c r="B144" s="1">
        <v>8</v>
      </c>
      <c r="C144" s="2">
        <f>'[1]Division - Monthly'!$I564</f>
        <v>973219</v>
      </c>
      <c r="D144" s="2">
        <f>'[1]Division - Monthly'!$R564</f>
        <v>702717</v>
      </c>
      <c r="E144" s="2">
        <f>'[1]Division - Monthly'!$AA564</f>
        <v>1025539</v>
      </c>
      <c r="F144" s="2">
        <f>'[1]Division - Monthly'!$AJ564</f>
        <v>880108</v>
      </c>
      <c r="G144" s="2">
        <f>'[1]Division - Monthly'!$AS564</f>
        <v>968745</v>
      </c>
    </row>
    <row r="145" spans="1:7" x14ac:dyDescent="0.25">
      <c r="A145" s="1">
        <v>2011</v>
      </c>
      <c r="B145" s="1">
        <v>9</v>
      </c>
      <c r="C145" s="2">
        <f>'[1]Division - Monthly'!$I565</f>
        <v>971432</v>
      </c>
      <c r="D145" s="2">
        <f>'[1]Division - Monthly'!$R565</f>
        <v>701683</v>
      </c>
      <c r="E145" s="2">
        <f>'[1]Division - Monthly'!$AA565</f>
        <v>1024856</v>
      </c>
      <c r="F145" s="2">
        <f>'[1]Division - Monthly'!$AJ565</f>
        <v>879503</v>
      </c>
      <c r="G145" s="2">
        <f>'[1]Division - Monthly'!$AS565</f>
        <v>968521</v>
      </c>
    </row>
    <row r="146" spans="1:7" x14ac:dyDescent="0.25">
      <c r="A146" s="1">
        <v>2011</v>
      </c>
      <c r="B146" s="1">
        <v>10</v>
      </c>
      <c r="C146" s="2">
        <f>'[1]Division - Monthly'!$I566</f>
        <v>971200</v>
      </c>
      <c r="D146" s="2">
        <f>'[1]Division - Monthly'!$R566</f>
        <v>701749</v>
      </c>
      <c r="E146" s="2">
        <f>'[1]Division - Monthly'!$AA566</f>
        <v>1025149</v>
      </c>
      <c r="F146" s="2">
        <f>'[1]Division - Monthly'!$AJ566</f>
        <v>879464</v>
      </c>
      <c r="G146" s="2">
        <f>'[1]Division - Monthly'!$AS566</f>
        <v>969279</v>
      </c>
    </row>
    <row r="147" spans="1:7" x14ac:dyDescent="0.25">
      <c r="A147" s="1">
        <v>2011</v>
      </c>
      <c r="B147" s="1">
        <v>11</v>
      </c>
      <c r="C147" s="2">
        <f>'[1]Division - Monthly'!$I567</f>
        <v>971625</v>
      </c>
      <c r="D147" s="2">
        <f>'[1]Division - Monthly'!$R567</f>
        <v>701849</v>
      </c>
      <c r="E147" s="2">
        <f>'[1]Division - Monthly'!$AA567</f>
        <v>1025550</v>
      </c>
      <c r="F147" s="2">
        <f>'[1]Division - Monthly'!$AJ567</f>
        <v>879910</v>
      </c>
      <c r="G147" s="2">
        <f>'[1]Division - Monthly'!$AS567</f>
        <v>970323</v>
      </c>
    </row>
    <row r="148" spans="1:7" x14ac:dyDescent="0.25">
      <c r="A148" s="1">
        <v>2011</v>
      </c>
      <c r="B148" s="1">
        <v>12</v>
      </c>
      <c r="C148" s="2">
        <f>'[1]Division - Monthly'!$I568</f>
        <v>972101</v>
      </c>
      <c r="D148" s="2">
        <f>'[1]Division - Monthly'!$R568</f>
        <v>702439</v>
      </c>
      <c r="E148" s="2">
        <f>'[1]Division - Monthly'!$AA568</f>
        <v>1026216</v>
      </c>
      <c r="F148" s="2">
        <f>'[1]Division - Monthly'!$AJ568</f>
        <v>880810</v>
      </c>
      <c r="G148" s="2">
        <f>'[1]Division - Monthly'!$AS568</f>
        <v>972541</v>
      </c>
    </row>
    <row r="149" spans="1:7" x14ac:dyDescent="0.25">
      <c r="A149" s="1">
        <v>2012</v>
      </c>
      <c r="B149" s="1">
        <v>1</v>
      </c>
      <c r="C149" s="2">
        <f>'[1]Division - Monthly'!$I569</f>
        <v>973273</v>
      </c>
      <c r="D149" s="2">
        <f>'[1]Division - Monthly'!$R569</f>
        <v>702816</v>
      </c>
      <c r="E149" s="2">
        <f>'[1]Division - Monthly'!$AA569</f>
        <v>1027838</v>
      </c>
      <c r="F149" s="2">
        <f>'[1]Division - Monthly'!$AJ569</f>
        <v>881852</v>
      </c>
      <c r="G149" s="2">
        <f>'[1]Division - Monthly'!$AS569</f>
        <v>974236</v>
      </c>
    </row>
    <row r="150" spans="1:7" x14ac:dyDescent="0.25">
      <c r="A150" s="1">
        <v>2012</v>
      </c>
      <c r="B150" s="1">
        <v>2</v>
      </c>
      <c r="C150" s="2">
        <f>'[1]Division - Monthly'!$I570</f>
        <v>973990</v>
      </c>
      <c r="D150" s="2">
        <f>'[1]Division - Monthly'!$R570</f>
        <v>704209</v>
      </c>
      <c r="E150" s="2">
        <f>'[1]Division - Monthly'!$AA570</f>
        <v>1029022</v>
      </c>
      <c r="F150" s="2">
        <f>'[1]Division - Monthly'!$AJ570</f>
        <v>882884</v>
      </c>
      <c r="G150" s="2">
        <f>'[1]Division - Monthly'!$AS570</f>
        <v>975602</v>
      </c>
    </row>
    <row r="151" spans="1:7" x14ac:dyDescent="0.25">
      <c r="A151" s="1">
        <v>2012</v>
      </c>
      <c r="B151" s="1">
        <v>3</v>
      </c>
      <c r="C151" s="2">
        <f>'[1]Division - Monthly'!$I571</f>
        <v>975385</v>
      </c>
      <c r="D151" s="2">
        <f>'[1]Division - Monthly'!$R571</f>
        <v>705524</v>
      </c>
      <c r="E151" s="2">
        <f>'[1]Division - Monthly'!$AA571</f>
        <v>1031577</v>
      </c>
      <c r="F151" s="2">
        <f>'[1]Division - Monthly'!$AJ571</f>
        <v>884395</v>
      </c>
      <c r="G151" s="2">
        <f>'[1]Division - Monthly'!$AS571</f>
        <v>977049</v>
      </c>
    </row>
    <row r="152" spans="1:7" x14ac:dyDescent="0.25">
      <c r="A152" s="1">
        <v>2012</v>
      </c>
      <c r="B152" s="1">
        <v>4</v>
      </c>
      <c r="C152" s="2">
        <f>'[1]Division - Monthly'!$I572</f>
        <v>975883</v>
      </c>
      <c r="D152" s="2">
        <f>'[1]Division - Monthly'!$R572</f>
        <v>705691</v>
      </c>
      <c r="E152" s="2">
        <f>'[1]Division - Monthly'!$AA572</f>
        <v>1033088</v>
      </c>
      <c r="F152" s="2">
        <f>'[1]Division - Monthly'!$AJ572</f>
        <v>885493</v>
      </c>
      <c r="G152" s="2">
        <f>'[1]Division - Monthly'!$AS572</f>
        <v>976883</v>
      </c>
    </row>
    <row r="153" spans="1:7" x14ac:dyDescent="0.25">
      <c r="A153" s="1">
        <v>2012</v>
      </c>
      <c r="B153" s="1">
        <v>5</v>
      </c>
      <c r="C153" s="2">
        <f>'[1]Division - Monthly'!$I573</f>
        <v>975891</v>
      </c>
      <c r="D153" s="2">
        <f>'[1]Division - Monthly'!$R573</f>
        <v>705896</v>
      </c>
      <c r="E153" s="2">
        <f>'[1]Division - Monthly'!$AA573</f>
        <v>1033673</v>
      </c>
      <c r="F153" s="2">
        <f>'[1]Division - Monthly'!$AJ573</f>
        <v>885757</v>
      </c>
      <c r="G153" s="2">
        <f>'[1]Division - Monthly'!$AS573</f>
        <v>975534</v>
      </c>
    </row>
    <row r="154" spans="1:7" x14ac:dyDescent="0.25">
      <c r="A154" s="1">
        <v>2012</v>
      </c>
      <c r="B154" s="1">
        <v>6</v>
      </c>
      <c r="C154" s="2">
        <f>'[1]Division - Monthly'!$I574</f>
        <v>975710</v>
      </c>
      <c r="D154" s="2">
        <f>'[1]Division - Monthly'!$R574</f>
        <v>705917</v>
      </c>
      <c r="E154" s="2">
        <f>'[1]Division - Monthly'!$AA574</f>
        <v>1033635</v>
      </c>
      <c r="F154" s="2">
        <f>'[1]Division - Monthly'!$AJ574</f>
        <v>885538</v>
      </c>
      <c r="G154" s="2">
        <f>'[1]Division - Monthly'!$AS574</f>
        <v>974547</v>
      </c>
    </row>
    <row r="155" spans="1:7" x14ac:dyDescent="0.25">
      <c r="A155" s="1">
        <v>2012</v>
      </c>
      <c r="B155" s="1">
        <v>7</v>
      </c>
      <c r="C155" s="2">
        <f>'[1]Division - Monthly'!$I575</f>
        <v>976464</v>
      </c>
      <c r="D155" s="2">
        <f>'[1]Division - Monthly'!$R575</f>
        <v>706574</v>
      </c>
      <c r="E155" s="2">
        <f>'[1]Division - Monthly'!$AA575</f>
        <v>1034054</v>
      </c>
      <c r="F155" s="2">
        <f>'[1]Division - Monthly'!$AJ575</f>
        <v>885511</v>
      </c>
      <c r="G155" s="2">
        <f>'[1]Division - Monthly'!$AS575</f>
        <v>974520</v>
      </c>
    </row>
    <row r="156" spans="1:7" x14ac:dyDescent="0.25">
      <c r="A156" s="1">
        <v>2012</v>
      </c>
      <c r="B156" s="1">
        <v>8</v>
      </c>
      <c r="C156" s="2">
        <f>'[1]Division - Monthly'!$I576</f>
        <v>977069</v>
      </c>
      <c r="D156" s="2">
        <f>'[1]Division - Monthly'!$R576</f>
        <v>706957</v>
      </c>
      <c r="E156" s="2">
        <f>'[1]Division - Monthly'!$AA576</f>
        <v>1035116</v>
      </c>
      <c r="F156" s="2">
        <f>'[1]Division - Monthly'!$AJ576</f>
        <v>885462</v>
      </c>
      <c r="G156" s="2">
        <f>'[1]Division - Monthly'!$AS576</f>
        <v>974981</v>
      </c>
    </row>
    <row r="157" spans="1:7" x14ac:dyDescent="0.25">
      <c r="A157" s="1">
        <v>2012</v>
      </c>
      <c r="B157" s="1">
        <v>9</v>
      </c>
      <c r="C157" s="2">
        <f>'[1]Division - Monthly'!$I577</f>
        <v>977040</v>
      </c>
      <c r="D157" s="2">
        <f>'[1]Division - Monthly'!$R577</f>
        <v>706336</v>
      </c>
      <c r="E157" s="2">
        <f>'[1]Division - Monthly'!$AA577</f>
        <v>1034973</v>
      </c>
      <c r="F157" s="2">
        <f>'[1]Division - Monthly'!$AJ577</f>
        <v>885299</v>
      </c>
      <c r="G157" s="2">
        <f>'[1]Division - Monthly'!$AS577</f>
        <v>975328</v>
      </c>
    </row>
    <row r="158" spans="1:7" x14ac:dyDescent="0.25">
      <c r="A158" s="1">
        <v>2012</v>
      </c>
      <c r="B158" s="1">
        <v>10</v>
      </c>
      <c r="C158" s="2">
        <f>'[1]Division - Monthly'!$I578</f>
        <v>977198</v>
      </c>
      <c r="D158" s="2">
        <f>'[1]Division - Monthly'!$R578</f>
        <v>706230</v>
      </c>
      <c r="E158" s="2">
        <f>'[1]Division - Monthly'!$AA578</f>
        <v>1035327</v>
      </c>
      <c r="F158" s="2">
        <f>'[1]Division - Monthly'!$AJ578</f>
        <v>885709</v>
      </c>
      <c r="G158" s="2">
        <f>'[1]Division - Monthly'!$AS578</f>
        <v>976288</v>
      </c>
    </row>
    <row r="159" spans="1:7" x14ac:dyDescent="0.25">
      <c r="A159" s="1">
        <v>2012</v>
      </c>
      <c r="B159" s="1">
        <v>11</v>
      </c>
      <c r="C159" s="2">
        <f>'[1]Division - Monthly'!$I579</f>
        <v>978200</v>
      </c>
      <c r="D159" s="2">
        <f>'[1]Division - Monthly'!$R579</f>
        <v>705733</v>
      </c>
      <c r="E159" s="2">
        <f>'[1]Division - Monthly'!$AA579</f>
        <v>1035778</v>
      </c>
      <c r="F159" s="2">
        <f>'[1]Division - Monthly'!$AJ579</f>
        <v>886398</v>
      </c>
      <c r="G159" s="2">
        <f>'[1]Division - Monthly'!$AS579</f>
        <v>977932</v>
      </c>
    </row>
    <row r="160" spans="1:7" x14ac:dyDescent="0.25">
      <c r="A160" s="1">
        <v>2012</v>
      </c>
      <c r="B160" s="1">
        <v>12</v>
      </c>
      <c r="C160" s="2">
        <f>'[1]Division - Monthly'!$I580</f>
        <v>978931</v>
      </c>
      <c r="D160" s="2">
        <f>'[1]Division - Monthly'!$R580</f>
        <v>705970</v>
      </c>
      <c r="E160" s="2">
        <f>'[1]Division - Monthly'!$AA580</f>
        <v>1036182</v>
      </c>
      <c r="F160" s="2">
        <f>'[1]Division - Monthly'!$AJ580</f>
        <v>887488</v>
      </c>
      <c r="G160" s="2">
        <f>'[1]Division - Monthly'!$AS580</f>
        <v>979548</v>
      </c>
    </row>
    <row r="161" spans="1:7" x14ac:dyDescent="0.25">
      <c r="A161" s="1">
        <v>2013</v>
      </c>
      <c r="B161" s="1">
        <v>1</v>
      </c>
      <c r="C161" s="2">
        <f>'[1]Division - Monthly'!$I581</f>
        <v>980490</v>
      </c>
      <c r="D161" s="2">
        <f>'[1]Division - Monthly'!$R581</f>
        <v>706772</v>
      </c>
      <c r="E161" s="2">
        <f>'[1]Division - Monthly'!$AA581</f>
        <v>1037577</v>
      </c>
      <c r="F161" s="2">
        <f>'[1]Division - Monthly'!$AJ581</f>
        <v>888468</v>
      </c>
      <c r="G161" s="2">
        <f>'[1]Division - Monthly'!$AS581</f>
        <v>981662</v>
      </c>
    </row>
    <row r="162" spans="1:7" x14ac:dyDescent="0.25">
      <c r="A162" s="1">
        <v>2013</v>
      </c>
      <c r="B162" s="1">
        <v>2</v>
      </c>
      <c r="C162" s="2">
        <f>'[1]Division - Monthly'!$I582</f>
        <v>981538</v>
      </c>
      <c r="D162" s="2">
        <f>'[1]Division - Monthly'!$R582</f>
        <v>707277</v>
      </c>
      <c r="E162" s="2">
        <f>'[1]Division - Monthly'!$AA582</f>
        <v>1038228</v>
      </c>
      <c r="F162" s="2">
        <f>'[1]Division - Monthly'!$AJ582</f>
        <v>889703</v>
      </c>
      <c r="G162" s="2">
        <f>'[1]Division - Monthly'!$AS582</f>
        <v>982519</v>
      </c>
    </row>
    <row r="163" spans="1:7" x14ac:dyDescent="0.25">
      <c r="A163" s="1">
        <v>2013</v>
      </c>
      <c r="B163" s="1">
        <v>3</v>
      </c>
      <c r="C163" s="2">
        <f>'[1]Division - Monthly'!$I583</f>
        <v>982850</v>
      </c>
      <c r="D163" s="2">
        <f>'[1]Division - Monthly'!$R583</f>
        <v>708407</v>
      </c>
      <c r="E163" s="2">
        <f>'[1]Division - Monthly'!$AA583</f>
        <v>1039513</v>
      </c>
      <c r="F163" s="2">
        <f>'[1]Division - Monthly'!$AJ583</f>
        <v>891314</v>
      </c>
      <c r="G163" s="2">
        <f>'[1]Division - Monthly'!$AS583</f>
        <v>983687</v>
      </c>
    </row>
    <row r="164" spans="1:7" x14ac:dyDescent="0.25">
      <c r="A164" s="1">
        <v>2013</v>
      </c>
      <c r="B164" s="1">
        <v>4</v>
      </c>
      <c r="C164" s="2">
        <f>'[1]Division - Monthly'!$I584</f>
        <v>983798</v>
      </c>
      <c r="D164" s="2">
        <f>'[1]Division - Monthly'!$R584</f>
        <v>708968</v>
      </c>
      <c r="E164" s="2">
        <f>'[1]Division - Monthly'!$AA584</f>
        <v>1040929</v>
      </c>
      <c r="F164" s="2">
        <f>'[1]Division - Monthly'!$AJ584</f>
        <v>892298</v>
      </c>
      <c r="G164" s="2">
        <f>'[1]Division - Monthly'!$AS584</f>
        <v>983516</v>
      </c>
    </row>
    <row r="165" spans="1:7" x14ac:dyDescent="0.25">
      <c r="A165" s="1">
        <v>2013</v>
      </c>
      <c r="B165" s="1">
        <v>5</v>
      </c>
      <c r="C165" s="2">
        <f>'[1]Division - Monthly'!$I585</f>
        <v>984408</v>
      </c>
      <c r="D165" s="2">
        <f>'[1]Division - Monthly'!$R585</f>
        <v>709438</v>
      </c>
      <c r="E165" s="2">
        <f>'[1]Division - Monthly'!$AA585</f>
        <v>1042023</v>
      </c>
      <c r="F165" s="2">
        <f>'[1]Division - Monthly'!$AJ585</f>
        <v>892906</v>
      </c>
      <c r="G165" s="2">
        <f>'[1]Division - Monthly'!$AS585</f>
        <v>982778</v>
      </c>
    </row>
    <row r="166" spans="1:7" x14ac:dyDescent="0.25">
      <c r="A166" s="1">
        <v>2013</v>
      </c>
      <c r="B166" s="1">
        <v>6</v>
      </c>
      <c r="C166" s="2">
        <f>'[1]Division - Monthly'!$I586</f>
        <v>984978</v>
      </c>
      <c r="D166" s="2">
        <f>'[1]Division - Monthly'!$R586</f>
        <v>709659</v>
      </c>
      <c r="E166" s="2">
        <f>'[1]Division - Monthly'!$AA586</f>
        <v>1041659</v>
      </c>
      <c r="F166" s="2">
        <f>'[1]Division - Monthly'!$AJ586</f>
        <v>894470</v>
      </c>
      <c r="G166" s="2">
        <f>'[1]Division - Monthly'!$AS586</f>
        <v>982973</v>
      </c>
    </row>
    <row r="167" spans="1:7" x14ac:dyDescent="0.25">
      <c r="A167" s="1">
        <v>2013</v>
      </c>
      <c r="B167" s="1">
        <v>7</v>
      </c>
      <c r="C167" s="2">
        <f>'[1]Division - Monthly'!$I587</f>
        <v>985889</v>
      </c>
      <c r="D167" s="2">
        <f>'[1]Division - Monthly'!$R587</f>
        <v>710516</v>
      </c>
      <c r="E167" s="2">
        <f>'[1]Division - Monthly'!$AA587</f>
        <v>1042310</v>
      </c>
      <c r="F167" s="2">
        <f>'[1]Division - Monthly'!$AJ587</f>
        <v>898264</v>
      </c>
      <c r="G167" s="2">
        <f>'[1]Division - Monthly'!$AS587</f>
        <v>983964</v>
      </c>
    </row>
    <row r="168" spans="1:7" x14ac:dyDescent="0.25">
      <c r="A168" s="1">
        <v>2013</v>
      </c>
      <c r="B168" s="1">
        <v>8</v>
      </c>
      <c r="C168" s="2">
        <f>'[1]Division - Monthly'!$I588</f>
        <v>986414</v>
      </c>
      <c r="D168" s="2">
        <f>'[1]Division - Monthly'!$R588</f>
        <v>711212</v>
      </c>
      <c r="E168" s="2">
        <f>'[1]Division - Monthly'!$AA588</f>
        <v>1048892</v>
      </c>
      <c r="F168" s="2">
        <f>'[1]Division - Monthly'!$AJ588</f>
        <v>899351</v>
      </c>
      <c r="G168" s="2">
        <f>'[1]Division - Monthly'!$AS588</f>
        <v>984882</v>
      </c>
    </row>
    <row r="169" spans="1:7" x14ac:dyDescent="0.25">
      <c r="A169" s="1">
        <v>2013</v>
      </c>
      <c r="B169" s="1">
        <v>9</v>
      </c>
      <c r="C169" s="2">
        <f>'[1]Division - Monthly'!$I589</f>
        <v>990902</v>
      </c>
      <c r="D169" s="2">
        <f>'[1]Division - Monthly'!$R589</f>
        <v>712275</v>
      </c>
      <c r="E169" s="2">
        <f>'[1]Division - Monthly'!$AA589</f>
        <v>1053949</v>
      </c>
      <c r="F169" s="2">
        <f>'[1]Division - Monthly'!$AJ589</f>
        <v>900539</v>
      </c>
      <c r="G169" s="2">
        <f>'[1]Division - Monthly'!$AS589</f>
        <v>986631</v>
      </c>
    </row>
    <row r="170" spans="1:7" x14ac:dyDescent="0.25">
      <c r="A170" s="1">
        <v>2013</v>
      </c>
      <c r="B170" s="1">
        <v>10</v>
      </c>
      <c r="C170" s="2">
        <f>'[1]Division - Monthly'!$I590</f>
        <v>992813</v>
      </c>
      <c r="D170" s="2">
        <f>'[1]Division - Monthly'!$R590</f>
        <v>715652</v>
      </c>
      <c r="E170" s="2">
        <f>'[1]Division - Monthly'!$AA590</f>
        <v>1055485</v>
      </c>
      <c r="F170" s="2">
        <f>'[1]Division - Monthly'!$AJ590</f>
        <v>900968</v>
      </c>
      <c r="G170" s="2">
        <f>'[1]Division - Monthly'!$AS590</f>
        <v>990496</v>
      </c>
    </row>
    <row r="171" spans="1:7" x14ac:dyDescent="0.25">
      <c r="A171" s="1">
        <v>2013</v>
      </c>
      <c r="B171" s="1">
        <v>11</v>
      </c>
      <c r="C171" s="2">
        <f>'[1]Division - Monthly'!$I591</f>
        <v>995057</v>
      </c>
      <c r="D171" s="2">
        <f>'[1]Division - Monthly'!$R591</f>
        <v>716941</v>
      </c>
      <c r="E171" s="2">
        <f>'[1]Division - Monthly'!$AA591</f>
        <v>1056797</v>
      </c>
      <c r="F171" s="2">
        <f>'[1]Division - Monthly'!$AJ591</f>
        <v>902302</v>
      </c>
      <c r="G171" s="2">
        <f>'[1]Division - Monthly'!$AS591</f>
        <v>994046</v>
      </c>
    </row>
    <row r="172" spans="1:7" x14ac:dyDescent="0.25">
      <c r="A172" s="1">
        <v>2013</v>
      </c>
      <c r="B172" s="1">
        <v>12</v>
      </c>
      <c r="C172" s="2">
        <f>'[1]Division - Monthly'!$I592</f>
        <v>996487</v>
      </c>
      <c r="D172" s="2">
        <f>'[1]Division - Monthly'!$R592</f>
        <v>718070</v>
      </c>
      <c r="E172" s="2">
        <f>'[1]Division - Monthly'!$AA592</f>
        <v>1057648</v>
      </c>
      <c r="F172" s="2">
        <f>'[1]Division - Monthly'!$AJ592</f>
        <v>903193</v>
      </c>
      <c r="G172" s="2">
        <f>'[1]Division - Monthly'!$AS592</f>
        <v>996461</v>
      </c>
    </row>
    <row r="173" spans="1:7" x14ac:dyDescent="0.25">
      <c r="A173" s="1">
        <v>2014</v>
      </c>
      <c r="B173" s="1">
        <v>1</v>
      </c>
      <c r="C173" s="2">
        <f>'[1]Division - Monthly'!$I593</f>
        <v>998172</v>
      </c>
      <c r="D173" s="2">
        <f>'[1]Division - Monthly'!$R593</f>
        <v>719505</v>
      </c>
      <c r="E173" s="2">
        <f>'[1]Division - Monthly'!$AA593</f>
        <v>1058739</v>
      </c>
      <c r="F173" s="2">
        <f>'[1]Division - Monthly'!$AJ593</f>
        <v>904256</v>
      </c>
      <c r="G173" s="2">
        <f>'[1]Division - Monthly'!$AS593</f>
        <v>998884</v>
      </c>
    </row>
    <row r="174" spans="1:7" x14ac:dyDescent="0.25">
      <c r="A174" s="1">
        <v>2014</v>
      </c>
      <c r="B174" s="1">
        <v>2</v>
      </c>
      <c r="C174" s="2">
        <f>'[1]Division - Monthly'!$I594</f>
        <v>999629</v>
      </c>
      <c r="D174" s="2">
        <f>'[1]Division - Monthly'!$R594</f>
        <v>720700</v>
      </c>
      <c r="E174" s="2">
        <f>'[1]Division - Monthly'!$AA594</f>
        <v>1060660</v>
      </c>
      <c r="F174" s="2">
        <f>'[1]Division - Monthly'!$AJ594</f>
        <v>905427</v>
      </c>
      <c r="G174" s="2">
        <f>'[1]Division - Monthly'!$AS594</f>
        <v>1000673</v>
      </c>
    </row>
    <row r="175" spans="1:7" x14ac:dyDescent="0.25">
      <c r="A175" s="1">
        <v>2014</v>
      </c>
      <c r="B175" s="1">
        <v>3</v>
      </c>
      <c r="C175" s="2">
        <f>'[1]Division - Monthly'!$I595</f>
        <v>1001086</v>
      </c>
      <c r="D175" s="2">
        <f>'[1]Division - Monthly'!$R595</f>
        <v>722126</v>
      </c>
      <c r="E175" s="2">
        <f>'[1]Division - Monthly'!$AA595</f>
        <v>1062427</v>
      </c>
      <c r="F175" s="2">
        <f>'[1]Division - Monthly'!$AJ595</f>
        <v>906871</v>
      </c>
      <c r="G175" s="2">
        <f>'[1]Division - Monthly'!$AS595</f>
        <v>1002335</v>
      </c>
    </row>
    <row r="176" spans="1:7" x14ac:dyDescent="0.25">
      <c r="A176" s="1">
        <v>2014</v>
      </c>
      <c r="B176" s="1">
        <v>4</v>
      </c>
      <c r="C176" s="2">
        <f>'[1]Division - Monthly'!$I596</f>
        <v>1001926</v>
      </c>
      <c r="D176" s="2">
        <f>'[1]Division - Monthly'!$R596</f>
        <v>723008</v>
      </c>
      <c r="E176" s="2">
        <f>'[1]Division - Monthly'!$AA596</f>
        <v>1063758</v>
      </c>
      <c r="F176" s="2">
        <f>'[1]Division - Monthly'!$AJ596</f>
        <v>908101</v>
      </c>
      <c r="G176" s="2">
        <f>'[1]Division - Monthly'!$AS596</f>
        <v>1002789</v>
      </c>
    </row>
    <row r="177" spans="1:7" x14ac:dyDescent="0.25">
      <c r="A177" s="1">
        <v>2014</v>
      </c>
      <c r="B177" s="1">
        <v>5</v>
      </c>
      <c r="C177" s="2">
        <f>'[1]Division - Monthly'!$I597</f>
        <v>1002588</v>
      </c>
      <c r="D177" s="2">
        <f>'[1]Division - Monthly'!$R597</f>
        <v>723581</v>
      </c>
      <c r="E177" s="2">
        <f>'[1]Division - Monthly'!$AA597</f>
        <v>1064622</v>
      </c>
      <c r="F177" s="2">
        <f>'[1]Division - Monthly'!$AJ597</f>
        <v>908935</v>
      </c>
      <c r="G177" s="2">
        <f>'[1]Division - Monthly'!$AS597</f>
        <v>1002688</v>
      </c>
    </row>
    <row r="178" spans="1:7" x14ac:dyDescent="0.25">
      <c r="A178" s="1">
        <v>2014</v>
      </c>
      <c r="B178" s="1">
        <v>6</v>
      </c>
      <c r="C178" s="2">
        <f>'[1]Division - Monthly'!$I598</f>
        <v>1003161</v>
      </c>
      <c r="D178" s="2">
        <f>'[1]Division - Monthly'!$R598</f>
        <v>724254</v>
      </c>
      <c r="E178" s="2">
        <f>'[1]Division - Monthly'!$AA598</f>
        <v>1065435</v>
      </c>
      <c r="F178" s="2">
        <f>'[1]Division - Monthly'!$AJ598</f>
        <v>909477</v>
      </c>
      <c r="G178" s="2">
        <f>'[1]Division - Monthly'!$AS598</f>
        <v>1003167</v>
      </c>
    </row>
    <row r="179" spans="1:7" x14ac:dyDescent="0.25">
      <c r="A179" s="1">
        <v>2014</v>
      </c>
      <c r="B179" s="1">
        <v>7</v>
      </c>
      <c r="C179" s="2">
        <f>'[1]Division - Monthly'!$I599</f>
        <v>1003891</v>
      </c>
      <c r="D179" s="2">
        <f>'[1]Division - Monthly'!$R599</f>
        <v>724973</v>
      </c>
      <c r="E179" s="2">
        <f>'[1]Division - Monthly'!$AA599</f>
        <v>1066116</v>
      </c>
      <c r="F179" s="2">
        <f>'[1]Division - Monthly'!$AJ599</f>
        <v>909842</v>
      </c>
      <c r="G179" s="2">
        <f>'[1]Division - Monthly'!$AS599</f>
        <v>1004417</v>
      </c>
    </row>
    <row r="180" spans="1:7" x14ac:dyDescent="0.25">
      <c r="A180" s="1">
        <v>2014</v>
      </c>
      <c r="B180" s="1">
        <v>8</v>
      </c>
      <c r="C180" s="2">
        <f>'[1]Division - Monthly'!$I600</f>
        <v>1004677</v>
      </c>
      <c r="D180" s="2">
        <f>'[1]Division - Monthly'!$R600</f>
        <v>725724</v>
      </c>
      <c r="E180" s="2">
        <f>'[1]Division - Monthly'!$AA600</f>
        <v>1067078</v>
      </c>
      <c r="F180" s="2">
        <f>'[1]Division - Monthly'!$AJ600</f>
        <v>909980</v>
      </c>
      <c r="G180" s="2">
        <f>'[1]Division - Monthly'!$AS600</f>
        <v>1005467</v>
      </c>
    </row>
    <row r="181" spans="1:7" x14ac:dyDescent="0.25">
      <c r="A181" s="1">
        <v>2014</v>
      </c>
      <c r="B181" s="1">
        <v>9</v>
      </c>
      <c r="C181" s="2">
        <f>'[1]Division - Monthly'!$I601</f>
        <v>1005921</v>
      </c>
      <c r="D181" s="2">
        <f>'[1]Division - Monthly'!$R601</f>
        <v>726746</v>
      </c>
      <c r="E181" s="2">
        <f>'[1]Division - Monthly'!$AA601</f>
        <v>1068495</v>
      </c>
      <c r="F181" s="2">
        <f>'[1]Division - Monthly'!$AJ601</f>
        <v>910619</v>
      </c>
      <c r="G181" s="2">
        <f>'[1]Division - Monthly'!$AS601</f>
        <v>1006953</v>
      </c>
    </row>
    <row r="182" spans="1:7" x14ac:dyDescent="0.25">
      <c r="A182" s="1">
        <v>2014</v>
      </c>
      <c r="B182" s="1">
        <v>10</v>
      </c>
      <c r="C182" s="2">
        <f>'[1]Division - Monthly'!$I602</f>
        <v>1007192</v>
      </c>
      <c r="D182" s="2">
        <f>'[1]Division - Monthly'!$R602</f>
        <v>727508</v>
      </c>
      <c r="E182" s="2">
        <f>'[1]Division - Monthly'!$AA602</f>
        <v>1070040</v>
      </c>
      <c r="F182" s="2">
        <f>'[1]Division - Monthly'!$AJ602</f>
        <v>911569</v>
      </c>
      <c r="G182" s="2">
        <f>'[1]Division - Monthly'!$AS602</f>
        <v>1008601</v>
      </c>
    </row>
    <row r="183" spans="1:7" x14ac:dyDescent="0.25">
      <c r="A183" s="1">
        <v>2014</v>
      </c>
      <c r="B183" s="1">
        <v>11</v>
      </c>
      <c r="C183" s="2">
        <f>'[1]Division - Monthly'!$I603</f>
        <v>1008425</v>
      </c>
      <c r="D183" s="2">
        <f>'[1]Division - Monthly'!$R603</f>
        <v>728438</v>
      </c>
      <c r="E183" s="2">
        <f>'[1]Division - Monthly'!$AA603</f>
        <v>1071021</v>
      </c>
      <c r="F183" s="2">
        <f>'[1]Division - Monthly'!$AJ603</f>
        <v>912871</v>
      </c>
      <c r="G183" s="2">
        <f>'[1]Division - Monthly'!$AS603</f>
        <v>1011132</v>
      </c>
    </row>
    <row r="184" spans="1:7" x14ac:dyDescent="0.25">
      <c r="A184" s="1">
        <v>2014</v>
      </c>
      <c r="B184" s="1">
        <v>12</v>
      </c>
      <c r="C184" s="2">
        <f>'[1]Division - Monthly'!$I604</f>
        <v>1009836</v>
      </c>
      <c r="D184" s="2">
        <f>'[1]Division - Monthly'!$R604</f>
        <v>729361</v>
      </c>
      <c r="E184" s="2">
        <f>'[1]Division - Monthly'!$AA604</f>
        <v>1072593</v>
      </c>
      <c r="F184" s="2">
        <f>'[1]Division - Monthly'!$AJ604</f>
        <v>913791</v>
      </c>
      <c r="G184" s="2">
        <f>'[1]Division - Monthly'!$AS604</f>
        <v>1013695</v>
      </c>
    </row>
    <row r="185" spans="1:7" x14ac:dyDescent="0.25">
      <c r="A185" s="1">
        <v>2015</v>
      </c>
      <c r="B185" s="1">
        <v>1</v>
      </c>
      <c r="C185" s="2">
        <f>'[1]Division - Monthly'!$I605</f>
        <v>1011422</v>
      </c>
      <c r="D185" s="2">
        <f>'[1]Division - Monthly'!$R605</f>
        <v>730428</v>
      </c>
      <c r="E185" s="2">
        <f>'[1]Division - Monthly'!$AA605</f>
        <v>1073766</v>
      </c>
      <c r="F185" s="2">
        <f>'[1]Division - Monthly'!$AJ605</f>
        <v>914505</v>
      </c>
      <c r="G185" s="2">
        <f>'[1]Division - Monthly'!$AS605</f>
        <v>1016091</v>
      </c>
    </row>
    <row r="186" spans="1:7" x14ac:dyDescent="0.25">
      <c r="A186" s="1">
        <v>2015</v>
      </c>
      <c r="B186" s="1">
        <v>2</v>
      </c>
      <c r="C186" s="2">
        <f>'[1]Division - Monthly'!$I606</f>
        <v>1012732</v>
      </c>
      <c r="D186" s="2">
        <f>'[1]Division - Monthly'!$R606</f>
        <v>731626</v>
      </c>
      <c r="E186" s="2">
        <f>'[1]Division - Monthly'!$AA606</f>
        <v>1075106</v>
      </c>
      <c r="F186" s="2">
        <f>'[1]Division - Monthly'!$AJ606</f>
        <v>915790</v>
      </c>
      <c r="G186" s="2">
        <f>'[1]Division - Monthly'!$AS606</f>
        <v>1018097</v>
      </c>
    </row>
    <row r="187" spans="1:7" x14ac:dyDescent="0.25">
      <c r="A187" s="1">
        <v>2015</v>
      </c>
      <c r="B187" s="1">
        <v>3</v>
      </c>
      <c r="C187" s="2">
        <f>'[1]Division - Monthly'!$I607</f>
        <v>1014079</v>
      </c>
      <c r="D187" s="2">
        <f>'[1]Division - Monthly'!$R607</f>
        <v>733091</v>
      </c>
      <c r="E187" s="2">
        <f>'[1]Division - Monthly'!$AA607</f>
        <v>1076738</v>
      </c>
      <c r="F187" s="2">
        <f>'[1]Division - Monthly'!$AJ607</f>
        <v>917395</v>
      </c>
      <c r="G187" s="2">
        <f>'[1]Division - Monthly'!$AS607</f>
        <v>1019883</v>
      </c>
    </row>
    <row r="188" spans="1:7" x14ac:dyDescent="0.25">
      <c r="A188" s="1">
        <v>2015</v>
      </c>
      <c r="B188" s="1">
        <v>4</v>
      </c>
      <c r="C188" s="2">
        <f>'[1]Division - Monthly'!$I608</f>
        <v>1014970</v>
      </c>
      <c r="D188" s="2">
        <f>'[1]Division - Monthly'!$R608</f>
        <v>733832</v>
      </c>
      <c r="E188" s="2">
        <f>'[1]Division - Monthly'!$AA608</f>
        <v>1078510</v>
      </c>
      <c r="F188" s="2">
        <f>'[1]Division - Monthly'!$AJ608</f>
        <v>917909</v>
      </c>
      <c r="G188" s="2">
        <f>'[1]Division - Monthly'!$AS608</f>
        <v>1020368</v>
      </c>
    </row>
    <row r="189" spans="1:7" x14ac:dyDescent="0.25">
      <c r="A189" s="1">
        <v>2015</v>
      </c>
      <c r="B189" s="1">
        <v>5</v>
      </c>
      <c r="C189" s="2">
        <f>'[1]Division - Monthly'!$I609</f>
        <v>1015483</v>
      </c>
      <c r="D189" s="2">
        <f>'[1]Division - Monthly'!$R609</f>
        <v>734652</v>
      </c>
      <c r="E189" s="2">
        <f>'[1]Division - Monthly'!$AA609</f>
        <v>1079247</v>
      </c>
      <c r="F189" s="2">
        <f>'[1]Division - Monthly'!$AJ609</f>
        <v>918154</v>
      </c>
      <c r="G189" s="2">
        <f>'[1]Division - Monthly'!$AS609</f>
        <v>1020330</v>
      </c>
    </row>
    <row r="190" spans="1:7" x14ac:dyDescent="0.25">
      <c r="A190" s="10">
        <v>2015</v>
      </c>
      <c r="B190" s="10">
        <v>6</v>
      </c>
      <c r="C190" s="11">
        <f>'[1]Division - Monthly'!$I610</f>
        <v>1016269</v>
      </c>
      <c r="D190" s="11">
        <f>'[1]Division - Monthly'!$R610</f>
        <v>735596</v>
      </c>
      <c r="E190" s="2">
        <f>'[1]Division - Monthly'!$AA610</f>
        <v>1080718</v>
      </c>
      <c r="F190" s="2">
        <f>'[1]Division - Monthly'!$AJ610</f>
        <v>918550</v>
      </c>
      <c r="G190" s="2">
        <f>'[1]Division - Monthly'!$AS610</f>
        <v>1021365</v>
      </c>
    </row>
    <row r="191" spans="1:7" x14ac:dyDescent="0.25">
      <c r="A191" s="10">
        <v>2015</v>
      </c>
      <c r="B191" s="10">
        <v>7</v>
      </c>
      <c r="C191" s="11">
        <f>'[1]Division - Monthly'!$I611</f>
        <v>1016872</v>
      </c>
      <c r="D191" s="11">
        <f>'[1]Division - Monthly'!$R611</f>
        <v>736268</v>
      </c>
      <c r="E191" s="2">
        <f>'[1]Division - Monthly'!$AA611</f>
        <v>1082091</v>
      </c>
      <c r="F191" s="2">
        <f>'[1]Division - Monthly'!$AJ611</f>
        <v>919081</v>
      </c>
      <c r="G191" s="2">
        <f>'[1]Division - Monthly'!$AS611</f>
        <v>1022245</v>
      </c>
    </row>
    <row r="192" spans="1:7" x14ac:dyDescent="0.25">
      <c r="A192" s="10">
        <v>2015</v>
      </c>
      <c r="B192" s="10">
        <v>8</v>
      </c>
      <c r="C192" s="11">
        <f>'[1]Division - Monthly'!$I612</f>
        <v>1017821</v>
      </c>
      <c r="D192" s="11">
        <f>'[1]Division - Monthly'!$R612</f>
        <v>737244</v>
      </c>
      <c r="E192" s="2">
        <f>'[1]Division - Monthly'!$AA612</f>
        <v>1082907</v>
      </c>
      <c r="F192" s="2">
        <f>'[1]Division - Monthly'!$AJ612</f>
        <v>919768</v>
      </c>
      <c r="G192" s="2">
        <f>'[1]Division - Monthly'!$AS612</f>
        <v>1024015</v>
      </c>
    </row>
    <row r="193" spans="1:25" x14ac:dyDescent="0.25">
      <c r="A193" s="10">
        <v>2015</v>
      </c>
      <c r="B193" s="10">
        <v>9</v>
      </c>
      <c r="C193" s="11">
        <f>'[1]Division - Monthly'!$I613</f>
        <v>1018497</v>
      </c>
      <c r="D193" s="11">
        <f>'[1]Division - Monthly'!$R613</f>
        <v>737959</v>
      </c>
      <c r="E193" s="2">
        <f>'[1]Division - Monthly'!$AA613</f>
        <v>1083769</v>
      </c>
      <c r="F193" s="2">
        <f>'[1]Division - Monthly'!$AJ613</f>
        <v>920039</v>
      </c>
      <c r="G193" s="2">
        <f>'[1]Division - Monthly'!$AS613</f>
        <v>1025328</v>
      </c>
    </row>
    <row r="194" spans="1:25" x14ac:dyDescent="0.25">
      <c r="A194" s="1">
        <v>2015</v>
      </c>
      <c r="B194" s="1">
        <v>10</v>
      </c>
      <c r="C194" s="2">
        <f>'[1]Division - Monthly'!$I614</f>
        <v>1019197</v>
      </c>
      <c r="D194" s="2">
        <f>'[1]Division - Monthly'!$R614</f>
        <v>738534</v>
      </c>
      <c r="E194" s="2">
        <f>'[1]Division - Monthly'!$AA614</f>
        <v>1084836</v>
      </c>
      <c r="F194" s="2">
        <f>'[1]Division - Monthly'!$AJ614</f>
        <v>920316</v>
      </c>
      <c r="G194" s="2">
        <f>'[1]Division - Monthly'!$AS614</f>
        <v>1026906</v>
      </c>
    </row>
    <row r="195" spans="1:25" x14ac:dyDescent="0.25">
      <c r="A195" s="1">
        <v>2015</v>
      </c>
      <c r="B195" s="1">
        <v>11</v>
      </c>
      <c r="C195" s="2">
        <f>'[1]Division - Monthly'!$I615</f>
        <v>1020444</v>
      </c>
      <c r="D195" s="2">
        <f>'[1]Division - Monthly'!$R615</f>
        <v>739428</v>
      </c>
      <c r="E195" s="2">
        <f>'[1]Division - Monthly'!$AA615</f>
        <v>1086819</v>
      </c>
      <c r="F195" s="2">
        <f>'[1]Division - Monthly'!$AJ615</f>
        <v>921410</v>
      </c>
      <c r="G195" s="2">
        <f>'[1]Division - Monthly'!$AS615</f>
        <v>1029849</v>
      </c>
    </row>
    <row r="196" spans="1:25" x14ac:dyDescent="0.25">
      <c r="A196" s="1">
        <v>2015</v>
      </c>
      <c r="B196" s="1">
        <v>12</v>
      </c>
      <c r="C196" s="2">
        <f>'[1]Division - Monthly'!$I616</f>
        <v>1021959</v>
      </c>
      <c r="D196" s="2">
        <f>'[1]Division - Monthly'!$R616</f>
        <v>740658</v>
      </c>
      <c r="E196" s="2">
        <f>'[1]Division - Monthly'!$AA616</f>
        <v>1088551</v>
      </c>
      <c r="F196" s="2">
        <f>'[1]Division - Monthly'!$AJ616</f>
        <v>922710</v>
      </c>
      <c r="G196" s="2">
        <f>'[1]Division - Monthly'!$AS616</f>
        <v>1032356</v>
      </c>
    </row>
    <row r="197" spans="1:25" x14ac:dyDescent="0.25">
      <c r="A197" s="1">
        <v>2016</v>
      </c>
      <c r="B197" s="1">
        <v>1</v>
      </c>
      <c r="C197" s="2">
        <f>'[1]Division - Monthly'!$I617</f>
        <v>1022615</v>
      </c>
      <c r="D197" s="2">
        <f>'[1]Division - Monthly'!$R617</f>
        <v>741287</v>
      </c>
      <c r="E197" s="2">
        <f>'[1]Division - Monthly'!$AA617</f>
        <v>1089314</v>
      </c>
      <c r="F197" s="2">
        <f>'[1]Division - Monthly'!$AJ617</f>
        <v>923123</v>
      </c>
      <c r="G197" s="2">
        <f>'[1]Division - Monthly'!$AS617</f>
        <v>1034272</v>
      </c>
      <c r="I197" s="2">
        <f>C197</f>
        <v>1022615</v>
      </c>
      <c r="J197" s="2">
        <f t="shared" ref="J197:M203" si="1">D197</f>
        <v>741287</v>
      </c>
      <c r="K197" s="2">
        <f t="shared" si="1"/>
        <v>1089314</v>
      </c>
      <c r="L197" s="2">
        <f t="shared" si="1"/>
        <v>923123</v>
      </c>
      <c r="M197" s="2">
        <f t="shared" si="1"/>
        <v>1034272</v>
      </c>
      <c r="O197" s="5">
        <f t="shared" ref="O197:O206" si="2">C197/C185-1</f>
        <v>1.106659732534987E-2</v>
      </c>
      <c r="P197" s="5">
        <f t="shared" ref="P197:S197" si="3">D197/D185-1</f>
        <v>1.4866626142480799E-2</v>
      </c>
      <c r="Q197" s="5">
        <f t="shared" si="3"/>
        <v>1.4479877366204486E-2</v>
      </c>
      <c r="R197" s="5">
        <f t="shared" si="3"/>
        <v>9.4236772898999011E-3</v>
      </c>
      <c r="S197" s="5">
        <f t="shared" si="3"/>
        <v>1.7893082410925798E-2</v>
      </c>
    </row>
    <row r="198" spans="1:25" x14ac:dyDescent="0.25">
      <c r="A198" s="1">
        <v>2016</v>
      </c>
      <c r="B198" s="1">
        <v>2</v>
      </c>
      <c r="C198" s="2">
        <f>'[1]Division - Monthly'!$I618</f>
        <v>1023717</v>
      </c>
      <c r="D198" s="2">
        <f>'[1]Division - Monthly'!$R618</f>
        <v>742459</v>
      </c>
      <c r="E198" s="2">
        <f>'[1]Division - Monthly'!$AA618</f>
        <v>1091009</v>
      </c>
      <c r="F198" s="2">
        <f>'[1]Division - Monthly'!$AJ618</f>
        <v>924286</v>
      </c>
      <c r="G198" s="2">
        <f>'[1]Division - Monthly'!$AS618</f>
        <v>1036451</v>
      </c>
      <c r="I198" s="2">
        <f t="shared" ref="I198:I203" si="4">C198</f>
        <v>1023717</v>
      </c>
      <c r="J198" s="2">
        <f t="shared" si="1"/>
        <v>742459</v>
      </c>
      <c r="K198" s="2">
        <f t="shared" si="1"/>
        <v>1091009</v>
      </c>
      <c r="L198" s="2">
        <f t="shared" si="1"/>
        <v>924286</v>
      </c>
      <c r="M198" s="2">
        <f t="shared" si="1"/>
        <v>1036451</v>
      </c>
      <c r="O198" s="5">
        <f t="shared" si="2"/>
        <v>1.0846897303531389E-2</v>
      </c>
      <c r="P198" s="5">
        <f t="shared" ref="P198:P206" si="5">D198/D186-1</f>
        <v>1.4806745522985887E-2</v>
      </c>
      <c r="Q198" s="5">
        <f t="shared" ref="Q198:Q206" si="6">E198/E186-1</f>
        <v>1.4792029809153728E-2</v>
      </c>
      <c r="R198" s="5">
        <f t="shared" ref="R198:R206" si="7">F198/F186-1</f>
        <v>9.2772360475654736E-3</v>
      </c>
      <c r="S198" s="5">
        <f t="shared" ref="S198:S206" si="8">G198/G186-1</f>
        <v>1.8027751776107825E-2</v>
      </c>
    </row>
    <row r="199" spans="1:25" x14ac:dyDescent="0.25">
      <c r="A199" s="1">
        <v>2016</v>
      </c>
      <c r="B199" s="1">
        <v>3</v>
      </c>
      <c r="C199" s="2">
        <f>'[1]Division - Monthly'!$I619</f>
        <v>1024594</v>
      </c>
      <c r="D199" s="2">
        <f>'[1]Division - Monthly'!$R619</f>
        <v>743799</v>
      </c>
      <c r="E199" s="2">
        <f>'[1]Division - Monthly'!$AA619</f>
        <v>1093101</v>
      </c>
      <c r="F199" s="2">
        <f>'[1]Division - Monthly'!$AJ619</f>
        <v>924908</v>
      </c>
      <c r="G199" s="2">
        <f>'[1]Division - Monthly'!$AS619</f>
        <v>1038316</v>
      </c>
      <c r="I199" s="2">
        <f t="shared" si="4"/>
        <v>1024594</v>
      </c>
      <c r="J199" s="2">
        <f t="shared" si="1"/>
        <v>743799</v>
      </c>
      <c r="K199" s="2">
        <f t="shared" si="1"/>
        <v>1093101</v>
      </c>
      <c r="L199" s="2">
        <f t="shared" si="1"/>
        <v>924908</v>
      </c>
      <c r="M199" s="2">
        <f t="shared" si="1"/>
        <v>1038316</v>
      </c>
      <c r="O199" s="5">
        <f t="shared" si="2"/>
        <v>1.0369014642843455E-2</v>
      </c>
      <c r="P199" s="5">
        <f t="shared" si="5"/>
        <v>1.4606645014056951E-2</v>
      </c>
      <c r="Q199" s="5">
        <f t="shared" si="6"/>
        <v>1.5196825968805783E-2</v>
      </c>
      <c r="R199" s="5">
        <f t="shared" si="7"/>
        <v>8.1894930755017636E-3</v>
      </c>
      <c r="S199" s="5">
        <f t="shared" si="8"/>
        <v>1.8073641780478766E-2</v>
      </c>
      <c r="U199" s="2">
        <f>C199-C198</f>
        <v>877</v>
      </c>
      <c r="V199" s="2">
        <f t="shared" ref="U199:X214" si="9">D199-D198</f>
        <v>1340</v>
      </c>
      <c r="W199" s="2">
        <f t="shared" si="9"/>
        <v>2092</v>
      </c>
      <c r="X199" s="2">
        <f t="shared" si="9"/>
        <v>622</v>
      </c>
      <c r="Y199" s="2">
        <f t="shared" ref="Y199:Y216" si="10">G199-G198</f>
        <v>1865</v>
      </c>
    </row>
    <row r="200" spans="1:25" x14ac:dyDescent="0.25">
      <c r="A200" s="1">
        <v>2016</v>
      </c>
      <c r="B200" s="1">
        <v>4</v>
      </c>
      <c r="C200" s="2">
        <f>'[1]Division - Monthly'!$I620</f>
        <v>1025064</v>
      </c>
      <c r="D200" s="2">
        <f>'[1]Division - Monthly'!$R620</f>
        <v>744758</v>
      </c>
      <c r="E200" s="2">
        <f>'[1]Division - Monthly'!$AA620</f>
        <v>1094969</v>
      </c>
      <c r="F200" s="2">
        <f>'[1]Division - Monthly'!$AJ620</f>
        <v>925831</v>
      </c>
      <c r="G200" s="2">
        <f>'[1]Division - Monthly'!$AS620</f>
        <v>1038928</v>
      </c>
      <c r="I200" s="2">
        <f t="shared" si="4"/>
        <v>1025064</v>
      </c>
      <c r="J200" s="2">
        <f t="shared" si="1"/>
        <v>744758</v>
      </c>
      <c r="K200" s="2">
        <f t="shared" si="1"/>
        <v>1094969</v>
      </c>
      <c r="L200" s="2">
        <f t="shared" si="1"/>
        <v>925831</v>
      </c>
      <c r="M200" s="2">
        <f t="shared" si="1"/>
        <v>1038928</v>
      </c>
      <c r="O200" s="5">
        <f t="shared" si="2"/>
        <v>9.9451215306856078E-3</v>
      </c>
      <c r="P200" s="5">
        <f t="shared" si="5"/>
        <v>1.4888966411930715E-2</v>
      </c>
      <c r="Q200" s="5">
        <f t="shared" si="6"/>
        <v>1.52608691620848E-2</v>
      </c>
      <c r="R200" s="5">
        <f t="shared" si="7"/>
        <v>8.6304851570253582E-3</v>
      </c>
      <c r="S200" s="5">
        <f t="shared" si="8"/>
        <v>1.8189515939347478E-2</v>
      </c>
      <c r="U200" s="2">
        <f>C200-C199</f>
        <v>470</v>
      </c>
      <c r="V200" s="2">
        <f t="shared" si="9"/>
        <v>959</v>
      </c>
      <c r="W200" s="2">
        <f t="shared" si="9"/>
        <v>1868</v>
      </c>
      <c r="X200" s="2">
        <f t="shared" si="9"/>
        <v>923</v>
      </c>
      <c r="Y200" s="2">
        <f t="shared" si="10"/>
        <v>612</v>
      </c>
    </row>
    <row r="201" spans="1:25" x14ac:dyDescent="0.25">
      <c r="A201" s="1">
        <v>2016</v>
      </c>
      <c r="B201" s="1">
        <v>5</v>
      </c>
      <c r="C201" s="2">
        <f>'[1]Division - Monthly'!$I621</f>
        <v>1025731</v>
      </c>
      <c r="D201" s="2">
        <f>'[1]Division - Monthly'!$R621</f>
        <v>745482</v>
      </c>
      <c r="E201" s="2">
        <f>'[1]Division - Monthly'!$AA621</f>
        <v>1096267</v>
      </c>
      <c r="F201" s="2">
        <f>'[1]Division - Monthly'!$AJ621</f>
        <v>926683</v>
      </c>
      <c r="G201" s="2">
        <f>'[1]Division - Monthly'!$AS621</f>
        <v>1039311</v>
      </c>
      <c r="I201" s="2">
        <f t="shared" si="4"/>
        <v>1025731</v>
      </c>
      <c r="J201" s="2">
        <f t="shared" si="1"/>
        <v>745482</v>
      </c>
      <c r="K201" s="2">
        <f t="shared" si="1"/>
        <v>1096267</v>
      </c>
      <c r="L201" s="2">
        <f t="shared" si="1"/>
        <v>926683</v>
      </c>
      <c r="M201" s="2">
        <f t="shared" si="1"/>
        <v>1039311</v>
      </c>
      <c r="O201" s="5">
        <f t="shared" si="2"/>
        <v>1.0091749443368325E-2</v>
      </c>
      <c r="P201" s="5">
        <f t="shared" si="5"/>
        <v>1.4741673608729133E-2</v>
      </c>
      <c r="Q201" s="5">
        <f t="shared" si="6"/>
        <v>1.5770254631238156E-2</v>
      </c>
      <c r="R201" s="5">
        <f t="shared" si="7"/>
        <v>9.2892913389257536E-3</v>
      </c>
      <c r="S201" s="5">
        <f t="shared" si="8"/>
        <v>1.8602804974860998E-2</v>
      </c>
      <c r="U201" s="2">
        <f t="shared" si="9"/>
        <v>667</v>
      </c>
      <c r="V201" s="2">
        <f t="shared" si="9"/>
        <v>724</v>
      </c>
      <c r="W201" s="2">
        <f t="shared" si="9"/>
        <v>1298</v>
      </c>
      <c r="X201" s="2">
        <f t="shared" si="9"/>
        <v>852</v>
      </c>
      <c r="Y201" s="2">
        <f t="shared" si="10"/>
        <v>383</v>
      </c>
    </row>
    <row r="202" spans="1:25" x14ac:dyDescent="0.25">
      <c r="A202" s="1">
        <v>2016</v>
      </c>
      <c r="B202" s="1">
        <v>6</v>
      </c>
      <c r="C202" s="2">
        <f>'[1]Division - Monthly'!$I622</f>
        <v>1026442</v>
      </c>
      <c r="D202" s="2">
        <f>'[1]Division - Monthly'!$R622</f>
        <v>746299</v>
      </c>
      <c r="E202" s="2">
        <f>'[1]Division - Monthly'!$AA622</f>
        <v>1097435</v>
      </c>
      <c r="F202" s="2">
        <f>'[1]Division - Monthly'!$AJ622</f>
        <v>927061</v>
      </c>
      <c r="G202" s="2">
        <f>'[1]Division - Monthly'!$AS622</f>
        <v>1040376</v>
      </c>
      <c r="I202" s="2">
        <f t="shared" si="4"/>
        <v>1026442</v>
      </c>
      <c r="J202" s="2">
        <f t="shared" si="1"/>
        <v>746299</v>
      </c>
      <c r="K202" s="2">
        <f t="shared" si="1"/>
        <v>1097435</v>
      </c>
      <c r="L202" s="2">
        <f t="shared" si="1"/>
        <v>927061</v>
      </c>
      <c r="M202" s="2">
        <f t="shared" si="1"/>
        <v>1040376</v>
      </c>
      <c r="O202" s="5">
        <f t="shared" si="2"/>
        <v>1.0010144951779543E-2</v>
      </c>
      <c r="P202" s="5">
        <f t="shared" si="5"/>
        <v>1.4550106308353961E-2</v>
      </c>
      <c r="Q202" s="5">
        <f t="shared" si="6"/>
        <v>1.5468420068880162E-2</v>
      </c>
      <c r="R202" s="5">
        <f t="shared" si="7"/>
        <v>9.2656904904468984E-3</v>
      </c>
      <c r="S202" s="5">
        <f t="shared" si="8"/>
        <v>1.8613326283943632E-2</v>
      </c>
      <c r="U202" s="2">
        <f t="shared" si="9"/>
        <v>711</v>
      </c>
      <c r="V202" s="2">
        <f t="shared" si="9"/>
        <v>817</v>
      </c>
      <c r="W202" s="2">
        <f t="shared" si="9"/>
        <v>1168</v>
      </c>
      <c r="X202" s="2">
        <f t="shared" si="9"/>
        <v>378</v>
      </c>
      <c r="Y202" s="2">
        <f t="shared" si="10"/>
        <v>1065</v>
      </c>
    </row>
    <row r="203" spans="1:25" x14ac:dyDescent="0.25">
      <c r="A203" s="1">
        <v>2016</v>
      </c>
      <c r="B203" s="1">
        <v>7</v>
      </c>
      <c r="C203" s="2">
        <f>'[1]Division - Monthly'!$I623</f>
        <v>1027254</v>
      </c>
      <c r="D203" s="2">
        <f>'[1]Division - Monthly'!$R623</f>
        <v>747105</v>
      </c>
      <c r="E203" s="2">
        <f>'[1]Division - Monthly'!$AA623</f>
        <v>1098632</v>
      </c>
      <c r="F203" s="2">
        <f>'[1]Division - Monthly'!$AJ623</f>
        <v>927622</v>
      </c>
      <c r="G203" s="2">
        <f>'[1]Division - Monthly'!$AS623</f>
        <v>1041962</v>
      </c>
      <c r="I203" s="2">
        <f t="shared" si="4"/>
        <v>1027254</v>
      </c>
      <c r="J203" s="2">
        <f t="shared" si="1"/>
        <v>747105</v>
      </c>
      <c r="K203" s="2">
        <f t="shared" si="1"/>
        <v>1098632</v>
      </c>
      <c r="L203" s="2">
        <f t="shared" si="1"/>
        <v>927622</v>
      </c>
      <c r="M203" s="2">
        <f t="shared" si="1"/>
        <v>1041962</v>
      </c>
      <c r="N203" s="6"/>
      <c r="O203" s="5">
        <f t="shared" si="2"/>
        <v>1.0209741245702508E-2</v>
      </c>
      <c r="P203" s="5">
        <f t="shared" si="5"/>
        <v>1.4718825210385367E-2</v>
      </c>
      <c r="Q203" s="5">
        <f t="shared" si="6"/>
        <v>1.5286145065433576E-2</v>
      </c>
      <c r="R203" s="5">
        <f t="shared" si="7"/>
        <v>9.2929785296398393E-3</v>
      </c>
      <c r="S203" s="5">
        <f t="shared" si="8"/>
        <v>1.9287939779602636E-2</v>
      </c>
      <c r="U203" s="2">
        <f t="shared" si="9"/>
        <v>812</v>
      </c>
      <c r="V203" s="2">
        <f t="shared" si="9"/>
        <v>806</v>
      </c>
      <c r="W203" s="2">
        <f t="shared" si="9"/>
        <v>1197</v>
      </c>
      <c r="X203" s="2">
        <f t="shared" si="9"/>
        <v>561</v>
      </c>
      <c r="Y203" s="2">
        <f t="shared" si="10"/>
        <v>1586</v>
      </c>
    </row>
    <row r="204" spans="1:25" x14ac:dyDescent="0.25">
      <c r="A204" s="1">
        <v>2016</v>
      </c>
      <c r="B204" s="1">
        <v>8</v>
      </c>
      <c r="C204" s="2">
        <f>'[1]Division - Monthly'!$I624</f>
        <v>1028362</v>
      </c>
      <c r="D204" s="2">
        <f>'[1]Division - Monthly'!$R624</f>
        <v>748154</v>
      </c>
      <c r="E204" s="2">
        <f>'[1]Division - Monthly'!$AA624</f>
        <v>1100137</v>
      </c>
      <c r="F204" s="2">
        <f>'[1]Division - Monthly'!$AJ624</f>
        <v>928529</v>
      </c>
      <c r="G204" s="2">
        <f>'[1]Division - Monthly'!$AS624</f>
        <v>1043112</v>
      </c>
      <c r="I204" s="2">
        <f t="shared" ref="I204:I214" si="11">C204</f>
        <v>1028362</v>
      </c>
      <c r="J204" s="2">
        <f t="shared" ref="J204:J214" si="12">D204</f>
        <v>748154</v>
      </c>
      <c r="K204" s="2">
        <f t="shared" ref="K204:K214" si="13">E204</f>
        <v>1100137</v>
      </c>
      <c r="L204" s="2">
        <f t="shared" ref="L204:L214" si="14">F204</f>
        <v>928529</v>
      </c>
      <c r="M204" s="2">
        <f t="shared" ref="M204:M214" si="15">G204</f>
        <v>1043112</v>
      </c>
      <c r="O204" s="5">
        <f t="shared" si="2"/>
        <v>1.0356437919830652E-2</v>
      </c>
      <c r="P204" s="5">
        <f t="shared" si="5"/>
        <v>1.4798357124642614E-2</v>
      </c>
      <c r="Q204" s="5">
        <f t="shared" si="6"/>
        <v>1.5910876926642725E-2</v>
      </c>
      <c r="R204" s="5">
        <f t="shared" si="7"/>
        <v>9.5252281009994277E-3</v>
      </c>
      <c r="S204" s="5">
        <f t="shared" si="8"/>
        <v>1.8649140881725312E-2</v>
      </c>
      <c r="U204" s="2">
        <f t="shared" si="9"/>
        <v>1108</v>
      </c>
      <c r="V204" s="2">
        <f t="shared" si="9"/>
        <v>1049</v>
      </c>
      <c r="W204" s="2">
        <f t="shared" si="9"/>
        <v>1505</v>
      </c>
      <c r="X204" s="2">
        <f t="shared" si="9"/>
        <v>907</v>
      </c>
      <c r="Y204" s="2">
        <f t="shared" si="10"/>
        <v>1150</v>
      </c>
    </row>
    <row r="205" spans="1:25" x14ac:dyDescent="0.25">
      <c r="A205" s="1">
        <v>2016</v>
      </c>
      <c r="B205" s="1">
        <v>9</v>
      </c>
      <c r="C205" s="2">
        <f>'[1]Division - Monthly'!$I625</f>
        <v>1029122</v>
      </c>
      <c r="D205" s="2">
        <f>'[1]Division - Monthly'!$R625</f>
        <v>748664</v>
      </c>
      <c r="E205" s="2">
        <f>'[1]Division - Monthly'!$AA625</f>
        <v>1100579</v>
      </c>
      <c r="F205" s="2">
        <f>'[1]Division - Monthly'!$AJ625</f>
        <v>929098</v>
      </c>
      <c r="G205" s="2">
        <f>'[1]Division - Monthly'!$AS625</f>
        <v>1044653</v>
      </c>
      <c r="H205" s="2"/>
      <c r="I205" s="2">
        <f t="shared" si="11"/>
        <v>1029122</v>
      </c>
      <c r="J205" s="2">
        <f t="shared" si="12"/>
        <v>748664</v>
      </c>
      <c r="K205" s="2">
        <f t="shared" si="13"/>
        <v>1100579</v>
      </c>
      <c r="L205" s="2">
        <f t="shared" si="14"/>
        <v>929098</v>
      </c>
      <c r="M205" s="2">
        <f t="shared" si="15"/>
        <v>1044653</v>
      </c>
      <c r="O205" s="5">
        <f t="shared" si="2"/>
        <v>1.0432038582342429E-2</v>
      </c>
      <c r="P205" s="5">
        <f t="shared" si="5"/>
        <v>1.4506225955642549E-2</v>
      </c>
      <c r="Q205" s="5">
        <f t="shared" si="6"/>
        <v>1.5510685395135004E-2</v>
      </c>
      <c r="R205" s="5">
        <f t="shared" si="7"/>
        <v>9.8463217320134966E-3</v>
      </c>
      <c r="S205" s="5">
        <f t="shared" si="8"/>
        <v>1.8847627295850655E-2</v>
      </c>
      <c r="U205" s="2">
        <f t="shared" si="9"/>
        <v>760</v>
      </c>
      <c r="V205" s="2">
        <f t="shared" si="9"/>
        <v>510</v>
      </c>
      <c r="W205" s="2">
        <f t="shared" si="9"/>
        <v>442</v>
      </c>
      <c r="X205" s="2">
        <f t="shared" si="9"/>
        <v>569</v>
      </c>
      <c r="Y205" s="2">
        <f t="shared" si="10"/>
        <v>1541</v>
      </c>
    </row>
    <row r="206" spans="1:25" x14ac:dyDescent="0.25">
      <c r="A206" s="1">
        <v>2016</v>
      </c>
      <c r="B206" s="1">
        <v>10</v>
      </c>
      <c r="C206" s="2">
        <f>'[1]Division - Monthly'!$I626</f>
        <v>1029625</v>
      </c>
      <c r="D206" s="2">
        <f>'[1]Division - Monthly'!$R626</f>
        <v>749022</v>
      </c>
      <c r="E206" s="2">
        <f>'[1]Division - Monthly'!$AA626</f>
        <v>1101640</v>
      </c>
      <c r="F206" s="2">
        <f>'[1]Division - Monthly'!$AJ626</f>
        <v>929265</v>
      </c>
      <c r="G206" s="2">
        <f>'[1]Division - Monthly'!$AS626</f>
        <v>1046224</v>
      </c>
      <c r="H206" s="2"/>
      <c r="I206" s="2">
        <f t="shared" si="11"/>
        <v>1029625</v>
      </c>
      <c r="J206" s="2">
        <f t="shared" si="12"/>
        <v>749022</v>
      </c>
      <c r="K206" s="2">
        <f t="shared" si="13"/>
        <v>1101640</v>
      </c>
      <c r="L206" s="2">
        <f t="shared" si="14"/>
        <v>929265</v>
      </c>
      <c r="M206" s="2">
        <f t="shared" si="15"/>
        <v>1046224</v>
      </c>
      <c r="O206" s="5">
        <f t="shared" si="2"/>
        <v>1.0231584276641392E-2</v>
      </c>
      <c r="P206" s="5">
        <f t="shared" si="5"/>
        <v>1.4201106516423145E-2</v>
      </c>
      <c r="Q206" s="5">
        <f t="shared" si="6"/>
        <v>1.5489898934032409E-2</v>
      </c>
      <c r="R206" s="5">
        <f t="shared" si="7"/>
        <v>9.723833987456576E-3</v>
      </c>
      <c r="S206" s="5">
        <f t="shared" si="8"/>
        <v>1.8811848406767417E-2</v>
      </c>
      <c r="U206" s="2">
        <f t="shared" si="9"/>
        <v>503</v>
      </c>
      <c r="V206" s="2">
        <f t="shared" si="9"/>
        <v>358</v>
      </c>
      <c r="W206" s="2">
        <f t="shared" si="9"/>
        <v>1061</v>
      </c>
      <c r="X206" s="2">
        <f t="shared" si="9"/>
        <v>167</v>
      </c>
      <c r="Y206" s="2">
        <f t="shared" si="10"/>
        <v>1571</v>
      </c>
    </row>
    <row r="207" spans="1:25" x14ac:dyDescent="0.25">
      <c r="A207" s="1">
        <v>2016</v>
      </c>
      <c r="B207" s="1">
        <v>11</v>
      </c>
      <c r="C207" s="2">
        <f>'[1]Division - Monthly'!$I627</f>
        <v>1030648</v>
      </c>
      <c r="D207" s="2">
        <f>'[1]Division - Monthly'!$R627</f>
        <v>749493</v>
      </c>
      <c r="E207" s="2">
        <f>'[1]Division - Monthly'!$AA627</f>
        <v>1102861</v>
      </c>
      <c r="F207" s="2">
        <f>'[1]Division - Monthly'!$AJ627</f>
        <v>929896</v>
      </c>
      <c r="G207" s="2">
        <f>'[1]Division - Monthly'!$AS627</f>
        <v>1048759</v>
      </c>
      <c r="H207" s="2"/>
      <c r="I207" s="2">
        <f t="shared" si="11"/>
        <v>1030648</v>
      </c>
      <c r="J207" s="2">
        <f t="shared" si="12"/>
        <v>749493</v>
      </c>
      <c r="K207" s="2">
        <f t="shared" si="13"/>
        <v>1102861</v>
      </c>
      <c r="L207" s="2">
        <f t="shared" si="14"/>
        <v>929896</v>
      </c>
      <c r="M207" s="2">
        <f t="shared" si="15"/>
        <v>1048759</v>
      </c>
      <c r="O207" s="5">
        <f t="shared" ref="O207:O213" si="16">C207/C195-1</f>
        <v>9.9995688151433004E-3</v>
      </c>
      <c r="P207" s="5">
        <f t="shared" ref="P207:P213" si="17">D207/D195-1</f>
        <v>1.3611872961261984E-2</v>
      </c>
      <c r="Q207" s="5">
        <f t="shared" ref="Q207:Q213" si="18">E207/E195-1</f>
        <v>1.4760507499408826E-2</v>
      </c>
      <c r="R207" s="5">
        <f t="shared" ref="R207:R213" si="19">F207/F195-1</f>
        <v>9.2097980269369994E-3</v>
      </c>
      <c r="S207" s="19">
        <f t="shared" ref="S207:S213" si="20">G207/G195-1</f>
        <v>1.8361915193392475E-2</v>
      </c>
      <c r="U207" s="2">
        <f t="shared" si="9"/>
        <v>1023</v>
      </c>
      <c r="V207" s="2">
        <f t="shared" si="9"/>
        <v>471</v>
      </c>
      <c r="W207" s="2">
        <f t="shared" si="9"/>
        <v>1221</v>
      </c>
      <c r="X207" s="2">
        <f t="shared" si="9"/>
        <v>631</v>
      </c>
      <c r="Y207" s="2">
        <f t="shared" si="10"/>
        <v>2535</v>
      </c>
    </row>
    <row r="208" spans="1:25" x14ac:dyDescent="0.25">
      <c r="A208" s="1">
        <v>2016</v>
      </c>
      <c r="B208" s="1">
        <v>12</v>
      </c>
      <c r="C208" s="2">
        <f>'[1]Division - Monthly'!$I628</f>
        <v>1031710</v>
      </c>
      <c r="D208" s="2">
        <f>'[1]Division - Monthly'!$R628</f>
        <v>750354</v>
      </c>
      <c r="E208" s="2">
        <f>'[1]Division - Monthly'!$AA628</f>
        <v>1104933</v>
      </c>
      <c r="F208" s="2">
        <f>'[1]Division - Monthly'!$AJ628</f>
        <v>931083</v>
      </c>
      <c r="G208" s="2">
        <f>'[1]Division - Monthly'!$AS628</f>
        <v>1050960</v>
      </c>
      <c r="I208" s="2">
        <f t="shared" si="11"/>
        <v>1031710</v>
      </c>
      <c r="J208" s="2">
        <f t="shared" si="12"/>
        <v>750354</v>
      </c>
      <c r="K208" s="2">
        <f t="shared" si="13"/>
        <v>1104933</v>
      </c>
      <c r="L208" s="2">
        <f t="shared" si="14"/>
        <v>931083</v>
      </c>
      <c r="M208" s="2">
        <f t="shared" si="15"/>
        <v>1050960</v>
      </c>
      <c r="O208" s="5">
        <f t="shared" si="16"/>
        <v>9.5414786698879706E-3</v>
      </c>
      <c r="P208" s="5">
        <f t="shared" si="17"/>
        <v>1.3091062271655796E-2</v>
      </c>
      <c r="Q208" s="5">
        <f t="shared" si="18"/>
        <v>1.5049363787273062E-2</v>
      </c>
      <c r="R208" s="5">
        <f t="shared" si="19"/>
        <v>9.0743570569300491E-3</v>
      </c>
      <c r="S208" s="5">
        <f t="shared" si="20"/>
        <v>1.8020915265664073E-2</v>
      </c>
      <c r="U208" s="2">
        <f t="shared" si="9"/>
        <v>1062</v>
      </c>
      <c r="V208" s="2">
        <f t="shared" si="9"/>
        <v>861</v>
      </c>
      <c r="W208" s="2">
        <f t="shared" si="9"/>
        <v>2072</v>
      </c>
      <c r="X208" s="2">
        <f t="shared" si="9"/>
        <v>1187</v>
      </c>
      <c r="Y208" s="2">
        <f t="shared" si="10"/>
        <v>2201</v>
      </c>
    </row>
    <row r="209" spans="1:25" x14ac:dyDescent="0.25">
      <c r="A209" s="1">
        <v>2017</v>
      </c>
      <c r="B209" s="1">
        <v>1</v>
      </c>
      <c r="C209" s="2">
        <f>'[1]Division - Monthly'!$I629</f>
        <v>1032804</v>
      </c>
      <c r="D209" s="2">
        <f>'[1]Division - Monthly'!$R629</f>
        <v>751430</v>
      </c>
      <c r="E209" s="2">
        <f>'[1]Division - Monthly'!$AA629</f>
        <v>1106166</v>
      </c>
      <c r="F209" s="2">
        <f>'[1]Division - Monthly'!$AJ629</f>
        <v>931999</v>
      </c>
      <c r="G209" s="2">
        <f>'[1]Division - Monthly'!$AS629</f>
        <v>1053532</v>
      </c>
      <c r="I209" s="2">
        <f t="shared" si="11"/>
        <v>1032804</v>
      </c>
      <c r="J209" s="2">
        <f t="shared" si="12"/>
        <v>751430</v>
      </c>
      <c r="K209" s="2">
        <f t="shared" si="13"/>
        <v>1106166</v>
      </c>
      <c r="L209" s="2">
        <f t="shared" si="14"/>
        <v>931999</v>
      </c>
      <c r="M209" s="2">
        <f t="shared" si="15"/>
        <v>1053532</v>
      </c>
      <c r="O209" s="5">
        <f t="shared" si="16"/>
        <v>9.9636715675008869E-3</v>
      </c>
      <c r="P209" s="5">
        <f t="shared" si="17"/>
        <v>1.3682959501515546E-2</v>
      </c>
      <c r="Q209" s="5">
        <f t="shared" si="18"/>
        <v>1.5470286804355693E-2</v>
      </c>
      <c r="R209" s="5">
        <f t="shared" si="19"/>
        <v>9.6151867085967346E-3</v>
      </c>
      <c r="S209" s="5">
        <f t="shared" si="20"/>
        <v>1.8621793880139847E-2</v>
      </c>
      <c r="U209" s="2">
        <f t="shared" si="9"/>
        <v>1094</v>
      </c>
      <c r="V209" s="2">
        <f t="shared" si="9"/>
        <v>1076</v>
      </c>
      <c r="W209" s="2">
        <f t="shared" si="9"/>
        <v>1233</v>
      </c>
      <c r="X209" s="2">
        <f t="shared" si="9"/>
        <v>916</v>
      </c>
      <c r="Y209" s="2">
        <f t="shared" si="10"/>
        <v>2572</v>
      </c>
    </row>
    <row r="210" spans="1:25" x14ac:dyDescent="0.25">
      <c r="A210" s="1">
        <v>2017</v>
      </c>
      <c r="B210" s="1">
        <v>2</v>
      </c>
      <c r="C210" s="2">
        <f>'[1]Division - Monthly'!$I630</f>
        <v>1033939</v>
      </c>
      <c r="D210" s="2">
        <f>'[1]Division - Monthly'!$R630</f>
        <v>752675</v>
      </c>
      <c r="E210" s="2">
        <f>'[1]Division - Monthly'!$AA630</f>
        <v>1107693</v>
      </c>
      <c r="F210" s="2">
        <f>'[1]Division - Monthly'!$AJ630</f>
        <v>932837</v>
      </c>
      <c r="G210" s="2">
        <f>'[1]Division - Monthly'!$AS630</f>
        <v>1055427</v>
      </c>
      <c r="I210" s="2">
        <f t="shared" si="11"/>
        <v>1033939</v>
      </c>
      <c r="J210" s="2">
        <f t="shared" si="12"/>
        <v>752675</v>
      </c>
      <c r="K210" s="2">
        <f t="shared" si="13"/>
        <v>1107693</v>
      </c>
      <c r="L210" s="2">
        <f t="shared" si="14"/>
        <v>932837</v>
      </c>
      <c r="M210" s="2">
        <f t="shared" si="15"/>
        <v>1055427</v>
      </c>
      <c r="O210" s="5">
        <f t="shared" si="16"/>
        <v>9.9851814515143911E-3</v>
      </c>
      <c r="P210" s="5">
        <f t="shared" si="17"/>
        <v>1.3759682352830316E-2</v>
      </c>
      <c r="Q210" s="5">
        <f t="shared" si="18"/>
        <v>1.5292266149958378E-2</v>
      </c>
      <c r="R210" s="5">
        <f t="shared" si="19"/>
        <v>9.2514654554975984E-3</v>
      </c>
      <c r="S210" s="5">
        <f t="shared" si="20"/>
        <v>1.830863205303479E-2</v>
      </c>
      <c r="U210" s="2">
        <f t="shared" si="9"/>
        <v>1135</v>
      </c>
      <c r="V210" s="2">
        <f t="shared" si="9"/>
        <v>1245</v>
      </c>
      <c r="W210" s="2">
        <f t="shared" si="9"/>
        <v>1527</v>
      </c>
      <c r="X210" s="2">
        <f t="shared" si="9"/>
        <v>838</v>
      </c>
      <c r="Y210" s="2">
        <f t="shared" si="10"/>
        <v>1895</v>
      </c>
    </row>
    <row r="211" spans="1:25" x14ac:dyDescent="0.25">
      <c r="A211" s="1">
        <v>2017</v>
      </c>
      <c r="B211" s="1">
        <v>3</v>
      </c>
      <c r="C211" s="2">
        <f>'[1]Division - Monthly'!$I631</f>
        <v>1034963</v>
      </c>
      <c r="D211" s="2">
        <f>'[1]Division - Monthly'!$R631</f>
        <v>753918</v>
      </c>
      <c r="E211" s="2">
        <f>'[1]Division - Monthly'!$AA631</f>
        <v>1109738</v>
      </c>
      <c r="F211" s="2">
        <f>'[1]Division - Monthly'!$AJ631</f>
        <v>933940</v>
      </c>
      <c r="G211" s="2">
        <f>'[1]Division - Monthly'!$AS631</f>
        <v>1057069</v>
      </c>
      <c r="I211" s="2">
        <f t="shared" si="11"/>
        <v>1034963</v>
      </c>
      <c r="J211" s="2">
        <f t="shared" si="12"/>
        <v>753918</v>
      </c>
      <c r="K211" s="2">
        <f t="shared" si="13"/>
        <v>1109738</v>
      </c>
      <c r="L211" s="2">
        <f t="shared" si="14"/>
        <v>933940</v>
      </c>
      <c r="M211" s="2">
        <f t="shared" si="15"/>
        <v>1057069</v>
      </c>
      <c r="O211" s="5">
        <f t="shared" si="16"/>
        <v>1.0120106110322657E-2</v>
      </c>
      <c r="P211" s="5">
        <f t="shared" si="17"/>
        <v>1.3604481855985284E-2</v>
      </c>
      <c r="Q211" s="5">
        <f t="shared" si="18"/>
        <v>1.5220002543223421E-2</v>
      </c>
      <c r="R211" s="5">
        <f t="shared" si="19"/>
        <v>9.7652955753437798E-3</v>
      </c>
      <c r="S211" s="5">
        <f t="shared" si="20"/>
        <v>1.8060975656736478E-2</v>
      </c>
      <c r="U211" s="2">
        <f t="shared" si="9"/>
        <v>1024</v>
      </c>
      <c r="V211" s="2">
        <f t="shared" si="9"/>
        <v>1243</v>
      </c>
      <c r="W211" s="2">
        <f t="shared" si="9"/>
        <v>2045</v>
      </c>
      <c r="X211" s="2">
        <f t="shared" si="9"/>
        <v>1103</v>
      </c>
      <c r="Y211" s="2">
        <f t="shared" si="10"/>
        <v>1642</v>
      </c>
    </row>
    <row r="212" spans="1:25" x14ac:dyDescent="0.25">
      <c r="A212" s="1">
        <v>2017</v>
      </c>
      <c r="B212" s="1">
        <v>4</v>
      </c>
      <c r="C212" s="2">
        <f>'[1]Division - Monthly'!$I632</f>
        <v>1035558</v>
      </c>
      <c r="D212" s="2">
        <f>'[1]Division - Monthly'!$R632</f>
        <v>754672</v>
      </c>
      <c r="E212" s="2">
        <f>'[1]Division - Monthly'!$AA632</f>
        <v>1111469</v>
      </c>
      <c r="F212" s="2">
        <f>'[1]Division - Monthly'!$AJ632</f>
        <v>934929</v>
      </c>
      <c r="G212" s="2">
        <f>'[1]Division - Monthly'!$AS632</f>
        <v>1057482</v>
      </c>
      <c r="I212" s="2">
        <f t="shared" si="11"/>
        <v>1035558</v>
      </c>
      <c r="J212" s="2">
        <f t="shared" si="12"/>
        <v>754672</v>
      </c>
      <c r="K212" s="2">
        <f t="shared" si="13"/>
        <v>1111469</v>
      </c>
      <c r="L212" s="2">
        <f t="shared" si="14"/>
        <v>934929</v>
      </c>
      <c r="M212" s="2">
        <f t="shared" si="15"/>
        <v>1057482</v>
      </c>
      <c r="O212" s="5">
        <f t="shared" si="16"/>
        <v>1.0237409566622224E-2</v>
      </c>
      <c r="P212" s="5">
        <f t="shared" si="17"/>
        <v>1.3311706621479624E-2</v>
      </c>
      <c r="Q212" s="5">
        <f t="shared" si="18"/>
        <v>1.5068919759372079E-2</v>
      </c>
      <c r="R212" s="5">
        <f t="shared" si="19"/>
        <v>9.8268474484004553E-3</v>
      </c>
      <c r="S212" s="5">
        <f t="shared" si="20"/>
        <v>1.7858792909614563E-2</v>
      </c>
      <c r="U212" s="2">
        <f t="shared" si="9"/>
        <v>595</v>
      </c>
      <c r="V212" s="2">
        <f t="shared" si="9"/>
        <v>754</v>
      </c>
      <c r="W212" s="2">
        <f t="shared" si="9"/>
        <v>1731</v>
      </c>
      <c r="X212" s="2">
        <f t="shared" si="9"/>
        <v>989</v>
      </c>
      <c r="Y212" s="2">
        <f t="shared" si="10"/>
        <v>413</v>
      </c>
    </row>
    <row r="213" spans="1:25" x14ac:dyDescent="0.25">
      <c r="A213" s="1">
        <v>2017</v>
      </c>
      <c r="B213" s="1">
        <v>5</v>
      </c>
      <c r="C213" s="2">
        <f>'[1]Division - Monthly'!$I633</f>
        <v>1036443</v>
      </c>
      <c r="D213" s="2">
        <f>'[1]Division - Monthly'!$R633</f>
        <v>755733</v>
      </c>
      <c r="E213" s="2">
        <f>'[1]Division - Monthly'!$AA633</f>
        <v>1112546</v>
      </c>
      <c r="F213" s="2">
        <f>'[1]Division - Monthly'!$AJ633</f>
        <v>935305</v>
      </c>
      <c r="G213" s="2">
        <f>'[1]Division - Monthly'!$AS633</f>
        <v>1057999</v>
      </c>
      <c r="I213" s="2">
        <f t="shared" si="11"/>
        <v>1036443</v>
      </c>
      <c r="J213" s="2">
        <f t="shared" si="12"/>
        <v>755733</v>
      </c>
      <c r="K213" s="2">
        <f t="shared" si="13"/>
        <v>1112546</v>
      </c>
      <c r="L213" s="2">
        <f t="shared" si="14"/>
        <v>935305</v>
      </c>
      <c r="M213" s="2">
        <f t="shared" si="15"/>
        <v>1057999</v>
      </c>
      <c r="O213" s="5">
        <f t="shared" si="16"/>
        <v>1.0443283862923147E-2</v>
      </c>
      <c r="P213" s="5">
        <f t="shared" si="17"/>
        <v>1.3750835030222008E-2</v>
      </c>
      <c r="Q213" s="5">
        <f t="shared" si="18"/>
        <v>1.4849484660215184E-2</v>
      </c>
      <c r="R213" s="5">
        <f t="shared" si="19"/>
        <v>9.3041525527068902E-3</v>
      </c>
      <c r="S213" s="5">
        <f t="shared" si="20"/>
        <v>1.7981143276651457E-2</v>
      </c>
      <c r="U213" s="2">
        <f t="shared" si="9"/>
        <v>885</v>
      </c>
      <c r="V213" s="2">
        <f t="shared" si="9"/>
        <v>1061</v>
      </c>
      <c r="W213" s="2">
        <f t="shared" si="9"/>
        <v>1077</v>
      </c>
      <c r="X213" s="2">
        <f t="shared" si="9"/>
        <v>376</v>
      </c>
      <c r="Y213" s="2">
        <f t="shared" si="10"/>
        <v>517</v>
      </c>
    </row>
    <row r="214" spans="1:25" x14ac:dyDescent="0.25">
      <c r="A214" s="1">
        <v>2017</v>
      </c>
      <c r="B214" s="1">
        <v>6</v>
      </c>
      <c r="C214" s="2">
        <f>'[1]Division - Monthly'!$I634</f>
        <v>1037209</v>
      </c>
      <c r="D214" s="2">
        <f>'[1]Division - Monthly'!$R634</f>
        <v>756622</v>
      </c>
      <c r="E214" s="2">
        <f>'[1]Division - Monthly'!$AA634</f>
        <v>1113477</v>
      </c>
      <c r="F214" s="2">
        <f>'[1]Division - Monthly'!$AJ634</f>
        <v>935781</v>
      </c>
      <c r="G214" s="2">
        <f>'[1]Division - Monthly'!$AS634</f>
        <v>1058813</v>
      </c>
      <c r="I214" s="2">
        <f t="shared" si="11"/>
        <v>1037209</v>
      </c>
      <c r="J214" s="2">
        <f t="shared" si="12"/>
        <v>756622</v>
      </c>
      <c r="K214" s="2">
        <f t="shared" si="13"/>
        <v>1113477</v>
      </c>
      <c r="L214" s="2">
        <f t="shared" si="14"/>
        <v>935781</v>
      </c>
      <c r="M214" s="2">
        <f t="shared" si="15"/>
        <v>1058813</v>
      </c>
      <c r="O214" s="5">
        <f t="shared" ref="O214:O224" si="21">C214/C202-1</f>
        <v>1.0489633121014252E-2</v>
      </c>
      <c r="P214" s="5">
        <f t="shared" ref="P214:P221" si="22">D214/D202-1</f>
        <v>1.3832257580406848E-2</v>
      </c>
      <c r="Q214" s="5">
        <f t="shared" ref="Q214:Q225" si="23">E214/E202-1</f>
        <v>1.4617722234118613E-2</v>
      </c>
      <c r="R214" s="5">
        <f t="shared" ref="R214:R225" si="24">F214/F202-1</f>
        <v>9.4060692877815377E-3</v>
      </c>
      <c r="S214" s="5">
        <f t="shared" ref="S214:S225" si="25">G214/G202-1</f>
        <v>1.7721477619629722E-2</v>
      </c>
      <c r="U214" s="2">
        <f t="shared" si="9"/>
        <v>766</v>
      </c>
      <c r="V214" s="2">
        <f t="shared" si="9"/>
        <v>889</v>
      </c>
      <c r="W214" s="2">
        <f t="shared" si="9"/>
        <v>931</v>
      </c>
      <c r="X214" s="2">
        <f t="shared" si="9"/>
        <v>476</v>
      </c>
      <c r="Y214" s="2">
        <f t="shared" si="10"/>
        <v>814</v>
      </c>
    </row>
    <row r="215" spans="1:25" x14ac:dyDescent="0.25">
      <c r="A215" s="1">
        <v>2017</v>
      </c>
      <c r="B215" s="1">
        <v>7</v>
      </c>
      <c r="C215" s="2">
        <f>'[1]Division - Monthly'!$I635</f>
        <v>1038134</v>
      </c>
      <c r="D215" s="2">
        <f>'[1]Division - Monthly'!$R635</f>
        <v>757453</v>
      </c>
      <c r="E215" s="2">
        <f>'[1]Division - Monthly'!$AA635</f>
        <v>1114318</v>
      </c>
      <c r="F215" s="2">
        <f>'[1]Division - Monthly'!$AJ635</f>
        <v>936199</v>
      </c>
      <c r="G215" s="2">
        <f>'[1]Division - Monthly'!$AS635</f>
        <v>1060249</v>
      </c>
      <c r="I215" s="2">
        <f t="shared" ref="I215:I221" si="26">C215</f>
        <v>1038134</v>
      </c>
      <c r="J215" s="2">
        <f t="shared" ref="J215:J221" si="27">D215</f>
        <v>757453</v>
      </c>
      <c r="K215" s="2">
        <f t="shared" ref="K215:K221" si="28">E215</f>
        <v>1114318</v>
      </c>
      <c r="L215" s="2">
        <f t="shared" ref="L215:L221" si="29">F215</f>
        <v>936199</v>
      </c>
      <c r="M215" s="2">
        <f t="shared" ref="M215:M221" si="30">G215</f>
        <v>1060249</v>
      </c>
      <c r="O215" s="5">
        <f t="shared" si="21"/>
        <v>1.0591343523607577E-2</v>
      </c>
      <c r="P215" s="5">
        <f t="shared" si="22"/>
        <v>1.3850797411341098E-2</v>
      </c>
      <c r="Q215" s="5">
        <f t="shared" si="23"/>
        <v>1.4277756336971814E-2</v>
      </c>
      <c r="R215" s="5">
        <f t="shared" si="24"/>
        <v>9.2462231383041438E-3</v>
      </c>
      <c r="S215" s="5">
        <f t="shared" si="25"/>
        <v>1.7550544069745433E-2</v>
      </c>
      <c r="U215" s="2">
        <f t="shared" ref="U215:X216" si="31">C215-C214</f>
        <v>925</v>
      </c>
      <c r="V215" s="2">
        <f t="shared" si="31"/>
        <v>831</v>
      </c>
      <c r="W215" s="2">
        <f t="shared" si="31"/>
        <v>841</v>
      </c>
      <c r="X215" s="2">
        <f t="shared" si="31"/>
        <v>418</v>
      </c>
      <c r="Y215" s="2">
        <f t="shared" si="10"/>
        <v>1436</v>
      </c>
    </row>
    <row r="216" spans="1:25" x14ac:dyDescent="0.25">
      <c r="A216" s="1">
        <v>2017</v>
      </c>
      <c r="B216" s="1">
        <v>8</v>
      </c>
      <c r="C216" s="2">
        <f>'[1]Division - Monthly'!$I636</f>
        <v>1039130</v>
      </c>
      <c r="D216" s="2">
        <f>'[1]Division - Monthly'!$R636</f>
        <v>758617</v>
      </c>
      <c r="E216" s="2">
        <f>'[1]Division - Monthly'!$AA636</f>
        <v>1115716</v>
      </c>
      <c r="F216" s="2">
        <f>'[1]Division - Monthly'!$AJ636</f>
        <v>936906</v>
      </c>
      <c r="G216" s="2">
        <f>'[1]Division - Monthly'!$AS636</f>
        <v>1061424</v>
      </c>
      <c r="I216" s="2">
        <f t="shared" si="26"/>
        <v>1039130</v>
      </c>
      <c r="J216" s="2">
        <f t="shared" si="27"/>
        <v>758617</v>
      </c>
      <c r="K216" s="2">
        <f t="shared" si="28"/>
        <v>1115716</v>
      </c>
      <c r="L216" s="2">
        <f t="shared" si="29"/>
        <v>936906</v>
      </c>
      <c r="M216" s="2">
        <f t="shared" si="30"/>
        <v>1061424</v>
      </c>
      <c r="O216" s="5">
        <f t="shared" si="21"/>
        <v>1.0471020905089778E-2</v>
      </c>
      <c r="P216" s="5">
        <f t="shared" si="22"/>
        <v>1.3985088631484954E-2</v>
      </c>
      <c r="Q216" s="5">
        <f t="shared" si="23"/>
        <v>1.4160963589080255E-2</v>
      </c>
      <c r="R216" s="5">
        <f t="shared" si="24"/>
        <v>9.0217968421018035E-3</v>
      </c>
      <c r="S216" s="5">
        <f t="shared" si="25"/>
        <v>1.7555161861813495E-2</v>
      </c>
      <c r="U216" s="2">
        <f>C216-C215</f>
        <v>996</v>
      </c>
      <c r="V216" s="2">
        <f t="shared" si="31"/>
        <v>1164</v>
      </c>
      <c r="W216" s="2">
        <f t="shared" si="31"/>
        <v>1398</v>
      </c>
      <c r="X216" s="2">
        <f t="shared" si="31"/>
        <v>707</v>
      </c>
      <c r="Y216" s="2">
        <f t="shared" si="10"/>
        <v>1175</v>
      </c>
    </row>
    <row r="217" spans="1:25" x14ac:dyDescent="0.25">
      <c r="A217" s="1">
        <v>2017</v>
      </c>
      <c r="B217" s="1">
        <v>9</v>
      </c>
      <c r="C217" s="2">
        <f>'[1]Division - Monthly'!$I637</f>
        <v>1039052</v>
      </c>
      <c r="D217" s="2">
        <f>'[1]Division - Monthly'!$R637</f>
        <v>758468</v>
      </c>
      <c r="E217" s="2">
        <f>'[1]Division - Monthly'!$AA637</f>
        <v>1114948</v>
      </c>
      <c r="F217" s="2">
        <f>'[1]Division - Monthly'!$AJ637</f>
        <v>935801</v>
      </c>
      <c r="G217" s="2">
        <f>'[1]Division - Monthly'!$AS637</f>
        <v>1061519</v>
      </c>
      <c r="I217" s="2">
        <f t="shared" si="26"/>
        <v>1039052</v>
      </c>
      <c r="J217" s="2">
        <f t="shared" si="27"/>
        <v>758468</v>
      </c>
      <c r="K217" s="2">
        <f t="shared" si="28"/>
        <v>1114948</v>
      </c>
      <c r="L217" s="2">
        <f t="shared" si="29"/>
        <v>935801</v>
      </c>
      <c r="M217" s="2">
        <f t="shared" si="30"/>
        <v>1061519</v>
      </c>
      <c r="O217" s="5">
        <f t="shared" si="21"/>
        <v>9.6490017704411457E-3</v>
      </c>
      <c r="P217" s="5">
        <f t="shared" si="22"/>
        <v>1.3095327142750302E-2</v>
      </c>
      <c r="Q217" s="5">
        <f t="shared" si="23"/>
        <v>1.3055855145337025E-2</v>
      </c>
      <c r="R217" s="5">
        <f t="shared" si="24"/>
        <v>7.2145241944336913E-3</v>
      </c>
      <c r="S217" s="5">
        <f t="shared" si="25"/>
        <v>1.6145074010221583E-2</v>
      </c>
      <c r="U217" s="2">
        <f t="shared" ref="U217:U220" si="32">C217-C216</f>
        <v>-78</v>
      </c>
      <c r="V217" s="2">
        <f t="shared" ref="V217:V220" si="33">D217-D216</f>
        <v>-149</v>
      </c>
      <c r="W217" s="2">
        <f t="shared" ref="W217:W220" si="34">E217-E216</f>
        <v>-768</v>
      </c>
      <c r="X217" s="2">
        <f t="shared" ref="X217:X221" si="35">F217-F216</f>
        <v>-1105</v>
      </c>
      <c r="Y217" s="2">
        <f t="shared" ref="Y217:Y221" si="36">G217-G216</f>
        <v>95</v>
      </c>
    </row>
    <row r="218" spans="1:25" x14ac:dyDescent="0.25">
      <c r="A218" s="1">
        <v>2017</v>
      </c>
      <c r="B218" s="1">
        <v>10</v>
      </c>
      <c r="C218" s="2">
        <f>'[1]Division - Monthly'!$I638</f>
        <v>1039775</v>
      </c>
      <c r="D218" s="2">
        <f>'[1]Division - Monthly'!$R638</f>
        <v>758863</v>
      </c>
      <c r="E218" s="2">
        <f>'[1]Division - Monthly'!$AA638</f>
        <v>1115684</v>
      </c>
      <c r="F218" s="2">
        <f>'[1]Division - Monthly'!$AJ638</f>
        <v>936096</v>
      </c>
      <c r="G218" s="2">
        <f>'[1]Division - Monthly'!$AS638</f>
        <v>1062513</v>
      </c>
      <c r="I218" s="2">
        <f t="shared" si="26"/>
        <v>1039775</v>
      </c>
      <c r="J218" s="2">
        <f t="shared" si="27"/>
        <v>758863</v>
      </c>
      <c r="K218" s="2">
        <f t="shared" si="28"/>
        <v>1115684</v>
      </c>
      <c r="L218" s="2">
        <f t="shared" si="29"/>
        <v>936096</v>
      </c>
      <c r="M218" s="2">
        <f t="shared" si="30"/>
        <v>1062513</v>
      </c>
      <c r="O218" s="5">
        <f t="shared" ref="O218:O223" si="37">C218/C206-1</f>
        <v>9.8579579944153561E-3</v>
      </c>
      <c r="P218" s="5">
        <f t="shared" si="22"/>
        <v>1.313846589285772E-2</v>
      </c>
      <c r="Q218" s="5">
        <f t="shared" si="23"/>
        <v>1.2748266221270121E-2</v>
      </c>
      <c r="R218" s="5">
        <f t="shared" si="24"/>
        <v>7.3509709286372349E-3</v>
      </c>
      <c r="S218" s="5">
        <f t="shared" si="25"/>
        <v>1.5569323586535955E-2</v>
      </c>
      <c r="U218" s="2">
        <f t="shared" si="32"/>
        <v>723</v>
      </c>
      <c r="V218" s="2">
        <f t="shared" si="33"/>
        <v>395</v>
      </c>
      <c r="W218" s="2">
        <f t="shared" si="34"/>
        <v>736</v>
      </c>
      <c r="X218" s="2">
        <f t="shared" si="35"/>
        <v>295</v>
      </c>
      <c r="Y218" s="2">
        <f t="shared" si="36"/>
        <v>994</v>
      </c>
    </row>
    <row r="219" spans="1:25" x14ac:dyDescent="0.25">
      <c r="A219" s="1">
        <v>2017</v>
      </c>
      <c r="B219" s="1">
        <v>11</v>
      </c>
      <c r="C219" s="2">
        <f>'[1]Division - Monthly'!$I639</f>
        <v>1040663</v>
      </c>
      <c r="D219" s="2">
        <f>'[1]Division - Monthly'!$R639</f>
        <v>759301</v>
      </c>
      <c r="E219" s="2">
        <f>'[1]Division - Monthly'!$AA639</f>
        <v>1116333</v>
      </c>
      <c r="F219" s="2">
        <f>'[1]Division - Monthly'!$AJ639</f>
        <v>937013</v>
      </c>
      <c r="G219" s="2">
        <f>'[1]Division - Monthly'!$AS639</f>
        <v>1064495</v>
      </c>
      <c r="I219" s="2">
        <f t="shared" si="26"/>
        <v>1040663</v>
      </c>
      <c r="J219" s="2">
        <f t="shared" si="27"/>
        <v>759301</v>
      </c>
      <c r="K219" s="2">
        <f t="shared" si="28"/>
        <v>1116333</v>
      </c>
      <c r="L219" s="2">
        <f t="shared" si="29"/>
        <v>937013</v>
      </c>
      <c r="M219" s="2">
        <f t="shared" si="30"/>
        <v>1064495</v>
      </c>
      <c r="O219" s="5">
        <f t="shared" si="37"/>
        <v>9.7171876334112284E-3</v>
      </c>
      <c r="P219" s="5">
        <f t="shared" si="22"/>
        <v>1.3086179590736657E-2</v>
      </c>
      <c r="Q219" s="5">
        <f t="shared" si="23"/>
        <v>1.2215501318842525E-2</v>
      </c>
      <c r="R219" s="5">
        <f t="shared" si="24"/>
        <v>7.6535440522380593E-3</v>
      </c>
      <c r="S219" s="5">
        <f t="shared" si="25"/>
        <v>1.5004400438995091E-2</v>
      </c>
      <c r="U219" s="2">
        <f t="shared" si="32"/>
        <v>888</v>
      </c>
      <c r="V219" s="2">
        <f t="shared" si="33"/>
        <v>438</v>
      </c>
      <c r="W219" s="2">
        <f t="shared" si="34"/>
        <v>649</v>
      </c>
      <c r="X219" s="2">
        <f t="shared" si="35"/>
        <v>917</v>
      </c>
      <c r="Y219" s="2">
        <f t="shared" si="36"/>
        <v>1982</v>
      </c>
    </row>
    <row r="220" spans="1:25" x14ac:dyDescent="0.25">
      <c r="A220" s="1">
        <v>2017</v>
      </c>
      <c r="B220" s="1">
        <v>12</v>
      </c>
      <c r="C220" s="2">
        <f>'[1]Division - Monthly'!$I640</f>
        <v>1041501</v>
      </c>
      <c r="D220" s="2">
        <f>'[1]Division - Monthly'!$R640</f>
        <v>759734</v>
      </c>
      <c r="E220" s="2">
        <f>'[1]Division - Monthly'!$AA640</f>
        <v>1117141</v>
      </c>
      <c r="F220" s="2">
        <f>'[1]Division - Monthly'!$AJ640</f>
        <v>937299</v>
      </c>
      <c r="G220" s="2">
        <f>'[1]Division - Monthly'!$AS640</f>
        <v>1066119</v>
      </c>
      <c r="I220" s="2">
        <f t="shared" si="26"/>
        <v>1041501</v>
      </c>
      <c r="J220" s="2">
        <f t="shared" si="27"/>
        <v>759734</v>
      </c>
      <c r="K220" s="2">
        <f t="shared" si="28"/>
        <v>1117141</v>
      </c>
      <c r="L220" s="2">
        <f t="shared" si="29"/>
        <v>937299</v>
      </c>
      <c r="M220" s="2">
        <f t="shared" si="30"/>
        <v>1066119</v>
      </c>
      <c r="O220" s="5">
        <f t="shared" si="37"/>
        <v>9.4900698839790465E-3</v>
      </c>
      <c r="P220" s="5">
        <f t="shared" si="22"/>
        <v>1.2500766304970767E-2</v>
      </c>
      <c r="Q220" s="5">
        <f t="shared" si="23"/>
        <v>1.1048633718062639E-2</v>
      </c>
      <c r="R220" s="5">
        <f t="shared" si="24"/>
        <v>6.6760965456356125E-3</v>
      </c>
      <c r="S220" s="5">
        <f t="shared" si="25"/>
        <v>1.4423955240922659E-2</v>
      </c>
      <c r="U220" s="2">
        <f t="shared" si="32"/>
        <v>838</v>
      </c>
      <c r="V220" s="2">
        <f t="shared" si="33"/>
        <v>433</v>
      </c>
      <c r="W220" s="2">
        <f t="shared" si="34"/>
        <v>808</v>
      </c>
      <c r="X220" s="2">
        <f t="shared" si="35"/>
        <v>286</v>
      </c>
      <c r="Y220" s="2">
        <f t="shared" si="36"/>
        <v>1624</v>
      </c>
    </row>
    <row r="221" spans="1:25" x14ac:dyDescent="0.25">
      <c r="A221" s="10">
        <v>2018</v>
      </c>
      <c r="B221" s="10">
        <v>1</v>
      </c>
      <c r="C221" s="11">
        <f>'[1]Division - Monthly'!$I641</f>
        <v>1042494</v>
      </c>
      <c r="D221" s="11">
        <f>'[1]Division - Monthly'!$R641</f>
        <v>761122</v>
      </c>
      <c r="E221" s="11">
        <f>'[1]Division - Monthly'!$AA641</f>
        <v>1117981</v>
      </c>
      <c r="F221" s="11">
        <f>'[1]Division - Monthly'!$AJ641</f>
        <v>938206</v>
      </c>
      <c r="G221" s="11">
        <f>'[1]Division - Monthly'!$AS641</f>
        <v>1068502</v>
      </c>
      <c r="H221" s="10"/>
      <c r="I221" s="11">
        <f t="shared" si="26"/>
        <v>1042494</v>
      </c>
      <c r="J221" s="11">
        <f t="shared" si="27"/>
        <v>761122</v>
      </c>
      <c r="K221" s="11">
        <f t="shared" si="28"/>
        <v>1117981</v>
      </c>
      <c r="L221" s="11">
        <f t="shared" si="29"/>
        <v>938206</v>
      </c>
      <c r="M221" s="11">
        <f t="shared" si="30"/>
        <v>1068502</v>
      </c>
      <c r="N221" s="10"/>
      <c r="O221" s="12">
        <f t="shared" si="37"/>
        <v>9.3822254755016044E-3</v>
      </c>
      <c r="P221" s="12">
        <f t="shared" si="22"/>
        <v>1.2898074338261623E-2</v>
      </c>
      <c r="Q221" s="12">
        <f t="shared" si="23"/>
        <v>1.0681037023376305E-2</v>
      </c>
      <c r="R221" s="12">
        <f t="shared" si="24"/>
        <v>6.6598783904274761E-3</v>
      </c>
      <c r="S221" s="12">
        <f t="shared" si="25"/>
        <v>1.4209345326008149E-2</v>
      </c>
      <c r="T221" s="10"/>
      <c r="U221" s="11">
        <f>C221-C220</f>
        <v>993</v>
      </c>
      <c r="V221" s="11">
        <f>D221-D220</f>
        <v>1388</v>
      </c>
      <c r="W221" s="11">
        <f>E221-E220</f>
        <v>840</v>
      </c>
      <c r="X221" s="11">
        <f t="shared" si="35"/>
        <v>907</v>
      </c>
      <c r="Y221" s="11">
        <f t="shared" si="36"/>
        <v>2383</v>
      </c>
    </row>
    <row r="222" spans="1:25" x14ac:dyDescent="0.25">
      <c r="A222" s="10">
        <v>2018</v>
      </c>
      <c r="B222" s="10">
        <v>2</v>
      </c>
      <c r="C222" s="11">
        <f>'[1]Division - Monthly'!$I642</f>
        <v>1043255</v>
      </c>
      <c r="D222" s="11">
        <f>'[1]Division - Monthly'!$R642</f>
        <v>762284</v>
      </c>
      <c r="E222" s="11">
        <f>'[1]Division - Monthly'!$AA642</f>
        <v>1119133</v>
      </c>
      <c r="F222" s="11">
        <f>'[1]Division - Monthly'!$AJ642</f>
        <v>939401</v>
      </c>
      <c r="G222" s="11">
        <f>'[1]Division - Monthly'!$AS642</f>
        <v>1070642</v>
      </c>
      <c r="H222" s="10"/>
      <c r="I222" s="11">
        <f t="shared" ref="I222:I229" si="38">C222</f>
        <v>1043255</v>
      </c>
      <c r="J222" s="11">
        <f t="shared" ref="J222:J232" si="39">D222</f>
        <v>762284</v>
      </c>
      <c r="K222" s="11">
        <f t="shared" ref="K222:K232" si="40">E222</f>
        <v>1119133</v>
      </c>
      <c r="L222" s="11">
        <f t="shared" ref="L222:L232" si="41">F222</f>
        <v>939401</v>
      </c>
      <c r="M222" s="11">
        <f t="shared" ref="M222:M232" si="42">G222</f>
        <v>1070642</v>
      </c>
      <c r="N222" s="12"/>
      <c r="O222" s="12">
        <f t="shared" si="37"/>
        <v>9.010202729561323E-3</v>
      </c>
      <c r="P222" s="12">
        <f>D222/D210-1</f>
        <v>1.2766466270302645E-2</v>
      </c>
      <c r="Q222" s="12">
        <f t="shared" si="23"/>
        <v>1.032777132292062E-2</v>
      </c>
      <c r="R222" s="12">
        <f t="shared" si="24"/>
        <v>7.0365991057388388E-3</v>
      </c>
      <c r="S222" s="12">
        <f t="shared" si="25"/>
        <v>1.4415966239256672E-2</v>
      </c>
      <c r="T222" s="10"/>
      <c r="U222" s="11">
        <f t="shared" ref="U222:U231" si="43">C222-C221</f>
        <v>761</v>
      </c>
      <c r="V222" s="11">
        <f t="shared" ref="V222:V231" si="44">D222-D221</f>
        <v>1162</v>
      </c>
      <c r="W222" s="11">
        <f t="shared" ref="W222:W232" si="45">E222-E221</f>
        <v>1152</v>
      </c>
      <c r="X222" s="11">
        <f t="shared" ref="X222:X232" si="46">F222-F221</f>
        <v>1195</v>
      </c>
      <c r="Y222" s="11">
        <f t="shared" ref="Y222:Y232" si="47">G222-G221</f>
        <v>2140</v>
      </c>
    </row>
    <row r="223" spans="1:25" x14ac:dyDescent="0.25">
      <c r="A223" s="10">
        <v>2018</v>
      </c>
      <c r="B223" s="10">
        <v>3</v>
      </c>
      <c r="C223" s="11">
        <f>'[1]Division - Monthly'!$I643</f>
        <v>1044572</v>
      </c>
      <c r="D223" s="11">
        <f>'[1]Division - Monthly'!$R643</f>
        <v>763745</v>
      </c>
      <c r="E223" s="11">
        <f>'[1]Division - Monthly'!$AA643</f>
        <v>1121933</v>
      </c>
      <c r="F223" s="11">
        <f>'[1]Division - Monthly'!$AJ643</f>
        <v>940766</v>
      </c>
      <c r="G223" s="11">
        <f>'[1]Division - Monthly'!$AS643</f>
        <v>1072652</v>
      </c>
      <c r="H223" s="10"/>
      <c r="I223" s="11">
        <f t="shared" si="38"/>
        <v>1044572</v>
      </c>
      <c r="J223" s="11">
        <f t="shared" si="39"/>
        <v>763745</v>
      </c>
      <c r="K223" s="11">
        <f t="shared" si="40"/>
        <v>1121933</v>
      </c>
      <c r="L223" s="11">
        <f t="shared" si="41"/>
        <v>940766</v>
      </c>
      <c r="M223" s="11">
        <f t="shared" si="42"/>
        <v>1072652</v>
      </c>
      <c r="N223" s="10"/>
      <c r="O223" s="12">
        <f t="shared" si="37"/>
        <v>9.2843898767396293E-3</v>
      </c>
      <c r="P223" s="12">
        <f>D223/D211-1</f>
        <v>1.3034574051820069E-2</v>
      </c>
      <c r="Q223" s="12">
        <f t="shared" si="23"/>
        <v>1.0989080305441545E-2</v>
      </c>
      <c r="R223" s="12">
        <f t="shared" si="24"/>
        <v>7.3088206951195112E-3</v>
      </c>
      <c r="S223" s="12">
        <f t="shared" si="25"/>
        <v>1.4741705602945521E-2</v>
      </c>
      <c r="T223" s="10"/>
      <c r="U223" s="11">
        <f t="shared" si="43"/>
        <v>1317</v>
      </c>
      <c r="V223" s="11">
        <f t="shared" si="44"/>
        <v>1461</v>
      </c>
      <c r="W223" s="11">
        <f t="shared" si="45"/>
        <v>2800</v>
      </c>
      <c r="X223" s="11">
        <f t="shared" si="46"/>
        <v>1365</v>
      </c>
      <c r="Y223" s="11">
        <f t="shared" si="47"/>
        <v>2010</v>
      </c>
    </row>
    <row r="224" spans="1:25" x14ac:dyDescent="0.25">
      <c r="A224" s="1">
        <v>2018</v>
      </c>
      <c r="B224" s="1">
        <v>4</v>
      </c>
      <c r="C224" s="11">
        <f>'[1]Division - Monthly'!$I644</f>
        <v>1045253</v>
      </c>
      <c r="D224" s="11">
        <f>'[1]Division - Monthly'!$R644</f>
        <v>764882</v>
      </c>
      <c r="E224" s="11">
        <f>'[1]Division - Monthly'!$AA644</f>
        <v>1124387</v>
      </c>
      <c r="F224" s="11">
        <f>'[1]Division - Monthly'!$AJ644</f>
        <v>941413</v>
      </c>
      <c r="G224" s="11">
        <f>'[1]Division - Monthly'!$AS644</f>
        <v>1073644</v>
      </c>
      <c r="I224" s="11">
        <f t="shared" si="38"/>
        <v>1045253</v>
      </c>
      <c r="J224" s="11">
        <f t="shared" si="39"/>
        <v>764882</v>
      </c>
      <c r="K224" s="11">
        <f t="shared" si="40"/>
        <v>1124387</v>
      </c>
      <c r="L224" s="11">
        <f t="shared" si="41"/>
        <v>941413</v>
      </c>
      <c r="M224" s="11">
        <f t="shared" si="42"/>
        <v>1073644</v>
      </c>
      <c r="O224" s="5">
        <f t="shared" si="21"/>
        <v>9.3621023641361489E-3</v>
      </c>
      <c r="P224" s="5">
        <f>D224/D212-1</f>
        <v>1.3529056331757383E-2</v>
      </c>
      <c r="Q224" s="5">
        <f t="shared" si="23"/>
        <v>1.1622456406791271E-2</v>
      </c>
      <c r="R224" s="5">
        <f t="shared" si="24"/>
        <v>6.9352859949793899E-3</v>
      </c>
      <c r="S224" s="5">
        <f t="shared" si="25"/>
        <v>1.5283475274283642E-2</v>
      </c>
      <c r="U224" s="11">
        <f t="shared" si="43"/>
        <v>681</v>
      </c>
      <c r="V224" s="11">
        <f t="shared" si="44"/>
        <v>1137</v>
      </c>
      <c r="W224" s="11">
        <f t="shared" si="45"/>
        <v>2454</v>
      </c>
      <c r="X224" s="11">
        <f t="shared" si="46"/>
        <v>647</v>
      </c>
      <c r="Y224" s="11">
        <f t="shared" si="47"/>
        <v>992</v>
      </c>
    </row>
    <row r="225" spans="1:25" x14ac:dyDescent="0.25">
      <c r="A225" s="1">
        <v>2018</v>
      </c>
      <c r="B225" s="1">
        <v>5</v>
      </c>
      <c r="C225" s="11">
        <f>'[1]Division - Monthly'!$I645</f>
        <v>1045978</v>
      </c>
      <c r="D225" s="11">
        <f>'[1]Division - Monthly'!$R645</f>
        <v>765783</v>
      </c>
      <c r="E225" s="11">
        <f>'[1]Division - Monthly'!$AA645</f>
        <v>1125651</v>
      </c>
      <c r="F225" s="11">
        <f>'[1]Division - Monthly'!$AJ645</f>
        <v>942071</v>
      </c>
      <c r="G225" s="11">
        <f>'[1]Division - Monthly'!$AS645</f>
        <v>1074549</v>
      </c>
      <c r="I225" s="11">
        <f t="shared" si="38"/>
        <v>1045978</v>
      </c>
      <c r="J225" s="11">
        <f t="shared" si="39"/>
        <v>765783</v>
      </c>
      <c r="K225" s="11">
        <f t="shared" si="40"/>
        <v>1125651</v>
      </c>
      <c r="L225" s="11">
        <f t="shared" si="41"/>
        <v>942071</v>
      </c>
      <c r="M225" s="11">
        <f t="shared" si="42"/>
        <v>1074549</v>
      </c>
      <c r="O225" s="5">
        <f>C225/C213-1</f>
        <v>9.1997340905385361E-3</v>
      </c>
      <c r="P225" s="5">
        <f>D225/D213-1</f>
        <v>1.329834743222813E-2</v>
      </c>
      <c r="Q225" s="5">
        <f t="shared" si="23"/>
        <v>1.1779288227183438E-2</v>
      </c>
      <c r="R225" s="5">
        <f t="shared" si="24"/>
        <v>7.23400388108697E-3</v>
      </c>
      <c r="S225" s="5">
        <f t="shared" si="25"/>
        <v>1.5642736902397925E-2</v>
      </c>
      <c r="U225" s="11">
        <f t="shared" si="43"/>
        <v>725</v>
      </c>
      <c r="V225" s="11">
        <f t="shared" si="44"/>
        <v>901</v>
      </c>
      <c r="W225" s="11">
        <f t="shared" si="45"/>
        <v>1264</v>
      </c>
      <c r="X225" s="11">
        <f t="shared" si="46"/>
        <v>658</v>
      </c>
      <c r="Y225" s="11">
        <f t="shared" si="47"/>
        <v>905</v>
      </c>
    </row>
    <row r="226" spans="1:25" x14ac:dyDescent="0.25">
      <c r="A226" s="1">
        <v>2018</v>
      </c>
      <c r="B226" s="1">
        <v>6</v>
      </c>
      <c r="C226" s="11">
        <f>'[1]Division - Monthly'!$I646</f>
        <v>1046552</v>
      </c>
      <c r="D226" s="11">
        <f>'[1]Division - Monthly'!$R646</f>
        <v>766853</v>
      </c>
      <c r="E226" s="11">
        <f>'[1]Division - Monthly'!$AA646</f>
        <v>1126315</v>
      </c>
      <c r="F226" s="11">
        <f>'[1]Division - Monthly'!$AJ646</f>
        <v>942592</v>
      </c>
      <c r="G226" s="11">
        <f>'[1]Division - Monthly'!$AS646</f>
        <v>1075478</v>
      </c>
      <c r="I226" s="11">
        <f t="shared" si="38"/>
        <v>1046552</v>
      </c>
      <c r="J226" s="11">
        <f t="shared" si="39"/>
        <v>766853</v>
      </c>
      <c r="K226" s="11">
        <f t="shared" si="40"/>
        <v>1126315</v>
      </c>
      <c r="L226" s="11">
        <f t="shared" si="41"/>
        <v>942592</v>
      </c>
      <c r="M226" s="11">
        <f t="shared" si="42"/>
        <v>1075478</v>
      </c>
      <c r="O226" s="5">
        <f>C226/C214-1</f>
        <v>9.0078277377076965E-3</v>
      </c>
      <c r="P226" s="5">
        <f>D226/D214-1</f>
        <v>1.3521943586097152E-2</v>
      </c>
      <c r="Q226" s="5">
        <f t="shared" ref="Q226:Q289" si="48">E226/E214-1</f>
        <v>1.1529649916433016E-2</v>
      </c>
      <c r="R226" s="5">
        <f t="shared" ref="R226:R289" si="49">F226/F214-1</f>
        <v>7.2784123635765141E-3</v>
      </c>
      <c r="S226" s="5">
        <f t="shared" ref="S226:S289" si="50">G226/G214-1</f>
        <v>1.5739323185491649E-2</v>
      </c>
      <c r="U226" s="11">
        <f t="shared" si="43"/>
        <v>574</v>
      </c>
      <c r="V226" s="11">
        <f t="shared" si="44"/>
        <v>1070</v>
      </c>
      <c r="W226" s="11">
        <f t="shared" si="45"/>
        <v>664</v>
      </c>
      <c r="X226" s="11">
        <f t="shared" si="46"/>
        <v>521</v>
      </c>
      <c r="Y226" s="11">
        <f t="shared" si="47"/>
        <v>929</v>
      </c>
    </row>
    <row r="227" spans="1:25" x14ac:dyDescent="0.25">
      <c r="A227" s="1">
        <v>2018</v>
      </c>
      <c r="B227" s="1">
        <v>7</v>
      </c>
      <c r="C227" s="11">
        <f>'[1]Division - Monthly'!$I647</f>
        <v>1047554</v>
      </c>
      <c r="D227" s="11">
        <f>'[1]Division - Monthly'!$R647</f>
        <v>768097</v>
      </c>
      <c r="E227" s="11">
        <f>'[1]Division - Monthly'!$AA647</f>
        <v>1127079</v>
      </c>
      <c r="F227" s="11">
        <f>'[1]Division - Monthly'!$AJ647</f>
        <v>943070</v>
      </c>
      <c r="G227" s="11">
        <f>'[1]Division - Monthly'!$AS647</f>
        <v>1076703</v>
      </c>
      <c r="I227" s="11">
        <f t="shared" si="38"/>
        <v>1047554</v>
      </c>
      <c r="J227" s="11">
        <f t="shared" si="39"/>
        <v>768097</v>
      </c>
      <c r="K227" s="11">
        <f t="shared" si="40"/>
        <v>1127079</v>
      </c>
      <c r="L227" s="11">
        <f t="shared" si="41"/>
        <v>943070</v>
      </c>
      <c r="M227" s="11">
        <f t="shared" si="42"/>
        <v>1076703</v>
      </c>
      <c r="O227" s="5">
        <f t="shared" ref="O227:O289" si="51">C227/C215-1</f>
        <v>9.0739731094444664E-3</v>
      </c>
      <c r="P227" s="5">
        <f t="shared" ref="P227:P289" si="52">D227/D215-1</f>
        <v>1.4052357043935482E-2</v>
      </c>
      <c r="Q227" s="5">
        <f t="shared" si="48"/>
        <v>1.1451847677234062E-2</v>
      </c>
      <c r="R227" s="5">
        <f t="shared" si="49"/>
        <v>7.3392515907408917E-3</v>
      </c>
      <c r="S227" s="5">
        <f t="shared" si="50"/>
        <v>1.5518996009427966E-2</v>
      </c>
      <c r="U227" s="11">
        <f t="shared" si="43"/>
        <v>1002</v>
      </c>
      <c r="V227" s="11">
        <f t="shared" si="44"/>
        <v>1244</v>
      </c>
      <c r="W227" s="11">
        <f t="shared" si="45"/>
        <v>764</v>
      </c>
      <c r="X227" s="11">
        <f t="shared" si="46"/>
        <v>478</v>
      </c>
      <c r="Y227" s="11">
        <f t="shared" si="47"/>
        <v>1225</v>
      </c>
    </row>
    <row r="228" spans="1:25" x14ac:dyDescent="0.25">
      <c r="A228" s="1">
        <v>2018</v>
      </c>
      <c r="B228" s="1">
        <v>8</v>
      </c>
      <c r="C228" s="11">
        <f>'[1]Division - Monthly'!$I648</f>
        <v>1048680</v>
      </c>
      <c r="D228" s="11">
        <f>'[1]Division - Monthly'!$R648</f>
        <v>769372</v>
      </c>
      <c r="E228" s="11">
        <f>'[1]Division - Monthly'!$AA648</f>
        <v>1128485</v>
      </c>
      <c r="F228" s="11">
        <f>'[1]Division - Monthly'!$AJ648</f>
        <v>943549</v>
      </c>
      <c r="G228" s="11">
        <f>'[1]Division - Monthly'!$AS648</f>
        <v>1078223</v>
      </c>
      <c r="I228" s="11">
        <f t="shared" si="38"/>
        <v>1048680</v>
      </c>
      <c r="J228" s="11">
        <f t="shared" si="39"/>
        <v>769372</v>
      </c>
      <c r="K228" s="11">
        <f t="shared" si="40"/>
        <v>1128485</v>
      </c>
      <c r="L228" s="11">
        <f t="shared" si="41"/>
        <v>943549</v>
      </c>
      <c r="M228" s="11">
        <f t="shared" si="42"/>
        <v>1078223</v>
      </c>
      <c r="O228" s="5">
        <f t="shared" si="51"/>
        <v>9.1903804143851353E-3</v>
      </c>
      <c r="P228" s="5">
        <f t="shared" si="52"/>
        <v>1.4177114406874525E-2</v>
      </c>
      <c r="Q228" s="5">
        <f t="shared" si="48"/>
        <v>1.1444668714977624E-2</v>
      </c>
      <c r="R228" s="5">
        <f t="shared" si="49"/>
        <v>7.0903591182038816E-3</v>
      </c>
      <c r="S228" s="5">
        <f t="shared" si="50"/>
        <v>1.5826851474999515E-2</v>
      </c>
      <c r="U228" s="11">
        <f t="shared" si="43"/>
        <v>1126</v>
      </c>
      <c r="V228" s="11">
        <f t="shared" si="44"/>
        <v>1275</v>
      </c>
      <c r="W228" s="11">
        <f t="shared" si="45"/>
        <v>1406</v>
      </c>
      <c r="X228" s="11">
        <f t="shared" si="46"/>
        <v>479</v>
      </c>
      <c r="Y228" s="11">
        <f t="shared" si="47"/>
        <v>1520</v>
      </c>
    </row>
    <row r="229" spans="1:25" x14ac:dyDescent="0.25">
      <c r="A229" s="1">
        <v>2018</v>
      </c>
      <c r="B229" s="1">
        <v>9</v>
      </c>
      <c r="C229" s="11">
        <f>'[1]Division - Monthly'!$I649</f>
        <v>1049575</v>
      </c>
      <c r="D229" s="11">
        <f>'[1]Division - Monthly'!$R649</f>
        <v>770492</v>
      </c>
      <c r="E229" s="11">
        <f>'[1]Division - Monthly'!$AA649</f>
        <v>1128633</v>
      </c>
      <c r="F229" s="11">
        <f>'[1]Division - Monthly'!$AJ649</f>
        <v>943596</v>
      </c>
      <c r="G229" s="11">
        <f>'[1]Division - Monthly'!$AS649</f>
        <v>1079267</v>
      </c>
      <c r="I229" s="11">
        <f t="shared" si="38"/>
        <v>1049575</v>
      </c>
      <c r="J229" s="11">
        <f t="shared" si="39"/>
        <v>770492</v>
      </c>
      <c r="K229" s="11">
        <f t="shared" si="40"/>
        <v>1128633</v>
      </c>
      <c r="L229" s="11">
        <f t="shared" si="41"/>
        <v>943596</v>
      </c>
      <c r="M229" s="11">
        <f t="shared" si="42"/>
        <v>1079267</v>
      </c>
      <c r="O229" s="5">
        <f t="shared" si="51"/>
        <v>1.0127500837301628E-2</v>
      </c>
      <c r="P229" s="5">
        <f t="shared" si="52"/>
        <v>1.585300896016717E-2</v>
      </c>
      <c r="Q229" s="5">
        <f t="shared" si="48"/>
        <v>1.2274115025992183E-2</v>
      </c>
      <c r="R229" s="5">
        <f t="shared" si="49"/>
        <v>8.3297624174369922E-3</v>
      </c>
      <c r="S229" s="5">
        <f t="shared" si="50"/>
        <v>1.6719436957793432E-2</v>
      </c>
      <c r="U229" s="11">
        <f t="shared" si="43"/>
        <v>895</v>
      </c>
      <c r="V229" s="11">
        <f t="shared" si="44"/>
        <v>1120</v>
      </c>
      <c r="W229" s="11">
        <f t="shared" si="45"/>
        <v>148</v>
      </c>
      <c r="X229" s="11">
        <f t="shared" si="46"/>
        <v>47</v>
      </c>
      <c r="Y229" s="11">
        <f t="shared" si="47"/>
        <v>1044</v>
      </c>
    </row>
    <row r="230" spans="1:25" x14ac:dyDescent="0.25">
      <c r="A230" s="1">
        <v>2018</v>
      </c>
      <c r="B230" s="1">
        <v>10</v>
      </c>
      <c r="C230" s="11">
        <f>'[1]Division - Monthly'!$I650</f>
        <v>1050334</v>
      </c>
      <c r="D230" s="11">
        <f>'[1]Division - Monthly'!$R650</f>
        <v>771446</v>
      </c>
      <c r="E230" s="11">
        <f>'[1]Division - Monthly'!$AA650</f>
        <v>1130118</v>
      </c>
      <c r="F230" s="11">
        <f>'[1]Division - Monthly'!$AJ650</f>
        <v>944156</v>
      </c>
      <c r="G230" s="11">
        <f>'[1]Division - Monthly'!$AS650</f>
        <v>1081352</v>
      </c>
      <c r="I230" s="11">
        <f>C230</f>
        <v>1050334</v>
      </c>
      <c r="J230" s="11">
        <f t="shared" si="39"/>
        <v>771446</v>
      </c>
      <c r="K230" s="11">
        <f t="shared" si="40"/>
        <v>1130118</v>
      </c>
      <c r="L230" s="11">
        <f t="shared" si="41"/>
        <v>944156</v>
      </c>
      <c r="M230" s="11">
        <f t="shared" si="42"/>
        <v>1081352</v>
      </c>
      <c r="O230" s="5">
        <f t="shared" si="51"/>
        <v>1.0155081628236973E-2</v>
      </c>
      <c r="P230" s="5">
        <f t="shared" si="52"/>
        <v>1.6581385572890017E-2</v>
      </c>
      <c r="Q230" s="5">
        <f t="shared" si="48"/>
        <v>1.2937355021672703E-2</v>
      </c>
      <c r="R230" s="5">
        <f t="shared" si="49"/>
        <v>8.6102280108022455E-3</v>
      </c>
      <c r="S230" s="5">
        <f t="shared" si="50"/>
        <v>1.7730606590225184E-2</v>
      </c>
      <c r="U230" s="11">
        <f t="shared" si="43"/>
        <v>759</v>
      </c>
      <c r="V230" s="11">
        <f t="shared" si="44"/>
        <v>954</v>
      </c>
      <c r="W230" s="11">
        <f t="shared" si="45"/>
        <v>1485</v>
      </c>
      <c r="X230" s="11">
        <f t="shared" si="46"/>
        <v>560</v>
      </c>
      <c r="Y230" s="11">
        <f t="shared" si="47"/>
        <v>2085</v>
      </c>
    </row>
    <row r="231" spans="1:25" x14ac:dyDescent="0.25">
      <c r="A231" s="1">
        <v>2018</v>
      </c>
      <c r="B231" s="1">
        <v>11</v>
      </c>
      <c r="C231" s="11">
        <f>'[1]Division - Monthly'!$I651</f>
        <v>1051209</v>
      </c>
      <c r="D231" s="11">
        <f>'[1]Division - Monthly'!$R651</f>
        <v>772422</v>
      </c>
      <c r="E231" s="11">
        <f>'[1]Division - Monthly'!$AA651</f>
        <v>1131190</v>
      </c>
      <c r="F231" s="11">
        <f>'[1]Division - Monthly'!$AJ651</f>
        <v>944600</v>
      </c>
      <c r="G231" s="11">
        <f>'[1]Division - Monthly'!$AS651</f>
        <v>1083926</v>
      </c>
      <c r="I231" s="11">
        <f>C231</f>
        <v>1051209</v>
      </c>
      <c r="J231" s="11">
        <f t="shared" si="39"/>
        <v>772422</v>
      </c>
      <c r="K231" s="11">
        <f t="shared" si="40"/>
        <v>1131190</v>
      </c>
      <c r="L231" s="11">
        <f t="shared" si="41"/>
        <v>944600</v>
      </c>
      <c r="M231" s="11">
        <f t="shared" si="42"/>
        <v>1083926</v>
      </c>
      <c r="O231" s="5">
        <f t="shared" si="51"/>
        <v>1.0133924238682424E-2</v>
      </c>
      <c r="P231" s="5">
        <f t="shared" si="52"/>
        <v>1.7280367074453906E-2</v>
      </c>
      <c r="Q231" s="5">
        <f t="shared" si="48"/>
        <v>1.330875285421107E-2</v>
      </c>
      <c r="R231" s="5">
        <f t="shared" si="49"/>
        <v>8.0970061247815917E-3</v>
      </c>
      <c r="S231" s="5">
        <f t="shared" si="50"/>
        <v>1.8253725945166499E-2</v>
      </c>
      <c r="U231" s="11">
        <f t="shared" si="43"/>
        <v>875</v>
      </c>
      <c r="V231" s="11">
        <f t="shared" si="44"/>
        <v>976</v>
      </c>
      <c r="W231" s="11">
        <f t="shared" si="45"/>
        <v>1072</v>
      </c>
      <c r="X231" s="11">
        <f t="shared" si="46"/>
        <v>444</v>
      </c>
      <c r="Y231" s="11">
        <f t="shared" si="47"/>
        <v>2574</v>
      </c>
    </row>
    <row r="232" spans="1:25" s="10" customFormat="1" x14ac:dyDescent="0.25">
      <c r="A232" s="10">
        <v>2018</v>
      </c>
      <c r="B232" s="10">
        <v>12</v>
      </c>
      <c r="C232" s="11">
        <f>'[1]Division - Monthly'!$I652</f>
        <v>1069796</v>
      </c>
      <c r="D232" s="11">
        <f>'[1]Division - Monthly'!$R652</f>
        <v>773120</v>
      </c>
      <c r="E232" s="11">
        <f>'[1]Division - Monthly'!$AA652</f>
        <v>1131671</v>
      </c>
      <c r="F232" s="11">
        <f>'[1]Division - Monthly'!$AJ652</f>
        <v>944662</v>
      </c>
      <c r="G232" s="11">
        <f>'[1]Division - Monthly'!$AS652</f>
        <v>1085490</v>
      </c>
      <c r="I232" s="11">
        <f>C232</f>
        <v>1069796</v>
      </c>
      <c r="J232" s="11">
        <f t="shared" si="39"/>
        <v>773120</v>
      </c>
      <c r="K232" s="11">
        <f t="shared" si="40"/>
        <v>1131671</v>
      </c>
      <c r="L232" s="11">
        <f t="shared" si="41"/>
        <v>944662</v>
      </c>
      <c r="M232" s="11">
        <f t="shared" si="42"/>
        <v>1085490</v>
      </c>
      <c r="O232" s="12">
        <f t="shared" si="51"/>
        <v>2.716752072249573E-2</v>
      </c>
      <c r="P232" s="12">
        <f t="shared" si="52"/>
        <v>1.7619324658367352E-2</v>
      </c>
      <c r="Q232" s="12">
        <f>E232/E220-1</f>
        <v>1.3006415483810985E-2</v>
      </c>
      <c r="R232" s="12">
        <f>F232/F220-1</f>
        <v>7.8555508967790288E-3</v>
      </c>
      <c r="S232" s="12">
        <f>G232/G220-1</f>
        <v>1.8169641475294984E-2</v>
      </c>
      <c r="U232" s="11">
        <f>C232-C231</f>
        <v>18587</v>
      </c>
      <c r="V232" s="11">
        <f>D232-D231</f>
        <v>698</v>
      </c>
      <c r="W232" s="11">
        <f t="shared" si="45"/>
        <v>481</v>
      </c>
      <c r="X232" s="11">
        <f t="shared" si="46"/>
        <v>62</v>
      </c>
      <c r="Y232" s="11">
        <f t="shared" si="47"/>
        <v>1564</v>
      </c>
    </row>
    <row r="233" spans="1:25" s="10" customFormat="1" x14ac:dyDescent="0.25">
      <c r="A233" s="10">
        <v>2019</v>
      </c>
      <c r="B233" s="10">
        <v>1</v>
      </c>
      <c r="C233" s="11">
        <f>'[1]Division - Monthly'!$I653</f>
        <v>1088669</v>
      </c>
      <c r="D233" s="11">
        <f>'[1]Division - Monthly'!$R653</f>
        <v>774404</v>
      </c>
      <c r="E233" s="11">
        <f>'[1]Division - Monthly'!$AA653</f>
        <v>1133073</v>
      </c>
      <c r="F233" s="11">
        <f>'[1]Division - Monthly'!$AJ653</f>
        <v>945348</v>
      </c>
      <c r="G233" s="11">
        <f>'[1]Division - Monthly'!$AS653</f>
        <v>1087648</v>
      </c>
      <c r="I233" s="11">
        <f t="shared" ref="I233:I244" si="53">C233</f>
        <v>1088669</v>
      </c>
      <c r="J233" s="11">
        <f t="shared" ref="J233:J244" si="54">D233</f>
        <v>774404</v>
      </c>
      <c r="K233" s="11">
        <f t="shared" ref="K233:K244" si="55">E233</f>
        <v>1133073</v>
      </c>
      <c r="L233" s="11">
        <f t="shared" ref="L233:L244" si="56">F233</f>
        <v>945348</v>
      </c>
      <c r="M233" s="11">
        <f t="shared" ref="M233:M244" si="57">G233</f>
        <v>1087648</v>
      </c>
      <c r="O233" s="12">
        <f t="shared" si="51"/>
        <v>4.4292820869952232E-2</v>
      </c>
      <c r="P233" s="12">
        <f t="shared" si="52"/>
        <v>1.7450553262157609E-2</v>
      </c>
      <c r="Q233" s="12">
        <f t="shared" si="48"/>
        <v>1.3499334961864395E-2</v>
      </c>
      <c r="R233" s="12">
        <f t="shared" si="49"/>
        <v>7.6124006881217454E-3</v>
      </c>
      <c r="S233" s="12">
        <f t="shared" si="50"/>
        <v>1.7918543905392825E-2</v>
      </c>
      <c r="U233" s="11">
        <f t="shared" ref="U233:U244" si="58">C233-C232</f>
        <v>18873</v>
      </c>
      <c r="V233" s="11">
        <f t="shared" ref="V233:V244" si="59">D233-D232</f>
        <v>1284</v>
      </c>
      <c r="W233" s="11">
        <f t="shared" ref="W233:W244" si="60">E233-E232</f>
        <v>1402</v>
      </c>
      <c r="X233" s="11">
        <f t="shared" ref="X233:X244" si="61">F233-F232</f>
        <v>686</v>
      </c>
      <c r="Y233" s="11">
        <f t="shared" ref="Y233:Y244" si="62">G233-G232</f>
        <v>2158</v>
      </c>
    </row>
    <row r="234" spans="1:25" x14ac:dyDescent="0.25">
      <c r="A234" s="1">
        <v>2019</v>
      </c>
      <c r="B234" s="1">
        <v>2</v>
      </c>
      <c r="C234" s="11">
        <f>'[1]Division - Monthly'!$I654</f>
        <v>1089780</v>
      </c>
      <c r="D234" s="11">
        <f>'[1]Division - Monthly'!$R654</f>
        <v>775719</v>
      </c>
      <c r="E234" s="11">
        <f>'[1]Division - Monthly'!$AA654</f>
        <v>1134356</v>
      </c>
      <c r="F234" s="11">
        <f>'[1]Division - Monthly'!$AJ654</f>
        <v>946039</v>
      </c>
      <c r="G234" s="11">
        <f>'[1]Division - Monthly'!$AS654</f>
        <v>1089434</v>
      </c>
      <c r="I234" s="11">
        <f t="shared" si="53"/>
        <v>1089780</v>
      </c>
      <c r="J234" s="11">
        <f t="shared" si="54"/>
        <v>775719</v>
      </c>
      <c r="K234" s="11">
        <f t="shared" si="55"/>
        <v>1134356</v>
      </c>
      <c r="L234" s="11">
        <f t="shared" si="56"/>
        <v>946039</v>
      </c>
      <c r="M234" s="11">
        <f t="shared" si="57"/>
        <v>1089434</v>
      </c>
      <c r="O234" s="5">
        <f t="shared" si="51"/>
        <v>4.4596000019170745E-2</v>
      </c>
      <c r="P234" s="5">
        <f t="shared" si="52"/>
        <v>1.7624664823084224E-2</v>
      </c>
      <c r="Q234" s="5">
        <f t="shared" si="48"/>
        <v>1.3602494073537308E-2</v>
      </c>
      <c r="R234" s="5">
        <f t="shared" si="49"/>
        <v>7.0662049540080041E-3</v>
      </c>
      <c r="S234" s="5">
        <f t="shared" si="50"/>
        <v>1.7552085571087339E-2</v>
      </c>
      <c r="U234" s="11">
        <f t="shared" si="58"/>
        <v>1111</v>
      </c>
      <c r="V234" s="11">
        <f t="shared" si="59"/>
        <v>1315</v>
      </c>
      <c r="W234" s="11">
        <f t="shared" si="60"/>
        <v>1283</v>
      </c>
      <c r="X234" s="11">
        <f t="shared" si="61"/>
        <v>691</v>
      </c>
      <c r="Y234" s="11">
        <f t="shared" si="62"/>
        <v>1786</v>
      </c>
    </row>
    <row r="235" spans="1:25" x14ac:dyDescent="0.25">
      <c r="A235" s="1">
        <v>2019</v>
      </c>
      <c r="B235" s="1">
        <v>3</v>
      </c>
      <c r="C235" s="11">
        <f>'[1]Division - Monthly'!$I655</f>
        <v>1090910</v>
      </c>
      <c r="D235" s="11">
        <f>'[1]Division - Monthly'!$R655</f>
        <v>777066</v>
      </c>
      <c r="E235" s="11">
        <f>'[1]Division - Monthly'!$AA655</f>
        <v>1135764</v>
      </c>
      <c r="F235" s="11">
        <f>'[1]Division - Monthly'!$AJ655</f>
        <v>946775</v>
      </c>
      <c r="G235" s="11">
        <f>'[1]Division - Monthly'!$AS655</f>
        <v>1091320</v>
      </c>
      <c r="I235" s="11">
        <f t="shared" si="53"/>
        <v>1090910</v>
      </c>
      <c r="J235" s="11">
        <f t="shared" si="54"/>
        <v>777066</v>
      </c>
      <c r="K235" s="11">
        <f t="shared" si="55"/>
        <v>1135764</v>
      </c>
      <c r="L235" s="11">
        <f t="shared" si="56"/>
        <v>946775</v>
      </c>
      <c r="M235" s="11">
        <f t="shared" si="57"/>
        <v>1091320</v>
      </c>
      <c r="O235" s="5">
        <f t="shared" si="51"/>
        <v>4.436075253788152E-2</v>
      </c>
      <c r="P235" s="5">
        <f t="shared" si="52"/>
        <v>1.7441685379282257E-2</v>
      </c>
      <c r="Q235" s="5">
        <f t="shared" si="48"/>
        <v>1.232783062803211E-2</v>
      </c>
      <c r="R235" s="5">
        <f t="shared" si="49"/>
        <v>6.3873481822260825E-3</v>
      </c>
      <c r="S235" s="5">
        <f t="shared" si="50"/>
        <v>1.7403594082703533E-2</v>
      </c>
      <c r="U235" s="11">
        <f t="shared" si="58"/>
        <v>1130</v>
      </c>
      <c r="V235" s="11">
        <f t="shared" si="59"/>
        <v>1347</v>
      </c>
      <c r="W235" s="11">
        <f t="shared" si="60"/>
        <v>1408</v>
      </c>
      <c r="X235" s="11">
        <f t="shared" si="61"/>
        <v>736</v>
      </c>
      <c r="Y235" s="11">
        <f t="shared" si="62"/>
        <v>1886</v>
      </c>
    </row>
    <row r="236" spans="1:25" x14ac:dyDescent="0.25">
      <c r="A236" s="1">
        <v>2019</v>
      </c>
      <c r="B236" s="1">
        <v>4</v>
      </c>
      <c r="C236" s="11">
        <f>'[1]Division - Monthly'!$I656</f>
        <v>1091833</v>
      </c>
      <c r="D236" s="11">
        <f>'[1]Division - Monthly'!$R656</f>
        <v>778288</v>
      </c>
      <c r="E236" s="11">
        <f>'[1]Division - Monthly'!$AA656</f>
        <v>1136961</v>
      </c>
      <c r="F236" s="11">
        <f>'[1]Division - Monthly'!$AJ656</f>
        <v>947765</v>
      </c>
      <c r="G236" s="11">
        <f>'[1]Division - Monthly'!$AS656</f>
        <v>1092563</v>
      </c>
      <c r="I236" s="11">
        <f t="shared" si="53"/>
        <v>1091833</v>
      </c>
      <c r="J236" s="11">
        <f t="shared" si="54"/>
        <v>778288</v>
      </c>
      <c r="K236" s="11">
        <f t="shared" si="55"/>
        <v>1136961</v>
      </c>
      <c r="L236" s="11">
        <f t="shared" si="56"/>
        <v>947765</v>
      </c>
      <c r="M236" s="11">
        <f t="shared" si="57"/>
        <v>1092563</v>
      </c>
      <c r="O236" s="5">
        <f t="shared" si="51"/>
        <v>4.4563373652120486E-2</v>
      </c>
      <c r="P236" s="5">
        <f t="shared" si="52"/>
        <v>1.7526886500139893E-2</v>
      </c>
      <c r="Q236" s="5">
        <f t="shared" si="48"/>
        <v>1.118298237172799E-2</v>
      </c>
      <c r="R236" s="5">
        <f t="shared" si="49"/>
        <v>6.747304318083458E-3</v>
      </c>
      <c r="S236" s="5">
        <f t="shared" si="50"/>
        <v>1.7621297189757579E-2</v>
      </c>
      <c r="U236" s="11">
        <f t="shared" si="58"/>
        <v>923</v>
      </c>
      <c r="V236" s="11">
        <f t="shared" si="59"/>
        <v>1222</v>
      </c>
      <c r="W236" s="11">
        <f t="shared" si="60"/>
        <v>1197</v>
      </c>
      <c r="X236" s="11">
        <f t="shared" si="61"/>
        <v>990</v>
      </c>
      <c r="Y236" s="11">
        <f t="shared" si="62"/>
        <v>1243</v>
      </c>
    </row>
    <row r="237" spans="1:25" x14ac:dyDescent="0.25">
      <c r="A237" s="1">
        <v>2019</v>
      </c>
      <c r="B237" s="1">
        <v>5</v>
      </c>
      <c r="C237" s="11">
        <f>'[1]Division - Monthly'!$I657</f>
        <v>1092602</v>
      </c>
      <c r="D237" s="11">
        <f>'[1]Division - Monthly'!$R657</f>
        <v>780027</v>
      </c>
      <c r="E237" s="11">
        <f>'[1]Division - Monthly'!$AA657</f>
        <v>1138872</v>
      </c>
      <c r="F237" s="11">
        <f>'[1]Division - Monthly'!$AJ657</f>
        <v>948242</v>
      </c>
      <c r="G237" s="11">
        <f>'[1]Division - Monthly'!$AS657</f>
        <v>1093493</v>
      </c>
      <c r="I237" s="11">
        <f t="shared" si="53"/>
        <v>1092602</v>
      </c>
      <c r="J237" s="11">
        <f t="shared" si="54"/>
        <v>780027</v>
      </c>
      <c r="K237" s="11">
        <f t="shared" si="55"/>
        <v>1138872</v>
      </c>
      <c r="L237" s="11">
        <f t="shared" si="56"/>
        <v>948242</v>
      </c>
      <c r="M237" s="11">
        <f t="shared" si="57"/>
        <v>1093493</v>
      </c>
      <c r="O237" s="5">
        <f t="shared" si="51"/>
        <v>4.4574551281193253E-2</v>
      </c>
      <c r="P237" s="5">
        <f t="shared" si="52"/>
        <v>1.8600569613062667E-2</v>
      </c>
      <c r="Q237" s="5">
        <f t="shared" si="48"/>
        <v>1.1745203442274699E-2</v>
      </c>
      <c r="R237" s="5">
        <f t="shared" si="49"/>
        <v>6.5504616955622819E-3</v>
      </c>
      <c r="S237" s="5">
        <f t="shared" si="50"/>
        <v>1.7629721864707903E-2</v>
      </c>
      <c r="U237" s="11">
        <f t="shared" si="58"/>
        <v>769</v>
      </c>
      <c r="V237" s="11">
        <f t="shared" si="59"/>
        <v>1739</v>
      </c>
      <c r="W237" s="11">
        <f t="shared" si="60"/>
        <v>1911</v>
      </c>
      <c r="X237" s="11">
        <f t="shared" si="61"/>
        <v>477</v>
      </c>
      <c r="Y237" s="11">
        <f t="shared" si="62"/>
        <v>930</v>
      </c>
    </row>
    <row r="238" spans="1:25" x14ac:dyDescent="0.25">
      <c r="A238" s="1">
        <v>2019</v>
      </c>
      <c r="B238" s="1">
        <v>6</v>
      </c>
      <c r="C238" s="11">
        <f>'[1]Division - Monthly'!$I658</f>
        <v>1093448</v>
      </c>
      <c r="D238" s="11">
        <f>'[1]Division - Monthly'!$R658</f>
        <v>781302</v>
      </c>
      <c r="E238" s="11">
        <f>'[1]Division - Monthly'!$AA658</f>
        <v>1140704</v>
      </c>
      <c r="F238" s="11">
        <f>'[1]Division - Monthly'!$AJ658</f>
        <v>948542</v>
      </c>
      <c r="G238" s="11">
        <f>'[1]Division - Monthly'!$AS658</f>
        <v>1094864</v>
      </c>
      <c r="I238" s="11">
        <f t="shared" si="53"/>
        <v>1093448</v>
      </c>
      <c r="J238" s="11">
        <f t="shared" si="54"/>
        <v>781302</v>
      </c>
      <c r="K238" s="11">
        <f t="shared" si="55"/>
        <v>1140704</v>
      </c>
      <c r="L238" s="11">
        <f t="shared" si="56"/>
        <v>948542</v>
      </c>
      <c r="M238" s="11">
        <f t="shared" si="57"/>
        <v>1094864</v>
      </c>
      <c r="O238" s="5">
        <f t="shared" si="51"/>
        <v>4.4810004662931169E-2</v>
      </c>
      <c r="P238" s="5">
        <f t="shared" si="52"/>
        <v>1.8841942327929795E-2</v>
      </c>
      <c r="Q238" s="5">
        <f t="shared" si="48"/>
        <v>1.2775289328473827E-2</v>
      </c>
      <c r="R238" s="5">
        <f t="shared" si="49"/>
        <v>6.3123811787071382E-3</v>
      </c>
      <c r="S238" s="5">
        <f t="shared" si="50"/>
        <v>1.8025473324419394E-2</v>
      </c>
      <c r="U238" s="11">
        <f t="shared" si="58"/>
        <v>846</v>
      </c>
      <c r="V238" s="11">
        <f t="shared" si="59"/>
        <v>1275</v>
      </c>
      <c r="W238" s="11">
        <f t="shared" si="60"/>
        <v>1832</v>
      </c>
      <c r="X238" s="11">
        <f t="shared" si="61"/>
        <v>300</v>
      </c>
      <c r="Y238" s="11">
        <f t="shared" si="62"/>
        <v>1371</v>
      </c>
    </row>
    <row r="239" spans="1:25" x14ac:dyDescent="0.25">
      <c r="A239" s="1">
        <v>2019</v>
      </c>
      <c r="B239" s="1">
        <v>7</v>
      </c>
      <c r="C239" s="11">
        <f>'[1]Division - Monthly'!$I659</f>
        <v>1094422</v>
      </c>
      <c r="D239" s="11">
        <f>'[1]Division - Monthly'!$R659</f>
        <v>782172</v>
      </c>
      <c r="E239" s="11">
        <f>'[1]Division - Monthly'!$AA659</f>
        <v>1141978</v>
      </c>
      <c r="F239" s="11">
        <f>'[1]Division - Monthly'!$AJ659</f>
        <v>949058</v>
      </c>
      <c r="G239" s="11">
        <f>'[1]Division - Monthly'!$AS659</f>
        <v>1096920</v>
      </c>
      <c r="I239" s="11">
        <f t="shared" si="53"/>
        <v>1094422</v>
      </c>
      <c r="J239" s="11">
        <f t="shared" si="54"/>
        <v>782172</v>
      </c>
      <c r="K239" s="11">
        <f t="shared" si="55"/>
        <v>1141978</v>
      </c>
      <c r="L239" s="11">
        <f t="shared" si="56"/>
        <v>949058</v>
      </c>
      <c r="M239" s="11">
        <f t="shared" si="57"/>
        <v>1096920</v>
      </c>
      <c r="O239" s="5">
        <f t="shared" si="51"/>
        <v>4.474041433663567E-2</v>
      </c>
      <c r="P239" s="5">
        <f t="shared" si="52"/>
        <v>1.8324508493067881E-2</v>
      </c>
      <c r="Q239" s="5">
        <f t="shared" si="48"/>
        <v>1.3219126609581133E-2</v>
      </c>
      <c r="R239" s="5">
        <f t="shared" si="49"/>
        <v>6.3494756486792703E-3</v>
      </c>
      <c r="S239" s="5">
        <f t="shared" si="50"/>
        <v>1.8776765737626766E-2</v>
      </c>
      <c r="U239" s="11">
        <f t="shared" si="58"/>
        <v>974</v>
      </c>
      <c r="V239" s="11">
        <f t="shared" si="59"/>
        <v>870</v>
      </c>
      <c r="W239" s="11">
        <f t="shared" si="60"/>
        <v>1274</v>
      </c>
      <c r="X239" s="11">
        <f t="shared" si="61"/>
        <v>516</v>
      </c>
      <c r="Y239" s="11">
        <f t="shared" si="62"/>
        <v>2056</v>
      </c>
    </row>
    <row r="240" spans="1:25" x14ac:dyDescent="0.25">
      <c r="A240" s="1">
        <v>2019</v>
      </c>
      <c r="B240" s="1">
        <v>8</v>
      </c>
      <c r="C240" s="11">
        <f>'[1]Division - Monthly'!$I660</f>
        <v>1095374</v>
      </c>
      <c r="D240" s="11">
        <f>'[1]Division - Monthly'!$R660</f>
        <v>783366</v>
      </c>
      <c r="E240" s="11">
        <f>'[1]Division - Monthly'!$AA660</f>
        <v>1143733</v>
      </c>
      <c r="F240" s="11">
        <f>'[1]Division - Monthly'!$AJ660</f>
        <v>949541</v>
      </c>
      <c r="G240" s="11">
        <f>'[1]Division - Monthly'!$AS660</f>
        <v>1098880</v>
      </c>
      <c r="I240" s="11">
        <f t="shared" si="53"/>
        <v>1095374</v>
      </c>
      <c r="J240" s="11">
        <f t="shared" si="54"/>
        <v>783366</v>
      </c>
      <c r="K240" s="11">
        <f t="shared" si="55"/>
        <v>1143733</v>
      </c>
      <c r="L240" s="11">
        <f t="shared" si="56"/>
        <v>949541</v>
      </c>
      <c r="M240" s="11">
        <f t="shared" si="57"/>
        <v>1098880</v>
      </c>
      <c r="O240" s="5">
        <f t="shared" si="51"/>
        <v>4.4526452301941521E-2</v>
      </c>
      <c r="P240" s="5">
        <f t="shared" si="52"/>
        <v>1.8188860525207629E-2</v>
      </c>
      <c r="Q240" s="5">
        <f t="shared" si="48"/>
        <v>1.3511920849634595E-2</v>
      </c>
      <c r="R240" s="5">
        <f t="shared" si="49"/>
        <v>6.350491601390118E-3</v>
      </c>
      <c r="S240" s="5">
        <f t="shared" si="50"/>
        <v>1.9158374473555062E-2</v>
      </c>
      <c r="U240" s="11">
        <f t="shared" si="58"/>
        <v>952</v>
      </c>
      <c r="V240" s="11">
        <f t="shared" si="59"/>
        <v>1194</v>
      </c>
      <c r="W240" s="11">
        <f t="shared" si="60"/>
        <v>1755</v>
      </c>
      <c r="X240" s="11">
        <f t="shared" si="61"/>
        <v>483</v>
      </c>
      <c r="Y240" s="11">
        <f t="shared" si="62"/>
        <v>1960</v>
      </c>
    </row>
    <row r="241" spans="1:25" x14ac:dyDescent="0.25">
      <c r="A241" s="1">
        <v>2019</v>
      </c>
      <c r="B241" s="1">
        <v>9</v>
      </c>
      <c r="C241" s="11">
        <f>'[1]Division - Monthly'!$I661</f>
        <v>1096199</v>
      </c>
      <c r="D241" s="11">
        <f>'[1]Division - Monthly'!$R661</f>
        <v>783725</v>
      </c>
      <c r="E241" s="11">
        <f>'[1]Division - Monthly'!$AA661</f>
        <v>1144887</v>
      </c>
      <c r="F241" s="11">
        <f>'[1]Division - Monthly'!$AJ661</f>
        <v>950092</v>
      </c>
      <c r="G241" s="11">
        <f>'[1]Division - Monthly'!$AS661</f>
        <v>1100178</v>
      </c>
      <c r="I241" s="11">
        <f t="shared" si="53"/>
        <v>1096199</v>
      </c>
      <c r="J241" s="11">
        <f t="shared" si="54"/>
        <v>783725</v>
      </c>
      <c r="K241" s="11">
        <f t="shared" si="55"/>
        <v>1144887</v>
      </c>
      <c r="L241" s="11">
        <f t="shared" si="56"/>
        <v>950092</v>
      </c>
      <c r="M241" s="11">
        <f t="shared" si="57"/>
        <v>1100178</v>
      </c>
      <c r="O241" s="5">
        <f t="shared" si="51"/>
        <v>4.442178977205069E-2</v>
      </c>
      <c r="P241" s="5">
        <f t="shared" si="52"/>
        <v>1.7174740295810897E-2</v>
      </c>
      <c r="Q241" s="5">
        <f t="shared" si="48"/>
        <v>1.4401492779317904E-2</v>
      </c>
      <c r="R241" s="5">
        <f t="shared" si="49"/>
        <v>6.8843021801703319E-3</v>
      </c>
      <c r="S241" s="5">
        <f t="shared" si="50"/>
        <v>1.9375187048246589E-2</v>
      </c>
      <c r="U241" s="11">
        <f t="shared" si="58"/>
        <v>825</v>
      </c>
      <c r="V241" s="11">
        <f t="shared" si="59"/>
        <v>359</v>
      </c>
      <c r="W241" s="11">
        <f t="shared" si="60"/>
        <v>1154</v>
      </c>
      <c r="X241" s="11">
        <f t="shared" si="61"/>
        <v>551</v>
      </c>
      <c r="Y241" s="11">
        <f t="shared" si="62"/>
        <v>1298</v>
      </c>
    </row>
    <row r="242" spans="1:25" x14ac:dyDescent="0.25">
      <c r="A242" s="1">
        <v>2019</v>
      </c>
      <c r="B242" s="1">
        <v>10</v>
      </c>
      <c r="C242" s="11">
        <f>'[1]Division - Monthly'!$I662</f>
        <v>1097677</v>
      </c>
      <c r="D242" s="11">
        <f>'[1]Division - Monthly'!$R662</f>
        <v>784709</v>
      </c>
      <c r="E242" s="11">
        <f>'[1]Division - Monthly'!$AA662</f>
        <v>1145977</v>
      </c>
      <c r="F242" s="11">
        <f>'[1]Division - Monthly'!$AJ662</f>
        <v>950716</v>
      </c>
      <c r="G242" s="11">
        <f>'[1]Division - Monthly'!$AS662</f>
        <v>1102630</v>
      </c>
      <c r="I242" s="11">
        <f t="shared" si="53"/>
        <v>1097677</v>
      </c>
      <c r="J242" s="11">
        <f t="shared" si="54"/>
        <v>784709</v>
      </c>
      <c r="K242" s="11">
        <f t="shared" si="55"/>
        <v>1145977</v>
      </c>
      <c r="L242" s="11">
        <f t="shared" si="56"/>
        <v>950716</v>
      </c>
      <c r="M242" s="11">
        <f t="shared" si="57"/>
        <v>1102630</v>
      </c>
      <c r="O242" s="5">
        <f t="shared" si="51"/>
        <v>4.5074233529524887E-2</v>
      </c>
      <c r="P242" s="5">
        <f t="shared" si="52"/>
        <v>1.7192389357129301E-2</v>
      </c>
      <c r="Q242" s="5">
        <f t="shared" si="48"/>
        <v>1.4033047876416349E-2</v>
      </c>
      <c r="R242" s="5">
        <f t="shared" si="49"/>
        <v>6.9480043552125892E-3</v>
      </c>
      <c r="S242" s="5">
        <f t="shared" si="50"/>
        <v>1.9677218888946468E-2</v>
      </c>
      <c r="U242" s="11">
        <f t="shared" si="58"/>
        <v>1478</v>
      </c>
      <c r="V242" s="11">
        <f t="shared" si="59"/>
        <v>984</v>
      </c>
      <c r="W242" s="11">
        <f t="shared" si="60"/>
        <v>1090</v>
      </c>
      <c r="X242" s="11">
        <f t="shared" si="61"/>
        <v>624</v>
      </c>
      <c r="Y242" s="11">
        <f t="shared" si="62"/>
        <v>2452</v>
      </c>
    </row>
    <row r="243" spans="1:25" x14ac:dyDescent="0.25">
      <c r="A243" s="1">
        <v>2019</v>
      </c>
      <c r="B243" s="1">
        <v>11</v>
      </c>
      <c r="C243" s="11">
        <f>'[1]Division - Monthly'!$I663</f>
        <v>1098717</v>
      </c>
      <c r="D243" s="11">
        <f>'[1]Division - Monthly'!$R663</f>
        <v>785786</v>
      </c>
      <c r="E243" s="11">
        <f>'[1]Division - Monthly'!$AA663</f>
        <v>1146582</v>
      </c>
      <c r="F243" s="11">
        <f>'[1]Division - Monthly'!$AJ663</f>
        <v>951466</v>
      </c>
      <c r="G243" s="11">
        <f>'[1]Division - Monthly'!$AS663</f>
        <v>1104520</v>
      </c>
      <c r="I243" s="11">
        <f t="shared" si="53"/>
        <v>1098717</v>
      </c>
      <c r="J243" s="11">
        <f t="shared" si="54"/>
        <v>785786</v>
      </c>
      <c r="K243" s="11">
        <f t="shared" si="55"/>
        <v>1146582</v>
      </c>
      <c r="L243" s="11">
        <f t="shared" si="56"/>
        <v>951466</v>
      </c>
      <c r="M243" s="11">
        <f t="shared" si="57"/>
        <v>1104520</v>
      </c>
      <c r="O243" s="5">
        <f t="shared" si="51"/>
        <v>4.5193676994774501E-2</v>
      </c>
      <c r="P243" s="5">
        <f t="shared" si="52"/>
        <v>1.7301423315234432E-2</v>
      </c>
      <c r="Q243" s="5">
        <f t="shared" si="48"/>
        <v>1.360690953774335E-2</v>
      </c>
      <c r="R243" s="5">
        <f t="shared" si="49"/>
        <v>7.268685157738819E-3</v>
      </c>
      <c r="S243" s="5">
        <f t="shared" si="50"/>
        <v>1.8999451992110172E-2</v>
      </c>
      <c r="U243" s="11">
        <f t="shared" si="58"/>
        <v>1040</v>
      </c>
      <c r="V243" s="11">
        <f t="shared" si="59"/>
        <v>1077</v>
      </c>
      <c r="W243" s="11">
        <f t="shared" si="60"/>
        <v>605</v>
      </c>
      <c r="X243" s="11">
        <f t="shared" si="61"/>
        <v>750</v>
      </c>
      <c r="Y243" s="11">
        <f t="shared" si="62"/>
        <v>1890</v>
      </c>
    </row>
    <row r="244" spans="1:25" x14ac:dyDescent="0.25">
      <c r="A244" s="10">
        <v>2019</v>
      </c>
      <c r="B244" s="10">
        <v>12</v>
      </c>
      <c r="C244" s="11">
        <f>'[1]Division - Monthly'!$I664</f>
        <v>1099883</v>
      </c>
      <c r="D244" s="11">
        <f>'[1]Division - Monthly'!$R664</f>
        <v>787124</v>
      </c>
      <c r="E244" s="11">
        <f>'[1]Division - Monthly'!$AA664</f>
        <v>1147992</v>
      </c>
      <c r="F244" s="11">
        <f>'[1]Division - Monthly'!$AJ664</f>
        <v>951640</v>
      </c>
      <c r="G244" s="11">
        <f>'[1]Division - Monthly'!$AS664</f>
        <v>1106548</v>
      </c>
      <c r="H244" s="10"/>
      <c r="I244" s="11">
        <f t="shared" si="53"/>
        <v>1099883</v>
      </c>
      <c r="J244" s="11">
        <f t="shared" si="54"/>
        <v>787124</v>
      </c>
      <c r="K244" s="11">
        <f t="shared" si="55"/>
        <v>1147992</v>
      </c>
      <c r="L244" s="11">
        <f t="shared" si="56"/>
        <v>951640</v>
      </c>
      <c r="M244" s="11">
        <f t="shared" si="57"/>
        <v>1106548</v>
      </c>
      <c r="N244" s="10"/>
      <c r="O244" s="12">
        <f t="shared" si="51"/>
        <v>2.8124053557874618E-2</v>
      </c>
      <c r="P244" s="12">
        <f t="shared" si="52"/>
        <v>1.8113617549668781E-2</v>
      </c>
      <c r="Q244" s="12">
        <f t="shared" si="48"/>
        <v>1.4422036086459755E-2</v>
      </c>
      <c r="R244" s="12">
        <f t="shared" si="49"/>
        <v>7.3867690242648276E-3</v>
      </c>
      <c r="S244" s="12">
        <f t="shared" si="50"/>
        <v>1.9399533851071959E-2</v>
      </c>
      <c r="T244" s="10"/>
      <c r="U244" s="11">
        <f t="shared" si="58"/>
        <v>1166</v>
      </c>
      <c r="V244" s="11">
        <f t="shared" si="59"/>
        <v>1338</v>
      </c>
      <c r="W244" s="11">
        <f t="shared" si="60"/>
        <v>1410</v>
      </c>
      <c r="X244" s="11">
        <f t="shared" si="61"/>
        <v>174</v>
      </c>
      <c r="Y244" s="11">
        <f t="shared" si="62"/>
        <v>2028</v>
      </c>
    </row>
    <row r="245" spans="1:25" x14ac:dyDescent="0.25">
      <c r="A245" s="10">
        <v>2020</v>
      </c>
      <c r="B245" s="10">
        <v>1</v>
      </c>
      <c r="C245" s="11">
        <f>'[1]Division - Monthly'!$I665</f>
        <v>1100872</v>
      </c>
      <c r="D245" s="11">
        <f>'[1]Division - Monthly'!$R665</f>
        <v>788363</v>
      </c>
      <c r="E245" s="11">
        <f>'[1]Division - Monthly'!$AA665</f>
        <v>1149591</v>
      </c>
      <c r="F245" s="11">
        <f>'[1]Division - Monthly'!$AJ665</f>
        <v>952376</v>
      </c>
      <c r="G245" s="11">
        <f>'[1]Division - Monthly'!$AS665</f>
        <v>1108881</v>
      </c>
      <c r="H245" s="25"/>
      <c r="I245" s="11">
        <f t="shared" ref="I245:I257" si="63">C245</f>
        <v>1100872</v>
      </c>
      <c r="J245" s="11">
        <f t="shared" ref="J245:J257" si="64">D245</f>
        <v>788363</v>
      </c>
      <c r="K245" s="11">
        <f t="shared" ref="K245:K257" si="65">E245</f>
        <v>1149591</v>
      </c>
      <c r="L245" s="11">
        <f t="shared" ref="L245:L257" si="66">F245</f>
        <v>952376</v>
      </c>
      <c r="M245" s="11">
        <f t="shared" ref="M245:M257" si="67">G245</f>
        <v>1108881</v>
      </c>
      <c r="N245" s="10"/>
      <c r="O245" s="12">
        <f t="shared" si="51"/>
        <v>1.1209100286680318E-2</v>
      </c>
      <c r="P245" s="12">
        <f t="shared" si="52"/>
        <v>1.8025475075025499E-2</v>
      </c>
      <c r="Q245" s="12">
        <f t="shared" si="48"/>
        <v>1.4578054547235597E-2</v>
      </c>
      <c r="R245" s="12">
        <f t="shared" si="49"/>
        <v>7.4342993268088353E-3</v>
      </c>
      <c r="S245" s="12">
        <f t="shared" si="50"/>
        <v>1.9521940922063052E-2</v>
      </c>
      <c r="T245" s="10"/>
      <c r="U245" s="12">
        <f>I245/I233-1</f>
        <v>1.1209100286680318E-2</v>
      </c>
      <c r="V245" s="12">
        <f t="shared" ref="V245:V286" si="68">J245/J233-1</f>
        <v>1.8025475075025499E-2</v>
      </c>
      <c r="W245" s="12">
        <f t="shared" ref="W245:W286" si="69">K245/K233-1</f>
        <v>1.4578054547235597E-2</v>
      </c>
      <c r="X245" s="12">
        <f t="shared" ref="X245:X286" si="70">L245/L233-1</f>
        <v>7.4342993268088353E-3</v>
      </c>
      <c r="Y245" s="12">
        <f t="shared" ref="Y245:Y286" si="71">M245/M233-1</f>
        <v>1.9521940922063052E-2</v>
      </c>
    </row>
    <row r="246" spans="1:25" x14ac:dyDescent="0.25">
      <c r="A246" s="1">
        <v>2020</v>
      </c>
      <c r="B246" s="1">
        <v>2</v>
      </c>
      <c r="C246" s="11">
        <f>'[1]Division - Monthly'!$I666</f>
        <v>1102253</v>
      </c>
      <c r="D246" s="11">
        <f>'[1]Division - Monthly'!$R666</f>
        <v>790211</v>
      </c>
      <c r="E246" s="11">
        <f>'[1]Division - Monthly'!$AA666</f>
        <v>1151087</v>
      </c>
      <c r="F246" s="11">
        <f>'[1]Division - Monthly'!$AJ666</f>
        <v>953096</v>
      </c>
      <c r="G246" s="11">
        <f>'[1]Division - Monthly'!$AS666</f>
        <v>1111682</v>
      </c>
      <c r="H246" s="28"/>
      <c r="I246" s="11">
        <f t="shared" si="63"/>
        <v>1102253</v>
      </c>
      <c r="J246" s="11">
        <f t="shared" si="64"/>
        <v>790211</v>
      </c>
      <c r="K246" s="11">
        <f t="shared" si="65"/>
        <v>1151087</v>
      </c>
      <c r="L246" s="11">
        <f t="shared" si="66"/>
        <v>953096</v>
      </c>
      <c r="M246" s="11">
        <f t="shared" si="67"/>
        <v>1111682</v>
      </c>
      <c r="O246" s="5">
        <f t="shared" si="51"/>
        <v>1.144542935271331E-2</v>
      </c>
      <c r="P246" s="5">
        <f t="shared" si="52"/>
        <v>1.8682022742771531E-2</v>
      </c>
      <c r="Q246" s="5">
        <f t="shared" si="48"/>
        <v>1.4749337950343611E-2</v>
      </c>
      <c r="R246" s="5">
        <f t="shared" si="49"/>
        <v>7.4595233388898841E-3</v>
      </c>
      <c r="S246" s="5">
        <f t="shared" si="50"/>
        <v>2.0421613424952856E-2</v>
      </c>
      <c r="U246" s="12">
        <f t="shared" ref="U246:U286" si="72">I246/I234-1</f>
        <v>1.144542935271331E-2</v>
      </c>
      <c r="V246" s="12">
        <f t="shared" si="68"/>
        <v>1.8682022742771531E-2</v>
      </c>
      <c r="W246" s="12">
        <f t="shared" si="69"/>
        <v>1.4749337950343611E-2</v>
      </c>
      <c r="X246" s="12">
        <f t="shared" si="70"/>
        <v>7.4595233388898841E-3</v>
      </c>
      <c r="Y246" s="12">
        <f t="shared" si="71"/>
        <v>2.0421613424952856E-2</v>
      </c>
    </row>
    <row r="247" spans="1:25" x14ac:dyDescent="0.25">
      <c r="A247" s="1">
        <v>2020</v>
      </c>
      <c r="B247" s="1">
        <v>3</v>
      </c>
      <c r="C247" s="11">
        <f>'[1]Division - Monthly'!$I667</f>
        <v>1103132</v>
      </c>
      <c r="D247" s="11">
        <f>'[1]Division - Monthly'!$R667</f>
        <v>792173</v>
      </c>
      <c r="E247" s="11">
        <f>'[1]Division - Monthly'!$AA667</f>
        <v>1151830</v>
      </c>
      <c r="F247" s="11">
        <f>'[1]Division - Monthly'!$AJ667</f>
        <v>954327</v>
      </c>
      <c r="G247" s="11">
        <f>'[1]Division - Monthly'!$AS667</f>
        <v>1113381</v>
      </c>
      <c r="H247" s="28"/>
      <c r="I247" s="11">
        <f t="shared" si="63"/>
        <v>1103132</v>
      </c>
      <c r="J247" s="11">
        <f t="shared" si="64"/>
        <v>792173</v>
      </c>
      <c r="K247" s="11">
        <f t="shared" si="65"/>
        <v>1151830</v>
      </c>
      <c r="L247" s="11">
        <f t="shared" si="66"/>
        <v>954327</v>
      </c>
      <c r="M247" s="11">
        <f t="shared" si="67"/>
        <v>1113381</v>
      </c>
      <c r="O247" s="5">
        <f t="shared" si="51"/>
        <v>1.1203490663757698E-2</v>
      </c>
      <c r="P247" s="5">
        <f t="shared" si="52"/>
        <v>1.9441077077108071E-2</v>
      </c>
      <c r="Q247" s="5">
        <f t="shared" si="48"/>
        <v>1.4145544320827153E-2</v>
      </c>
      <c r="R247" s="5">
        <f t="shared" si="49"/>
        <v>7.9765519790868655E-3</v>
      </c>
      <c r="S247" s="5">
        <f t="shared" si="50"/>
        <v>2.0214969028332641E-2</v>
      </c>
      <c r="U247" s="12">
        <f t="shared" si="72"/>
        <v>1.1203490663757698E-2</v>
      </c>
      <c r="V247" s="12">
        <f t="shared" si="68"/>
        <v>1.9441077077108071E-2</v>
      </c>
      <c r="W247" s="12">
        <f t="shared" si="69"/>
        <v>1.4145544320827153E-2</v>
      </c>
      <c r="X247" s="12">
        <f t="shared" si="70"/>
        <v>7.9765519790868655E-3</v>
      </c>
      <c r="Y247" s="12">
        <f t="shared" si="71"/>
        <v>2.0214969028332641E-2</v>
      </c>
    </row>
    <row r="248" spans="1:25" x14ac:dyDescent="0.25">
      <c r="A248" s="1">
        <v>2020</v>
      </c>
      <c r="B248" s="1">
        <v>4</v>
      </c>
      <c r="C248" s="11">
        <f>'[1]Division - Monthly'!$I668</f>
        <v>1103944</v>
      </c>
      <c r="D248" s="11">
        <f>'[1]Division - Monthly'!$R668</f>
        <v>794398</v>
      </c>
      <c r="E248" s="11">
        <f>'[1]Division - Monthly'!$AA668</f>
        <v>1153161</v>
      </c>
      <c r="F248" s="11">
        <f>'[1]Division - Monthly'!$AJ668</f>
        <v>954656</v>
      </c>
      <c r="G248" s="11">
        <f>'[1]Division - Monthly'!$AS668</f>
        <v>1114466</v>
      </c>
      <c r="H248" s="28"/>
      <c r="I248" s="11">
        <f t="shared" si="63"/>
        <v>1103944</v>
      </c>
      <c r="J248" s="11">
        <f t="shared" si="64"/>
        <v>794398</v>
      </c>
      <c r="K248" s="11">
        <f t="shared" si="65"/>
        <v>1153161</v>
      </c>
      <c r="L248" s="11">
        <f t="shared" si="66"/>
        <v>954656</v>
      </c>
      <c r="M248" s="11">
        <f t="shared" si="67"/>
        <v>1114466</v>
      </c>
      <c r="O248" s="5">
        <f t="shared" si="51"/>
        <v>1.1092355699085843E-2</v>
      </c>
      <c r="P248" s="5">
        <f t="shared" si="52"/>
        <v>2.0699278416216105E-2</v>
      </c>
      <c r="Q248" s="5">
        <f t="shared" si="48"/>
        <v>1.424850984334558E-2</v>
      </c>
      <c r="R248" s="5">
        <f t="shared" si="49"/>
        <v>7.2707896999784083E-3</v>
      </c>
      <c r="S248" s="5">
        <f t="shared" si="50"/>
        <v>2.0047356536877059E-2</v>
      </c>
      <c r="U248" s="12">
        <f t="shared" si="72"/>
        <v>1.1092355699085843E-2</v>
      </c>
      <c r="V248" s="12">
        <f t="shared" si="68"/>
        <v>2.0699278416216105E-2</v>
      </c>
      <c r="W248" s="12">
        <f t="shared" si="69"/>
        <v>1.424850984334558E-2</v>
      </c>
      <c r="X248" s="12">
        <f t="shared" si="70"/>
        <v>7.2707896999784083E-3</v>
      </c>
      <c r="Y248" s="12">
        <f t="shared" si="71"/>
        <v>2.0047356536877059E-2</v>
      </c>
    </row>
    <row r="249" spans="1:25" x14ac:dyDescent="0.25">
      <c r="A249" s="1">
        <v>2020</v>
      </c>
      <c r="B249" s="1">
        <v>5</v>
      </c>
      <c r="C249" s="11">
        <f>'[1]Division - Monthly'!$I669</f>
        <v>1105037</v>
      </c>
      <c r="D249" s="11">
        <f>'[1]Division - Monthly'!$R669</f>
        <v>796431</v>
      </c>
      <c r="E249" s="11">
        <f>'[1]Division - Monthly'!$AA669</f>
        <v>1154263</v>
      </c>
      <c r="F249" s="11">
        <f>'[1]Division - Monthly'!$AJ669</f>
        <v>955702</v>
      </c>
      <c r="G249" s="11">
        <f>'[1]Division - Monthly'!$AS669</f>
        <v>1115612</v>
      </c>
      <c r="H249" s="28"/>
      <c r="I249" s="11">
        <f t="shared" si="63"/>
        <v>1105037</v>
      </c>
      <c r="J249" s="11">
        <f t="shared" si="64"/>
        <v>796431</v>
      </c>
      <c r="K249" s="11">
        <f t="shared" si="65"/>
        <v>1154263</v>
      </c>
      <c r="L249" s="11">
        <f t="shared" si="66"/>
        <v>955702</v>
      </c>
      <c r="M249" s="11">
        <f t="shared" si="67"/>
        <v>1115612</v>
      </c>
      <c r="O249" s="5">
        <f t="shared" si="51"/>
        <v>1.1381088447577348E-2</v>
      </c>
      <c r="P249" s="5">
        <f t="shared" si="52"/>
        <v>2.1030041267802169E-2</v>
      </c>
      <c r="Q249" s="5">
        <f t="shared" si="48"/>
        <v>1.3514249186914684E-2</v>
      </c>
      <c r="R249" s="5">
        <f t="shared" si="49"/>
        <v>7.8671900211126911E-3</v>
      </c>
      <c r="S249" s="5">
        <f t="shared" si="50"/>
        <v>2.0227838678436916E-2</v>
      </c>
      <c r="U249" s="12">
        <f t="shared" si="72"/>
        <v>1.1381088447577348E-2</v>
      </c>
      <c r="V249" s="12">
        <f t="shared" si="68"/>
        <v>2.1030041267802169E-2</v>
      </c>
      <c r="W249" s="12">
        <f t="shared" si="69"/>
        <v>1.3514249186914684E-2</v>
      </c>
      <c r="X249" s="12">
        <f t="shared" si="70"/>
        <v>7.8671900211126911E-3</v>
      </c>
      <c r="Y249" s="12">
        <f t="shared" si="71"/>
        <v>2.0227838678436916E-2</v>
      </c>
    </row>
    <row r="250" spans="1:25" x14ac:dyDescent="0.25">
      <c r="A250" s="1">
        <v>2020</v>
      </c>
      <c r="B250" s="1">
        <v>6</v>
      </c>
      <c r="C250" s="11">
        <f>'[1]Division - Monthly'!$I670</f>
        <v>1106395</v>
      </c>
      <c r="D250" s="11">
        <f>'[1]Division - Monthly'!$R670</f>
        <v>798549</v>
      </c>
      <c r="E250" s="11">
        <f>'[1]Division - Monthly'!$AA670</f>
        <v>1156186</v>
      </c>
      <c r="F250" s="11">
        <f>'[1]Division - Monthly'!$AJ670</f>
        <v>956706</v>
      </c>
      <c r="G250" s="11">
        <f>'[1]Division - Monthly'!$AS670</f>
        <v>1117572</v>
      </c>
      <c r="H250" s="28"/>
      <c r="I250" s="11">
        <f t="shared" si="63"/>
        <v>1106395</v>
      </c>
      <c r="J250" s="11">
        <f t="shared" si="64"/>
        <v>798549</v>
      </c>
      <c r="K250" s="11">
        <f t="shared" si="65"/>
        <v>1156186</v>
      </c>
      <c r="L250" s="11">
        <f t="shared" si="66"/>
        <v>956706</v>
      </c>
      <c r="M250" s="11">
        <f t="shared" si="67"/>
        <v>1117572</v>
      </c>
      <c r="O250" s="5">
        <f t="shared" si="51"/>
        <v>1.1840526481369018E-2</v>
      </c>
      <c r="P250" s="5">
        <f t="shared" si="52"/>
        <v>2.2074690708586475E-2</v>
      </c>
      <c r="Q250" s="5">
        <f t="shared" si="48"/>
        <v>1.3572320251353576E-2</v>
      </c>
      <c r="R250" s="5">
        <f t="shared" si="49"/>
        <v>8.6068935271184088E-3</v>
      </c>
      <c r="S250" s="5">
        <f t="shared" si="50"/>
        <v>2.0740475529380742E-2</v>
      </c>
      <c r="U250" s="12">
        <f t="shared" si="72"/>
        <v>1.1840526481369018E-2</v>
      </c>
      <c r="V250" s="12">
        <f t="shared" si="68"/>
        <v>2.2074690708586475E-2</v>
      </c>
      <c r="W250" s="12">
        <f t="shared" si="69"/>
        <v>1.3572320251353576E-2</v>
      </c>
      <c r="X250" s="12">
        <f t="shared" si="70"/>
        <v>8.6068935271184088E-3</v>
      </c>
      <c r="Y250" s="12">
        <f t="shared" si="71"/>
        <v>2.0740475529380742E-2</v>
      </c>
    </row>
    <row r="251" spans="1:25" x14ac:dyDescent="0.25">
      <c r="A251" s="1">
        <v>2020</v>
      </c>
      <c r="B251" s="1">
        <v>7</v>
      </c>
      <c r="C251" s="11">
        <f>'[1]Division - Monthly'!$I671</f>
        <v>1107759</v>
      </c>
      <c r="D251" s="11">
        <f>'[1]Division - Monthly'!$R671</f>
        <v>800238</v>
      </c>
      <c r="E251" s="11">
        <f>'[1]Division - Monthly'!$AA671</f>
        <v>1157928</v>
      </c>
      <c r="F251" s="11">
        <f>'[1]Division - Monthly'!$AJ671</f>
        <v>957160</v>
      </c>
      <c r="G251" s="11">
        <f>'[1]Division - Monthly'!$AS671</f>
        <v>1119273</v>
      </c>
      <c r="H251" s="28"/>
      <c r="I251" s="11">
        <f t="shared" si="63"/>
        <v>1107759</v>
      </c>
      <c r="J251" s="11">
        <f t="shared" si="64"/>
        <v>800238</v>
      </c>
      <c r="K251" s="11">
        <f t="shared" si="65"/>
        <v>1157928</v>
      </c>
      <c r="L251" s="11">
        <f t="shared" si="66"/>
        <v>957160</v>
      </c>
      <c r="M251" s="11">
        <f t="shared" si="67"/>
        <v>1119273</v>
      </c>
      <c r="O251" s="5">
        <f t="shared" si="51"/>
        <v>1.218634128334406E-2</v>
      </c>
      <c r="P251" s="5">
        <f t="shared" si="52"/>
        <v>2.3097221582976557E-2</v>
      </c>
      <c r="Q251" s="5">
        <f t="shared" si="48"/>
        <v>1.3966994110219177E-2</v>
      </c>
      <c r="R251" s="5">
        <f t="shared" si="49"/>
        <v>8.5368860491139564E-3</v>
      </c>
      <c r="S251" s="5">
        <f t="shared" si="50"/>
        <v>2.037796739962805E-2</v>
      </c>
      <c r="U251" s="12">
        <f t="shared" si="72"/>
        <v>1.218634128334406E-2</v>
      </c>
      <c r="V251" s="12">
        <f t="shared" si="68"/>
        <v>2.3097221582976557E-2</v>
      </c>
      <c r="W251" s="12">
        <f t="shared" si="69"/>
        <v>1.3966994110219177E-2</v>
      </c>
      <c r="X251" s="12">
        <f t="shared" si="70"/>
        <v>8.5368860491139564E-3</v>
      </c>
      <c r="Y251" s="12">
        <f t="shared" si="71"/>
        <v>2.037796739962805E-2</v>
      </c>
    </row>
    <row r="252" spans="1:25" x14ac:dyDescent="0.25">
      <c r="A252" s="1">
        <v>2020</v>
      </c>
      <c r="B252" s="1">
        <v>8</v>
      </c>
      <c r="C252" s="11">
        <f>'[1]Division - Monthly'!$I672</f>
        <v>1109295</v>
      </c>
      <c r="D252" s="11">
        <f>'[1]Division - Monthly'!$R672</f>
        <v>802026</v>
      </c>
      <c r="E252" s="11">
        <f>'[1]Division - Monthly'!$AA672</f>
        <v>1159312</v>
      </c>
      <c r="F252" s="11">
        <f>'[1]Division - Monthly'!$AJ672</f>
        <v>957861</v>
      </c>
      <c r="G252" s="11">
        <f>'[1]Division - Monthly'!$AS672</f>
        <v>1121670</v>
      </c>
      <c r="H252" s="28"/>
      <c r="I252" s="11">
        <f t="shared" si="63"/>
        <v>1109295</v>
      </c>
      <c r="J252" s="11">
        <f t="shared" si="64"/>
        <v>802026</v>
      </c>
      <c r="K252" s="11">
        <f t="shared" si="65"/>
        <v>1159312</v>
      </c>
      <c r="L252" s="11">
        <f t="shared" si="66"/>
        <v>957861</v>
      </c>
      <c r="M252" s="11">
        <f t="shared" si="67"/>
        <v>1121670</v>
      </c>
      <c r="O252" s="5">
        <f t="shared" si="51"/>
        <v>1.2708901251992533E-2</v>
      </c>
      <c r="P252" s="5">
        <f t="shared" si="52"/>
        <v>2.3820283239252227E-2</v>
      </c>
      <c r="Q252" s="5">
        <f t="shared" si="48"/>
        <v>1.3621186063530466E-2</v>
      </c>
      <c r="R252" s="5">
        <f t="shared" si="49"/>
        <v>8.7621282282703827E-3</v>
      </c>
      <c r="S252" s="5">
        <f t="shared" si="50"/>
        <v>2.0739298194525357E-2</v>
      </c>
      <c r="U252" s="12">
        <f t="shared" si="72"/>
        <v>1.2708901251992533E-2</v>
      </c>
      <c r="V252" s="12">
        <f t="shared" si="68"/>
        <v>2.3820283239252227E-2</v>
      </c>
      <c r="W252" s="12">
        <f t="shared" si="69"/>
        <v>1.3621186063530466E-2</v>
      </c>
      <c r="X252" s="12">
        <f t="shared" si="70"/>
        <v>8.7621282282703827E-3</v>
      </c>
      <c r="Y252" s="12">
        <f t="shared" si="71"/>
        <v>2.0739298194525357E-2</v>
      </c>
    </row>
    <row r="253" spans="1:25" x14ac:dyDescent="0.25">
      <c r="A253" s="1">
        <v>2020</v>
      </c>
      <c r="B253" s="1">
        <v>9</v>
      </c>
      <c r="C253" s="11">
        <f>'[1]Division - Monthly'!$I673</f>
        <v>1110235</v>
      </c>
      <c r="D253" s="11">
        <f>'[1]Division - Monthly'!$R673</f>
        <v>803200</v>
      </c>
      <c r="E253" s="11">
        <f>'[1]Division - Monthly'!$AA673</f>
        <v>1160249</v>
      </c>
      <c r="F253" s="11">
        <f>'[1]Division - Monthly'!$AJ673</f>
        <v>958889</v>
      </c>
      <c r="G253" s="11">
        <f>'[1]Division - Monthly'!$AS673</f>
        <v>1122997</v>
      </c>
      <c r="H253" s="28"/>
      <c r="I253" s="11">
        <f t="shared" si="63"/>
        <v>1110235</v>
      </c>
      <c r="J253" s="11">
        <f t="shared" si="64"/>
        <v>803200</v>
      </c>
      <c r="K253" s="11">
        <f t="shared" si="65"/>
        <v>1160249</v>
      </c>
      <c r="L253" s="11">
        <f t="shared" si="66"/>
        <v>958889</v>
      </c>
      <c r="M253" s="11">
        <f t="shared" si="67"/>
        <v>1122997</v>
      </c>
      <c r="O253" s="5">
        <f t="shared" si="51"/>
        <v>1.2804244484806215E-2</v>
      </c>
      <c r="P253" s="5">
        <f t="shared" si="52"/>
        <v>2.4849277488915078E-2</v>
      </c>
      <c r="Q253" s="5">
        <f t="shared" si="48"/>
        <v>1.341791810021431E-2</v>
      </c>
      <c r="R253" s="5">
        <f t="shared" si="49"/>
        <v>9.2591033289408653E-3</v>
      </c>
      <c r="S253" s="5">
        <f t="shared" si="50"/>
        <v>2.0741189153028028E-2</v>
      </c>
      <c r="U253" s="12">
        <f t="shared" si="72"/>
        <v>1.2804244484806215E-2</v>
      </c>
      <c r="V253" s="12">
        <f t="shared" si="68"/>
        <v>2.4849277488915078E-2</v>
      </c>
      <c r="W253" s="12">
        <f t="shared" si="69"/>
        <v>1.341791810021431E-2</v>
      </c>
      <c r="X253" s="12">
        <f t="shared" si="70"/>
        <v>9.2591033289408653E-3</v>
      </c>
      <c r="Y253" s="12">
        <f t="shared" si="71"/>
        <v>2.0741189153028028E-2</v>
      </c>
    </row>
    <row r="254" spans="1:25" x14ac:dyDescent="0.25">
      <c r="A254" s="1">
        <v>2020</v>
      </c>
      <c r="B254" s="1">
        <v>10</v>
      </c>
      <c r="C254" s="11">
        <f>'[1]Division - Monthly'!$I674</f>
        <v>1111010</v>
      </c>
      <c r="D254" s="11">
        <f>'[1]Division - Monthly'!$R674</f>
        <v>804583</v>
      </c>
      <c r="E254" s="11">
        <f>'[1]Division - Monthly'!$AA674</f>
        <v>1160953</v>
      </c>
      <c r="F254" s="11">
        <f>'[1]Division - Monthly'!$AJ674</f>
        <v>959731</v>
      </c>
      <c r="G254" s="11">
        <f>'[1]Division - Monthly'!$AS674</f>
        <v>1125065</v>
      </c>
      <c r="H254" s="28"/>
      <c r="I254" s="11">
        <f t="shared" si="63"/>
        <v>1111010</v>
      </c>
      <c r="J254" s="11">
        <f t="shared" si="64"/>
        <v>804583</v>
      </c>
      <c r="K254" s="11">
        <f t="shared" si="65"/>
        <v>1160953</v>
      </c>
      <c r="L254" s="11">
        <f t="shared" si="66"/>
        <v>959731</v>
      </c>
      <c r="M254" s="11">
        <f t="shared" si="67"/>
        <v>1125065</v>
      </c>
      <c r="O254" s="5">
        <f t="shared" si="51"/>
        <v>1.2146560418046404E-2</v>
      </c>
      <c r="P254" s="5">
        <f t="shared" si="52"/>
        <v>2.5326586033803666E-2</v>
      </c>
      <c r="Q254" s="5">
        <f t="shared" si="48"/>
        <v>1.3068325106001311E-2</v>
      </c>
      <c r="R254" s="5">
        <f t="shared" si="49"/>
        <v>9.4823270040684804E-3</v>
      </c>
      <c r="S254" s="5">
        <f t="shared" si="50"/>
        <v>2.0346807179198789E-2</v>
      </c>
      <c r="U254" s="12">
        <f t="shared" si="72"/>
        <v>1.2146560418046404E-2</v>
      </c>
      <c r="V254" s="12">
        <f t="shared" si="68"/>
        <v>2.5326586033803666E-2</v>
      </c>
      <c r="W254" s="12">
        <f t="shared" si="69"/>
        <v>1.3068325106001311E-2</v>
      </c>
      <c r="X254" s="12">
        <f t="shared" si="70"/>
        <v>9.4823270040684804E-3</v>
      </c>
      <c r="Y254" s="12">
        <f t="shared" si="71"/>
        <v>2.0346807179198789E-2</v>
      </c>
    </row>
    <row r="255" spans="1:25" x14ac:dyDescent="0.25">
      <c r="A255" s="1">
        <v>2020</v>
      </c>
      <c r="B255" s="1">
        <v>11</v>
      </c>
      <c r="C255" s="11">
        <f>'[1]Division - Monthly'!$I675</f>
        <v>1111058</v>
      </c>
      <c r="D255" s="11">
        <f>'[1]Division - Monthly'!$R675</f>
        <v>804708</v>
      </c>
      <c r="E255" s="11">
        <f>'[1]Division - Monthly'!$AA675</f>
        <v>1160297</v>
      </c>
      <c r="F255" s="11">
        <f>'[1]Division - Monthly'!$AJ675</f>
        <v>958831</v>
      </c>
      <c r="G255" s="11">
        <f>'[1]Division - Monthly'!$AS675</f>
        <v>1126684</v>
      </c>
      <c r="H255" s="28"/>
      <c r="I255" s="11">
        <f t="shared" si="63"/>
        <v>1111058</v>
      </c>
      <c r="J255" s="11">
        <f t="shared" si="64"/>
        <v>804708</v>
      </c>
      <c r="K255" s="11">
        <f t="shared" si="65"/>
        <v>1160297</v>
      </c>
      <c r="L255" s="11">
        <f t="shared" si="66"/>
        <v>958831</v>
      </c>
      <c r="M255" s="11">
        <f t="shared" si="67"/>
        <v>1126684</v>
      </c>
      <c r="O255" s="5">
        <f t="shared" si="51"/>
        <v>1.1232191729080299E-2</v>
      </c>
      <c r="P255" s="5">
        <f t="shared" si="52"/>
        <v>2.4080347575548666E-2</v>
      </c>
      <c r="Q255" s="5">
        <f t="shared" si="48"/>
        <v>1.1961639027997961E-2</v>
      </c>
      <c r="R255" s="5">
        <f t="shared" si="49"/>
        <v>7.7406864774989259E-3</v>
      </c>
      <c r="S255" s="5">
        <f t="shared" si="50"/>
        <v>2.0066635280483913E-2</v>
      </c>
      <c r="U255" s="12">
        <f t="shared" si="72"/>
        <v>1.1232191729080299E-2</v>
      </c>
      <c r="V255" s="12">
        <f t="shared" si="68"/>
        <v>2.4080347575548666E-2</v>
      </c>
      <c r="W255" s="12">
        <f t="shared" si="69"/>
        <v>1.1961639027997961E-2</v>
      </c>
      <c r="X255" s="12">
        <f t="shared" si="70"/>
        <v>7.7406864774989259E-3</v>
      </c>
      <c r="Y255" s="12">
        <f t="shared" si="71"/>
        <v>2.0066635280483913E-2</v>
      </c>
    </row>
    <row r="256" spans="1:25" x14ac:dyDescent="0.25">
      <c r="A256" s="1">
        <v>2020</v>
      </c>
      <c r="B256" s="1">
        <v>12</v>
      </c>
      <c r="C256" s="11">
        <f>'[1]Division - Monthly'!$I676</f>
        <v>1112021</v>
      </c>
      <c r="D256" s="11">
        <f>'[1]Division - Monthly'!$R676</f>
        <v>805829</v>
      </c>
      <c r="E256" s="11">
        <f>'[1]Division - Monthly'!$AA676</f>
        <v>1160901</v>
      </c>
      <c r="F256" s="11">
        <f>'[1]Division - Monthly'!$AJ676</f>
        <v>958883</v>
      </c>
      <c r="G256" s="11">
        <f>'[1]Division - Monthly'!$AS676</f>
        <v>1128965</v>
      </c>
      <c r="H256" s="28"/>
      <c r="I256" s="11">
        <f t="shared" si="63"/>
        <v>1112021</v>
      </c>
      <c r="J256" s="11">
        <f t="shared" si="64"/>
        <v>805829</v>
      </c>
      <c r="K256" s="11">
        <f t="shared" si="65"/>
        <v>1160901</v>
      </c>
      <c r="L256" s="11">
        <f t="shared" si="66"/>
        <v>958883</v>
      </c>
      <c r="M256" s="11">
        <f t="shared" si="67"/>
        <v>1128965</v>
      </c>
      <c r="O256" s="5">
        <f t="shared" si="51"/>
        <v>1.1035719253775111E-2</v>
      </c>
      <c r="P256" s="5">
        <f t="shared" si="52"/>
        <v>2.3763727189108685E-2</v>
      </c>
      <c r="Q256" s="5">
        <f t="shared" si="48"/>
        <v>1.1244851880500839E-2</v>
      </c>
      <c r="R256" s="5">
        <f t="shared" si="49"/>
        <v>7.6110714135597668E-3</v>
      </c>
      <c r="S256" s="5">
        <f t="shared" si="50"/>
        <v>2.0258497597935188E-2</v>
      </c>
      <c r="U256" s="12">
        <f t="shared" si="72"/>
        <v>1.1035719253775111E-2</v>
      </c>
      <c r="V256" s="12">
        <f t="shared" si="68"/>
        <v>2.3763727189108685E-2</v>
      </c>
      <c r="W256" s="12">
        <f t="shared" si="69"/>
        <v>1.1244851880500839E-2</v>
      </c>
      <c r="X256" s="12">
        <f t="shared" si="70"/>
        <v>7.6110714135597668E-3</v>
      </c>
      <c r="Y256" s="12">
        <f t="shared" si="71"/>
        <v>2.0258497597935188E-2</v>
      </c>
    </row>
    <row r="257" spans="1:26" x14ac:dyDescent="0.25">
      <c r="A257" s="21">
        <v>2021</v>
      </c>
      <c r="B257" s="21">
        <v>1</v>
      </c>
      <c r="C257" s="22">
        <f>'[1]Division - Monthly'!$I677</f>
        <v>1113071</v>
      </c>
      <c r="D257" s="22">
        <f>'[1]Division - Monthly'!$R677</f>
        <v>807308</v>
      </c>
      <c r="E257" s="22">
        <f>'[1]Division - Monthly'!$AA677</f>
        <v>1161311</v>
      </c>
      <c r="F257" s="22">
        <f>'[1]Division - Monthly'!$AJ677</f>
        <v>959080</v>
      </c>
      <c r="G257" s="22">
        <f>'[1]Division - Monthly'!$AS677</f>
        <v>1130673</v>
      </c>
      <c r="H257" s="28"/>
      <c r="I257" s="22">
        <f t="shared" si="63"/>
        <v>1113071</v>
      </c>
      <c r="J257" s="22">
        <f t="shared" si="64"/>
        <v>807308</v>
      </c>
      <c r="K257" s="22">
        <f t="shared" si="65"/>
        <v>1161311</v>
      </c>
      <c r="L257" s="22">
        <f t="shared" si="66"/>
        <v>959080</v>
      </c>
      <c r="M257" s="22">
        <f t="shared" si="67"/>
        <v>1130673</v>
      </c>
      <c r="O257" s="24">
        <f t="shared" si="51"/>
        <v>1.1081215618164553E-2</v>
      </c>
      <c r="P257" s="24">
        <f t="shared" si="52"/>
        <v>2.4030808142949445E-2</v>
      </c>
      <c r="Q257" s="24">
        <f t="shared" si="48"/>
        <v>1.0194930196913532E-2</v>
      </c>
      <c r="R257" s="24">
        <f t="shared" si="49"/>
        <v>7.0392366040303855E-3</v>
      </c>
      <c r="S257" s="24">
        <f t="shared" si="50"/>
        <v>1.9652244018970366E-2</v>
      </c>
      <c r="U257" s="24">
        <f t="shared" si="72"/>
        <v>1.1081215618164553E-2</v>
      </c>
      <c r="V257" s="24">
        <f t="shared" si="68"/>
        <v>2.4030808142949445E-2</v>
      </c>
      <c r="W257" s="24">
        <f t="shared" si="69"/>
        <v>1.0194930196913532E-2</v>
      </c>
      <c r="X257" s="24">
        <f t="shared" si="70"/>
        <v>7.0392366040303855E-3</v>
      </c>
      <c r="Y257" s="24">
        <f t="shared" si="71"/>
        <v>1.9652244018970366E-2</v>
      </c>
    </row>
    <row r="258" spans="1:26" x14ac:dyDescent="0.25">
      <c r="A258" s="1">
        <v>2021</v>
      </c>
      <c r="B258" s="1">
        <v>2</v>
      </c>
      <c r="C258" s="27">
        <f>[3]YHat!D255</f>
        <v>1113576.41759702</v>
      </c>
      <c r="D258" s="27">
        <f>[4]YHat!D255</f>
        <v>808318.209511669</v>
      </c>
      <c r="E258" s="27">
        <f>[5]YHat!D255</f>
        <v>1162299.74269337</v>
      </c>
      <c r="F258" s="27">
        <f>[6]YHat!D255</f>
        <v>959437.00511013798</v>
      </c>
      <c r="G258" s="27">
        <f>[7]YHat!D255</f>
        <v>1132808.3214211799</v>
      </c>
      <c r="H258" s="28"/>
      <c r="I258" s="6">
        <f>(1+VLOOKUP($A258,Annual!$A$26:$I$35,9,FALSE))*C258</f>
        <v>1111974.7298808161</v>
      </c>
      <c r="J258" s="6">
        <f>(1+VLOOKUP($A258,Annual!$A$26:$I$35,9,FALSE))*D258</f>
        <v>807155.58310678101</v>
      </c>
      <c r="K258" s="6">
        <f>(1+VLOOKUP($A258,Annual!$A$26:$I$35,9,FALSE))*E258</f>
        <v>1160627.9748730382</v>
      </c>
      <c r="L258" s="6">
        <f>(1+VLOOKUP($A258,Annual!$A$26:$I$35,9,FALSE))*F258</f>
        <v>958057.02036793891</v>
      </c>
      <c r="M258" s="6">
        <f>(1+VLOOKUP($A258,Annual!$A$26:$I$35,9,FALSE))*G258</f>
        <v>1131178.9719265585</v>
      </c>
      <c r="O258" s="5">
        <f t="shared" si="51"/>
        <v>1.0272975076520696E-2</v>
      </c>
      <c r="P258" s="5">
        <f t="shared" si="52"/>
        <v>2.2914398194493701E-2</v>
      </c>
      <c r="Q258" s="5">
        <f t="shared" si="48"/>
        <v>9.7410036716338855E-3</v>
      </c>
      <c r="R258" s="5">
        <f t="shared" si="49"/>
        <v>6.6530602480106005E-3</v>
      </c>
      <c r="S258" s="5">
        <f t="shared" si="50"/>
        <v>1.9003925062364813E-2</v>
      </c>
      <c r="U258" s="12">
        <f t="shared" si="72"/>
        <v>8.8198715547302964E-3</v>
      </c>
      <c r="V258" s="12">
        <f t="shared" si="68"/>
        <v>2.1443112164701628E-2</v>
      </c>
      <c r="W258" s="12">
        <f t="shared" si="69"/>
        <v>8.2886652990070697E-3</v>
      </c>
      <c r="X258" s="12">
        <f t="shared" si="70"/>
        <v>5.2051633496930094E-3</v>
      </c>
      <c r="Y258" s="12">
        <f t="shared" si="71"/>
        <v>1.7538263574078394E-2</v>
      </c>
      <c r="Z258" s="10" t="s">
        <v>15</v>
      </c>
    </row>
    <row r="259" spans="1:26" x14ac:dyDescent="0.25">
      <c r="A259" s="1">
        <v>2021</v>
      </c>
      <c r="B259" s="1">
        <v>3</v>
      </c>
      <c r="C259" s="27">
        <f>[3]YHat!D256</f>
        <v>1114081.0186284599</v>
      </c>
      <c r="D259" s="27">
        <f>[4]YHat!D256</f>
        <v>809211.92154197302</v>
      </c>
      <c r="E259" s="27">
        <f>[5]YHat!D256</f>
        <v>1163272.2564582201</v>
      </c>
      <c r="F259" s="27">
        <f>[6]YHat!D256</f>
        <v>960003.18258705002</v>
      </c>
      <c r="G259" s="27">
        <f>[7]YHat!D256</f>
        <v>1134263.8519768899</v>
      </c>
      <c r="H259" s="28"/>
      <c r="I259" s="6">
        <f>(1+VLOOKUP($A259,Annual!$A$26:$I$35,9,FALSE))*C259</f>
        <v>1112478.6051306562</v>
      </c>
      <c r="J259" s="6">
        <f>(1+VLOOKUP($A259,Annual!$A$26:$I$35,9,FALSE))*D259</f>
        <v>808048.00968638924</v>
      </c>
      <c r="K259" s="6">
        <f>(1+VLOOKUP($A259,Annual!$A$26:$I$35,9,FALSE))*E259</f>
        <v>1161599.0898444813</v>
      </c>
      <c r="L259" s="6">
        <f>(1+VLOOKUP($A259,Annual!$A$26:$I$35,9,FALSE))*F259</f>
        <v>958622.38349614921</v>
      </c>
      <c r="M259" s="6">
        <f>(1+VLOOKUP($A259,Annual!$A$26:$I$35,9,FALSE))*G259</f>
        <v>1132632.4089524713</v>
      </c>
      <c r="O259" s="5">
        <f t="shared" si="51"/>
        <v>9.9253929978098121E-3</v>
      </c>
      <c r="P259" s="5">
        <f t="shared" si="52"/>
        <v>2.1509091501443534E-2</v>
      </c>
      <c r="Q259" s="5">
        <f t="shared" si="48"/>
        <v>9.9339802385942644E-3</v>
      </c>
      <c r="R259" s="5">
        <f t="shared" si="49"/>
        <v>5.9478382012141395E-3</v>
      </c>
      <c r="S259" s="5">
        <f t="shared" si="50"/>
        <v>1.8756249636817879E-2</v>
      </c>
      <c r="U259" s="12">
        <f t="shared" si="72"/>
        <v>8.4727894129226211E-3</v>
      </c>
      <c r="V259" s="12">
        <f t="shared" si="68"/>
        <v>2.0039826763079915E-2</v>
      </c>
      <c r="W259" s="12">
        <f t="shared" si="69"/>
        <v>8.4813643024415075E-3</v>
      </c>
      <c r="X259" s="12">
        <f t="shared" si="70"/>
        <v>4.5009556432431541E-3</v>
      </c>
      <c r="Y259" s="12">
        <f t="shared" si="71"/>
        <v>1.7290944386936236E-2</v>
      </c>
    </row>
    <row r="260" spans="1:26" x14ac:dyDescent="0.25">
      <c r="A260" s="1">
        <v>2021</v>
      </c>
      <c r="B260" s="1">
        <v>4</v>
      </c>
      <c r="C260" s="27">
        <f>[3]YHat!D257</f>
        <v>1114584.81165258</v>
      </c>
      <c r="D260" s="27">
        <f>[4]YHat!D257</f>
        <v>810105.54787962802</v>
      </c>
      <c r="E260" s="27">
        <f>[5]YHat!D257</f>
        <v>1164461.25897606</v>
      </c>
      <c r="F260" s="27">
        <f>[6]YHat!D257</f>
        <v>960334.85343737097</v>
      </c>
      <c r="G260" s="27">
        <f>[7]YHat!D257</f>
        <v>1135333.77988596</v>
      </c>
      <c r="H260" s="28"/>
      <c r="I260" s="6">
        <f>(1+VLOOKUP($A260,Annual!$A$26:$I$35,9,FALSE))*C260</f>
        <v>1112981.6735353561</v>
      </c>
      <c r="J260" s="6">
        <f>(1+VLOOKUP($A260,Annual!$A$26:$I$35,9,FALSE))*D260</f>
        <v>808940.3506966026</v>
      </c>
      <c r="K260" s="6">
        <f>(1+VLOOKUP($A260,Annual!$A$26:$I$35,9,FALSE))*E260</f>
        <v>1162786.3821871618</v>
      </c>
      <c r="L260" s="6">
        <f>(1+VLOOKUP($A260,Annual!$A$26:$I$35,9,FALSE))*F260</f>
        <v>958953.57729512616</v>
      </c>
      <c r="M260" s="6">
        <f>(1+VLOOKUP($A260,Annual!$A$26:$I$35,9,FALSE))*G260</f>
        <v>1133700.7979546806</v>
      </c>
      <c r="O260" s="5">
        <f t="shared" si="51"/>
        <v>9.6389052819527699E-3</v>
      </c>
      <c r="P260" s="5">
        <f t="shared" si="52"/>
        <v>1.9772894543576447E-2</v>
      </c>
      <c r="Q260" s="5">
        <f t="shared" si="48"/>
        <v>9.7993766491062395E-3</v>
      </c>
      <c r="R260" s="5">
        <f t="shared" si="49"/>
        <v>5.9485861267001283E-3</v>
      </c>
      <c r="S260" s="5">
        <f t="shared" si="50"/>
        <v>1.8724465246997335E-2</v>
      </c>
      <c r="U260" s="12">
        <f t="shared" si="72"/>
        <v>8.1867137602595896E-3</v>
      </c>
      <c r="V260" s="12">
        <f t="shared" si="68"/>
        <v>1.8306127025247587E-2</v>
      </c>
      <c r="W260" s="12">
        <f t="shared" si="69"/>
        <v>8.3469543170135996E-3</v>
      </c>
      <c r="X260" s="12">
        <f t="shared" si="70"/>
        <v>4.5017024929672189E-3</v>
      </c>
      <c r="Y260" s="12">
        <f t="shared" si="71"/>
        <v>1.7259205713481274E-2</v>
      </c>
    </row>
    <row r="261" spans="1:26" x14ac:dyDescent="0.25">
      <c r="A261" s="1">
        <v>2021</v>
      </c>
      <c r="B261" s="1">
        <v>5</v>
      </c>
      <c r="C261" s="27">
        <f>[3]YHat!D258</f>
        <v>1115087.80513796</v>
      </c>
      <c r="D261" s="27">
        <f>[4]YHat!D258</f>
        <v>810999.08997164096</v>
      </c>
      <c r="E261" s="27">
        <f>[5]YHat!D258</f>
        <v>1165606.1886231699</v>
      </c>
      <c r="F261" s="27">
        <f>[6]YHat!D258</f>
        <v>960882.79571767198</v>
      </c>
      <c r="G261" s="27">
        <f>[7]YHat!D258</f>
        <v>1136452.6118990199</v>
      </c>
      <c r="H261" s="28"/>
      <c r="I261" s="6">
        <f>(1+VLOOKUP($A261,Annual!$A$26:$I$35,9,FALSE))*C261</f>
        <v>1113483.9435513143</v>
      </c>
      <c r="J261" s="6">
        <f>(1+VLOOKUP($A261,Annual!$A$26:$I$35,9,FALSE))*D261</f>
        <v>809832.60758234677</v>
      </c>
      <c r="K261" s="6">
        <f>(1+VLOOKUP($A261,Annual!$A$26:$I$35,9,FALSE))*E261</f>
        <v>1163929.6650503397</v>
      </c>
      <c r="L261" s="6">
        <f>(1+VLOOKUP($A261,Annual!$A$26:$I$35,9,FALSE))*F261</f>
        <v>959500.73145491222</v>
      </c>
      <c r="M261" s="6">
        <f>(1+VLOOKUP($A261,Annual!$A$26:$I$35,9,FALSE))*G261</f>
        <v>1134818.0207207561</v>
      </c>
      <c r="O261" s="5">
        <f t="shared" si="51"/>
        <v>9.095446702653387E-3</v>
      </c>
      <c r="P261" s="5">
        <f t="shared" si="52"/>
        <v>1.8291716384270629E-2</v>
      </c>
      <c r="Q261" s="5">
        <f t="shared" si="48"/>
        <v>9.827213228848164E-3</v>
      </c>
      <c r="R261" s="5">
        <f t="shared" si="49"/>
        <v>5.4209321709821623E-3</v>
      </c>
      <c r="S261" s="5">
        <f t="shared" si="50"/>
        <v>1.868087820767439E-2</v>
      </c>
      <c r="U261" s="12">
        <f t="shared" si="72"/>
        <v>7.6440368524441915E-3</v>
      </c>
      <c r="V261" s="12">
        <f t="shared" si="68"/>
        <v>1.6827079285395508E-2</v>
      </c>
      <c r="W261" s="12">
        <f t="shared" si="69"/>
        <v>8.3747508586342612E-3</v>
      </c>
      <c r="X261" s="12">
        <f t="shared" si="70"/>
        <v>3.97480747650647E-3</v>
      </c>
      <c r="Y261" s="12">
        <f t="shared" si="71"/>
        <v>1.7215681366600677E-2</v>
      </c>
    </row>
    <row r="262" spans="1:26" x14ac:dyDescent="0.25">
      <c r="A262" s="1">
        <v>2021</v>
      </c>
      <c r="B262" s="1">
        <v>6</v>
      </c>
      <c r="C262" s="27">
        <f>[3]YHat!D259</f>
        <v>1115590.00746438</v>
      </c>
      <c r="D262" s="27">
        <f>[4]YHat!D259</f>
        <v>811892.54924058402</v>
      </c>
      <c r="E262" s="27">
        <f>[5]YHat!D259</f>
        <v>1166978.27576272</v>
      </c>
      <c r="F262" s="27">
        <f>[6]YHat!D259</f>
        <v>961423.79785281105</v>
      </c>
      <c r="G262" s="27">
        <f>[7]YHat!D259</f>
        <v>1138112.9352213801</v>
      </c>
      <c r="H262" s="28"/>
      <c r="I262" s="6">
        <f>(1+VLOOKUP($A262,Annual!$A$26:$I$35,9,FALSE))*C262</f>
        <v>1113985.4235462584</v>
      </c>
      <c r="J262" s="6">
        <f>(1+VLOOKUP($A262,Annual!$A$26:$I$35,9,FALSE))*D262</f>
        <v>810724.78176414769</v>
      </c>
      <c r="K262" s="6">
        <f>(1+VLOOKUP($A262,Annual!$A$26:$I$35,9,FALSE))*E262</f>
        <v>1165299.7786790626</v>
      </c>
      <c r="L262" s="6">
        <f>(1+VLOOKUP($A262,Annual!$A$26:$I$35,9,FALSE))*F262</f>
        <v>960040.95545173902</v>
      </c>
      <c r="M262" s="6">
        <f>(1+VLOOKUP($A262,Annual!$A$26:$I$35,9,FALSE))*G262</f>
        <v>1136475.9559542269</v>
      </c>
      <c r="O262" s="5">
        <f t="shared" si="51"/>
        <v>8.3107818314254178E-3</v>
      </c>
      <c r="P262" s="5">
        <f t="shared" si="52"/>
        <v>1.6709743848635439E-2</v>
      </c>
      <c r="Q262" s="5">
        <f t="shared" si="48"/>
        <v>9.3343767894784602E-3</v>
      </c>
      <c r="R262" s="5">
        <f t="shared" si="49"/>
        <v>4.9312932633547302E-3</v>
      </c>
      <c r="S262" s="5">
        <f t="shared" si="50"/>
        <v>1.8379965873679849E-2</v>
      </c>
      <c r="U262" s="12">
        <f t="shared" si="72"/>
        <v>6.860500586371332E-3</v>
      </c>
      <c r="V262" s="12">
        <f t="shared" si="68"/>
        <v>1.5247382144549348E-2</v>
      </c>
      <c r="W262" s="12">
        <f t="shared" si="69"/>
        <v>7.8826232795263795E-3</v>
      </c>
      <c r="X262" s="12">
        <f t="shared" si="70"/>
        <v>3.4858728300428687E-3</v>
      </c>
      <c r="Y262" s="12">
        <f t="shared" si="71"/>
        <v>1.6915201843126892E-2</v>
      </c>
    </row>
    <row r="263" spans="1:26" x14ac:dyDescent="0.25">
      <c r="A263" s="1">
        <v>2021</v>
      </c>
      <c r="B263" s="1">
        <v>7</v>
      </c>
      <c r="C263" s="27">
        <f>[3]YHat!D260</f>
        <v>1116091.4269238401</v>
      </c>
      <c r="D263" s="27">
        <f>[4]YHat!D260</f>
        <v>812785.92708500905</v>
      </c>
      <c r="E263" s="27">
        <f>[5]YHat!D260</f>
        <v>1168303.1298755701</v>
      </c>
      <c r="F263" s="27">
        <f>[6]YHat!D260</f>
        <v>961810.00435144</v>
      </c>
      <c r="G263" s="27">
        <f>[7]YHat!D260</f>
        <v>1139605.0386371999</v>
      </c>
      <c r="H263" s="28"/>
      <c r="I263" s="6">
        <f>(1+VLOOKUP($A263,Annual!$A$26:$I$35,9,FALSE))*C263</f>
        <v>1114486.1218002618</v>
      </c>
      <c r="J263" s="6">
        <f>(1+VLOOKUP($A263,Annual!$A$26:$I$35,9,FALSE))*D263</f>
        <v>811616.87463854579</v>
      </c>
      <c r="K263" s="6">
        <f>(1+VLOOKUP($A263,Annual!$A$26:$I$35,9,FALSE))*E263</f>
        <v>1166622.7272176524</v>
      </c>
      <c r="L263" s="6">
        <f>(1+VLOOKUP($A263,Annual!$A$26:$I$35,9,FALSE))*F263</f>
        <v>960426.60645889468</v>
      </c>
      <c r="M263" s="6">
        <f>(1+VLOOKUP($A263,Annual!$A$26:$I$35,9,FALSE))*G263</f>
        <v>1137965.9132364949</v>
      </c>
      <c r="O263" s="5">
        <f t="shared" si="51"/>
        <v>7.5218769821234766E-3</v>
      </c>
      <c r="P263" s="5">
        <f t="shared" si="52"/>
        <v>1.5680243983676068E-2</v>
      </c>
      <c r="Q263" s="5">
        <f t="shared" si="48"/>
        <v>8.9600820392718994E-3</v>
      </c>
      <c r="R263" s="5">
        <f t="shared" si="49"/>
        <v>4.8581264902838317E-3</v>
      </c>
      <c r="S263" s="5">
        <f t="shared" si="50"/>
        <v>1.8165397215156531E-2</v>
      </c>
      <c r="U263" s="12">
        <f t="shared" si="72"/>
        <v>6.0727304407022231E-3</v>
      </c>
      <c r="V263" s="12">
        <f t="shared" si="68"/>
        <v>1.4219363037678567E-2</v>
      </c>
      <c r="W263" s="12">
        <f t="shared" si="69"/>
        <v>7.5088668877965059E-3</v>
      </c>
      <c r="X263" s="12">
        <f t="shared" si="70"/>
        <v>3.4128112947622302E-3</v>
      </c>
      <c r="Y263" s="12">
        <f t="shared" si="71"/>
        <v>1.6700941804631109E-2</v>
      </c>
    </row>
    <row r="264" spans="1:26" x14ac:dyDescent="0.25">
      <c r="A264" s="1">
        <v>2021</v>
      </c>
      <c r="B264" s="1">
        <v>8</v>
      </c>
      <c r="C264" s="27">
        <f>[3]YHat!D261</f>
        <v>1116603.79827424</v>
      </c>
      <c r="D264" s="27">
        <f>[4]YHat!D261</f>
        <v>813671.76330608304</v>
      </c>
      <c r="E264" s="27">
        <f>[5]YHat!D261</f>
        <v>1169530.1962642199</v>
      </c>
      <c r="F264" s="27">
        <f>[6]YHat!D261</f>
        <v>962289.93205463304</v>
      </c>
      <c r="G264" s="27">
        <f>[7]YHat!D261</f>
        <v>1141589.3807633</v>
      </c>
      <c r="H264" s="28"/>
      <c r="I264" s="6">
        <f>(1+VLOOKUP($A264,Annual!$A$26:$I$35,9,FALSE))*C264</f>
        <v>1114997.7561927976</v>
      </c>
      <c r="J264" s="6">
        <f>(1+VLOOKUP($A264,Annual!$A$26:$I$35,9,FALSE))*D264</f>
        <v>812501.43673691794</v>
      </c>
      <c r="K264" s="6">
        <f>(1+VLOOKUP($A264,Annual!$A$26:$I$35,9,FALSE))*E264</f>
        <v>1167848.0286828263</v>
      </c>
      <c r="L264" s="6">
        <f>(1+VLOOKUP($A264,Annual!$A$26:$I$35,9,FALSE))*F264</f>
        <v>960905.84386881755</v>
      </c>
      <c r="M264" s="6">
        <f>(1+VLOOKUP($A264,Annual!$A$26:$I$35,9,FALSE))*G264</f>
        <v>1139947.4012285112</v>
      </c>
      <c r="O264" s="5">
        <f t="shared" si="51"/>
        <v>6.5886876567911035E-3</v>
      </c>
      <c r="P264" s="5">
        <f t="shared" si="52"/>
        <v>1.4520431140739865E-2</v>
      </c>
      <c r="Q264" s="5">
        <f t="shared" si="48"/>
        <v>8.8140175071249605E-3</v>
      </c>
      <c r="R264" s="5">
        <f t="shared" si="49"/>
        <v>4.623773234981865E-3</v>
      </c>
      <c r="S264" s="5">
        <f t="shared" si="50"/>
        <v>1.7758681932564802E-2</v>
      </c>
      <c r="U264" s="12">
        <f t="shared" si="72"/>
        <v>5.1408833473489679E-3</v>
      </c>
      <c r="V264" s="12">
        <f t="shared" si="68"/>
        <v>1.3061218385585827E-2</v>
      </c>
      <c r="W264" s="12">
        <f t="shared" si="69"/>
        <v>7.3630124443000433E-3</v>
      </c>
      <c r="X264" s="12">
        <f t="shared" si="70"/>
        <v>3.1787951162198791E-3</v>
      </c>
      <c r="Y264" s="12">
        <f t="shared" si="71"/>
        <v>1.629481151186285E-2</v>
      </c>
    </row>
    <row r="265" spans="1:26" x14ac:dyDescent="0.25">
      <c r="A265" s="1">
        <v>2021</v>
      </c>
      <c r="B265" s="1">
        <v>9</v>
      </c>
      <c r="C265" s="27">
        <f>[3]YHat!D262</f>
        <v>1117115.4030818201</v>
      </c>
      <c r="D265" s="27">
        <f>[4]YHat!D262</f>
        <v>814557.52082929097</v>
      </c>
      <c r="E265" s="27">
        <f>[5]YHat!D262</f>
        <v>1170636.6617410199</v>
      </c>
      <c r="F265" s="27">
        <f>[6]YHat!D262</f>
        <v>962865.81110827101</v>
      </c>
      <c r="G265" s="27">
        <f>[7]YHat!D262</f>
        <v>1142869.3913483</v>
      </c>
      <c r="H265" s="28"/>
      <c r="I265" s="6">
        <f>(1+VLOOKUP($A265,Annual!$A$26:$I$35,9,FALSE))*C265</f>
        <v>1115508.6251450535</v>
      </c>
      <c r="J265" s="6">
        <f>(1+VLOOKUP($A265,Annual!$A$26:$I$35,9,FALSE))*D265</f>
        <v>813385.92025061743</v>
      </c>
      <c r="K265" s="6">
        <f>(1+VLOOKUP($A265,Annual!$A$26:$I$35,9,FALSE))*E265</f>
        <v>1168952.9026997727</v>
      </c>
      <c r="L265" s="6">
        <f>(1+VLOOKUP($A265,Annual!$A$26:$I$35,9,FALSE))*F265</f>
        <v>961480.89461970807</v>
      </c>
      <c r="M265" s="6">
        <f>(1+VLOOKUP($A265,Annual!$A$26:$I$35,9,FALSE))*G265</f>
        <v>1141225.5707389356</v>
      </c>
      <c r="O265" s="5">
        <f t="shared" si="51"/>
        <v>6.1972493047148802E-3</v>
      </c>
      <c r="P265" s="5">
        <f t="shared" si="52"/>
        <v>1.414033967790207E-2</v>
      </c>
      <c r="Q265" s="5">
        <f t="shared" si="48"/>
        <v>8.9529590122636726E-3</v>
      </c>
      <c r="R265" s="5">
        <f t="shared" si="49"/>
        <v>4.1473112198293638E-3</v>
      </c>
      <c r="S265" s="5">
        <f t="shared" si="50"/>
        <v>1.7695854350723961E-2</v>
      </c>
      <c r="U265" s="12">
        <f t="shared" si="72"/>
        <v>4.7500080118654253E-3</v>
      </c>
      <c r="V265" s="12">
        <f t="shared" si="68"/>
        <v>1.2681673618796685E-2</v>
      </c>
      <c r="W265" s="12">
        <f t="shared" si="69"/>
        <v>7.5017541060347082E-3</v>
      </c>
      <c r="X265" s="12">
        <f t="shared" si="70"/>
        <v>2.703018409542679E-3</v>
      </c>
      <c r="Y265" s="12">
        <f t="shared" si="71"/>
        <v>1.6232074296668397E-2</v>
      </c>
    </row>
    <row r="266" spans="1:26" x14ac:dyDescent="0.25">
      <c r="A266" s="1">
        <v>2021</v>
      </c>
      <c r="B266" s="1">
        <v>10</v>
      </c>
      <c r="C266" s="27">
        <f>[3]YHat!D263</f>
        <v>1117626.2493805599</v>
      </c>
      <c r="D266" s="27">
        <f>[4]YHat!D263</f>
        <v>815443.20098352397</v>
      </c>
      <c r="E266" s="27">
        <f>[5]YHat!D263</f>
        <v>1171680.2050851099</v>
      </c>
      <c r="F266" s="27">
        <f>[6]YHat!D263</f>
        <v>963390.19083595602</v>
      </c>
      <c r="G266" s="27">
        <f>[7]YHat!D263</f>
        <v>1144639.9191282601</v>
      </c>
      <c r="H266" s="28"/>
      <c r="I266" s="6">
        <f>(1+VLOOKUP($A266,Annual!$A$26:$I$35,9,FALSE))*C266</f>
        <v>1116018.7366794532</v>
      </c>
      <c r="J266" s="6">
        <f>(1+VLOOKUP($A266,Annual!$A$26:$I$35,9,FALSE))*D266</f>
        <v>814270.32650662388</v>
      </c>
      <c r="K266" s="6">
        <f>(1+VLOOKUP($A266,Annual!$A$26:$I$35,9,FALSE))*E266</f>
        <v>1169994.9450866503</v>
      </c>
      <c r="L266" s="6">
        <f>(1+VLOOKUP($A266,Annual!$A$26:$I$35,9,FALSE))*F266</f>
        <v>962004.52011754841</v>
      </c>
      <c r="M266" s="6">
        <f>(1+VLOOKUP($A266,Annual!$A$26:$I$35,9,FALSE))*G266</f>
        <v>1142993.5519198913</v>
      </c>
      <c r="O266" s="5">
        <f t="shared" si="51"/>
        <v>5.9551663626429274E-3</v>
      </c>
      <c r="P266" s="5">
        <f t="shared" si="52"/>
        <v>1.3497924991609178E-2</v>
      </c>
      <c r="Q266" s="5">
        <f t="shared" si="48"/>
        <v>9.2399994531302543E-3</v>
      </c>
      <c r="R266" s="5">
        <f t="shared" si="49"/>
        <v>3.8127254782391873E-3</v>
      </c>
      <c r="S266" s="5">
        <f t="shared" si="50"/>
        <v>1.7398922842911446E-2</v>
      </c>
      <c r="U266" s="12">
        <f t="shared" si="72"/>
        <v>4.5082732643748624E-3</v>
      </c>
      <c r="V266" s="12">
        <f t="shared" si="68"/>
        <v>1.2040182935289412E-2</v>
      </c>
      <c r="W266" s="12">
        <f t="shared" si="69"/>
        <v>7.7883816887076573E-3</v>
      </c>
      <c r="X266" s="12">
        <f t="shared" si="70"/>
        <v>2.3689139118652225E-3</v>
      </c>
      <c r="Y266" s="12">
        <f t="shared" si="71"/>
        <v>1.5935569873644084E-2</v>
      </c>
    </row>
    <row r="267" spans="1:26" x14ac:dyDescent="0.25">
      <c r="A267" s="1">
        <v>2021</v>
      </c>
      <c r="B267" s="1">
        <v>11</v>
      </c>
      <c r="C267" s="27">
        <f>[3]YHat!D264</f>
        <v>1118136.34512025</v>
      </c>
      <c r="D267" s="27">
        <f>[4]YHat!D264</f>
        <v>816328.80507523404</v>
      </c>
      <c r="E267" s="27">
        <f>[5]YHat!D264</f>
        <v>1172356.4468214801</v>
      </c>
      <c r="F267" s="27">
        <f>[6]YHat!D264</f>
        <v>963416.19056778296</v>
      </c>
      <c r="G267" s="27">
        <f>[7]YHat!D264</f>
        <v>1146115.6710457299</v>
      </c>
      <c r="H267" s="28"/>
      <c r="I267" s="6">
        <f>(1+VLOOKUP($A267,Annual!$A$26:$I$35,9,FALSE))*C267</f>
        <v>1116528.0987343532</v>
      </c>
      <c r="J267" s="6">
        <f>(1+VLOOKUP($A267,Annual!$A$26:$I$35,9,FALSE))*D267</f>
        <v>815154.6568095102</v>
      </c>
      <c r="K267" s="6">
        <f>(1+VLOOKUP($A267,Annual!$A$26:$I$35,9,FALSE))*E267</f>
        <v>1170670.2141658545</v>
      </c>
      <c r="L267" s="6">
        <f>(1+VLOOKUP($A267,Annual!$A$26:$I$35,9,FALSE))*F267</f>
        <v>962030.48245324299</v>
      </c>
      <c r="M267" s="6">
        <f>(1+VLOOKUP($A267,Annual!$A$26:$I$35,9,FALSE))*G267</f>
        <v>1144467.1812226209</v>
      </c>
      <c r="O267" s="5">
        <f t="shared" si="51"/>
        <v>6.3708151331884899E-3</v>
      </c>
      <c r="P267" s="5">
        <f t="shared" si="52"/>
        <v>1.4441020935835214E-2</v>
      </c>
      <c r="Q267" s="5">
        <f t="shared" si="48"/>
        <v>1.0393413773783777E-2</v>
      </c>
      <c r="R267" s="5">
        <f t="shared" si="49"/>
        <v>4.7820633331452367E-3</v>
      </c>
      <c r="S267" s="5">
        <f t="shared" si="50"/>
        <v>1.7246779971784365E-2</v>
      </c>
      <c r="U267" s="12">
        <f t="shared" si="72"/>
        <v>4.9233241958144269E-3</v>
      </c>
      <c r="V267" s="12">
        <f t="shared" si="68"/>
        <v>1.2981922398572099E-2</v>
      </c>
      <c r="W267" s="12">
        <f t="shared" si="69"/>
        <v>8.9401370216888321E-3</v>
      </c>
      <c r="X267" s="12">
        <f t="shared" si="70"/>
        <v>3.3368575413634805E-3</v>
      </c>
      <c r="Y267" s="12">
        <f t="shared" si="71"/>
        <v>1.5783645833810533E-2</v>
      </c>
    </row>
    <row r="268" spans="1:26" x14ac:dyDescent="0.25">
      <c r="A268" s="1">
        <v>2021</v>
      </c>
      <c r="B268" s="1">
        <v>12</v>
      </c>
      <c r="C268" s="27">
        <f>[3]YHat!D265</f>
        <v>1118645.6981673399</v>
      </c>
      <c r="D268" s="27">
        <f>[4]YHat!D265</f>
        <v>817214.33438881498</v>
      </c>
      <c r="E268" s="27">
        <f>[5]YHat!D265</f>
        <v>1173372.9042320901</v>
      </c>
      <c r="F268" s="27">
        <f>[6]YHat!D265</f>
        <v>963717.32445238798</v>
      </c>
      <c r="G268" s="27">
        <f>[7]YHat!D265</f>
        <v>1148029.68780424</v>
      </c>
      <c r="H268" s="28"/>
      <c r="I268" s="6">
        <f>(1+VLOOKUP($A268,Annual!$A$26:$I$35,9,FALSE))*C268</f>
        <v>1117036.7191648881</v>
      </c>
      <c r="J268" s="6">
        <f>(1+VLOOKUP($A268,Annual!$A$26:$I$35,9,FALSE))*D268</f>
        <v>816038.91244182282</v>
      </c>
      <c r="K268" s="6">
        <f>(1+VLOOKUP($A268,Annual!$A$26:$I$35,9,FALSE))*E268</f>
        <v>1171685.2095776983</v>
      </c>
      <c r="L268" s="6">
        <f>(1+VLOOKUP($A268,Annual!$A$26:$I$35,9,FALSE))*F268</f>
        <v>962331.18320866511</v>
      </c>
      <c r="M268" s="6">
        <f>(1+VLOOKUP($A268,Annual!$A$26:$I$35,9,FALSE))*G268</f>
        <v>1146378.4449979658</v>
      </c>
      <c r="O268" s="5">
        <f t="shared" si="51"/>
        <v>5.957349876791751E-3</v>
      </c>
      <c r="P268" s="5">
        <f t="shared" si="52"/>
        <v>1.4128722581112196E-2</v>
      </c>
      <c r="Q268" s="5">
        <f t="shared" si="48"/>
        <v>1.0743297001286178E-2</v>
      </c>
      <c r="R268" s="5">
        <f t="shared" si="49"/>
        <v>5.0416207737420393E-3</v>
      </c>
      <c r="S268" s="5">
        <f t="shared" si="50"/>
        <v>1.6886872316006274E-2</v>
      </c>
      <c r="U268" s="12">
        <f t="shared" si="72"/>
        <v>4.510453637915246E-3</v>
      </c>
      <c r="V268" s="12">
        <f t="shared" si="68"/>
        <v>1.2670073231197732E-2</v>
      </c>
      <c r="W268" s="12">
        <f t="shared" si="69"/>
        <v>9.2895170024818174E-3</v>
      </c>
      <c r="X268" s="12">
        <f t="shared" si="70"/>
        <v>3.596041653324944E-3</v>
      </c>
      <c r="Y268" s="12">
        <f t="shared" si="71"/>
        <v>1.5424255843153434E-2</v>
      </c>
    </row>
    <row r="269" spans="1:26" x14ac:dyDescent="0.25">
      <c r="A269" s="1">
        <v>2022</v>
      </c>
      <c r="B269" s="1">
        <v>1</v>
      </c>
      <c r="C269" s="27">
        <f>[3]YHat!D266</f>
        <v>1119154.3163058399</v>
      </c>
      <c r="D269" s="27">
        <f>[4]YHat!D266</f>
        <v>818099.79018696898</v>
      </c>
      <c r="E269" s="27">
        <f>[5]YHat!D266</f>
        <v>1174336.92305307</v>
      </c>
      <c r="F269" s="27">
        <f>[6]YHat!D266</f>
        <v>964061.81798889802</v>
      </c>
      <c r="G269" s="27">
        <f>[7]YHat!D266</f>
        <v>1149567.0175379501</v>
      </c>
      <c r="H269" s="28"/>
      <c r="I269" s="6">
        <f>(1+VLOOKUP($A269,Annual!$A$26:$I$35,9,FALSE))*C269</f>
        <v>1116838.0134374914</v>
      </c>
      <c r="J269" s="6">
        <f>(1+VLOOKUP($A269,Annual!$A$26:$I$35,9,FALSE))*D269</f>
        <v>816406.57696069975</v>
      </c>
      <c r="K269" s="6">
        <f>(1+VLOOKUP($A269,Annual!$A$26:$I$35,9,FALSE))*E269</f>
        <v>1171906.4092770484</v>
      </c>
      <c r="L269" s="6">
        <f>(1+VLOOKUP($A269,Annual!$A$26:$I$35,9,FALSE))*F269</f>
        <v>962066.5085648644</v>
      </c>
      <c r="M269" s="6">
        <f>(1+VLOOKUP($A269,Annual!$A$26:$I$35,9,FALSE))*G269</f>
        <v>1147187.7697958949</v>
      </c>
      <c r="O269" s="5">
        <f t="shared" si="51"/>
        <v>5.4653443543493108E-3</v>
      </c>
      <c r="P269" s="5">
        <f t="shared" si="52"/>
        <v>1.336762448404949E-2</v>
      </c>
      <c r="Q269" s="5">
        <f t="shared" si="48"/>
        <v>1.121656735626364E-2</v>
      </c>
      <c r="R269" s="5">
        <f t="shared" si="49"/>
        <v>5.1943716779601079E-3</v>
      </c>
      <c r="S269" s="5">
        <f t="shared" si="50"/>
        <v>1.6710417192194349E-2</v>
      </c>
      <c r="U269" s="12">
        <f t="shared" si="72"/>
        <v>3.3843424520909604E-3</v>
      </c>
      <c r="V269" s="12">
        <f t="shared" si="68"/>
        <v>1.1270267309006821E-2</v>
      </c>
      <c r="W269" s="12">
        <f t="shared" si="69"/>
        <v>9.1236622033619152E-3</v>
      </c>
      <c r="X269" s="12">
        <f t="shared" si="70"/>
        <v>3.1139306052303528E-3</v>
      </c>
      <c r="Y269" s="12">
        <f t="shared" si="71"/>
        <v>1.4606141471402267E-2</v>
      </c>
    </row>
    <row r="270" spans="1:26" x14ac:dyDescent="0.25">
      <c r="A270" s="1">
        <v>2022</v>
      </c>
      <c r="B270" s="1">
        <v>2</v>
      </c>
      <c r="C270" s="27">
        <f>[3]YHat!D267</f>
        <v>1119662.2072381801</v>
      </c>
      <c r="D270" s="27">
        <f>[4]YHat!D267</f>
        <v>818985.17371107801</v>
      </c>
      <c r="E270" s="27">
        <f>[5]YHat!D267</f>
        <v>1175457.18052779</v>
      </c>
      <c r="F270" s="27">
        <f>[6]YHat!D267</f>
        <v>964453.93639313802</v>
      </c>
      <c r="G270" s="27">
        <f>[7]YHat!D267</f>
        <v>1151387.6843485599</v>
      </c>
      <c r="H270" s="28"/>
      <c r="I270" s="6">
        <f>(1+VLOOKUP($A270,Annual!$A$26:$I$35,9,FALSE))*C270</f>
        <v>1117344.8531928794</v>
      </c>
      <c r="J270" s="6">
        <f>(1+VLOOKUP($A270,Annual!$A$26:$I$35,9,FALSE))*D270</f>
        <v>817290.12801508885</v>
      </c>
      <c r="K270" s="6">
        <f>(1+VLOOKUP($A270,Annual!$A$26:$I$35,9,FALSE))*E270</f>
        <v>1173024.3481657037</v>
      </c>
      <c r="L270" s="6">
        <f>(1+VLOOKUP($A270,Annual!$A$26:$I$35,9,FALSE))*F270</f>
        <v>962457.81540543411</v>
      </c>
      <c r="M270" s="6">
        <f>(1+VLOOKUP($A270,Annual!$A$26:$I$35,9,FALSE))*G270</f>
        <v>1149004.6683900093</v>
      </c>
      <c r="O270" s="5">
        <f t="shared" si="51"/>
        <v>5.4650848787660689E-3</v>
      </c>
      <c r="P270" s="5">
        <f t="shared" si="52"/>
        <v>1.3196491275203615E-2</v>
      </c>
      <c r="Q270" s="5">
        <f t="shared" si="48"/>
        <v>1.1320176156909945E-2</v>
      </c>
      <c r="R270" s="5">
        <f t="shared" si="49"/>
        <v>5.2290366707548053E-3</v>
      </c>
      <c r="S270" s="5">
        <f t="shared" si="50"/>
        <v>1.6401153289614889E-2</v>
      </c>
      <c r="U270" s="12">
        <f t="shared" si="72"/>
        <v>4.8293573295850045E-3</v>
      </c>
      <c r="V270" s="12">
        <f t="shared" si="68"/>
        <v>1.2555875373245318E-2</v>
      </c>
      <c r="W270" s="12">
        <f t="shared" si="69"/>
        <v>1.0680746596704704E-2</v>
      </c>
      <c r="X270" s="12">
        <f t="shared" si="70"/>
        <v>4.5934583682765151E-3</v>
      </c>
      <c r="Y270" s="12">
        <f t="shared" si="71"/>
        <v>1.5758511169184031E-2</v>
      </c>
    </row>
    <row r="271" spans="1:26" x14ac:dyDescent="0.25">
      <c r="A271" s="1">
        <v>2022</v>
      </c>
      <c r="B271" s="1">
        <v>3</v>
      </c>
      <c r="C271" s="27">
        <f>[3]YHat!D268</f>
        <v>1120169.3785860799</v>
      </c>
      <c r="D271" s="27">
        <f>[4]YHat!D268</f>
        <v>819870.48618156102</v>
      </c>
      <c r="E271" s="27">
        <f>[5]YHat!D268</f>
        <v>1176573.00496111</v>
      </c>
      <c r="F271" s="27">
        <f>[6]YHat!D268</f>
        <v>964907.75658973295</v>
      </c>
      <c r="G271" s="27">
        <f>[7]YHat!D268</f>
        <v>1152761.12936289</v>
      </c>
      <c r="H271" s="28"/>
      <c r="I271" s="6">
        <f>(1+VLOOKUP($A271,Annual!$A$26:$I$35,9,FALSE))*C271</f>
        <v>1117850.9748531438</v>
      </c>
      <c r="J271" s="6">
        <f>(1+VLOOKUP($A271,Annual!$A$26:$I$35,9,FALSE))*D271</f>
        <v>818173.60816291103</v>
      </c>
      <c r="K271" s="6">
        <f>(1+VLOOKUP($A271,Annual!$A$26:$I$35,9,FALSE))*E271</f>
        <v>1174137.863187982</v>
      </c>
      <c r="L271" s="6">
        <f>(1+VLOOKUP($A271,Annual!$A$26:$I$35,9,FALSE))*F271</f>
        <v>962910.69633475575</v>
      </c>
      <c r="M271" s="6">
        <f>(1+VLOOKUP($A271,Annual!$A$26:$I$35,9,FALSE))*G271</f>
        <v>1150375.2707984718</v>
      </c>
      <c r="O271" s="5">
        <f t="shared" si="51"/>
        <v>5.4649166944029659E-3</v>
      </c>
      <c r="P271" s="5">
        <f t="shared" si="52"/>
        <v>1.3171536844486686E-2</v>
      </c>
      <c r="Q271" s="5">
        <f t="shared" si="48"/>
        <v>1.1433908467297416E-2</v>
      </c>
      <c r="R271" s="5">
        <f t="shared" si="49"/>
        <v>5.1089143157483363E-3</v>
      </c>
      <c r="S271" s="5">
        <f t="shared" si="50"/>
        <v>1.6307737704733816E-2</v>
      </c>
      <c r="U271" s="12">
        <f t="shared" si="72"/>
        <v>4.8291892515601731E-3</v>
      </c>
      <c r="V271" s="12">
        <f t="shared" si="68"/>
        <v>1.2530936720519303E-2</v>
      </c>
      <c r="W271" s="12">
        <f t="shared" si="69"/>
        <v>1.0794406997322481E-2</v>
      </c>
      <c r="X271" s="12">
        <f t="shared" si="70"/>
        <v>4.4734119632872105E-3</v>
      </c>
      <c r="Y271" s="12">
        <f t="shared" si="71"/>
        <v>1.5665154648373703E-2</v>
      </c>
    </row>
    <row r="272" spans="1:26" x14ac:dyDescent="0.25">
      <c r="A272" s="1">
        <v>2022</v>
      </c>
      <c r="B272" s="1">
        <v>4</v>
      </c>
      <c r="C272" s="27">
        <f>[3]YHat!D269</f>
        <v>1120675.83789134</v>
      </c>
      <c r="D272" s="27">
        <f>[4]YHat!D269</f>
        <v>820755.72879823204</v>
      </c>
      <c r="E272" s="27">
        <f>[5]YHat!D269</f>
        <v>1177747.2413944199</v>
      </c>
      <c r="F272" s="27">
        <f>[6]YHat!D269</f>
        <v>965295.83807412302</v>
      </c>
      <c r="G272" s="27">
        <f>[7]YHat!D269</f>
        <v>1153881.4398651</v>
      </c>
      <c r="H272" s="28"/>
      <c r="I272" s="6">
        <f>(1+VLOOKUP($A272,Annual!$A$26:$I$35,9,FALSE))*C272</f>
        <v>1118356.3859444764</v>
      </c>
      <c r="J272" s="6">
        <f>(1+VLOOKUP($A272,Annual!$A$26:$I$35,9,FALSE))*D272</f>
        <v>819057.01860149694</v>
      </c>
      <c r="K272" s="6">
        <f>(1+VLOOKUP($A272,Annual!$A$26:$I$35,9,FALSE))*E272</f>
        <v>1175309.6693154986</v>
      </c>
      <c r="L272" s="6">
        <f>(1+VLOOKUP($A272,Annual!$A$26:$I$35,9,FALSE))*F272</f>
        <v>963297.97461064963</v>
      </c>
      <c r="M272" s="6">
        <f>(1+VLOOKUP($A272,Annual!$A$26:$I$35,9,FALSE))*G272</f>
        <v>1151493.2626048666</v>
      </c>
      <c r="O272" s="5">
        <f t="shared" si="51"/>
        <v>5.4648387229760953E-3</v>
      </c>
      <c r="P272" s="5">
        <f t="shared" si="52"/>
        <v>1.3146658415659429E-2</v>
      </c>
      <c r="Q272" s="5">
        <f t="shared" si="48"/>
        <v>1.1409552972198256E-2</v>
      </c>
      <c r="R272" s="5">
        <f t="shared" si="49"/>
        <v>5.1658904381060022E-3</v>
      </c>
      <c r="S272" s="5">
        <f t="shared" si="50"/>
        <v>1.63367463452051E-2</v>
      </c>
      <c r="U272" s="12">
        <f t="shared" si="72"/>
        <v>4.8291113294325339E-3</v>
      </c>
      <c r="V272" s="12">
        <f t="shared" si="68"/>
        <v>1.2506074021629177E-2</v>
      </c>
      <c r="W272" s="12">
        <f t="shared" si="69"/>
        <v>1.0770066901524045E-2</v>
      </c>
      <c r="X272" s="12">
        <f t="shared" si="70"/>
        <v>4.5303520612305359E-3</v>
      </c>
      <c r="Y272" s="12">
        <f t="shared" si="71"/>
        <v>1.5694144947490107E-2</v>
      </c>
    </row>
    <row r="273" spans="1:25" x14ac:dyDescent="0.25">
      <c r="A273" s="1">
        <v>2022</v>
      </c>
      <c r="B273" s="1">
        <v>5</v>
      </c>
      <c r="C273" s="27">
        <f>[3]YHat!D270</f>
        <v>1121181.5926167399</v>
      </c>
      <c r="D273" s="27">
        <f>[4]YHat!D270</f>
        <v>821640.90274064103</v>
      </c>
      <c r="E273" s="27">
        <f>[5]YHat!D270</f>
        <v>1178909.5254408601</v>
      </c>
      <c r="F273" s="27">
        <f>[6]YHat!D270</f>
        <v>965747.581256437</v>
      </c>
      <c r="G273" s="27">
        <f>[7]YHat!D270</f>
        <v>1155035.29296084</v>
      </c>
      <c r="H273" s="28"/>
      <c r="I273" s="6">
        <f>(1+VLOOKUP($A273,Annual!$A$26:$I$35,9,FALSE))*C273</f>
        <v>1118861.0939142106</v>
      </c>
      <c r="J273" s="6">
        <f>(1+VLOOKUP($A273,Annual!$A$26:$I$35,9,FALSE))*D273</f>
        <v>819940.36050795531</v>
      </c>
      <c r="K273" s="6">
        <f>(1+VLOOKUP($A273,Annual!$A$26:$I$35,9,FALSE))*E273</f>
        <v>1176469.547793885</v>
      </c>
      <c r="L273" s="6">
        <f>(1+VLOOKUP($A273,Annual!$A$26:$I$35,9,FALSE))*F273</f>
        <v>963748.7828244667</v>
      </c>
      <c r="M273" s="6">
        <f>(1+VLOOKUP($A273,Annual!$A$26:$I$35,9,FALSE))*G273</f>
        <v>1152644.72758201</v>
      </c>
      <c r="O273" s="5">
        <f t="shared" si="51"/>
        <v>5.4648498985476746E-3</v>
      </c>
      <c r="P273" s="5">
        <f t="shared" si="52"/>
        <v>1.3121855376400315E-2</v>
      </c>
      <c r="Q273" s="5">
        <f t="shared" si="48"/>
        <v>1.1413234544854545E-2</v>
      </c>
      <c r="R273" s="5">
        <f t="shared" si="49"/>
        <v>5.0628292653855933E-3</v>
      </c>
      <c r="S273" s="5">
        <f t="shared" si="50"/>
        <v>1.6351479038592132E-2</v>
      </c>
      <c r="U273" s="12">
        <f t="shared" si="72"/>
        <v>4.8291224979379876E-3</v>
      </c>
      <c r="V273" s="12">
        <f t="shared" si="68"/>
        <v>1.2481286664640434E-2</v>
      </c>
      <c r="W273" s="12">
        <f t="shared" si="69"/>
        <v>1.0773746146424568E-2</v>
      </c>
      <c r="X273" s="12">
        <f t="shared" si="70"/>
        <v>4.4273560512173571E-3</v>
      </c>
      <c r="Y273" s="12">
        <f t="shared" si="71"/>
        <v>1.5708868325805758E-2</v>
      </c>
    </row>
    <row r="274" spans="1:25" x14ac:dyDescent="0.25">
      <c r="A274" s="1">
        <v>2022</v>
      </c>
      <c r="B274" s="1">
        <v>6</v>
      </c>
      <c r="C274" s="27">
        <f>[3]YHat!D271</f>
        <v>1121686.6501468499</v>
      </c>
      <c r="D274" s="27">
        <f>[4]YHat!D271</f>
        <v>822526.00916842103</v>
      </c>
      <c r="E274" s="27">
        <f>[5]YHat!D271</f>
        <v>1180133.1025332799</v>
      </c>
      <c r="F274" s="27">
        <f>[6]YHat!D271</f>
        <v>966198.85408943798</v>
      </c>
      <c r="G274" s="27">
        <f>[7]YHat!D271</f>
        <v>1156547.6908277899</v>
      </c>
      <c r="H274" s="28"/>
      <c r="I274" s="6">
        <f>(1+VLOOKUP($A274,Annual!$A$26:$I$35,9,FALSE))*C274</f>
        <v>1119365.1061316335</v>
      </c>
      <c r="J274" s="6">
        <f>(1+VLOOKUP($A274,Annual!$A$26:$I$35,9,FALSE))*D274</f>
        <v>820823.63503951905</v>
      </c>
      <c r="K274" s="6">
        <f>(1+VLOOKUP($A274,Annual!$A$26:$I$35,9,FALSE))*E274</f>
        <v>1177690.5924606263</v>
      </c>
      <c r="L274" s="6">
        <f>(1+VLOOKUP($A274,Annual!$A$26:$I$35,9,FALSE))*F274</f>
        <v>964199.12166244816</v>
      </c>
      <c r="M274" s="6">
        <f>(1+VLOOKUP($A274,Annual!$A$26:$I$35,9,FALSE))*G274</f>
        <v>1154153.9952537166</v>
      </c>
      <c r="O274" s="5">
        <f t="shared" si="51"/>
        <v>5.4649491674159112E-3</v>
      </c>
      <c r="P274" s="5">
        <f t="shared" si="52"/>
        <v>1.3097127123266716E-2</v>
      </c>
      <c r="Q274" s="5">
        <f t="shared" si="48"/>
        <v>1.1272554977051374E-2</v>
      </c>
      <c r="R274" s="5">
        <f t="shared" si="49"/>
        <v>4.9666507603527421E-3</v>
      </c>
      <c r="S274" s="5">
        <f t="shared" si="50"/>
        <v>1.6197650545834552E-2</v>
      </c>
      <c r="U274" s="12">
        <f t="shared" si="72"/>
        <v>4.8292217040413199E-3</v>
      </c>
      <c r="V274" s="12">
        <f t="shared" si="68"/>
        <v>1.2456574046492142E-2</v>
      </c>
      <c r="W274" s="12">
        <f t="shared" si="69"/>
        <v>1.0633155526391214E-2</v>
      </c>
      <c r="X274" s="12">
        <f t="shared" si="70"/>
        <v>4.3312383571725288E-3</v>
      </c>
      <c r="Y274" s="12">
        <f t="shared" si="71"/>
        <v>1.5555137094516391E-2</v>
      </c>
    </row>
    <row r="275" spans="1:25" x14ac:dyDescent="0.25">
      <c r="A275" s="1">
        <v>2022</v>
      </c>
      <c r="B275" s="1">
        <v>7</v>
      </c>
      <c r="C275" s="27">
        <f>[3]YHat!D272</f>
        <v>1122191.01778883</v>
      </c>
      <c r="D275" s="27">
        <f>[4]YHat!D272</f>
        <v>823411.04922162497</v>
      </c>
      <c r="E275" s="27">
        <f>[5]YHat!D272</f>
        <v>1181343.87383483</v>
      </c>
      <c r="F275" s="27">
        <f>[6]YHat!D272</f>
        <v>966607.16365962196</v>
      </c>
      <c r="G275" s="27">
        <f>[7]YHat!D272</f>
        <v>1157950.30261563</v>
      </c>
      <c r="H275" s="28"/>
      <c r="I275" s="6">
        <f>(1+VLOOKUP($A275,Annual!$A$26:$I$35,9,FALSE))*C275</f>
        <v>1119868.4298887814</v>
      </c>
      <c r="J275" s="6">
        <f>(1+VLOOKUP($A275,Annual!$A$26:$I$35,9,FALSE))*D275</f>
        <v>821706.84333388146</v>
      </c>
      <c r="K275" s="6">
        <f>(1+VLOOKUP($A275,Annual!$A$26:$I$35,9,FALSE))*E275</f>
        <v>1178898.8578405194</v>
      </c>
      <c r="L275" s="6">
        <f>(1+VLOOKUP($A275,Annual!$A$26:$I$35,9,FALSE))*F275</f>
        <v>964606.58615826233</v>
      </c>
      <c r="M275" s="6">
        <f>(1+VLOOKUP($A275,Annual!$A$26:$I$35,9,FALSE))*G275</f>
        <v>1155553.7040695001</v>
      </c>
      <c r="O275" s="5">
        <f t="shared" si="51"/>
        <v>5.4651354878707536E-3</v>
      </c>
      <c r="P275" s="5">
        <f t="shared" si="52"/>
        <v>1.3072473061537915E-2</v>
      </c>
      <c r="Q275" s="5">
        <f t="shared" si="48"/>
        <v>1.1162123618250419E-2</v>
      </c>
      <c r="R275" s="5">
        <f t="shared" si="49"/>
        <v>4.9876371492068028E-3</v>
      </c>
      <c r="S275" s="5">
        <f t="shared" si="50"/>
        <v>1.6097914063602614E-2</v>
      </c>
      <c r="U275" s="12">
        <f t="shared" si="72"/>
        <v>4.8294079066910633E-3</v>
      </c>
      <c r="V275" s="12">
        <f t="shared" si="68"/>
        <v>1.2431935572839503E-2</v>
      </c>
      <c r="W275" s="12">
        <f t="shared" si="69"/>
        <v>1.0522793990260348E-2</v>
      </c>
      <c r="X275" s="12">
        <f t="shared" si="70"/>
        <v>4.3522114769178888E-3</v>
      </c>
      <c r="Y275" s="12">
        <f t="shared" si="71"/>
        <v>1.545546367288253E-2</v>
      </c>
    </row>
    <row r="276" spans="1:25" x14ac:dyDescent="0.25">
      <c r="A276" s="1">
        <v>2022</v>
      </c>
      <c r="B276" s="1">
        <v>8</v>
      </c>
      <c r="C276" s="27">
        <f>[3]YHat!D273</f>
        <v>1122691.9444319501</v>
      </c>
      <c r="D276" s="27">
        <f>[4]YHat!D273</f>
        <v>824295.21153867897</v>
      </c>
      <c r="E276" s="27">
        <f>[5]YHat!D273</f>
        <v>1182520.9762585</v>
      </c>
      <c r="F276" s="27">
        <f>[6]YHat!D273</f>
        <v>967051.68775298703</v>
      </c>
      <c r="G276" s="27">
        <f>[7]YHat!D273</f>
        <v>1159663.2744372101</v>
      </c>
      <c r="H276" s="28"/>
      <c r="I276" s="6">
        <f>(1+VLOOKUP($A276,Annual!$A$26:$I$35,9,FALSE))*C276</f>
        <v>1120368.3197688712</v>
      </c>
      <c r="J276" s="6">
        <f>(1+VLOOKUP($A276,Annual!$A$26:$I$35,9,FALSE))*D276</f>
        <v>822589.17570873606</v>
      </c>
      <c r="K276" s="6">
        <f>(1+VLOOKUP($A276,Annual!$A$26:$I$35,9,FALSE))*E276</f>
        <v>1180073.5240266835</v>
      </c>
      <c r="L276" s="6">
        <f>(1+VLOOKUP($A276,Annual!$A$26:$I$35,9,FALSE))*F276</f>
        <v>965050.19022440899</v>
      </c>
      <c r="M276" s="6">
        <f>(1+VLOOKUP($A276,Annual!$A$26:$I$35,9,FALSE))*G276</f>
        <v>1157263.1305698622</v>
      </c>
      <c r="O276" s="5">
        <f t="shared" si="51"/>
        <v>5.4523781551876205E-3</v>
      </c>
      <c r="P276" s="5">
        <f t="shared" si="52"/>
        <v>1.3056183969603508E-2</v>
      </c>
      <c r="Q276" s="5">
        <f t="shared" si="48"/>
        <v>1.1107690964949901E-2</v>
      </c>
      <c r="R276" s="5">
        <f t="shared" si="49"/>
        <v>4.948358638842798E-3</v>
      </c>
      <c r="S276" s="5">
        <f t="shared" si="50"/>
        <v>1.5832219516465074E-2</v>
      </c>
      <c r="U276" s="12">
        <f t="shared" si="72"/>
        <v>4.8166586401139355E-3</v>
      </c>
      <c r="V276" s="12">
        <f t="shared" si="68"/>
        <v>1.2415656780043971E-2</v>
      </c>
      <c r="W276" s="12">
        <f t="shared" si="69"/>
        <v>1.0468395753209458E-2</v>
      </c>
      <c r="X276" s="12">
        <f t="shared" si="70"/>
        <v>4.3129578012610637E-3</v>
      </c>
      <c r="Y276" s="12">
        <f t="shared" si="71"/>
        <v>1.5189937117002117E-2</v>
      </c>
    </row>
    <row r="277" spans="1:25" x14ac:dyDescent="0.25">
      <c r="A277" s="1">
        <v>2022</v>
      </c>
      <c r="B277" s="1">
        <v>9</v>
      </c>
      <c r="C277" s="27">
        <f>[3]YHat!D274</f>
        <v>1123192.1955723099</v>
      </c>
      <c r="D277" s="27">
        <f>[4]YHat!D274</f>
        <v>825179.30970383203</v>
      </c>
      <c r="E277" s="27">
        <f>[5]YHat!D274</f>
        <v>1183665.4599836799</v>
      </c>
      <c r="F277" s="27">
        <f>[6]YHat!D274</f>
        <v>967525.17866030196</v>
      </c>
      <c r="G277" s="27">
        <f>[7]YHat!D274</f>
        <v>1160912.6511494101</v>
      </c>
      <c r="H277" s="28"/>
      <c r="I277" s="6">
        <f>(1+VLOOKUP($A277,Annual!$A$26:$I$35,9,FALSE))*C277</f>
        <v>1120867.5355442823</v>
      </c>
      <c r="J277" s="6">
        <f>(1+VLOOKUP($A277,Annual!$A$26:$I$35,9,FALSE))*D277</f>
        <v>823471.4440644643</v>
      </c>
      <c r="K277" s="6">
        <f>(1+VLOOKUP($A277,Annual!$A$26:$I$35,9,FALSE))*E277</f>
        <v>1181215.6390249624</v>
      </c>
      <c r="L277" s="6">
        <f>(1+VLOOKUP($A277,Annual!$A$26:$I$35,9,FALSE))*F277</f>
        <v>965522.70115217089</v>
      </c>
      <c r="M277" s="6">
        <f>(1+VLOOKUP($A277,Annual!$A$26:$I$35,9,FALSE))*G277</f>
        <v>1158509.92145916</v>
      </c>
      <c r="O277" s="5">
        <f t="shared" si="51"/>
        <v>5.4397177531753105E-3</v>
      </c>
      <c r="P277" s="5">
        <f t="shared" si="52"/>
        <v>1.3039949423985675E-2</v>
      </c>
      <c r="Q277" s="5">
        <f t="shared" si="48"/>
        <v>1.1129668725121888E-2</v>
      </c>
      <c r="R277" s="5">
        <f t="shared" si="49"/>
        <v>4.8390622018950058E-3</v>
      </c>
      <c r="S277" s="5">
        <f t="shared" si="50"/>
        <v>1.5787683122586271E-2</v>
      </c>
      <c r="U277" s="12">
        <f t="shared" si="72"/>
        <v>4.8040062429208774E-3</v>
      </c>
      <c r="V277" s="12">
        <f t="shared" si="68"/>
        <v>1.2399432499076601E-2</v>
      </c>
      <c r="W277" s="12">
        <f t="shared" si="69"/>
        <v>1.0490359617455924E-2</v>
      </c>
      <c r="X277" s="12">
        <f t="shared" si="70"/>
        <v>4.2037304694042543E-3</v>
      </c>
      <c r="Y277" s="12">
        <f t="shared" si="71"/>
        <v>1.5145428882243683E-2</v>
      </c>
    </row>
    <row r="278" spans="1:25" x14ac:dyDescent="0.25">
      <c r="A278" s="1">
        <v>2022</v>
      </c>
      <c r="B278" s="1">
        <v>10</v>
      </c>
      <c r="C278" s="27">
        <f>[3]YHat!D275</f>
        <v>1123691.77828972</v>
      </c>
      <c r="D278" s="27">
        <f>[4]YHat!D275</f>
        <v>826063.34480035596</v>
      </c>
      <c r="E278" s="27">
        <f>[5]YHat!D275</f>
        <v>1184792.9010987801</v>
      </c>
      <c r="F278" s="27">
        <f>[6]YHat!D275</f>
        <v>967985.26232362597</v>
      </c>
      <c r="G278" s="27">
        <f>[7]YHat!D275</f>
        <v>1162486.8233771301</v>
      </c>
      <c r="H278" s="28"/>
      <c r="I278" s="6">
        <f>(1+VLOOKUP($A278,Annual!$A$26:$I$35,9,FALSE))*C278</f>
        <v>1121366.0842801721</v>
      </c>
      <c r="J278" s="6">
        <f>(1+VLOOKUP($A278,Annual!$A$26:$I$35,9,FALSE))*D278</f>
        <v>824353.64948209585</v>
      </c>
      <c r="K278" s="6">
        <f>(1+VLOOKUP($A278,Annual!$A$26:$I$35,9,FALSE))*E278</f>
        <v>1182340.7466860868</v>
      </c>
      <c r="L278" s="6">
        <f>(1+VLOOKUP($A278,Annual!$A$26:$I$35,9,FALSE))*F278</f>
        <v>965981.83258478506</v>
      </c>
      <c r="M278" s="6">
        <f>(1+VLOOKUP($A278,Annual!$A$26:$I$35,9,FALSE))*G278</f>
        <v>1160080.8356378397</v>
      </c>
      <c r="O278" s="5">
        <f t="shared" si="51"/>
        <v>5.4271532299119407E-3</v>
      </c>
      <c r="P278" s="5">
        <f t="shared" si="52"/>
        <v>1.3023768919800727E-2</v>
      </c>
      <c r="Q278" s="5">
        <f t="shared" si="48"/>
        <v>1.119136088222783E-2</v>
      </c>
      <c r="R278" s="5">
        <f t="shared" si="49"/>
        <v>4.7696888876174182E-3</v>
      </c>
      <c r="S278" s="5">
        <f t="shared" si="50"/>
        <v>1.5591719239061552E-2</v>
      </c>
      <c r="U278" s="12">
        <f t="shared" si="72"/>
        <v>4.7914496638552517E-3</v>
      </c>
      <c r="V278" s="12">
        <f t="shared" si="68"/>
        <v>1.2383262225373448E-2</v>
      </c>
      <c r="W278" s="12">
        <f t="shared" si="69"/>
        <v>1.055201276833051E-2</v>
      </c>
      <c r="X278" s="12">
        <f t="shared" si="70"/>
        <v>4.1344010179398261E-3</v>
      </c>
      <c r="Y278" s="12">
        <f t="shared" si="71"/>
        <v>1.4949588901220778E-2</v>
      </c>
    </row>
    <row r="279" spans="1:25" x14ac:dyDescent="0.25">
      <c r="A279" s="1">
        <v>2022</v>
      </c>
      <c r="B279" s="1">
        <v>11</v>
      </c>
      <c r="C279" s="27">
        <f>[3]YHat!D276</f>
        <v>1124190.6995898001</v>
      </c>
      <c r="D279" s="27">
        <f>[4]YHat!D276</f>
        <v>826947.31789322605</v>
      </c>
      <c r="E279" s="27">
        <f>[5]YHat!D276</f>
        <v>1185821.1022876</v>
      </c>
      <c r="F279" s="27">
        <f>[6]YHat!D276</f>
        <v>968303.58537562296</v>
      </c>
      <c r="G279" s="27">
        <f>[7]YHat!D276</f>
        <v>1163867.5905027799</v>
      </c>
      <c r="H279" s="28"/>
      <c r="I279" s="6">
        <f>(1+VLOOKUP($A279,Annual!$A$26:$I$35,9,FALSE))*C279</f>
        <v>1121863.972967661</v>
      </c>
      <c r="J279" s="6">
        <f>(1+VLOOKUP($A279,Annual!$A$26:$I$35,9,FALSE))*D279</f>
        <v>825235.793024402</v>
      </c>
      <c r="K279" s="6">
        <f>(1+VLOOKUP($A279,Annual!$A$26:$I$35,9,FALSE))*E279</f>
        <v>1183366.8198168471</v>
      </c>
      <c r="L279" s="6">
        <f>(1+VLOOKUP($A279,Annual!$A$26:$I$35,9,FALSE))*F279</f>
        <v>966299.4968066389</v>
      </c>
      <c r="M279" s="6">
        <f>(1+VLOOKUP($A279,Annual!$A$26:$I$35,9,FALSE))*G279</f>
        <v>1161458.7450031189</v>
      </c>
      <c r="O279" s="5">
        <f t="shared" si="51"/>
        <v>5.4146835455017861E-3</v>
      </c>
      <c r="P279" s="5">
        <f t="shared" si="52"/>
        <v>1.3007641959924987E-2</v>
      </c>
      <c r="Q279" s="5">
        <f t="shared" si="48"/>
        <v>1.1485120845819319E-2</v>
      </c>
      <c r="R279" s="5">
        <f t="shared" si="49"/>
        <v>5.072983883486204E-3</v>
      </c>
      <c r="S279" s="5">
        <f t="shared" si="50"/>
        <v>1.5488767761855149E-2</v>
      </c>
      <c r="U279" s="12">
        <f t="shared" si="72"/>
        <v>4.7789878636788075E-3</v>
      </c>
      <c r="V279" s="12">
        <f t="shared" si="68"/>
        <v>1.2367145462125029E-2</v>
      </c>
      <c r="W279" s="12">
        <f t="shared" si="69"/>
        <v>1.084558699568472E-2</v>
      </c>
      <c r="X279" s="12">
        <f t="shared" si="70"/>
        <v>4.4375042488358218E-3</v>
      </c>
      <c r="Y279" s="12">
        <f t="shared" si="71"/>
        <v>1.4846702517363752E-2</v>
      </c>
    </row>
    <row r="280" spans="1:25" x14ac:dyDescent="0.25">
      <c r="A280" s="1">
        <v>2022</v>
      </c>
      <c r="B280" s="1">
        <v>12</v>
      </c>
      <c r="C280" s="27">
        <f>[3]YHat!D277</f>
        <v>1124688.96640473</v>
      </c>
      <c r="D280" s="27">
        <f>[4]YHat!D277</f>
        <v>827831.23002943804</v>
      </c>
      <c r="E280" s="27">
        <f>[5]YHat!D277</f>
        <v>1186941.12776017</v>
      </c>
      <c r="F280" s="27">
        <f>[6]YHat!D277</f>
        <v>968702.22678903304</v>
      </c>
      <c r="G280" s="27">
        <f>[7]YHat!D277</f>
        <v>1165538.62150224</v>
      </c>
      <c r="H280" s="28"/>
      <c r="I280" s="6">
        <f>(1+VLOOKUP($A280,Annual!$A$26:$I$35,9,FALSE))*C280</f>
        <v>1122361.2085245815</v>
      </c>
      <c r="J280" s="6">
        <f>(1+VLOOKUP($A280,Annual!$A$26:$I$35,9,FALSE))*D280</f>
        <v>826117.87573621143</v>
      </c>
      <c r="K280" s="6">
        <f>(1+VLOOKUP($A280,Annual!$A$26:$I$35,9,FALSE))*E280</f>
        <v>1184484.527183525</v>
      </c>
      <c r="L280" s="6">
        <f>(1+VLOOKUP($A280,Annual!$A$26:$I$35,9,FALSE))*F280</f>
        <v>966697.31315576972</v>
      </c>
      <c r="M280" s="6">
        <f>(1+VLOOKUP($A280,Annual!$A$26:$I$35,9,FALSE))*G280</f>
        <v>1163126.3174858752</v>
      </c>
      <c r="O280" s="5">
        <f t="shared" si="51"/>
        <v>5.4023076719382779E-3</v>
      </c>
      <c r="P280" s="5">
        <f t="shared" si="52"/>
        <v>1.2991568054864455E-2</v>
      </c>
      <c r="Q280" s="5">
        <f t="shared" si="48"/>
        <v>1.1563436891326218E-2</v>
      </c>
      <c r="R280" s="5">
        <f t="shared" si="49"/>
        <v>5.1725772798343339E-3</v>
      </c>
      <c r="S280" s="5">
        <f t="shared" si="50"/>
        <v>1.5251290000599216E-2</v>
      </c>
      <c r="U280" s="12">
        <f t="shared" si="72"/>
        <v>4.7666198150353445E-3</v>
      </c>
      <c r="V280" s="12">
        <f t="shared" si="68"/>
        <v>1.2351081720146651E-2</v>
      </c>
      <c r="W280" s="12">
        <f t="shared" si="69"/>
        <v>1.0923853524138938E-2</v>
      </c>
      <c r="X280" s="12">
        <f t="shared" si="70"/>
        <v>4.5370346750552848E-3</v>
      </c>
      <c r="Y280" s="12">
        <f t="shared" si="71"/>
        <v>1.4609374906677575E-2</v>
      </c>
    </row>
    <row r="281" spans="1:25" x14ac:dyDescent="0.25">
      <c r="A281" s="1">
        <v>2023</v>
      </c>
      <c r="B281" s="1">
        <v>1</v>
      </c>
      <c r="C281" s="27">
        <f>[3]YHat!D278</f>
        <v>1125186.5855940301</v>
      </c>
      <c r="D281" s="27">
        <f>[4]YHat!D278</f>
        <v>828715.08223830396</v>
      </c>
      <c r="E281" s="27">
        <f>[5]YHat!D278</f>
        <v>1188046.9416976599</v>
      </c>
      <c r="F281" s="27">
        <f>[6]YHat!D278</f>
        <v>969114.60167260596</v>
      </c>
      <c r="G281" s="27">
        <f>[7]YHat!D278</f>
        <v>1166962.14672492</v>
      </c>
      <c r="H281" s="28"/>
      <c r="I281" s="6">
        <f>(1+VLOOKUP($A281,Annual!$A$26:$I$35,9,FALSE))*C281</f>
        <v>1125145.0296583422</v>
      </c>
      <c r="J281" s="6">
        <f>(1+VLOOKUP($A281,Annual!$A$26:$I$35,9,FALSE))*D281</f>
        <v>828684.47573170147</v>
      </c>
      <c r="K281" s="6">
        <f>(1+VLOOKUP($A281,Annual!$A$26:$I$35,9,FALSE))*E281</f>
        <v>1188003.0641728695</v>
      </c>
      <c r="L281" s="6">
        <f>(1+VLOOKUP($A281,Annual!$A$26:$I$35,9,FALSE))*F281</f>
        <v>969078.80986298353</v>
      </c>
      <c r="M281" s="6">
        <f>(1+VLOOKUP($A281,Annual!$A$26:$I$35,9,FALSE))*G281</f>
        <v>1166919.0479139849</v>
      </c>
      <c r="O281" s="5">
        <f t="shared" si="51"/>
        <v>5.3900245929461299E-3</v>
      </c>
      <c r="P281" s="5">
        <f t="shared" si="52"/>
        <v>1.2975546722618025E-2</v>
      </c>
      <c r="Q281" s="5">
        <f t="shared" si="48"/>
        <v>1.1674689244161929E-2</v>
      </c>
      <c r="R281" s="5">
        <f t="shared" si="49"/>
        <v>5.2411407540735588E-3</v>
      </c>
      <c r="S281" s="5">
        <f t="shared" si="50"/>
        <v>1.5131896550255375E-2</v>
      </c>
      <c r="U281" s="12">
        <f t="shared" si="72"/>
        <v>7.4379776842328216E-3</v>
      </c>
      <c r="V281" s="12">
        <f t="shared" si="68"/>
        <v>1.5038951323383065E-2</v>
      </c>
      <c r="W281" s="12">
        <f t="shared" si="69"/>
        <v>1.3735444032387578E-2</v>
      </c>
      <c r="X281" s="12">
        <f t="shared" si="70"/>
        <v>7.2887905728882263E-3</v>
      </c>
      <c r="Y281" s="12">
        <f t="shared" si="71"/>
        <v>1.7199693579021069E-2</v>
      </c>
    </row>
    <row r="282" spans="1:25" x14ac:dyDescent="0.25">
      <c r="A282" s="1">
        <v>2023</v>
      </c>
      <c r="B282" s="1">
        <v>2</v>
      </c>
      <c r="C282" s="27">
        <f>[3]YHat!D279</f>
        <v>1125683.56394534</v>
      </c>
      <c r="D282" s="27">
        <f>[4]YHat!D279</f>
        <v>829598.875531759</v>
      </c>
      <c r="E282" s="27">
        <f>[5]YHat!D279</f>
        <v>1189194.8971458301</v>
      </c>
      <c r="F282" s="27">
        <f>[6]YHat!D279</f>
        <v>969541.90377138101</v>
      </c>
      <c r="G282" s="27">
        <f>[7]YHat!D279</f>
        <v>1168573.6565455501</v>
      </c>
      <c r="H282" s="28"/>
      <c r="I282" s="6">
        <f>(1+VLOOKUP($A282,Annual!$A$26:$I$35,9,FALSE))*C282</f>
        <v>1125641.9896550071</v>
      </c>
      <c r="J282" s="6">
        <f>(1+VLOOKUP($A282,Annual!$A$26:$I$35,9,FALSE))*D282</f>
        <v>829568.23638447479</v>
      </c>
      <c r="K282" s="6">
        <f>(1+VLOOKUP($A282,Annual!$A$26:$I$35,9,FALSE))*E282</f>
        <v>1189150.9772241933</v>
      </c>
      <c r="L282" s="6">
        <f>(1+VLOOKUP($A282,Annual!$A$26:$I$35,9,FALSE))*F282</f>
        <v>969506.09618043061</v>
      </c>
      <c r="M282" s="6">
        <f>(1+VLOOKUP($A282,Annual!$A$26:$I$35,9,FALSE))*G282</f>
        <v>1168530.4982175541</v>
      </c>
      <c r="O282" s="5">
        <f t="shared" si="51"/>
        <v>5.3778333038609905E-3</v>
      </c>
      <c r="P282" s="5">
        <f t="shared" si="52"/>
        <v>1.2959577488548479E-2</v>
      </c>
      <c r="Q282" s="5">
        <f t="shared" si="48"/>
        <v>1.1687126375689694E-2</v>
      </c>
      <c r="R282" s="5">
        <f t="shared" si="49"/>
        <v>5.2754902917093727E-3</v>
      </c>
      <c r="S282" s="5">
        <f t="shared" si="50"/>
        <v>1.4926312336503544E-2</v>
      </c>
      <c r="U282" s="12">
        <f t="shared" si="72"/>
        <v>7.4257615618116279E-3</v>
      </c>
      <c r="V282" s="12">
        <f t="shared" si="68"/>
        <v>1.5022949560402843E-2</v>
      </c>
      <c r="W282" s="12">
        <f t="shared" si="69"/>
        <v>1.3747906498025708E-2</v>
      </c>
      <c r="X282" s="12">
        <f t="shared" si="70"/>
        <v>7.3232100796307709E-3</v>
      </c>
      <c r="Y282" s="12">
        <f t="shared" si="71"/>
        <v>1.6993690595621613E-2</v>
      </c>
    </row>
    <row r="283" spans="1:25" x14ac:dyDescent="0.25">
      <c r="A283" s="1">
        <v>2023</v>
      </c>
      <c r="B283" s="1">
        <v>3</v>
      </c>
      <c r="C283" s="27">
        <f>[3]YHat!D280</f>
        <v>1126179.9081751499</v>
      </c>
      <c r="D283" s="27">
        <f>[4]YHat!D280</f>
        <v>830482.61090464797</v>
      </c>
      <c r="E283" s="27">
        <f>[5]YHat!D280</f>
        <v>1190341.60490501</v>
      </c>
      <c r="F283" s="27">
        <f>[6]YHat!D280</f>
        <v>969988.14497251296</v>
      </c>
      <c r="G283" s="27">
        <f>[7]YHat!D280</f>
        <v>1169891.0690331</v>
      </c>
      <c r="H283" s="28"/>
      <c r="I283" s="6">
        <f>(1+VLOOKUP($A283,Annual!$A$26:$I$35,9,FALSE))*C283</f>
        <v>1126138.3155535916</v>
      </c>
      <c r="J283" s="6">
        <f>(1+VLOOKUP($A283,Annual!$A$26:$I$35,9,FALSE))*D283</f>
        <v>830451.93911882106</v>
      </c>
      <c r="K283" s="6">
        <f>(1+VLOOKUP($A283,Annual!$A$26:$I$35,9,FALSE))*E283</f>
        <v>1190297.6426326071</v>
      </c>
      <c r="L283" s="6">
        <f>(1+VLOOKUP($A283,Annual!$A$26:$I$35,9,FALSE))*F283</f>
        <v>969952.32090076653</v>
      </c>
      <c r="M283" s="6">
        <f>(1+VLOOKUP($A283,Annual!$A$26:$I$35,9,FALSE))*G283</f>
        <v>1169847.8620497882</v>
      </c>
      <c r="O283" s="5">
        <f t="shared" si="51"/>
        <v>5.3657328114582459E-3</v>
      </c>
      <c r="P283" s="5">
        <f t="shared" si="52"/>
        <v>1.2943659885247927E-2</v>
      </c>
      <c r="Q283" s="5">
        <f t="shared" si="48"/>
        <v>1.1702291218516514E-2</v>
      </c>
      <c r="R283" s="5">
        <f t="shared" si="49"/>
        <v>5.2651544648532056E-3</v>
      </c>
      <c r="S283" s="5">
        <f t="shared" si="50"/>
        <v>1.4859921308829627E-2</v>
      </c>
      <c r="U283" s="12">
        <f t="shared" si="72"/>
        <v>7.4136364210233285E-3</v>
      </c>
      <c r="V283" s="12">
        <f t="shared" si="68"/>
        <v>1.5006999533362153E-2</v>
      </c>
      <c r="W283" s="12">
        <f t="shared" si="69"/>
        <v>1.3763102231239444E-2</v>
      </c>
      <c r="X283" s="12">
        <f t="shared" si="70"/>
        <v>7.3128531989665735E-3</v>
      </c>
      <c r="Y283" s="12">
        <f t="shared" si="71"/>
        <v>1.6927164331167033E-2</v>
      </c>
    </row>
    <row r="284" spans="1:25" x14ac:dyDescent="0.25">
      <c r="A284" s="1">
        <v>2023</v>
      </c>
      <c r="B284" s="1">
        <v>4</v>
      </c>
      <c r="C284" s="27">
        <f>[3]YHat!D281</f>
        <v>1126675.6249295699</v>
      </c>
      <c r="D284" s="27">
        <f>[4]YHat!D281</f>
        <v>831366.28933501802</v>
      </c>
      <c r="E284" s="27">
        <f>[5]YHat!D281</f>
        <v>1191504.0362067299</v>
      </c>
      <c r="F284" s="27">
        <f>[6]YHat!D281</f>
        <v>970416.70172511705</v>
      </c>
      <c r="G284" s="27">
        <f>[7]YHat!D281</f>
        <v>1171042.4284246301</v>
      </c>
      <c r="H284" s="28"/>
      <c r="I284" s="6">
        <f>(1+VLOOKUP($A284,Annual!$A$26:$I$35,9,FALSE))*C284</f>
        <v>1126634.0139999604</v>
      </c>
      <c r="J284" s="6">
        <f>(1+VLOOKUP($A284,Annual!$A$26:$I$35,9,FALSE))*D284</f>
        <v>831335.58491275157</v>
      </c>
      <c r="K284" s="6">
        <f>(1+VLOOKUP($A284,Annual!$A$26:$I$35,9,FALSE))*E284</f>
        <v>1191460.0310028514</v>
      </c>
      <c r="L284" s="6">
        <f>(1+VLOOKUP($A284,Annual!$A$26:$I$35,9,FALSE))*F284</f>
        <v>970380.86182570516</v>
      </c>
      <c r="M284" s="6">
        <f>(1+VLOOKUP($A284,Annual!$A$26:$I$35,9,FALSE))*G284</f>
        <v>1170999.1789187558</v>
      </c>
      <c r="O284" s="5">
        <f t="shared" si="51"/>
        <v>5.353722133885741E-3</v>
      </c>
      <c r="P284" s="5">
        <f t="shared" si="52"/>
        <v>1.2927793452410352E-2</v>
      </c>
      <c r="Q284" s="5">
        <f t="shared" si="48"/>
        <v>1.1680600326452462E-2</v>
      </c>
      <c r="R284" s="5">
        <f t="shared" si="49"/>
        <v>5.3049681237731239E-3</v>
      </c>
      <c r="S284" s="5">
        <f t="shared" si="50"/>
        <v>1.4872401935450474E-2</v>
      </c>
      <c r="U284" s="12">
        <f t="shared" si="72"/>
        <v>7.4016012780160345E-3</v>
      </c>
      <c r="V284" s="12">
        <f t="shared" si="68"/>
        <v>1.4991100781017286E-2</v>
      </c>
      <c r="W284" s="12">
        <f t="shared" si="69"/>
        <v>1.3741367155397421E-2</v>
      </c>
      <c r="X284" s="12">
        <f t="shared" si="70"/>
        <v>7.3527479572645937E-3</v>
      </c>
      <c r="Y284" s="12">
        <f t="shared" si="71"/>
        <v>1.6939670380496707E-2</v>
      </c>
    </row>
    <row r="285" spans="1:25" x14ac:dyDescent="0.25">
      <c r="A285" s="1">
        <v>2023</v>
      </c>
      <c r="B285" s="1">
        <v>5</v>
      </c>
      <c r="C285" s="27">
        <f>[3]YHat!D282</f>
        <v>1127170.7207850399</v>
      </c>
      <c r="D285" s="27">
        <f>[4]YHat!D282</f>
        <v>832249.9117844</v>
      </c>
      <c r="E285" s="27">
        <f>[5]YHat!D282</f>
        <v>1192663.18923347</v>
      </c>
      <c r="F285" s="27">
        <f>[6]YHat!D282</f>
        <v>970864.70204183995</v>
      </c>
      <c r="G285" s="27">
        <f>[7]YHat!D282</f>
        <v>1172216.8746986799</v>
      </c>
      <c r="H285" s="28"/>
      <c r="I285" s="6">
        <f>(1+VLOOKUP($A285,Annual!$A$26:$I$35,9,FALSE))*C285</f>
        <v>1127129.0915703108</v>
      </c>
      <c r="J285" s="6">
        <f>(1+VLOOKUP($A285,Annual!$A$26:$I$35,9,FALSE))*D285</f>
        <v>832219.17472776142</v>
      </c>
      <c r="K285" s="6">
        <f>(1+VLOOKUP($A285,Annual!$A$26:$I$35,9,FALSE))*E285</f>
        <v>1192619.1412191908</v>
      </c>
      <c r="L285" s="6">
        <f>(1+VLOOKUP($A285,Annual!$A$26:$I$35,9,FALSE))*F285</f>
        <v>970828.84559666354</v>
      </c>
      <c r="M285" s="6">
        <f>(1+VLOOKUP($A285,Annual!$A$26:$I$35,9,FALSE))*G285</f>
        <v>1172173.5818175871</v>
      </c>
      <c r="O285" s="5">
        <f t="shared" si="51"/>
        <v>5.3418003004508385E-3</v>
      </c>
      <c r="P285" s="5">
        <f t="shared" si="52"/>
        <v>1.2911977736711933E-2</v>
      </c>
      <c r="Q285" s="5">
        <f t="shared" si="48"/>
        <v>1.16664285899859E-2</v>
      </c>
      <c r="R285" s="5">
        <f t="shared" si="49"/>
        <v>5.2986110291319832E-3</v>
      </c>
      <c r="S285" s="5">
        <f t="shared" si="50"/>
        <v>1.4875373802471614E-2</v>
      </c>
      <c r="U285" s="12">
        <f t="shared" si="72"/>
        <v>7.3896551601195792E-3</v>
      </c>
      <c r="V285" s="12">
        <f t="shared" si="68"/>
        <v>1.4975252849121157E-2</v>
      </c>
      <c r="W285" s="12">
        <f t="shared" si="69"/>
        <v>1.3727166551475545E-2</v>
      </c>
      <c r="X285" s="12">
        <f t="shared" si="70"/>
        <v>7.3463779133886575E-3</v>
      </c>
      <c r="Y285" s="12">
        <f t="shared" si="71"/>
        <v>1.6942648301133012E-2</v>
      </c>
    </row>
    <row r="286" spans="1:25" x14ac:dyDescent="0.25">
      <c r="A286" s="1">
        <v>2023</v>
      </c>
      <c r="B286" s="1">
        <v>6</v>
      </c>
      <c r="C286" s="27">
        <f>[3]YHat!D283</f>
        <v>1127665.2022490799</v>
      </c>
      <c r="D286" s="27">
        <f>[4]YHat!D283</f>
        <v>833133.47919809003</v>
      </c>
      <c r="E286" s="27">
        <f>[5]YHat!D283</f>
        <v>1193838.8438302299</v>
      </c>
      <c r="F286" s="27">
        <f>[6]YHat!D283</f>
        <v>971313.70255326596</v>
      </c>
      <c r="G286" s="27">
        <f>[7]YHat!D283</f>
        <v>1173628.83709474</v>
      </c>
      <c r="H286" s="28"/>
      <c r="I286" s="6">
        <f>(1+VLOOKUP($A286,Annual!$A$26:$I$35,9,FALSE))*C286</f>
        <v>1127623.5547719218</v>
      </c>
      <c r="J286" s="6">
        <f>(1+VLOOKUP($A286,Annual!$A$26:$I$35,9,FALSE))*D286</f>
        <v>833102.70950911206</v>
      </c>
      <c r="K286" s="6">
        <f>(1+VLOOKUP($A286,Annual!$A$26:$I$35,9,FALSE))*E286</f>
        <v>1193794.752396106</v>
      </c>
      <c r="L286" s="6">
        <f>(1+VLOOKUP($A286,Annual!$A$26:$I$35,9,FALSE))*F286</f>
        <v>971277.82952538528</v>
      </c>
      <c r="M286" s="6">
        <f>(1+VLOOKUP($A286,Annual!$A$26:$I$35,9,FALSE))*G286</f>
        <v>1173585.4920663687</v>
      </c>
      <c r="O286" s="5">
        <f t="shared" si="51"/>
        <v>5.3299663515182782E-3</v>
      </c>
      <c r="P286" s="5">
        <f t="shared" si="52"/>
        <v>1.2896212291685805E-2</v>
      </c>
      <c r="Q286" s="5">
        <f t="shared" si="48"/>
        <v>1.1613724983672746E-2</v>
      </c>
      <c r="R286" s="5">
        <f t="shared" si="49"/>
        <v>5.2937844442471071E-3</v>
      </c>
      <c r="S286" s="5">
        <f t="shared" si="50"/>
        <v>1.4769080775842713E-2</v>
      </c>
      <c r="U286" s="12">
        <f t="shared" si="72"/>
        <v>7.3777971057435998E-3</v>
      </c>
      <c r="V286" s="12">
        <f t="shared" si="68"/>
        <v>1.4959455290297408E-2</v>
      </c>
      <c r="W286" s="12">
        <f t="shared" si="69"/>
        <v>1.3674355589299747E-2</v>
      </c>
      <c r="X286" s="12">
        <f t="shared" si="70"/>
        <v>7.3415414968769355E-3</v>
      </c>
      <c r="Y286" s="12">
        <f t="shared" si="71"/>
        <v>1.6836138758398844E-2</v>
      </c>
    </row>
    <row r="287" spans="1:25" x14ac:dyDescent="0.25">
      <c r="A287" s="1">
        <v>2023</v>
      </c>
      <c r="B287" s="1">
        <v>7</v>
      </c>
      <c r="C287" s="27">
        <f>[3]YHat!D284</f>
        <v>1128159.0757609899</v>
      </c>
      <c r="D287" s="27">
        <f>[4]YHat!D284</f>
        <v>834016.99250542105</v>
      </c>
      <c r="E287" s="27">
        <f>[5]YHat!D284</f>
        <v>1195010.9896956501</v>
      </c>
      <c r="F287" s="27">
        <f>[6]YHat!D284</f>
        <v>971751.47416048602</v>
      </c>
      <c r="G287" s="27">
        <f>[7]YHat!D284</f>
        <v>1174969.26646229</v>
      </c>
      <c r="H287" s="28"/>
      <c r="I287" s="6">
        <f>(1+VLOOKUP($A287,Annual!$A$26:$I$35,9,FALSE))*C287</f>
        <v>1128117.4100438564</v>
      </c>
      <c r="J287" s="6">
        <f>(1+VLOOKUP($A287,Annual!$A$26:$I$35,9,FALSE))*D287</f>
        <v>833986.19018610183</v>
      </c>
      <c r="K287" s="6">
        <f>(1+VLOOKUP($A287,Annual!$A$26:$I$35,9,FALSE))*E287</f>
        <v>1194966.8549712675</v>
      </c>
      <c r="L287" s="6">
        <f>(1+VLOOKUP($A287,Annual!$A$26:$I$35,9,FALSE))*F287</f>
        <v>971715.58496461238</v>
      </c>
      <c r="M287" s="6">
        <f>(1+VLOOKUP($A287,Annual!$A$26:$I$35,9,FALSE))*G287</f>
        <v>1174925.8719285321</v>
      </c>
      <c r="O287" s="5">
        <f t="shared" si="51"/>
        <v>5.3182193383791709E-3</v>
      </c>
      <c r="P287" s="5">
        <f t="shared" si="52"/>
        <v>1.2880496677597275E-2</v>
      </c>
      <c r="Q287" s="5">
        <f t="shared" si="48"/>
        <v>1.156912577576108E-2</v>
      </c>
      <c r="R287" s="5">
        <f t="shared" si="49"/>
        <v>5.3220281146970638E-3</v>
      </c>
      <c r="S287" s="5">
        <f t="shared" si="50"/>
        <v>1.4697490737052066E-2</v>
      </c>
      <c r="U287" s="12">
        <f t="shared" ref="U287:U350" si="73">I287/I275-1</f>
        <v>7.3660261642469749E-3</v>
      </c>
      <c r="V287" s="12">
        <f t="shared" ref="V287:V350" si="74">J287/J275-1</f>
        <v>1.4943707663915617E-2</v>
      </c>
      <c r="W287" s="12">
        <f t="shared" ref="W287:W350" si="75">K287/K275-1</f>
        <v>1.3629665533972268E-2</v>
      </c>
      <c r="X287" s="12">
        <f t="shared" ref="X287:X350" si="76">L287/L275-1</f>
        <v>7.3698426989421417E-3</v>
      </c>
      <c r="Y287" s="12">
        <f t="shared" ref="Y287:Y350" si="77">M287/M275-1</f>
        <v>1.676440289257819E-2</v>
      </c>
    </row>
    <row r="288" spans="1:25" x14ac:dyDescent="0.25">
      <c r="A288" s="1">
        <v>2023</v>
      </c>
      <c r="B288" s="1">
        <v>8</v>
      </c>
      <c r="C288" s="27">
        <f>[3]YHat!D285</f>
        <v>1128658.5139665401</v>
      </c>
      <c r="D288" s="27">
        <f>[4]YHat!D285</f>
        <v>834899.08600957296</v>
      </c>
      <c r="E288" s="27">
        <f>[5]YHat!D285</f>
        <v>1196163.7820532201</v>
      </c>
      <c r="F288" s="27">
        <f>[6]YHat!D285</f>
        <v>972203.18310032599</v>
      </c>
      <c r="G288" s="27">
        <f>[7]YHat!D285</f>
        <v>1176524.0774705401</v>
      </c>
      <c r="H288" s="28"/>
      <c r="I288" s="6">
        <f>(1+VLOOKUP($A288,Annual!$A$26:$I$35,9,FALSE))*C288</f>
        <v>1128616.8298039129</v>
      </c>
      <c r="J288" s="6">
        <f>(1+VLOOKUP($A288,Annual!$A$26:$I$35,9,FALSE))*D288</f>
        <v>834868.25111234945</v>
      </c>
      <c r="K288" s="6">
        <f>(1+VLOOKUP($A288,Annual!$A$26:$I$35,9,FALSE))*E288</f>
        <v>1196119.6047533522</v>
      </c>
      <c r="L288" s="6">
        <f>(1+VLOOKUP($A288,Annual!$A$26:$I$35,9,FALSE))*F288</f>
        <v>972167.27722171915</v>
      </c>
      <c r="M288" s="6">
        <f>(1+VLOOKUP($A288,Annual!$A$26:$I$35,9,FALSE))*G288</f>
        <v>1176480.6255137494</v>
      </c>
      <c r="O288" s="5">
        <f t="shared" si="51"/>
        <v>5.3145206609717111E-3</v>
      </c>
      <c r="P288" s="5">
        <f t="shared" si="52"/>
        <v>1.2864170897099125E-2</v>
      </c>
      <c r="Q288" s="5">
        <f t="shared" si="48"/>
        <v>1.1537051831322254E-2</v>
      </c>
      <c r="R288" s="5">
        <f t="shared" si="49"/>
        <v>5.3270113816861198E-3</v>
      </c>
      <c r="S288" s="5">
        <f t="shared" si="50"/>
        <v>1.4539395534029165E-2</v>
      </c>
      <c r="U288" s="12">
        <f t="shared" si="73"/>
        <v>7.3623199527306227E-3</v>
      </c>
      <c r="V288" s="12">
        <f t="shared" si="74"/>
        <v>1.4927348628230863E-2</v>
      </c>
      <c r="W288" s="12">
        <f t="shared" si="75"/>
        <v>1.3597526255750392E-2</v>
      </c>
      <c r="X288" s="12">
        <f t="shared" si="76"/>
        <v>7.3748361167156329E-3</v>
      </c>
      <c r="Y288" s="12">
        <f t="shared" si="77"/>
        <v>1.6605985653776134E-2</v>
      </c>
    </row>
    <row r="289" spans="1:25" x14ac:dyDescent="0.25">
      <c r="A289" s="1">
        <v>2023</v>
      </c>
      <c r="B289" s="1">
        <v>9</v>
      </c>
      <c r="C289" s="27">
        <f>[3]YHat!D286</f>
        <v>1129157.35689683</v>
      </c>
      <c r="D289" s="27">
        <f>[4]YHat!D286</f>
        <v>835781.12721921795</v>
      </c>
      <c r="E289" s="27">
        <f>[5]YHat!D286</f>
        <v>1197307.7152315001</v>
      </c>
      <c r="F289" s="27">
        <f>[6]YHat!D286</f>
        <v>972664.26468972501</v>
      </c>
      <c r="G289" s="27">
        <f>[7]YHat!D286</f>
        <v>1177773.8526775199</v>
      </c>
      <c r="H289" s="28"/>
      <c r="I289" s="6">
        <f>(1+VLOOKUP($A289,Annual!$A$26:$I$35,9,FALSE))*C289</f>
        <v>1129115.6543106942</v>
      </c>
      <c r="J289" s="6">
        <f>(1+VLOOKUP($A289,Annual!$A$26:$I$35,9,FALSE))*D289</f>
        <v>835750.25974602147</v>
      </c>
      <c r="K289" s="6">
        <f>(1+VLOOKUP($A289,Annual!$A$26:$I$35,9,FALSE))*E289</f>
        <v>1197263.4956833383</v>
      </c>
      <c r="L289" s="6">
        <f>(1+VLOOKUP($A289,Annual!$A$26:$I$35,9,FALSE))*F289</f>
        <v>972628.34178222972</v>
      </c>
      <c r="M289" s="6">
        <f>(1+VLOOKUP($A289,Annual!$A$26:$I$35,9,FALSE))*G289</f>
        <v>1177730.3545634265</v>
      </c>
      <c r="O289" s="5">
        <f t="shared" si="51"/>
        <v>5.3108999047848382E-3</v>
      </c>
      <c r="P289" s="5">
        <f t="shared" si="52"/>
        <v>1.2847895470368798E-2</v>
      </c>
      <c r="Q289" s="5">
        <f t="shared" si="48"/>
        <v>1.1525431559022081E-2</v>
      </c>
      <c r="R289" s="5">
        <f t="shared" si="49"/>
        <v>5.3115785953383732E-3</v>
      </c>
      <c r="S289" s="5">
        <f t="shared" si="50"/>
        <v>1.4524091464948485E-2</v>
      </c>
      <c r="U289" s="12">
        <f t="shared" si="73"/>
        <v>7.3586918211585584E-3</v>
      </c>
      <c r="V289" s="12">
        <f t="shared" si="74"/>
        <v>1.4911040048883439E-2</v>
      </c>
      <c r="W289" s="12">
        <f t="shared" si="75"/>
        <v>1.3585882313260411E-2</v>
      </c>
      <c r="X289" s="12">
        <f t="shared" si="76"/>
        <v>7.3593718941871167E-3</v>
      </c>
      <c r="Y289" s="12">
        <f t="shared" si="77"/>
        <v>1.6590650410708507E-2</v>
      </c>
    </row>
    <row r="290" spans="1:25" x14ac:dyDescent="0.25">
      <c r="A290" s="1">
        <v>2023</v>
      </c>
      <c r="B290" s="1">
        <v>10</v>
      </c>
      <c r="C290" s="27">
        <f>[3]YHat!D287</f>
        <v>1129655.6107908301</v>
      </c>
      <c r="D290" s="27">
        <f>[4]YHat!D287</f>
        <v>836663.11701740103</v>
      </c>
      <c r="E290" s="27">
        <f>[5]YHat!D287</f>
        <v>1198446.99553702</v>
      </c>
      <c r="F290" s="27">
        <f>[6]YHat!D287</f>
        <v>973122.52589892899</v>
      </c>
      <c r="G290" s="27">
        <f>[7]YHat!D287</f>
        <v>1179238.7891794201</v>
      </c>
      <c r="H290" s="28"/>
      <c r="I290" s="6">
        <f>(1+VLOOKUP($A290,Annual!$A$26:$I$35,9,FALSE))*C290</f>
        <v>1129613.8898029402</v>
      </c>
      <c r="J290" s="6">
        <f>(1+VLOOKUP($A290,Annual!$A$26:$I$35,9,FALSE))*D290</f>
        <v>836632.21697013034</v>
      </c>
      <c r="K290" s="6">
        <f>(1+VLOOKUP($A290,Annual!$A$26:$I$35,9,FALSE))*E290</f>
        <v>1198402.7339124065</v>
      </c>
      <c r="L290" s="6">
        <f>(1+VLOOKUP($A290,Annual!$A$26:$I$35,9,FALSE))*F290</f>
        <v>973086.58606670878</v>
      </c>
      <c r="M290" s="6">
        <f>(1+VLOOKUP($A290,Annual!$A$26:$I$35,9,FALSE))*G290</f>
        <v>1179195.2369615824</v>
      </c>
      <c r="O290" s="5">
        <f t="shared" ref="O290:O353" si="78">C290/C278-1</f>
        <v>5.3073561774983347E-3</v>
      </c>
      <c r="P290" s="5">
        <f t="shared" ref="P290:P353" si="79">D290/D278-1</f>
        <v>1.2831669972726889E-2</v>
      </c>
      <c r="Q290" s="5">
        <f t="shared" ref="Q290:Q353" si="80">E290/E278-1</f>
        <v>1.152445665869295E-2</v>
      </c>
      <c r="R290" s="5">
        <f t="shared" ref="R290:R353" si="81">F290/F278-1</f>
        <v>5.3071712713592678E-3</v>
      </c>
      <c r="S290" s="5">
        <f t="shared" ref="S290:S353" si="82">G290/G278-1</f>
        <v>1.441045650188455E-2</v>
      </c>
      <c r="U290" s="12">
        <f t="shared" si="73"/>
        <v>7.355140875392685E-3</v>
      </c>
      <c r="V290" s="12">
        <f t="shared" si="74"/>
        <v>1.4894781500328858E-2</v>
      </c>
      <c r="W290" s="12">
        <f t="shared" si="75"/>
        <v>1.3584905427085125E-2</v>
      </c>
      <c r="X290" s="12">
        <f t="shared" si="76"/>
        <v>7.3549555926044619E-3</v>
      </c>
      <c r="Y290" s="12">
        <f t="shared" si="77"/>
        <v>1.6476783976207221E-2</v>
      </c>
    </row>
    <row r="291" spans="1:25" x14ac:dyDescent="0.25">
      <c r="A291" s="1">
        <v>2023</v>
      </c>
      <c r="B291" s="1">
        <v>11</v>
      </c>
      <c r="C291" s="27">
        <f>[3]YHat!D288</f>
        <v>1130153.2818221101</v>
      </c>
      <c r="D291" s="27">
        <f>[4]YHat!D288</f>
        <v>837545.056272257</v>
      </c>
      <c r="E291" s="27">
        <f>[5]YHat!D288</f>
        <v>1199559.4256836299</v>
      </c>
      <c r="F291" s="27">
        <f>[6]YHat!D288</f>
        <v>973541.08569609805</v>
      </c>
      <c r="G291" s="27">
        <f>[7]YHat!D288</f>
        <v>1180576.9334094001</v>
      </c>
      <c r="H291" s="28"/>
      <c r="I291" s="6">
        <f>(1+VLOOKUP($A291,Annual!$A$26:$I$35,9,FALSE))*C291</f>
        <v>1130111.5424539926</v>
      </c>
      <c r="J291" s="6">
        <f>(1+VLOOKUP($A291,Annual!$A$26:$I$35,9,FALSE))*D291</f>
        <v>837514.1236527788</v>
      </c>
      <c r="K291" s="6">
        <f>(1+VLOOKUP($A291,Annual!$A$26:$I$35,9,FALSE))*E291</f>
        <v>1199515.1229742076</v>
      </c>
      <c r="L291" s="6">
        <f>(1+VLOOKUP($A291,Annual!$A$26:$I$35,9,FALSE))*F291</f>
        <v>973505.13040542486</v>
      </c>
      <c r="M291" s="6">
        <f>(1+VLOOKUP($A291,Annual!$A$26:$I$35,9,FALSE))*G291</f>
        <v>1180533.3317705719</v>
      </c>
      <c r="O291" s="5">
        <f t="shared" si="78"/>
        <v>5.3038885969129979E-3</v>
      </c>
      <c r="P291" s="5">
        <f t="shared" si="79"/>
        <v>1.2815493985796289E-2</v>
      </c>
      <c r="Q291" s="5">
        <f t="shared" si="80"/>
        <v>1.1585494109968897E-2</v>
      </c>
      <c r="R291" s="5">
        <f t="shared" si="81"/>
        <v>5.408944466980703E-3</v>
      </c>
      <c r="S291" s="5">
        <f t="shared" si="82"/>
        <v>1.4356738724378371E-2</v>
      </c>
      <c r="U291" s="12">
        <f t="shared" si="73"/>
        <v>7.3516662314365711E-3</v>
      </c>
      <c r="V291" s="12">
        <f t="shared" si="74"/>
        <v>1.4878572563337356E-2</v>
      </c>
      <c r="W291" s="12">
        <f t="shared" si="75"/>
        <v>1.364606721004713E-2</v>
      </c>
      <c r="X291" s="12">
        <f t="shared" si="76"/>
        <v>7.4569360975542676E-3</v>
      </c>
      <c r="Y291" s="12">
        <f t="shared" si="77"/>
        <v>1.6422956776998454E-2</v>
      </c>
    </row>
    <row r="292" spans="1:25" x14ac:dyDescent="0.25">
      <c r="A292" s="1">
        <v>2023</v>
      </c>
      <c r="B292" s="1">
        <v>12</v>
      </c>
      <c r="C292" s="27">
        <f>[3]YHat!D289</f>
        <v>1130650.3760995399</v>
      </c>
      <c r="D292" s="27">
        <f>[4]YHat!D289</f>
        <v>838426.94583725894</v>
      </c>
      <c r="E292" s="27">
        <f>[5]YHat!D289</f>
        <v>1200696.6023381799</v>
      </c>
      <c r="F292" s="27">
        <f>[6]YHat!D289</f>
        <v>973983.68890749395</v>
      </c>
      <c r="G292" s="27">
        <f>[7]YHat!D289</f>
        <v>1182107.41356951</v>
      </c>
      <c r="H292" s="28"/>
      <c r="I292" s="6">
        <f>(1+VLOOKUP($A292,Annual!$A$26:$I$35,9,FALSE))*C292</f>
        <v>1130608.618372496</v>
      </c>
      <c r="J292" s="6">
        <f>(1+VLOOKUP($A292,Annual!$A$26:$I$35,9,FALSE))*D292</f>
        <v>838395.9806474084</v>
      </c>
      <c r="K292" s="6">
        <f>(1+VLOOKUP($A292,Annual!$A$26:$I$35,9,FALSE))*E292</f>
        <v>1200652.257629999</v>
      </c>
      <c r="L292" s="6">
        <f>(1+VLOOKUP($A292,Annual!$A$26:$I$35,9,FALSE))*F292</f>
        <v>973947.71727038466</v>
      </c>
      <c r="M292" s="6">
        <f>(1+VLOOKUP($A292,Annual!$A$26:$I$35,9,FALSE))*G292</f>
        <v>1182063.7554062477</v>
      </c>
      <c r="O292" s="5">
        <f t="shared" si="78"/>
        <v>5.300496290869372E-3</v>
      </c>
      <c r="P292" s="5">
        <f t="shared" si="79"/>
        <v>1.2799367097378278E-2</v>
      </c>
      <c r="Q292" s="5">
        <f t="shared" si="80"/>
        <v>1.1589011667299198E-2</v>
      </c>
      <c r="R292" s="5">
        <f t="shared" si="81"/>
        <v>5.4521007306522762E-3</v>
      </c>
      <c r="S292" s="5">
        <f t="shared" si="82"/>
        <v>1.4215566744510744E-2</v>
      </c>
      <c r="U292" s="12">
        <f t="shared" si="73"/>
        <v>7.3482670153544039E-3</v>
      </c>
      <c r="V292" s="12">
        <f t="shared" si="74"/>
        <v>1.4862412824870885E-2</v>
      </c>
      <c r="W292" s="12">
        <f t="shared" si="75"/>
        <v>1.3649591932549443E-2</v>
      </c>
      <c r="X292" s="12">
        <f t="shared" si="76"/>
        <v>7.5001802694021347E-3</v>
      </c>
      <c r="Y292" s="12">
        <f t="shared" si="77"/>
        <v>1.628149723351302E-2</v>
      </c>
    </row>
    <row r="293" spans="1:25" x14ac:dyDescent="0.25">
      <c r="A293" s="1">
        <v>2024</v>
      </c>
      <c r="B293" s="1">
        <v>1</v>
      </c>
      <c r="C293" s="27">
        <f>[3]YHat!D290</f>
        <v>1131146.8996679699</v>
      </c>
      <c r="D293" s="27">
        <f>[4]YHat!D290</f>
        <v>839308.78655147098</v>
      </c>
      <c r="E293" s="27">
        <f>[5]YHat!D290</f>
        <v>1201829.89065501</v>
      </c>
      <c r="F293" s="27">
        <f>[6]YHat!D290</f>
        <v>974431.19226155197</v>
      </c>
      <c r="G293" s="27">
        <f>[7]YHat!D290</f>
        <v>1183475.3644576001</v>
      </c>
      <c r="H293" s="28"/>
      <c r="I293" s="6">
        <f>(1+VLOOKUP($A293,Annual!$A$26:$I$35,9,FALSE))*C293</f>
        <v>1134068.3196913823</v>
      </c>
      <c r="J293" s="6">
        <f>(1+VLOOKUP($A293,Annual!$A$26:$I$35,9,FALSE))*D293</f>
        <v>841476.47449330869</v>
      </c>
      <c r="K293" s="6">
        <f>(1+VLOOKUP($A293,Annual!$A$26:$I$35,9,FALSE))*E293</f>
        <v>1204933.8640720132</v>
      </c>
      <c r="L293" s="6">
        <f>(1+VLOOKUP($A293,Annual!$A$26:$I$35,9,FALSE))*F293</f>
        <v>976947.86166792712</v>
      </c>
      <c r="M293" s="6">
        <f>(1+VLOOKUP($A293,Annual!$A$26:$I$35,9,FALSE))*G293</f>
        <v>1186531.9335274145</v>
      </c>
      <c r="O293" s="5">
        <f t="shared" si="78"/>
        <v>5.2971783971216269E-3</v>
      </c>
      <c r="P293" s="5">
        <f t="shared" si="79"/>
        <v>1.2783288901360601E-2</v>
      </c>
      <c r="Q293" s="5">
        <f t="shared" si="80"/>
        <v>1.1601350480019645E-2</v>
      </c>
      <c r="R293" s="5">
        <f t="shared" si="81"/>
        <v>5.4860287728304424E-3</v>
      </c>
      <c r="S293" s="5">
        <f t="shared" si="82"/>
        <v>1.4150602724368078E-2</v>
      </c>
      <c r="U293" s="12">
        <f t="shared" si="73"/>
        <v>7.9307909627879258E-3</v>
      </c>
      <c r="V293" s="12">
        <f t="shared" si="74"/>
        <v>1.5436513095424376E-2</v>
      </c>
      <c r="W293" s="12">
        <f t="shared" si="75"/>
        <v>1.4251478308207499E-2</v>
      </c>
      <c r="X293" s="12">
        <f t="shared" si="76"/>
        <v>8.1201360765035258E-3</v>
      </c>
      <c r="Y293" s="12">
        <f t="shared" si="77"/>
        <v>1.6807408918802169E-2</v>
      </c>
    </row>
    <row r="294" spans="1:25" x14ac:dyDescent="0.25">
      <c r="A294" s="1">
        <v>2024</v>
      </c>
      <c r="B294" s="1">
        <v>2</v>
      </c>
      <c r="C294" s="27">
        <f>[3]YHat!D291</f>
        <v>1131642.85850887</v>
      </c>
      <c r="D294" s="27">
        <f>[4]YHat!D291</f>
        <v>840190.57923978695</v>
      </c>
      <c r="E294" s="27">
        <f>[5]YHat!D291</f>
        <v>1202974.50870987</v>
      </c>
      <c r="F294" s="27">
        <f>[6]YHat!D291</f>
        <v>974883.91542562202</v>
      </c>
      <c r="G294" s="27">
        <f>[7]YHat!D291</f>
        <v>1184968.12466182</v>
      </c>
      <c r="H294" s="28"/>
      <c r="I294" s="6">
        <f>(1+VLOOKUP($A294,Annual!$A$26:$I$35,9,FALSE))*C294</f>
        <v>1134565.5594482173</v>
      </c>
      <c r="J294" s="6">
        <f>(1+VLOOKUP($A294,Annual!$A$26:$I$35,9,FALSE))*D294</f>
        <v>842360.54459299974</v>
      </c>
      <c r="K294" s="6">
        <f>(1+VLOOKUP($A294,Annual!$A$26:$I$35,9,FALSE))*E294</f>
        <v>1206081.4383389316</v>
      </c>
      <c r="L294" s="6">
        <f>(1+VLOOKUP($A294,Annual!$A$26:$I$35,9,FALSE))*F294</f>
        <v>977401.75408288487</v>
      </c>
      <c r="M294" s="6">
        <f>(1+VLOOKUP($A294,Annual!$A$26:$I$35,9,FALSE))*G294</f>
        <v>1188028.5490925536</v>
      </c>
      <c r="O294" s="5">
        <f t="shared" si="78"/>
        <v>5.2939340631781295E-3</v>
      </c>
      <c r="P294" s="5">
        <f t="shared" si="79"/>
        <v>1.2767258997595565E-2</v>
      </c>
      <c r="Q294" s="5">
        <f t="shared" si="80"/>
        <v>1.1587345015616979E-2</v>
      </c>
      <c r="R294" s="5">
        <f t="shared" si="81"/>
        <v>5.5098306050118673E-3</v>
      </c>
      <c r="S294" s="5">
        <f t="shared" si="82"/>
        <v>1.4029469194722477E-2</v>
      </c>
      <c r="U294" s="12">
        <f t="shared" si="73"/>
        <v>7.9275381295478287E-3</v>
      </c>
      <c r="V294" s="12">
        <f t="shared" si="74"/>
        <v>1.5420441197553592E-2</v>
      </c>
      <c r="W294" s="12">
        <f t="shared" si="75"/>
        <v>1.4237436153194505E-2</v>
      </c>
      <c r="X294" s="12">
        <f t="shared" si="76"/>
        <v>8.1440002631865127E-3</v>
      </c>
      <c r="Y294" s="12">
        <f t="shared" si="77"/>
        <v>1.6685958051365635E-2</v>
      </c>
    </row>
    <row r="295" spans="1:25" x14ac:dyDescent="0.25">
      <c r="A295" s="1">
        <v>2024</v>
      </c>
      <c r="B295" s="1">
        <v>3</v>
      </c>
      <c r="C295" s="27">
        <f>[3]YHat!D292</f>
        <v>1132138.2585410399</v>
      </c>
      <c r="D295" s="27">
        <f>[4]YHat!D292</f>
        <v>841072.32471317402</v>
      </c>
      <c r="E295" s="27">
        <f>[5]YHat!D292</f>
        <v>1204118.73930274</v>
      </c>
      <c r="F295" s="27">
        <f>[6]YHat!D292</f>
        <v>975342.98784375598</v>
      </c>
      <c r="G295" s="27">
        <f>[7]YHat!D292</f>
        <v>1186267.57529115</v>
      </c>
      <c r="H295" s="28"/>
      <c r="I295" s="6">
        <f>(1+VLOOKUP($A295,Annual!$A$26:$I$35,9,FALSE))*C295</f>
        <v>1135062.2389530835</v>
      </c>
      <c r="J295" s="6">
        <f>(1+VLOOKUP($A295,Annual!$A$26:$I$35,9,FALSE))*D295</f>
        <v>843244.56735581951</v>
      </c>
      <c r="K295" s="6">
        <f>(1+VLOOKUP($A295,Annual!$A$26:$I$35,9,FALSE))*E295</f>
        <v>1207228.6241431597</v>
      </c>
      <c r="L295" s="6">
        <f>(1+VLOOKUP($A295,Annual!$A$26:$I$35,9,FALSE))*F295</f>
        <v>977862.01215016388</v>
      </c>
      <c r="M295" s="6">
        <f>(1+VLOOKUP($A295,Annual!$A$26:$I$35,9,FALSE))*G295</f>
        <v>1189331.3558209802</v>
      </c>
      <c r="O295" s="5">
        <f t="shared" si="78"/>
        <v>5.2907624462461555E-3</v>
      </c>
      <c r="P295" s="5">
        <f t="shared" si="79"/>
        <v>1.2751276991809224E-2</v>
      </c>
      <c r="Q295" s="5">
        <f t="shared" si="80"/>
        <v>1.1574101368009737E-2</v>
      </c>
      <c r="R295" s="5">
        <f t="shared" si="81"/>
        <v>5.5205240383580101E-3</v>
      </c>
      <c r="S295" s="5">
        <f t="shared" si="82"/>
        <v>1.3998317186560749E-2</v>
      </c>
      <c r="U295" s="12">
        <f t="shared" si="73"/>
        <v>7.9243582038188709E-3</v>
      </c>
      <c r="V295" s="12">
        <f t="shared" si="74"/>
        <v>1.5404417323141573E-2</v>
      </c>
      <c r="W295" s="12">
        <f t="shared" si="75"/>
        <v>1.4224157810735383E-2</v>
      </c>
      <c r="X295" s="12">
        <f t="shared" si="76"/>
        <v>8.1547217104980252E-3</v>
      </c>
      <c r="Y295" s="12">
        <f t="shared" si="77"/>
        <v>1.6654724433186718E-2</v>
      </c>
    </row>
    <row r="296" spans="1:25" x14ac:dyDescent="0.25">
      <c r="A296" s="1">
        <v>2024</v>
      </c>
      <c r="B296" s="1">
        <v>4</v>
      </c>
      <c r="C296" s="27">
        <f>[3]YHat!D293</f>
        <v>1132633.1056212501</v>
      </c>
      <c r="D296" s="27">
        <f>[4]YHat!D293</f>
        <v>841954.02376890101</v>
      </c>
      <c r="E296" s="27">
        <f>[5]YHat!D293</f>
        <v>1205267.1654969</v>
      </c>
      <c r="F296" s="27">
        <f>[6]YHat!D293</f>
        <v>975797.87119995104</v>
      </c>
      <c r="G296" s="27">
        <f>[7]YHat!D293</f>
        <v>1187458.18820336</v>
      </c>
      <c r="H296" s="28"/>
      <c r="I296" s="6">
        <f>(1+VLOOKUP($A296,Annual!$A$26:$I$35,9,FALSE))*C296</f>
        <v>1135558.3640778775</v>
      </c>
      <c r="J296" s="6">
        <f>(1+VLOOKUP($A296,Annual!$A$26:$I$35,9,FALSE))*D296</f>
        <v>844128.54358109611</v>
      </c>
      <c r="K296" s="6">
        <f>(1+VLOOKUP($A296,Annual!$A$26:$I$35,9,FALSE))*E296</f>
        <v>1208380.0163846826</v>
      </c>
      <c r="L296" s="6">
        <f>(1+VLOOKUP($A296,Annual!$A$26:$I$35,9,FALSE))*F296</f>
        <v>978318.07033638819</v>
      </c>
      <c r="M296" s="6">
        <f>(1+VLOOKUP($A296,Annual!$A$26:$I$35,9,FALSE))*G296</f>
        <v>1190525.043736448</v>
      </c>
      <c r="O296" s="5">
        <f t="shared" si="78"/>
        <v>5.2876627130835629E-3</v>
      </c>
      <c r="P296" s="5">
        <f t="shared" si="79"/>
        <v>1.2735342495486357E-2</v>
      </c>
      <c r="Q296" s="5">
        <f t="shared" si="80"/>
        <v>1.1551055533127963E-2</v>
      </c>
      <c r="R296" s="5">
        <f t="shared" si="81"/>
        <v>5.5452152310113689E-3</v>
      </c>
      <c r="S296" s="5">
        <f t="shared" si="82"/>
        <v>1.4018074307361905E-2</v>
      </c>
      <c r="U296" s="12">
        <f t="shared" si="73"/>
        <v>7.9212503501757681E-3</v>
      </c>
      <c r="V296" s="12">
        <f t="shared" si="74"/>
        <v>1.5388441082655246E-2</v>
      </c>
      <c r="W296" s="12">
        <f t="shared" si="75"/>
        <v>1.4201051601864911E-2</v>
      </c>
      <c r="X296" s="12">
        <f t="shared" si="76"/>
        <v>8.1794775875418946E-3</v>
      </c>
      <c r="Y296" s="12">
        <f t="shared" si="77"/>
        <v>1.667453331241564E-2</v>
      </c>
    </row>
    <row r="297" spans="1:25" x14ac:dyDescent="0.25">
      <c r="A297" s="1">
        <v>2024</v>
      </c>
      <c r="B297" s="1">
        <v>5</v>
      </c>
      <c r="C297" s="27">
        <f>[3]YHat!D294</f>
        <v>1133127.4055448801</v>
      </c>
      <c r="D297" s="27">
        <f>[4]YHat!D294</f>
        <v>842835.67719077796</v>
      </c>
      <c r="E297" s="27">
        <f>[5]YHat!D294</f>
        <v>1206414.6558761201</v>
      </c>
      <c r="F297" s="27">
        <f>[6]YHat!D294</f>
        <v>976259.20517901203</v>
      </c>
      <c r="G297" s="27">
        <f>[7]YHat!D294</f>
        <v>1188664.74956127</v>
      </c>
      <c r="H297" s="28"/>
      <c r="I297" s="6">
        <f>(1+VLOOKUP($A297,Annual!$A$26:$I$35,9,FALSE))*C297</f>
        <v>1136053.9406329468</v>
      </c>
      <c r="J297" s="6">
        <f>(1+VLOOKUP($A297,Annual!$A$26:$I$35,9,FALSE))*D297</f>
        <v>845012.47405466379</v>
      </c>
      <c r="K297" s="6">
        <f>(1+VLOOKUP($A297,Annual!$A$26:$I$35,9,FALSE))*E297</f>
        <v>1209530.470394331</v>
      </c>
      <c r="L297" s="6">
        <f>(1+VLOOKUP($A297,Annual!$A$26:$I$35,9,FALSE))*F297</f>
        <v>978780.5958055415</v>
      </c>
      <c r="M297" s="6">
        <f>(1+VLOOKUP($A297,Annual!$A$26:$I$35,9,FALSE))*G297</f>
        <v>1191734.7212877646</v>
      </c>
      <c r="O297" s="5">
        <f t="shared" si="78"/>
        <v>5.2846340399008707E-3</v>
      </c>
      <c r="P297" s="5">
        <f t="shared" si="79"/>
        <v>1.271945512578232E-2</v>
      </c>
      <c r="Q297" s="5">
        <f t="shared" si="80"/>
        <v>1.1530050366933997E-2</v>
      </c>
      <c r="R297" s="5">
        <f t="shared" si="81"/>
        <v>5.55639022185761E-3</v>
      </c>
      <c r="S297" s="5">
        <f t="shared" si="82"/>
        <v>1.4031426451541318E-2</v>
      </c>
      <c r="U297" s="12">
        <f t="shared" si="73"/>
        <v>7.9182137426707655E-3</v>
      </c>
      <c r="V297" s="12">
        <f t="shared" si="74"/>
        <v>1.5372512092246993E-2</v>
      </c>
      <c r="W297" s="12">
        <f t="shared" si="75"/>
        <v>1.4179991407694548E-2</v>
      </c>
      <c r="X297" s="12">
        <f t="shared" si="76"/>
        <v>8.1906818539068116E-3</v>
      </c>
      <c r="Y297" s="12">
        <f t="shared" si="77"/>
        <v>1.6687920435679571E-2</v>
      </c>
    </row>
    <row r="298" spans="1:25" x14ac:dyDescent="0.25">
      <c r="A298" s="1">
        <v>2024</v>
      </c>
      <c r="B298" s="1">
        <v>6</v>
      </c>
      <c r="C298" s="27">
        <f>[3]YHat!D295</f>
        <v>1133621.1640465599</v>
      </c>
      <c r="D298" s="27">
        <f>[4]YHat!D295</f>
        <v>843717.28574937896</v>
      </c>
      <c r="E298" s="27">
        <f>[5]YHat!D295</f>
        <v>1207566.5519663999</v>
      </c>
      <c r="F298" s="27">
        <f>[6]YHat!D295</f>
        <v>976721.67288256099</v>
      </c>
      <c r="G298" s="27">
        <f>[7]YHat!D295</f>
        <v>1190028.7330008601</v>
      </c>
      <c r="H298" s="28"/>
      <c r="I298" s="6">
        <f>(1+VLOOKUP($A298,Annual!$A$26:$I$35,9,FALSE))*C298</f>
        <v>1136548.9743677319</v>
      </c>
      <c r="J298" s="6">
        <f>(1+VLOOKUP($A298,Annual!$A$26:$I$35,9,FALSE))*D298</f>
        <v>845896.35954908689</v>
      </c>
      <c r="K298" s="6">
        <f>(1+VLOOKUP($A298,Annual!$A$26:$I$35,9,FALSE))*E298</f>
        <v>1210685.3414936957</v>
      </c>
      <c r="L298" s="6">
        <f>(1+VLOOKUP($A298,Annual!$A$26:$I$35,9,FALSE))*F298</f>
        <v>979244.2579272599</v>
      </c>
      <c r="M298" s="6">
        <f>(1+VLOOKUP($A298,Annual!$A$26:$I$35,9,FALSE))*G298</f>
        <v>1193102.2274957353</v>
      </c>
      <c r="O298" s="5">
        <f t="shared" si="78"/>
        <v>5.2816756122304742E-3</v>
      </c>
      <c r="P298" s="5">
        <f t="shared" si="79"/>
        <v>1.2703614505416461E-2</v>
      </c>
      <c r="Q298" s="5">
        <f t="shared" si="80"/>
        <v>1.1498795006641638E-2</v>
      </c>
      <c r="R298" s="5">
        <f t="shared" si="81"/>
        <v>5.5676866444684947E-3</v>
      </c>
      <c r="S298" s="5">
        <f t="shared" si="82"/>
        <v>1.3973664746272929E-2</v>
      </c>
      <c r="U298" s="12">
        <f t="shared" si="73"/>
        <v>7.9152475647028542E-3</v>
      </c>
      <c r="V298" s="12">
        <f t="shared" si="74"/>
        <v>1.535662997364784E-2</v>
      </c>
      <c r="W298" s="12">
        <f t="shared" si="75"/>
        <v>1.4148654166629582E-2</v>
      </c>
      <c r="X298" s="12">
        <f t="shared" si="76"/>
        <v>8.2020078701552368E-3</v>
      </c>
      <c r="Y298" s="12">
        <f t="shared" si="77"/>
        <v>1.6630007410029402E-2</v>
      </c>
    </row>
    <row r="299" spans="1:25" x14ac:dyDescent="0.25">
      <c r="A299" s="1">
        <v>2024</v>
      </c>
      <c r="B299" s="1">
        <v>7</v>
      </c>
      <c r="C299" s="27">
        <f>[3]YHat!D296</f>
        <v>1134114.38680083</v>
      </c>
      <c r="D299" s="27">
        <f>[4]YHat!D296</f>
        <v>844598.85020226496</v>
      </c>
      <c r="E299" s="27">
        <f>[5]YHat!D296</f>
        <v>1208717.4500116601</v>
      </c>
      <c r="F299" s="27">
        <f>[6]YHat!D296</f>
        <v>977181.74232169497</v>
      </c>
      <c r="G299" s="27">
        <f>[7]YHat!D296</f>
        <v>1191346.1965798601</v>
      </c>
      <c r="H299" s="28"/>
      <c r="I299" s="6">
        <f>(1+VLOOKUP($A299,Annual!$A$26:$I$35,9,FALSE))*C299</f>
        <v>1137043.4709714295</v>
      </c>
      <c r="J299" s="6">
        <f>(1+VLOOKUP($A299,Annual!$A$26:$I$35,9,FALSE))*D299</f>
        <v>846780.20082388294</v>
      </c>
      <c r="K299" s="6">
        <f>(1+VLOOKUP($A299,Annual!$A$26:$I$35,9,FALSE))*E299</f>
        <v>1211839.211970384</v>
      </c>
      <c r="L299" s="6">
        <f>(1+VLOOKUP($A299,Annual!$A$26:$I$35,9,FALSE))*F299</f>
        <v>979705.51559055119</v>
      </c>
      <c r="M299" s="6">
        <f>(1+VLOOKUP($A299,Annual!$A$26:$I$35,9,FALSE))*G299</f>
        <v>1194423.0936959872</v>
      </c>
      <c r="O299" s="5">
        <f t="shared" si="78"/>
        <v>5.2787866248587001E-3</v>
      </c>
      <c r="P299" s="5">
        <f t="shared" si="79"/>
        <v>1.2687820262577088E-2</v>
      </c>
      <c r="Q299" s="5">
        <f t="shared" si="80"/>
        <v>1.146973578837196E-2</v>
      </c>
      <c r="R299" s="5">
        <f t="shared" si="81"/>
        <v>5.5881244388131801E-3</v>
      </c>
      <c r="S299" s="5">
        <f t="shared" si="82"/>
        <v>1.3938177435805832E-2</v>
      </c>
      <c r="U299" s="12">
        <f t="shared" si="73"/>
        <v>7.9123510089487148E-3</v>
      </c>
      <c r="V299" s="12">
        <f t="shared" si="74"/>
        <v>1.5340794354072207E-2</v>
      </c>
      <c r="W299" s="12">
        <f t="shared" si="75"/>
        <v>1.4119518820898236E-2</v>
      </c>
      <c r="X299" s="12">
        <f t="shared" si="76"/>
        <v>8.2224992061126212E-3</v>
      </c>
      <c r="Y299" s="12">
        <f t="shared" si="77"/>
        <v>1.6594427132200495E-2</v>
      </c>
    </row>
    <row r="300" spans="1:25" x14ac:dyDescent="0.25">
      <c r="A300" s="1">
        <v>2024</v>
      </c>
      <c r="B300" s="1">
        <v>8</v>
      </c>
      <c r="C300" s="27">
        <f>[3]YHat!D297</f>
        <v>1134612.9282786399</v>
      </c>
      <c r="D300" s="27">
        <f>[4]YHat!D297</f>
        <v>845480.788886728</v>
      </c>
      <c r="E300" s="27">
        <f>[5]YHat!D297</f>
        <v>1209867.45085363</v>
      </c>
      <c r="F300" s="27">
        <f>[6]YHat!D297</f>
        <v>977639.34765432496</v>
      </c>
      <c r="G300" s="27">
        <f>[7]YHat!D297</f>
        <v>1192812.52560669</v>
      </c>
      <c r="H300" s="28"/>
      <c r="I300" s="6">
        <f>(1+VLOOKUP($A300,Annual!$A$26:$I$35,9,FALSE))*C300</f>
        <v>1137543.3000353663</v>
      </c>
      <c r="J300" s="6">
        <f>(1+VLOOKUP($A300,Annual!$A$26:$I$35,9,FALSE))*D300</f>
        <v>847664.41729678621</v>
      </c>
      <c r="K300" s="6">
        <f>(1+VLOOKUP($A300,Annual!$A$26:$I$35,9,FALSE))*E300</f>
        <v>1212992.1829265696</v>
      </c>
      <c r="L300" s="6">
        <f>(1+VLOOKUP($A300,Annual!$A$26:$I$35,9,FALSE))*F300</f>
        <v>980164.30278327549</v>
      </c>
      <c r="M300" s="6">
        <f>(1+VLOOKUP($A300,Annual!$A$26:$I$35,9,FALSE))*G300</f>
        <v>1195893.2098197725</v>
      </c>
      <c r="O300" s="5">
        <f t="shared" si="78"/>
        <v>5.2756562223357228E-3</v>
      </c>
      <c r="P300" s="5">
        <f t="shared" si="79"/>
        <v>1.2674229801508785E-2</v>
      </c>
      <c r="Q300" s="5">
        <f t="shared" si="80"/>
        <v>1.1456348207506739E-2</v>
      </c>
      <c r="R300" s="5">
        <f t="shared" si="81"/>
        <v>5.5915930419638826E-3</v>
      </c>
      <c r="S300" s="5">
        <f t="shared" si="82"/>
        <v>1.3844551461427823E-2</v>
      </c>
      <c r="U300" s="12">
        <f t="shared" si="73"/>
        <v>7.9092124055994972E-3</v>
      </c>
      <c r="V300" s="12">
        <f t="shared" si="74"/>
        <v>1.5327168289592574E-2</v>
      </c>
      <c r="W300" s="12">
        <f t="shared" si="75"/>
        <v>1.4106096168114091E-2</v>
      </c>
      <c r="X300" s="12">
        <f t="shared" si="76"/>
        <v>8.2259768960857294E-3</v>
      </c>
      <c r="Y300" s="12">
        <f t="shared" si="77"/>
        <v>1.6500555882546619E-2</v>
      </c>
    </row>
    <row r="301" spans="1:25" x14ac:dyDescent="0.25">
      <c r="A301" s="1">
        <v>2024</v>
      </c>
      <c r="B301" s="1">
        <v>9</v>
      </c>
      <c r="C301" s="27">
        <f>[3]YHat!D298</f>
        <v>1135110.9451803099</v>
      </c>
      <c r="D301" s="27">
        <f>[4]YHat!D298</f>
        <v>846362.68494243803</v>
      </c>
      <c r="E301" s="27">
        <f>[5]YHat!D298</f>
        <v>1211015.0087728</v>
      </c>
      <c r="F301" s="27">
        <f>[6]YHat!D298</f>
        <v>978100.43094414205</v>
      </c>
      <c r="G301" s="27">
        <f>[7]YHat!D298</f>
        <v>1194078.2265155499</v>
      </c>
      <c r="H301" s="28"/>
      <c r="I301" s="6">
        <f>(1+VLOOKUP($A301,Annual!$A$26:$I$35,9,FALSE))*C301</f>
        <v>1138042.6031683376</v>
      </c>
      <c r="J301" s="6">
        <f>(1+VLOOKUP($A301,Annual!$A$26:$I$35,9,FALSE))*D301</f>
        <v>848548.59103083878</v>
      </c>
      <c r="K301" s="6">
        <f>(1+VLOOKUP($A301,Annual!$A$26:$I$35,9,FALSE))*E301</f>
        <v>1214142.7046506035</v>
      </c>
      <c r="L301" s="6">
        <f>(1+VLOOKUP($A301,Annual!$A$26:$I$35,9,FALSE))*F301</f>
        <v>980626.57691572828</v>
      </c>
      <c r="M301" s="6">
        <f>(1+VLOOKUP($A301,Annual!$A$26:$I$35,9,FALSE))*G301</f>
        <v>1197162.1796621194</v>
      </c>
      <c r="O301" s="5">
        <f t="shared" si="78"/>
        <v>5.2725939809148414E-3</v>
      </c>
      <c r="P301" s="5">
        <f t="shared" si="79"/>
        <v>1.2660680384620093E-2</v>
      </c>
      <c r="Q301" s="5">
        <f t="shared" si="80"/>
        <v>1.1448429979129982E-2</v>
      </c>
      <c r="R301" s="5">
        <f t="shared" si="81"/>
        <v>5.5889441524317185E-3</v>
      </c>
      <c r="S301" s="5">
        <f t="shared" si="82"/>
        <v>1.3843382412475957E-2</v>
      </c>
      <c r="U301" s="12">
        <f t="shared" si="73"/>
        <v>7.9061421419164279E-3</v>
      </c>
      <c r="V301" s="12">
        <f t="shared" si="74"/>
        <v>1.5313583376817208E-2</v>
      </c>
      <c r="W301" s="12">
        <f t="shared" si="75"/>
        <v>1.4098157196074323E-2</v>
      </c>
      <c r="X301" s="12">
        <f t="shared" si="76"/>
        <v>8.2233210671640578E-3</v>
      </c>
      <c r="Y301" s="12">
        <f t="shared" si="77"/>
        <v>1.649938377099569E-2</v>
      </c>
    </row>
    <row r="302" spans="1:25" x14ac:dyDescent="0.25">
      <c r="A302" s="1">
        <v>2024</v>
      </c>
      <c r="B302" s="1">
        <v>10</v>
      </c>
      <c r="C302" s="27">
        <f>[3]YHat!D299</f>
        <v>1135608.44300383</v>
      </c>
      <c r="D302" s="27">
        <f>[4]YHat!D299</f>
        <v>847244.53908922302</v>
      </c>
      <c r="E302" s="27">
        <f>[5]YHat!D299</f>
        <v>1212161.25967948</v>
      </c>
      <c r="F302" s="27">
        <f>[6]YHat!D299</f>
        <v>978561.47200614295</v>
      </c>
      <c r="G302" s="27">
        <f>[7]YHat!D299</f>
        <v>1195486.5347017201</v>
      </c>
      <c r="H302" s="28"/>
      <c r="I302" s="6">
        <f>(1+VLOOKUP($A302,Annual!$A$26:$I$35,9,FALSE))*C302</f>
        <v>1138541.3858825325</v>
      </c>
      <c r="J302" s="6">
        <f>(1+VLOOKUP($A302,Annual!$A$26:$I$35,9,FALSE))*D302</f>
        <v>849432.722747728</v>
      </c>
      <c r="K302" s="6">
        <f>(1+VLOOKUP($A302,Annual!$A$26:$I$35,9,FALSE))*E302</f>
        <v>1215291.9159865184</v>
      </c>
      <c r="L302" s="6">
        <f>(1+VLOOKUP($A302,Annual!$A$26:$I$35,9,FALSE))*F302</f>
        <v>981088.80871130282</v>
      </c>
      <c r="M302" s="6">
        <f>(1+VLOOKUP($A302,Annual!$A$26:$I$35,9,FALSE))*G302</f>
        <v>1198574.1250944645</v>
      </c>
      <c r="O302" s="5">
        <f t="shared" si="78"/>
        <v>5.2695991204192438E-3</v>
      </c>
      <c r="P302" s="5">
        <f t="shared" si="79"/>
        <v>1.2647171671130275E-2</v>
      </c>
      <c r="Q302" s="5">
        <f t="shared" si="80"/>
        <v>1.1443363113705862E-2</v>
      </c>
      <c r="R302" s="5">
        <f t="shared" si="81"/>
        <v>5.5891688481772839E-3</v>
      </c>
      <c r="S302" s="5">
        <f t="shared" si="82"/>
        <v>1.3778164076171606E-2</v>
      </c>
      <c r="U302" s="12">
        <f t="shared" si="73"/>
        <v>7.9031394356789963E-3</v>
      </c>
      <c r="V302" s="12">
        <f t="shared" si="74"/>
        <v>1.5300039274072974E-2</v>
      </c>
      <c r="W302" s="12">
        <f t="shared" si="75"/>
        <v>1.4093077056803738E-2</v>
      </c>
      <c r="X302" s="12">
        <f t="shared" si="76"/>
        <v>8.2235463515529794E-3</v>
      </c>
      <c r="Y302" s="12">
        <f t="shared" si="77"/>
        <v>1.6433994579909683E-2</v>
      </c>
    </row>
    <row r="303" spans="1:25" x14ac:dyDescent="0.25">
      <c r="A303" s="1">
        <v>2024</v>
      </c>
      <c r="B303" s="1">
        <v>11</v>
      </c>
      <c r="C303" s="27">
        <f>[3]YHat!D300</f>
        <v>1136105.4271895399</v>
      </c>
      <c r="D303" s="27">
        <f>[4]YHat!D300</f>
        <v>848126.35203476006</v>
      </c>
      <c r="E303" s="27">
        <f>[5]YHat!D300</f>
        <v>1213300.20922492</v>
      </c>
      <c r="F303" s="27">
        <f>[6]YHat!D300</f>
        <v>979011.86205254705</v>
      </c>
      <c r="G303" s="27">
        <f>[7]YHat!D300</f>
        <v>1196811.7978437501</v>
      </c>
      <c r="H303" s="28"/>
      <c r="I303" s="6">
        <f>(1+VLOOKUP($A303,Annual!$A$26:$I$35,9,FALSE))*C303</f>
        <v>1139039.6536323417</v>
      </c>
      <c r="J303" s="6">
        <f>(1+VLOOKUP($A303,Annual!$A$26:$I$35,9,FALSE))*D303</f>
        <v>850316.81315695855</v>
      </c>
      <c r="K303" s="6">
        <f>(1+VLOOKUP($A303,Annual!$A$26:$I$35,9,FALSE))*E303</f>
        <v>1216433.8071039228</v>
      </c>
      <c r="L303" s="6">
        <f>(1+VLOOKUP($A303,Annual!$A$26:$I$35,9,FALSE))*F303</f>
        <v>981540.36198283732</v>
      </c>
      <c r="M303" s="6">
        <f>(1+VLOOKUP($A303,Annual!$A$26:$I$35,9,FALSE))*G303</f>
        <v>1199902.8110017257</v>
      </c>
      <c r="O303" s="5">
        <f t="shared" si="78"/>
        <v>5.2666708694888431E-3</v>
      </c>
      <c r="P303" s="5">
        <f t="shared" si="79"/>
        <v>1.2633703325285239E-2</v>
      </c>
      <c r="Q303" s="5">
        <f t="shared" si="80"/>
        <v>1.1454858548136659E-2</v>
      </c>
      <c r="R303" s="5">
        <f t="shared" si="81"/>
        <v>5.6194611987405718E-3</v>
      </c>
      <c r="S303" s="5">
        <f t="shared" si="82"/>
        <v>1.3751636149170965E-2</v>
      </c>
      <c r="U303" s="12">
        <f t="shared" si="73"/>
        <v>7.9002035135062876E-3</v>
      </c>
      <c r="V303" s="12">
        <f t="shared" si="74"/>
        <v>1.528653564472604E-2</v>
      </c>
      <c r="W303" s="12">
        <f t="shared" si="75"/>
        <v>1.4104602606230809E-2</v>
      </c>
      <c r="X303" s="12">
        <f t="shared" si="76"/>
        <v>8.2539180600580409E-3</v>
      </c>
      <c r="Y303" s="12">
        <f t="shared" si="77"/>
        <v>1.6407397156760872E-2</v>
      </c>
    </row>
    <row r="304" spans="1:25" x14ac:dyDescent="0.25">
      <c r="A304" s="1">
        <v>2024</v>
      </c>
      <c r="B304" s="1">
        <v>12</v>
      </c>
      <c r="C304" s="27">
        <f>[3]YHat!D301</f>
        <v>1136601.9031207799</v>
      </c>
      <c r="D304" s="27">
        <f>[4]YHat!D301</f>
        <v>849008.12447477097</v>
      </c>
      <c r="E304" s="27">
        <f>[5]YHat!D301</f>
        <v>1214445.7910303499</v>
      </c>
      <c r="F304" s="27">
        <f>[6]YHat!D301</f>
        <v>979469.88705986796</v>
      </c>
      <c r="G304" s="27">
        <f>[7]YHat!D301</f>
        <v>1198264.57722607</v>
      </c>
      <c r="H304" s="28"/>
      <c r="I304" s="6">
        <f>(1+VLOOKUP($A304,Annual!$A$26:$I$35,9,FALSE))*C304</f>
        <v>1139537.4118150091</v>
      </c>
      <c r="J304" s="6">
        <f>(1+VLOOKUP($A304,Annual!$A$26:$I$35,9,FALSE))*D304</f>
        <v>851200.86295604904</v>
      </c>
      <c r="K304" s="6">
        <f>(1+VLOOKUP($A304,Annual!$A$26:$I$35,9,FALSE))*E304</f>
        <v>1217582.3476104955</v>
      </c>
      <c r="L304" s="6">
        <f>(1+VLOOKUP($A304,Annual!$A$26:$I$35,9,FALSE))*F304</f>
        <v>981999.56993414904</v>
      </c>
      <c r="M304" s="6">
        <f>(1+VLOOKUP($A304,Annual!$A$26:$I$35,9,FALSE))*G304</f>
        <v>1201359.3424862511</v>
      </c>
      <c r="O304" s="5">
        <f t="shared" si="78"/>
        <v>5.2638084655056705E-3</v>
      </c>
      <c r="P304" s="5">
        <f t="shared" si="79"/>
        <v>1.2620275016263394E-2</v>
      </c>
      <c r="Q304" s="5">
        <f t="shared" si="80"/>
        <v>1.1451009909910104E-2</v>
      </c>
      <c r="R304" s="5">
        <f t="shared" si="81"/>
        <v>5.6327413024008788E-3</v>
      </c>
      <c r="S304" s="5">
        <f t="shared" si="82"/>
        <v>1.3668101114239439E-2</v>
      </c>
      <c r="U304" s="12">
        <f t="shared" si="73"/>
        <v>7.8973336107821535E-3</v>
      </c>
      <c r="V304" s="12">
        <f t="shared" si="74"/>
        <v>1.5273072157088174E-2</v>
      </c>
      <c r="W304" s="12">
        <f t="shared" si="75"/>
        <v>1.4100743885590461E-2</v>
      </c>
      <c r="X304" s="12">
        <f t="shared" si="76"/>
        <v>8.2672329540756095E-3</v>
      </c>
      <c r="Y304" s="12">
        <f t="shared" si="77"/>
        <v>1.6323643282144307E-2</v>
      </c>
    </row>
    <row r="305" spans="1:25" x14ac:dyDescent="0.25">
      <c r="A305" s="1">
        <v>2025</v>
      </c>
      <c r="B305" s="1">
        <v>1</v>
      </c>
      <c r="C305" s="27">
        <f>[3]YHat!D302</f>
        <v>1137097.87612446</v>
      </c>
      <c r="D305" s="27">
        <f>[4]YHat!D302</f>
        <v>849889.85709323303</v>
      </c>
      <c r="E305" s="27">
        <f>[5]YHat!D302</f>
        <v>1215590.2722916701</v>
      </c>
      <c r="F305" s="27">
        <f>[6]YHat!D302</f>
        <v>979930.03245315899</v>
      </c>
      <c r="G305" s="27">
        <f>[7]YHat!D302</f>
        <v>1199610.70152306</v>
      </c>
      <c r="H305" s="28"/>
      <c r="I305" s="6">
        <f>(1+VLOOKUP($A305,Annual!$A$26:$I$35,9,FALSE))*C305</f>
        <v>1142411.8583325013</v>
      </c>
      <c r="J305" s="6">
        <f>(1+VLOOKUP($A305,Annual!$A$26:$I$35,9,FALSE))*D305</f>
        <v>853861.63443467079</v>
      </c>
      <c r="K305" s="6">
        <f>(1+VLOOKUP($A305,Annual!$A$26:$I$35,9,FALSE))*E305</f>
        <v>1221271.0718207678</v>
      </c>
      <c r="L305" s="6">
        <f>(1+VLOOKUP($A305,Annual!$A$26:$I$35,9,FALSE))*F305</f>
        <v>984509.52456805878</v>
      </c>
      <c r="M305" s="6">
        <f>(1+VLOOKUP($A305,Annual!$A$26:$I$35,9,FALSE))*G305</f>
        <v>1205216.8239671509</v>
      </c>
      <c r="O305" s="5">
        <f t="shared" si="78"/>
        <v>5.2610111544635352E-3</v>
      </c>
      <c r="P305" s="5">
        <f t="shared" si="79"/>
        <v>1.2606886418093266E-2</v>
      </c>
      <c r="Q305" s="5">
        <f t="shared" si="80"/>
        <v>1.1449525214554779E-2</v>
      </c>
      <c r="R305" s="5">
        <f t="shared" si="81"/>
        <v>5.6431282529501026E-3</v>
      </c>
      <c r="S305" s="5">
        <f t="shared" si="82"/>
        <v>1.3633859689893058E-2</v>
      </c>
      <c r="U305" s="12">
        <f t="shared" si="73"/>
        <v>7.3571746042508934E-3</v>
      </c>
      <c r="V305" s="12">
        <f t="shared" si="74"/>
        <v>1.4718367437211777E-2</v>
      </c>
      <c r="W305" s="12">
        <f t="shared" si="75"/>
        <v>1.3558592911932843E-2</v>
      </c>
      <c r="X305" s="12">
        <f t="shared" si="76"/>
        <v>7.7400884907223855E-3</v>
      </c>
      <c r="Y305" s="12">
        <f t="shared" si="77"/>
        <v>1.5747482146720282E-2</v>
      </c>
    </row>
    <row r="306" spans="1:25" x14ac:dyDescent="0.25">
      <c r="A306" s="1">
        <v>2025</v>
      </c>
      <c r="B306" s="1">
        <v>2</v>
      </c>
      <c r="C306" s="27">
        <f>[3]YHat!D303</f>
        <v>1137593.35147167</v>
      </c>
      <c r="D306" s="27">
        <f>[4]YHat!D303</f>
        <v>850771.55056257301</v>
      </c>
      <c r="E306" s="27">
        <f>[5]YHat!D303</f>
        <v>1216737.7626344799</v>
      </c>
      <c r="F306" s="27">
        <f>[6]YHat!D303</f>
        <v>980392.37278989004</v>
      </c>
      <c r="G306" s="27">
        <f>[7]YHat!D303</f>
        <v>1201039.75640845</v>
      </c>
      <c r="H306" s="28"/>
      <c r="I306" s="6">
        <f>(1+VLOOKUP($A306,Annual!$A$26:$I$35,9,FALSE))*C306</f>
        <v>1142909.6491771145</v>
      </c>
      <c r="J306" s="6">
        <f>(1+VLOOKUP($A306,Annual!$A$26:$I$35,9,FALSE))*D306</f>
        <v>854747.44830868952</v>
      </c>
      <c r="K306" s="6">
        <f>(1+VLOOKUP($A306,Annual!$A$26:$I$35,9,FALSE))*E306</f>
        <v>1222423.9247127422</v>
      </c>
      <c r="L306" s="6">
        <f>(1+VLOOKUP($A306,Annual!$A$26:$I$35,9,FALSE))*F306</f>
        <v>984974.02555285289</v>
      </c>
      <c r="M306" s="6">
        <f>(1+VLOOKUP($A306,Annual!$A$26:$I$35,9,FALSE))*G306</f>
        <v>1206652.5572329992</v>
      </c>
      <c r="O306" s="5">
        <f t="shared" si="78"/>
        <v>5.2582781909134013E-3</v>
      </c>
      <c r="P306" s="5">
        <f t="shared" si="79"/>
        <v>1.2593537209569572E-2</v>
      </c>
      <c r="Q306" s="5">
        <f t="shared" si="80"/>
        <v>1.144101876220982E-2</v>
      </c>
      <c r="R306" s="5">
        <f t="shared" si="81"/>
        <v>5.6503726003758192E-3</v>
      </c>
      <c r="S306" s="5">
        <f t="shared" si="82"/>
        <v>1.3562923265312943E-2</v>
      </c>
      <c r="U306" s="12">
        <f t="shared" si="73"/>
        <v>7.3544359419435157E-3</v>
      </c>
      <c r="V306" s="12">
        <f t="shared" si="74"/>
        <v>1.4704990393008766E-2</v>
      </c>
      <c r="W306" s="12">
        <f t="shared" si="75"/>
        <v>1.355006872199116E-2</v>
      </c>
      <c r="X306" s="12">
        <f t="shared" si="76"/>
        <v>7.7473479440122173E-3</v>
      </c>
      <c r="Y306" s="12">
        <f t="shared" si="77"/>
        <v>1.5676397805987952E-2</v>
      </c>
    </row>
    <row r="307" spans="1:25" x14ac:dyDescent="0.25">
      <c r="A307" s="1">
        <v>2025</v>
      </c>
      <c r="B307" s="1">
        <v>3</v>
      </c>
      <c r="C307" s="27">
        <f>[3]YHat!D304</f>
        <v>1138088.3343782399</v>
      </c>
      <c r="D307" s="27">
        <f>[4]YHat!D304</f>
        <v>851653.20554386301</v>
      </c>
      <c r="E307" s="27">
        <f>[5]YHat!D304</f>
        <v>1217885.0978449299</v>
      </c>
      <c r="F307" s="27">
        <f>[6]YHat!D304</f>
        <v>980857.21556806297</v>
      </c>
      <c r="G307" s="27">
        <f>[7]YHat!D304</f>
        <v>1202341.81819816</v>
      </c>
      <c r="H307" s="28"/>
      <c r="I307" s="6">
        <f>(1+VLOOKUP($A307,Annual!$A$26:$I$35,9,FALSE))*C307</f>
        <v>1143406.9452797726</v>
      </c>
      <c r="J307" s="6">
        <f>(1+VLOOKUP($A307,Annual!$A$26:$I$35,9,FALSE))*D307</f>
        <v>855633.22351479274</v>
      </c>
      <c r="K307" s="6">
        <f>(1+VLOOKUP($A307,Annual!$A$26:$I$35,9,FALSE))*E307</f>
        <v>1223576.621747379</v>
      </c>
      <c r="L307" s="6">
        <f>(1+VLOOKUP($A307,Annual!$A$26:$I$35,9,FALSE))*F307</f>
        <v>985441.04067371029</v>
      </c>
      <c r="M307" s="6">
        <f>(1+VLOOKUP($A307,Annual!$A$26:$I$35,9,FALSE))*G307</f>
        <v>1207960.7039282655</v>
      </c>
      <c r="O307" s="5">
        <f t="shared" si="78"/>
        <v>5.2556088378001853E-3</v>
      </c>
      <c r="P307" s="5">
        <f t="shared" si="79"/>
        <v>1.2580227074166617E-2</v>
      </c>
      <c r="Q307" s="5">
        <f t="shared" si="80"/>
        <v>1.143272510662996E-2</v>
      </c>
      <c r="R307" s="5">
        <f t="shared" si="81"/>
        <v>5.6536293314597419E-3</v>
      </c>
      <c r="S307" s="5">
        <f t="shared" si="82"/>
        <v>1.3550267445407327E-2</v>
      </c>
      <c r="U307" s="12">
        <f t="shared" si="73"/>
        <v>7.3517610227133989E-3</v>
      </c>
      <c r="V307" s="12">
        <f t="shared" si="74"/>
        <v>1.4691652503401986E-2</v>
      </c>
      <c r="W307" s="12">
        <f t="shared" si="75"/>
        <v>1.3541757772536522E-2</v>
      </c>
      <c r="X307" s="12">
        <f t="shared" si="76"/>
        <v>7.7506114660097492E-3</v>
      </c>
      <c r="Y307" s="12">
        <f t="shared" si="77"/>
        <v>1.5663715596252681E-2</v>
      </c>
    </row>
    <row r="308" spans="1:25" x14ac:dyDescent="0.25">
      <c r="A308" s="1">
        <v>2025</v>
      </c>
      <c r="B308" s="1">
        <v>4</v>
      </c>
      <c r="C308" s="27">
        <f>[3]YHat!D305</f>
        <v>1138582.8300053501</v>
      </c>
      <c r="D308" s="27">
        <f>[4]YHat!D305</f>
        <v>852534.82268701203</v>
      </c>
      <c r="E308" s="27">
        <f>[5]YHat!D305</f>
        <v>1219033.5155760299</v>
      </c>
      <c r="F308" s="27">
        <f>[6]YHat!D305</f>
        <v>981321.518340935</v>
      </c>
      <c r="G308" s="27">
        <f>[7]YHat!D305</f>
        <v>1203572.6120905001</v>
      </c>
      <c r="H308" s="28"/>
      <c r="I308" s="6">
        <f>(1+VLOOKUP($A308,Annual!$A$26:$I$35,9,FALSE))*C308</f>
        <v>1143903.751825775</v>
      </c>
      <c r="J308" s="6">
        <f>(1+VLOOKUP($A308,Annual!$A$26:$I$35,9,FALSE))*D308</f>
        <v>856518.96070592653</v>
      </c>
      <c r="K308" s="6">
        <f>(1+VLOOKUP($A308,Annual!$A$26:$I$35,9,FALSE))*E308</f>
        <v>1224730.4063615932</v>
      </c>
      <c r="L308" s="6">
        <f>(1+VLOOKUP($A308,Annual!$A$26:$I$35,9,FALSE))*F308</f>
        <v>985907.51326566818</v>
      </c>
      <c r="M308" s="6">
        <f>(1+VLOOKUP($A308,Annual!$A$26:$I$35,9,FALSE))*G308</f>
        <v>1209197.249670981</v>
      </c>
      <c r="O308" s="5">
        <f t="shared" si="78"/>
        <v>5.2530023664074665E-3</v>
      </c>
      <c r="P308" s="5">
        <f t="shared" si="79"/>
        <v>1.2566955699965021E-2</v>
      </c>
      <c r="Q308" s="5">
        <f t="shared" si="80"/>
        <v>1.1421824532533709E-2</v>
      </c>
      <c r="R308" s="5">
        <f t="shared" si="81"/>
        <v>5.6606468450186576E-3</v>
      </c>
      <c r="S308" s="5">
        <f t="shared" si="82"/>
        <v>1.3570518985196012E-2</v>
      </c>
      <c r="U308" s="12">
        <f t="shared" si="73"/>
        <v>7.3491491163242273E-3</v>
      </c>
      <c r="V308" s="12">
        <f t="shared" si="74"/>
        <v>1.4678353455820581E-2</v>
      </c>
      <c r="W308" s="12">
        <f t="shared" si="75"/>
        <v>1.3530834468637343E-2</v>
      </c>
      <c r="X308" s="12">
        <f t="shared" si="76"/>
        <v>7.7576436124402459E-3</v>
      </c>
      <c r="Y308" s="12">
        <f t="shared" si="77"/>
        <v>1.568400936441483E-2</v>
      </c>
    </row>
    <row r="309" spans="1:25" x14ac:dyDescent="0.25">
      <c r="A309" s="1">
        <v>2025</v>
      </c>
      <c r="B309" s="1">
        <v>5</v>
      </c>
      <c r="C309" s="27">
        <f>[3]YHat!D306</f>
        <v>1139076.84346008</v>
      </c>
      <c r="D309" s="27">
        <f>[4]YHat!D306</f>
        <v>853416.40263095603</v>
      </c>
      <c r="E309" s="27">
        <f>[5]YHat!D306</f>
        <v>1220181.63009708</v>
      </c>
      <c r="F309" s="27">
        <f>[6]YHat!D306</f>
        <v>981788.32023722201</v>
      </c>
      <c r="G309" s="27">
        <f>[7]YHat!D306</f>
        <v>1204814.4649006401</v>
      </c>
      <c r="H309" s="28"/>
      <c r="I309" s="6">
        <f>(1+VLOOKUP($A309,Annual!$A$26:$I$35,9,FALSE))*C309</f>
        <v>1144400.0739460685</v>
      </c>
      <c r="J309" s="6">
        <f>(1+VLOOKUP($A309,Annual!$A$26:$I$35,9,FALSE))*D309</f>
        <v>857404.66052401275</v>
      </c>
      <c r="K309" s="6">
        <f>(1+VLOOKUP($A309,Annual!$A$26:$I$35,9,FALSE))*E309</f>
        <v>1225883.8863487705</v>
      </c>
      <c r="L309" s="6">
        <f>(1+VLOOKUP($A309,Annual!$A$26:$I$35,9,FALSE))*F309</f>
        <v>986376.49666015664</v>
      </c>
      <c r="M309" s="6">
        <f>(1+VLOOKUP($A309,Annual!$A$26:$I$35,9,FALSE))*G309</f>
        <v>1210444.9060129686</v>
      </c>
      <c r="O309" s="5">
        <f t="shared" si="78"/>
        <v>5.2504580562491299E-3</v>
      </c>
      <c r="P309" s="5">
        <f t="shared" si="79"/>
        <v>1.2553722779562682E-2</v>
      </c>
      <c r="Q309" s="5">
        <f t="shared" si="80"/>
        <v>1.1411477930829861E-2</v>
      </c>
      <c r="R309" s="5">
        <f t="shared" si="81"/>
        <v>5.6635727774736466E-3</v>
      </c>
      <c r="S309" s="5">
        <f t="shared" si="82"/>
        <v>1.3586434144136073E-2</v>
      </c>
      <c r="U309" s="12">
        <f t="shared" si="73"/>
        <v>7.3465995007875318E-3</v>
      </c>
      <c r="V309" s="12">
        <f t="shared" si="74"/>
        <v>1.4665092942222513E-2</v>
      </c>
      <c r="W309" s="12">
        <f t="shared" si="75"/>
        <v>1.352046629226944E-2</v>
      </c>
      <c r="X309" s="12">
        <f t="shared" si="76"/>
        <v>7.7605756460299435E-3</v>
      </c>
      <c r="Y309" s="12">
        <f t="shared" si="77"/>
        <v>1.5699957709536472E-2</v>
      </c>
    </row>
    <row r="310" spans="1:25" x14ac:dyDescent="0.25">
      <c r="A310" s="1">
        <v>2025</v>
      </c>
      <c r="B310" s="1">
        <v>6</v>
      </c>
      <c r="C310" s="27">
        <f>[3]YHat!D307</f>
        <v>1139570.3797959799</v>
      </c>
      <c r="D310" s="27">
        <f>[4]YHat!D307</f>
        <v>854297.94600383996</v>
      </c>
      <c r="E310" s="27">
        <f>[5]YHat!D307</f>
        <v>1221330.88388307</v>
      </c>
      <c r="F310" s="27">
        <f>[6]YHat!D307</f>
        <v>982256.07890294399</v>
      </c>
      <c r="G310" s="27">
        <f>[7]YHat!D307</f>
        <v>1206160.7149436499</v>
      </c>
      <c r="H310" s="28"/>
      <c r="I310" s="6">
        <f>(1+VLOOKUP($A310,Annual!$A$26:$I$35,9,FALSE))*C310</f>
        <v>1144895.9167178199</v>
      </c>
      <c r="J310" s="6">
        <f>(1+VLOOKUP($A310,Annual!$A$26:$I$35,9,FALSE))*D310</f>
        <v>858290.32360013202</v>
      </c>
      <c r="K310" s="6">
        <f>(1+VLOOKUP($A310,Annual!$A$26:$I$35,9,FALSE))*E310</f>
        <v>1227038.510924997</v>
      </c>
      <c r="L310" s="6">
        <f>(1+VLOOKUP($A310,Annual!$A$26:$I$35,9,FALSE))*F310</f>
        <v>986846.441295336</v>
      </c>
      <c r="M310" s="6">
        <f>(1+VLOOKUP($A310,Annual!$A$26:$I$35,9,FALSE))*G310</f>
        <v>1211797.4474658268</v>
      </c>
      <c r="O310" s="5">
        <f t="shared" si="78"/>
        <v>5.2479751949794373E-3</v>
      </c>
      <c r="P310" s="5">
        <f t="shared" si="79"/>
        <v>1.2540528009999719E-2</v>
      </c>
      <c r="Q310" s="5">
        <f t="shared" si="80"/>
        <v>1.1398404414445062E-2</v>
      </c>
      <c r="R310" s="5">
        <f t="shared" si="81"/>
        <v>5.666308196120573E-3</v>
      </c>
      <c r="S310" s="5">
        <f t="shared" si="82"/>
        <v>1.355596003309123E-2</v>
      </c>
      <c r="U310" s="12">
        <f t="shared" si="73"/>
        <v>7.344111462272318E-3</v>
      </c>
      <c r="V310" s="12">
        <f t="shared" si="74"/>
        <v>1.4651870659015298E-2</v>
      </c>
      <c r="W310" s="12">
        <f t="shared" si="75"/>
        <v>1.350736551507703E-2</v>
      </c>
      <c r="X310" s="12">
        <f t="shared" si="76"/>
        <v>7.7633167685531301E-3</v>
      </c>
      <c r="Y310" s="12">
        <f t="shared" si="77"/>
        <v>1.5669420054081895E-2</v>
      </c>
    </row>
    <row r="311" spans="1:25" x14ac:dyDescent="0.25">
      <c r="A311" s="1">
        <v>2025</v>
      </c>
      <c r="B311" s="1">
        <v>7</v>
      </c>
      <c r="C311" s="27">
        <f>[3]YHat!D308</f>
        <v>1140063.44401363</v>
      </c>
      <c r="D311" s="27">
        <f>[4]YHat!D308</f>
        <v>855179.45342320297</v>
      </c>
      <c r="E311" s="27">
        <f>[5]YHat!D308</f>
        <v>1222479.81765825</v>
      </c>
      <c r="F311" s="27">
        <f>[6]YHat!D308</f>
        <v>982723.76489135902</v>
      </c>
      <c r="G311" s="27">
        <f>[7]YHat!D308</f>
        <v>1207476.7791818599</v>
      </c>
      <c r="H311" s="28"/>
      <c r="I311" s="6">
        <f>(1+VLOOKUP($A311,Annual!$A$26:$I$35,9,FALSE))*C311</f>
        <v>1145391.2851649784</v>
      </c>
      <c r="J311" s="6">
        <f>(1+VLOOKUP($A311,Annual!$A$26:$I$35,9,FALSE))*D311</f>
        <v>859175.9505547093</v>
      </c>
      <c r="K311" s="6">
        <f>(1+VLOOKUP($A311,Annual!$A$26:$I$35,9,FALSE))*E311</f>
        <v>1228192.8139949122</v>
      </c>
      <c r="L311" s="6">
        <f>(1+VLOOKUP($A311,Annual!$A$26:$I$35,9,FALSE))*F311</f>
        <v>987316.31291356671</v>
      </c>
      <c r="M311" s="6">
        <f>(1+VLOOKUP($A311,Annual!$A$26:$I$35,9,FALSE))*G311</f>
        <v>1213119.6620470223</v>
      </c>
      <c r="O311" s="5">
        <f t="shared" si="78"/>
        <v>5.2455530782757886E-3</v>
      </c>
      <c r="P311" s="5">
        <f t="shared" si="79"/>
        <v>1.2527371092684092E-2</v>
      </c>
      <c r="Q311" s="5">
        <f t="shared" si="80"/>
        <v>1.1385926170303096E-2</v>
      </c>
      <c r="R311" s="5">
        <f t="shared" si="81"/>
        <v>5.6714348310444862E-3</v>
      </c>
      <c r="S311" s="5">
        <f t="shared" si="82"/>
        <v>1.3539794434487495E-2</v>
      </c>
      <c r="U311" s="12">
        <f t="shared" si="73"/>
        <v>7.3416842949873828E-3</v>
      </c>
      <c r="V311" s="12">
        <f t="shared" si="74"/>
        <v>1.4638686306984727E-2</v>
      </c>
      <c r="W311" s="12">
        <f t="shared" si="75"/>
        <v>1.3494861251385215E-2</v>
      </c>
      <c r="X311" s="12">
        <f t="shared" si="76"/>
        <v>7.7684540935016866E-3</v>
      </c>
      <c r="Y311" s="12">
        <f t="shared" si="77"/>
        <v>1.5653220747081198E-2</v>
      </c>
    </row>
    <row r="312" spans="1:25" x14ac:dyDescent="0.25">
      <c r="A312" s="1">
        <v>2025</v>
      </c>
      <c r="B312" s="1">
        <v>8</v>
      </c>
      <c r="C312" s="27">
        <f>[3]YHat!D309</f>
        <v>1140557.9951993299</v>
      </c>
      <c r="D312" s="27">
        <f>[4]YHat!D309</f>
        <v>856064.27324905398</v>
      </c>
      <c r="E312" s="27">
        <f>[5]YHat!D309</f>
        <v>1223638.0865620901</v>
      </c>
      <c r="F312" s="27">
        <f>[6]YHat!D309</f>
        <v>983180.98181422602</v>
      </c>
      <c r="G312" s="27">
        <f>[7]YHat!D309</f>
        <v>1208895.8530182</v>
      </c>
      <c r="H312" s="28"/>
      <c r="I312" s="6">
        <f>(1+VLOOKUP($A312,Annual!$A$26:$I$35,9,FALSE))*C312</f>
        <v>1145888.1475292116</v>
      </c>
      <c r="J312" s="6">
        <f>(1+VLOOKUP($A312,Annual!$A$26:$I$35,9,FALSE))*D312</f>
        <v>860064.90539559338</v>
      </c>
      <c r="K312" s="6">
        <f>(1+VLOOKUP($A312,Annual!$A$26:$I$35,9,FALSE))*E312</f>
        <v>1229356.4958192022</v>
      </c>
      <c r="L312" s="6">
        <f>(1+VLOOKUP($A312,Annual!$A$26:$I$35,9,FALSE))*F312</f>
        <v>987775.66654132458</v>
      </c>
      <c r="M312" s="6">
        <f>(1+VLOOKUP($A312,Annual!$A$26:$I$35,9,FALSE))*G312</f>
        <v>1214545.3676195361</v>
      </c>
      <c r="O312" s="5">
        <f t="shared" si="78"/>
        <v>5.2397313414271895E-3</v>
      </c>
      <c r="P312" s="5">
        <f t="shared" si="79"/>
        <v>1.2517711225894956E-2</v>
      </c>
      <c r="Q312" s="5">
        <f t="shared" si="80"/>
        <v>1.138193749963623E-2</v>
      </c>
      <c r="R312" s="5">
        <f t="shared" si="81"/>
        <v>5.6683828992738494E-3</v>
      </c>
      <c r="S312" s="5">
        <f t="shared" si="82"/>
        <v>1.3483533301538397E-2</v>
      </c>
      <c r="U312" s="12">
        <f t="shared" si="73"/>
        <v>7.3358504186924467E-3</v>
      </c>
      <c r="V312" s="12">
        <f t="shared" si="74"/>
        <v>1.4629006297506963E-2</v>
      </c>
      <c r="W312" s="12">
        <f t="shared" si="75"/>
        <v>1.3490864263568936E-2</v>
      </c>
      <c r="X312" s="12">
        <f t="shared" si="76"/>
        <v>7.7653957978636168E-3</v>
      </c>
      <c r="Y312" s="12">
        <f t="shared" si="77"/>
        <v>1.5596842298799096E-2</v>
      </c>
    </row>
    <row r="313" spans="1:25" x14ac:dyDescent="0.25">
      <c r="A313" s="1">
        <v>2025</v>
      </c>
      <c r="B313" s="1">
        <v>9</v>
      </c>
      <c r="C313" s="27">
        <f>[3]YHat!D310</f>
        <v>1141052.08411127</v>
      </c>
      <c r="D313" s="27">
        <f>[4]YHat!D310</f>
        <v>856949.05832535599</v>
      </c>
      <c r="E313" s="27">
        <f>[5]YHat!D310</f>
        <v>1224795.6452719399</v>
      </c>
      <c r="F313" s="27">
        <f>[6]YHat!D310</f>
        <v>983639.78398967104</v>
      </c>
      <c r="G313" s="27">
        <f>[7]YHat!D310</f>
        <v>1210183.0291035301</v>
      </c>
      <c r="H313" s="28"/>
      <c r="I313" s="6">
        <f>(1+VLOOKUP($A313,Annual!$A$26:$I$35,9,FALSE))*C313</f>
        <v>1146384.5454593482</v>
      </c>
      <c r="J313" s="6">
        <f>(1+VLOOKUP($A313,Annual!$A$26:$I$35,9,FALSE))*D313</f>
        <v>860953.82532453397</v>
      </c>
      <c r="K313" s="6">
        <f>(1+VLOOKUP($A313,Annual!$A$26:$I$35,9,FALSE))*E313</f>
        <v>1230519.464130563</v>
      </c>
      <c r="L313" s="6">
        <f>(1+VLOOKUP($A313,Annual!$A$26:$I$35,9,FALSE))*F313</f>
        <v>988236.6128299972</v>
      </c>
      <c r="M313" s="6">
        <f>(1+VLOOKUP($A313,Annual!$A$26:$I$35,9,FALSE))*G313</f>
        <v>1215838.5590452866</v>
      </c>
      <c r="O313" s="5">
        <f t="shared" si="78"/>
        <v>5.2339720237799536E-3</v>
      </c>
      <c r="P313" s="5">
        <f t="shared" si="79"/>
        <v>1.2508081430407048E-2</v>
      </c>
      <c r="Q313" s="5">
        <f t="shared" si="80"/>
        <v>1.1379410163631976E-2</v>
      </c>
      <c r="R313" s="5">
        <f t="shared" si="81"/>
        <v>5.6633785961857086E-3</v>
      </c>
      <c r="S313" s="5">
        <f t="shared" si="82"/>
        <v>1.3487225736437569E-2</v>
      </c>
      <c r="U313" s="12">
        <f t="shared" si="73"/>
        <v>7.3300790917549818E-3</v>
      </c>
      <c r="V313" s="12">
        <f t="shared" si="74"/>
        <v>1.4619356422034713E-2</v>
      </c>
      <c r="W313" s="12">
        <f t="shared" si="75"/>
        <v>1.3488331657580899E-2</v>
      </c>
      <c r="X313" s="12">
        <f t="shared" si="76"/>
        <v>7.760381059836341E-3</v>
      </c>
      <c r="Y313" s="12">
        <f t="shared" si="77"/>
        <v>1.5600542433138243E-2</v>
      </c>
    </row>
    <row r="314" spans="1:25" x14ac:dyDescent="0.25">
      <c r="A314" s="1">
        <v>2025</v>
      </c>
      <c r="B314" s="1">
        <v>10</v>
      </c>
      <c r="C314" s="27">
        <f>[3]YHat!D311</f>
        <v>1141545.71559447</v>
      </c>
      <c r="D314" s="27">
        <f>[4]YHat!D311</f>
        <v>857833.80923888797</v>
      </c>
      <c r="E314" s="27">
        <f>[5]YHat!D311</f>
        <v>1225952.80054126</v>
      </c>
      <c r="F314" s="27">
        <f>[6]YHat!D311</f>
        <v>984099.14643921505</v>
      </c>
      <c r="G314" s="27">
        <f>[7]YHat!D311</f>
        <v>1211564.77894273</v>
      </c>
      <c r="H314" s="28"/>
      <c r="I314" s="6">
        <f>(1+VLOOKUP($A314,Annual!$A$26:$I$35,9,FALSE))*C314</f>
        <v>1146880.48382305</v>
      </c>
      <c r="J314" s="6">
        <f>(1+VLOOKUP($A314,Annual!$A$26:$I$35,9,FALSE))*D314</f>
        <v>861842.71093105222</v>
      </c>
      <c r="K314" s="6">
        <f>(1+VLOOKUP($A314,Annual!$A$26:$I$35,9,FALSE))*E314</f>
        <v>1231682.0271160016</v>
      </c>
      <c r="L314" s="6">
        <f>(1+VLOOKUP($A314,Annual!$A$26:$I$35,9,FALSE))*F314</f>
        <v>988698.12201108935</v>
      </c>
      <c r="M314" s="6">
        <f>(1+VLOOKUP($A314,Annual!$A$26:$I$35,9,FALSE))*G314</f>
        <v>1217226.7661949922</v>
      </c>
      <c r="O314" s="5">
        <f t="shared" si="78"/>
        <v>5.2282744349232413E-3</v>
      </c>
      <c r="P314" s="5">
        <f t="shared" si="79"/>
        <v>1.2498481443206755E-2</v>
      </c>
      <c r="Q314" s="5">
        <f t="shared" si="80"/>
        <v>1.1377645302265149E-2</v>
      </c>
      <c r="R314" s="5">
        <f t="shared" si="81"/>
        <v>5.6589949548282448E-3</v>
      </c>
      <c r="S314" s="5">
        <f t="shared" si="82"/>
        <v>1.3449121988664992E-2</v>
      </c>
      <c r="U314" s="12">
        <f t="shared" si="73"/>
        <v>7.3243696223248556E-3</v>
      </c>
      <c r="V314" s="12">
        <f t="shared" si="74"/>
        <v>1.4609736417006136E-2</v>
      </c>
      <c r="W314" s="12">
        <f t="shared" si="75"/>
        <v>1.348656311613694E-2</v>
      </c>
      <c r="X314" s="12">
        <f t="shared" si="76"/>
        <v>7.7559882777398226E-3</v>
      </c>
      <c r="Y314" s="12">
        <f t="shared" si="77"/>
        <v>1.556235923168936E-2</v>
      </c>
    </row>
    <row r="315" spans="1:25" x14ac:dyDescent="0.25">
      <c r="A315" s="1">
        <v>2025</v>
      </c>
      <c r="B315" s="1">
        <v>11</v>
      </c>
      <c r="C315" s="27">
        <f>[3]YHat!D312</f>
        <v>1142038.8944431299</v>
      </c>
      <c r="D315" s="27">
        <f>[4]YHat!D312</f>
        <v>858718.52656652394</v>
      </c>
      <c r="E315" s="27">
        <f>[5]YHat!D312</f>
        <v>1227107.9336053999</v>
      </c>
      <c r="F315" s="27">
        <f>[6]YHat!D312</f>
        <v>984556.00906256901</v>
      </c>
      <c r="G315" s="27">
        <f>[7]YHat!D312</f>
        <v>1212892.19509611</v>
      </c>
      <c r="H315" s="28"/>
      <c r="I315" s="6">
        <f>(1+VLOOKUP($A315,Annual!$A$26:$I$35,9,FALSE))*C315</f>
        <v>1147375.9674369215</v>
      </c>
      <c r="J315" s="6">
        <f>(1+VLOOKUP($A315,Annual!$A$26:$I$35,9,FALSE))*D315</f>
        <v>862731.56279471784</v>
      </c>
      <c r="K315" s="6">
        <f>(1+VLOOKUP($A315,Annual!$A$26:$I$35,9,FALSE))*E315</f>
        <v>1232842.5584459193</v>
      </c>
      <c r="L315" s="6">
        <f>(1+VLOOKUP($A315,Annual!$A$26:$I$35,9,FALSE))*F315</f>
        <v>989157.11968359165</v>
      </c>
      <c r="M315" s="6">
        <f>(1+VLOOKUP($A315,Annual!$A$26:$I$35,9,FALSE))*G315</f>
        <v>1218560.3857420904</v>
      </c>
      <c r="O315" s="5">
        <f t="shared" si="78"/>
        <v>5.2226378922139993E-3</v>
      </c>
      <c r="P315" s="5">
        <f t="shared" si="79"/>
        <v>1.2488911005243519E-2</v>
      </c>
      <c r="Q315" s="5">
        <f t="shared" si="80"/>
        <v>1.1380303304571626E-2</v>
      </c>
      <c r="R315" s="5">
        <f t="shared" si="81"/>
        <v>5.66300289600008E-3</v>
      </c>
      <c r="S315" s="5">
        <f t="shared" si="82"/>
        <v>1.3436028355779284E-2</v>
      </c>
      <c r="U315" s="12">
        <f t="shared" si="73"/>
        <v>7.3187213263345985E-3</v>
      </c>
      <c r="V315" s="12">
        <f t="shared" si="74"/>
        <v>1.4600146022830218E-2</v>
      </c>
      <c r="W315" s="12">
        <f t="shared" si="75"/>
        <v>1.3489226660891918E-2</v>
      </c>
      <c r="X315" s="12">
        <f t="shared" si="76"/>
        <v>7.7600045762433734E-3</v>
      </c>
      <c r="Y315" s="12">
        <f t="shared" si="77"/>
        <v>1.5549238296048928E-2</v>
      </c>
    </row>
    <row r="316" spans="1:25" x14ac:dyDescent="0.25">
      <c r="A316" s="1">
        <v>2025</v>
      </c>
      <c r="B316" s="1">
        <v>12</v>
      </c>
      <c r="C316" s="27">
        <f>[3]YHat!D313</f>
        <v>1142531.6254012301</v>
      </c>
      <c r="D316" s="27">
        <f>[4]YHat!D313</f>
        <v>859603.21087539499</v>
      </c>
      <c r="E316" s="27">
        <f>[5]YHat!D313</f>
        <v>1228264.8072245601</v>
      </c>
      <c r="F316" s="27">
        <f>[6]YHat!D313</f>
        <v>985015.60911056097</v>
      </c>
      <c r="G316" s="27">
        <f>[7]YHat!D313</f>
        <v>1214304.2049124199</v>
      </c>
      <c r="H316" s="28"/>
      <c r="I316" s="6">
        <f>(1+VLOOKUP($A316,Annual!$A$26:$I$35,9,FALSE))*C316</f>
        <v>1147871.0010671134</v>
      </c>
      <c r="J316" s="6">
        <f>(1+VLOOKUP($A316,Annual!$A$26:$I$35,9,FALSE))*D316</f>
        <v>863620.3814853126</v>
      </c>
      <c r="K316" s="6">
        <f>(1+VLOOKUP($A316,Annual!$A$26:$I$35,9,FALSE))*E316</f>
        <v>1234004.8384649667</v>
      </c>
      <c r="L316" s="6">
        <f>(1+VLOOKUP($A316,Annual!$A$26:$I$35,9,FALSE))*F316</f>
        <v>989618.86757349689</v>
      </c>
      <c r="M316" s="6">
        <f>(1+VLOOKUP($A316,Annual!$A$26:$I$35,9,FALSE))*G316</f>
        <v>1219978.9942823967</v>
      </c>
      <c r="O316" s="5">
        <f t="shared" si="78"/>
        <v>5.2170617207034642E-3</v>
      </c>
      <c r="P316" s="5">
        <f t="shared" si="79"/>
        <v>1.2479369861364553E-2</v>
      </c>
      <c r="Q316" s="5">
        <f t="shared" si="80"/>
        <v>1.1378866225462358E-2</v>
      </c>
      <c r="R316" s="5">
        <f t="shared" si="81"/>
        <v>5.6619627861556054E-3</v>
      </c>
      <c r="S316" s="5">
        <f t="shared" si="82"/>
        <v>1.3385714633642021E-2</v>
      </c>
      <c r="U316" s="12">
        <f t="shared" si="73"/>
        <v>7.3131335274292386E-3</v>
      </c>
      <c r="V316" s="12">
        <f t="shared" si="74"/>
        <v>1.4590584983822819E-2</v>
      </c>
      <c r="W316" s="12">
        <f t="shared" si="75"/>
        <v>1.3487786585195227E-2</v>
      </c>
      <c r="X316" s="12">
        <f t="shared" si="76"/>
        <v>7.7589622975688943E-3</v>
      </c>
      <c r="Y316" s="12">
        <f t="shared" si="77"/>
        <v>1.5498819660079155E-2</v>
      </c>
    </row>
    <row r="317" spans="1:25" x14ac:dyDescent="0.25">
      <c r="A317" s="1">
        <v>2026</v>
      </c>
      <c r="B317" s="1">
        <v>1</v>
      </c>
      <c r="C317" s="27">
        <f>[3]YHat!D314</f>
        <v>1143023.91316302</v>
      </c>
      <c r="D317" s="27">
        <f>[4]YHat!D314</f>
        <v>860487.86272305599</v>
      </c>
      <c r="E317" s="27">
        <f>[5]YHat!D314</f>
        <v>1229421.3331663001</v>
      </c>
      <c r="F317" s="27">
        <f>[6]YHat!D314</f>
        <v>985476.34992605203</v>
      </c>
      <c r="G317" s="27">
        <f>[7]YHat!D314</f>
        <v>1215646.2802375299</v>
      </c>
      <c r="H317" s="28"/>
      <c r="I317" s="6">
        <f>(1+VLOOKUP($A317,Annual!$A$26:$I$40,9,FALSE))*C317</f>
        <v>1150314.4344398291</v>
      </c>
      <c r="J317" s="6">
        <f>(1+VLOOKUP($A317,Annual!$A$26:$I$40,9,FALSE))*D317</f>
        <v>865976.29126717825</v>
      </c>
      <c r="K317" s="6">
        <f>(1+VLOOKUP($A317,Annual!$A$26:$I$40,9,FALSE))*E317</f>
        <v>1237262.9209794619</v>
      </c>
      <c r="L317" s="6">
        <f>(1+VLOOKUP($A317,Annual!$A$26:$I$40,9,FALSE))*F317</f>
        <v>991761.98946008971</v>
      </c>
      <c r="M317" s="6">
        <f>(1+VLOOKUP($A317,Annual!$A$26:$I$40,9,FALSE))*G317</f>
        <v>1223400.0069698256</v>
      </c>
      <c r="O317" s="5">
        <f t="shared" si="78"/>
        <v>5.2115452530414608E-3</v>
      </c>
      <c r="P317" s="5">
        <f t="shared" si="79"/>
        <v>1.2469857760239567E-2</v>
      </c>
      <c r="Q317" s="5">
        <f t="shared" si="80"/>
        <v>1.1378061498102721E-2</v>
      </c>
      <c r="R317" s="5">
        <f t="shared" si="81"/>
        <v>5.659911717378785E-3</v>
      </c>
      <c r="S317" s="5">
        <f t="shared" si="82"/>
        <v>1.3367318826108088E-2</v>
      </c>
      <c r="U317" s="12">
        <f t="shared" si="73"/>
        <v>6.9174492978938407E-3</v>
      </c>
      <c r="V317" s="12">
        <f t="shared" si="74"/>
        <v>1.4188079595036873E-2</v>
      </c>
      <c r="W317" s="12">
        <f t="shared" si="75"/>
        <v>1.3094430489418052E-2</v>
      </c>
      <c r="X317" s="12">
        <f t="shared" si="76"/>
        <v>7.3665766669070987E-3</v>
      </c>
      <c r="Y317" s="12">
        <f t="shared" si="77"/>
        <v>1.5087063705949699E-2</v>
      </c>
    </row>
    <row r="318" spans="1:25" x14ac:dyDescent="0.25">
      <c r="A318" s="1">
        <v>2026</v>
      </c>
      <c r="B318" s="1">
        <v>2</v>
      </c>
      <c r="C318" s="27">
        <f>[3]YHat!D315</f>
        <v>1143515.7623735501</v>
      </c>
      <c r="D318" s="27">
        <f>[4]YHat!D315</f>
        <v>861372.48265764804</v>
      </c>
      <c r="E318" s="27">
        <f>[5]YHat!D315</f>
        <v>1230578.6212323499</v>
      </c>
      <c r="F318" s="27">
        <f>[6]YHat!D315</f>
        <v>985938.24006727</v>
      </c>
      <c r="G318" s="27">
        <f>[7]YHat!D315</f>
        <v>1217043.5082306899</v>
      </c>
      <c r="H318" s="28"/>
      <c r="I318" s="6">
        <f>(1+VLOOKUP($A318,Annual!$A$26:$I$40,9,FALSE))*C318</f>
        <v>1150809.4208000661</v>
      </c>
      <c r="J318" s="6">
        <f>(1+VLOOKUP($A318,Annual!$A$26:$I$40,9,FALSE))*D318</f>
        <v>866866.55355131417</v>
      </c>
      <c r="K318" s="6">
        <f>(1+VLOOKUP($A318,Annual!$A$26:$I$40,9,FALSE))*E318</f>
        <v>1238427.5905474836</v>
      </c>
      <c r="L318" s="6">
        <f>(1+VLOOKUP($A318,Annual!$A$26:$I$40,9,FALSE))*F318</f>
        <v>992226.82566382072</v>
      </c>
      <c r="M318" s="6">
        <f>(1+VLOOKUP($A318,Annual!$A$26:$I$40,9,FALSE))*G318</f>
        <v>1224806.1468678857</v>
      </c>
      <c r="O318" s="5">
        <f t="shared" si="78"/>
        <v>5.206087829379813E-3</v>
      </c>
      <c r="P318" s="5">
        <f t="shared" si="79"/>
        <v>1.2460374454299927E-2</v>
      </c>
      <c r="Q318" s="5">
        <f t="shared" si="80"/>
        <v>1.1375383441623255E-2</v>
      </c>
      <c r="R318" s="5">
        <f t="shared" si="81"/>
        <v>5.656783377045338E-3</v>
      </c>
      <c r="S318" s="5">
        <f t="shared" si="82"/>
        <v>1.3324914297672352E-2</v>
      </c>
      <c r="U318" s="12">
        <f t="shared" si="73"/>
        <v>6.9119826126582407E-3</v>
      </c>
      <c r="V318" s="12">
        <f t="shared" si="74"/>
        <v>1.4178580195360668E-2</v>
      </c>
      <c r="W318" s="12">
        <f t="shared" si="75"/>
        <v>1.3091747888116734E-2</v>
      </c>
      <c r="X318" s="12">
        <f t="shared" si="76"/>
        <v>7.3634430175932852E-3</v>
      </c>
      <c r="Y318" s="12">
        <f t="shared" si="77"/>
        <v>1.5044587214495975E-2</v>
      </c>
    </row>
    <row r="319" spans="1:25" x14ac:dyDescent="0.25">
      <c r="A319" s="1">
        <v>2026</v>
      </c>
      <c r="B319" s="1">
        <v>3</v>
      </c>
      <c r="C319" s="27">
        <f>[3]YHat!D316</f>
        <v>1144007.1776292</v>
      </c>
      <c r="D319" s="27">
        <f>[4]YHat!D316</f>
        <v>862257.071218053</v>
      </c>
      <c r="E319" s="27">
        <f>[5]YHat!D316</f>
        <v>1231735.8169326901</v>
      </c>
      <c r="F319" s="27">
        <f>[6]YHat!D316</f>
        <v>986401.35529086203</v>
      </c>
      <c r="G319" s="27">
        <f>[7]YHat!D316</f>
        <v>1218357.3609923499</v>
      </c>
      <c r="H319" s="28"/>
      <c r="I319" s="6">
        <f>(1+VLOOKUP($A319,Annual!$A$26:$I$40,9,FALSE))*C319</f>
        <v>1151303.9704375393</v>
      </c>
      <c r="J319" s="6">
        <f>(1+VLOOKUP($A319,Annual!$A$26:$I$40,9,FALSE))*D319</f>
        <v>867756.78426114982</v>
      </c>
      <c r="K319" s="6">
        <f>(1+VLOOKUP($A319,Annual!$A$26:$I$40,9,FALSE))*E319</f>
        <v>1239592.1671606619</v>
      </c>
      <c r="L319" s="6">
        <f>(1+VLOOKUP($A319,Annual!$A$26:$I$40,9,FALSE))*F319</f>
        <v>992692.8947638385</v>
      </c>
      <c r="M319" s="6">
        <f>(1+VLOOKUP($A319,Annual!$A$26:$I$40,9,FALSE))*G319</f>
        <v>1226128.3797442601</v>
      </c>
      <c r="O319" s="5">
        <f t="shared" si="78"/>
        <v>5.2006887973188309E-3</v>
      </c>
      <c r="P319" s="5">
        <f t="shared" si="79"/>
        <v>1.2450919699666274E-2</v>
      </c>
      <c r="Q319" s="5">
        <f t="shared" si="80"/>
        <v>1.1372763417722531E-2</v>
      </c>
      <c r="R319" s="5">
        <f t="shared" si="81"/>
        <v>5.6523412733302525E-3</v>
      </c>
      <c r="S319" s="5">
        <f t="shared" si="82"/>
        <v>1.3320290912105959E-2</v>
      </c>
      <c r="U319" s="12">
        <f t="shared" si="73"/>
        <v>6.9065744181171507E-3</v>
      </c>
      <c r="V319" s="12">
        <f t="shared" si="74"/>
        <v>1.4169109395443469E-2</v>
      </c>
      <c r="W319" s="12">
        <f t="shared" si="75"/>
        <v>1.3089123417878934E-2</v>
      </c>
      <c r="X319" s="12">
        <f t="shared" si="76"/>
        <v>7.3589933753626102E-3</v>
      </c>
      <c r="Y319" s="12">
        <f t="shared" si="77"/>
        <v>1.5039955982768083E-2</v>
      </c>
    </row>
    <row r="320" spans="1:25" x14ac:dyDescent="0.25">
      <c r="A320" s="1">
        <v>2026</v>
      </c>
      <c r="B320" s="1">
        <v>4</v>
      </c>
      <c r="C320" s="27">
        <f>[3]YHat!D317</f>
        <v>1144498.16347814</v>
      </c>
      <c r="D320" s="27">
        <f>[4]YHat!D317</f>
        <v>863141.62893405801</v>
      </c>
      <c r="E320" s="27">
        <f>[5]YHat!D317</f>
        <v>1232893.2544962501</v>
      </c>
      <c r="F320" s="27">
        <f>[6]YHat!D317</f>
        <v>986864.80973308603</v>
      </c>
      <c r="G320" s="27">
        <f>[7]YHat!D317</f>
        <v>1219624.59865591</v>
      </c>
      <c r="H320" s="28"/>
      <c r="I320" s="6">
        <f>(1+VLOOKUP($A320,Annual!$A$26:$I$40,9,FALSE))*C320</f>
        <v>1151798.0879294286</v>
      </c>
      <c r="J320" s="6">
        <f>(1+VLOOKUP($A320,Annual!$A$26:$I$40,9,FALSE))*D320</f>
        <v>868646.98392985133</v>
      </c>
      <c r="K320" s="6">
        <f>(1+VLOOKUP($A320,Annual!$A$26:$I$40,9,FALSE))*E320</f>
        <v>1240756.9871797299</v>
      </c>
      <c r="L320" s="6">
        <f>(1+VLOOKUP($A320,Annual!$A$26:$I$40,9,FALSE))*F320</f>
        <v>993159.30524611822</v>
      </c>
      <c r="M320" s="6">
        <f>(1+VLOOKUP($A320,Annual!$A$26:$I$40,9,FALSE))*G320</f>
        <v>1227403.7001986022</v>
      </c>
      <c r="O320" s="5">
        <f t="shared" si="78"/>
        <v>5.1953475117503256E-3</v>
      </c>
      <c r="P320" s="5">
        <f t="shared" si="79"/>
        <v>1.2441493256094338E-2</v>
      </c>
      <c r="Q320" s="5">
        <f t="shared" si="80"/>
        <v>1.1369448619032552E-2</v>
      </c>
      <c r="R320" s="5">
        <f t="shared" si="81"/>
        <v>5.6488024450158658E-3</v>
      </c>
      <c r="S320" s="5">
        <f t="shared" si="82"/>
        <v>1.3336949016751865E-2</v>
      </c>
      <c r="U320" s="12">
        <f t="shared" si="73"/>
        <v>6.9012240680681458E-3</v>
      </c>
      <c r="V320" s="12">
        <f t="shared" si="74"/>
        <v>1.4159666954633554E-2</v>
      </c>
      <c r="W320" s="12">
        <f t="shared" si="75"/>
        <v>1.3085802993777262E-2</v>
      </c>
      <c r="X320" s="12">
        <f t="shared" si="76"/>
        <v>7.3554485414453197E-3</v>
      </c>
      <c r="Y320" s="12">
        <f t="shared" si="77"/>
        <v>1.5056642357212713E-2</v>
      </c>
    </row>
    <row r="321" spans="1:25" x14ac:dyDescent="0.25">
      <c r="A321" s="1">
        <v>2026</v>
      </c>
      <c r="B321" s="1">
        <v>5</v>
      </c>
      <c r="C321" s="27">
        <f>[3]YHat!D318</f>
        <v>1144988.72442092</v>
      </c>
      <c r="D321" s="27">
        <f>[4]YHat!D318</f>
        <v>864026.1563265</v>
      </c>
      <c r="E321" s="27">
        <f>[5]YHat!D318</f>
        <v>1234050.55971028</v>
      </c>
      <c r="F321" s="27">
        <f>[6]YHat!D318</f>
        <v>987329.46412612998</v>
      </c>
      <c r="G321" s="27">
        <f>[7]YHat!D318</f>
        <v>1220899.5346069001</v>
      </c>
      <c r="H321" s="28"/>
      <c r="I321" s="6">
        <f>(1+VLOOKUP($A321,Annual!$A$26:$I$40,9,FALSE))*C321</f>
        <v>1152291.7778049891</v>
      </c>
      <c r="J321" s="6">
        <f>(1+VLOOKUP($A321,Annual!$A$26:$I$40,9,FALSE))*D321</f>
        <v>869537.15308157785</v>
      </c>
      <c r="K321" s="6">
        <f>(1+VLOOKUP($A321,Annual!$A$26:$I$40,9,FALSE))*E321</f>
        <v>1241921.6740051063</v>
      </c>
      <c r="L321" s="6">
        <f>(1+VLOOKUP($A321,Annual!$A$26:$I$40,9,FALSE))*F321</f>
        <v>993626.9233328345</v>
      </c>
      <c r="M321" s="6">
        <f>(1+VLOOKUP($A321,Annual!$A$26:$I$40,9,FALSE))*G321</f>
        <v>1228686.7680421714</v>
      </c>
      <c r="O321" s="5">
        <f t="shared" si="78"/>
        <v>5.1900633348687109E-3</v>
      </c>
      <c r="P321" s="5">
        <f t="shared" si="79"/>
        <v>1.2432094886899003E-2</v>
      </c>
      <c r="Q321" s="5">
        <f t="shared" si="80"/>
        <v>1.136628291322217E-2</v>
      </c>
      <c r="R321" s="5">
        <f t="shared" si="81"/>
        <v>5.6439293223300435E-3</v>
      </c>
      <c r="S321" s="5">
        <f t="shared" si="82"/>
        <v>1.3350661180504986E-2</v>
      </c>
      <c r="U321" s="12">
        <f t="shared" si="73"/>
        <v>6.8959309236225064E-3</v>
      </c>
      <c r="V321" s="12">
        <f t="shared" si="74"/>
        <v>1.4150252635844351E-2</v>
      </c>
      <c r="W321" s="12">
        <f t="shared" si="75"/>
        <v>1.3082631915575238E-2</v>
      </c>
      <c r="X321" s="12">
        <f t="shared" si="76"/>
        <v>7.3505671487790192E-3</v>
      </c>
      <c r="Y321" s="12">
        <f t="shared" si="77"/>
        <v>1.5070377791327028E-2</v>
      </c>
    </row>
    <row r="322" spans="1:25" x14ac:dyDescent="0.25">
      <c r="A322" s="1">
        <v>2026</v>
      </c>
      <c r="B322" s="1">
        <v>6</v>
      </c>
      <c r="C322" s="27">
        <f>[3]YHat!D319</f>
        <v>1145478.8649108801</v>
      </c>
      <c r="D322" s="27">
        <f>[4]YHat!D319</f>
        <v>864910.65390742302</v>
      </c>
      <c r="E322" s="27">
        <f>[5]YHat!D319</f>
        <v>1235208.12211564</v>
      </c>
      <c r="F322" s="27">
        <f>[6]YHat!D319</f>
        <v>987794.86393609305</v>
      </c>
      <c r="G322" s="27">
        <f>[7]YHat!D319</f>
        <v>1222243.74837544</v>
      </c>
      <c r="H322" s="28"/>
      <c r="I322" s="6">
        <f>(1+VLOOKUP($A322,Annual!$A$26:$I$40,9,FALSE))*C322</f>
        <v>1152785.044545966</v>
      </c>
      <c r="J322" s="6">
        <f>(1+VLOOKUP($A322,Annual!$A$26:$I$40,9,FALSE))*D322</f>
        <v>870427.29223163927</v>
      </c>
      <c r="K322" s="6">
        <f>(1+VLOOKUP($A322,Annual!$A$26:$I$40,9,FALSE))*E322</f>
        <v>1243086.6196622499</v>
      </c>
      <c r="L322" s="6">
        <f>(1+VLOOKUP($A322,Annual!$A$26:$I$40,9,FALSE))*F322</f>
        <v>994095.2915909444</v>
      </c>
      <c r="M322" s="6">
        <f>(1+VLOOKUP($A322,Annual!$A$26:$I$40,9,FALSE))*G322</f>
        <v>1230039.5555762881</v>
      </c>
      <c r="O322" s="5">
        <f t="shared" si="78"/>
        <v>5.1848356360033598E-3</v>
      </c>
      <c r="P322" s="5">
        <f t="shared" si="79"/>
        <v>1.2422724358903459E-2</v>
      </c>
      <c r="Q322" s="5">
        <f t="shared" si="80"/>
        <v>1.136239033639197E-2</v>
      </c>
      <c r="R322" s="5">
        <f t="shared" si="81"/>
        <v>5.6388401681719547E-3</v>
      </c>
      <c r="S322" s="5">
        <f t="shared" si="82"/>
        <v>1.3334071680938031E-2</v>
      </c>
      <c r="U322" s="12">
        <f t="shared" si="73"/>
        <v>6.8906943530400167E-3</v>
      </c>
      <c r="V322" s="12">
        <f t="shared" si="74"/>
        <v>1.4140866205502922E-2</v>
      </c>
      <c r="W322" s="12">
        <f t="shared" si="75"/>
        <v>1.3078732732809684E-2</v>
      </c>
      <c r="X322" s="12">
        <f t="shared" si="76"/>
        <v>7.3454693580223829E-3</v>
      </c>
      <c r="Y322" s="12">
        <f t="shared" si="77"/>
        <v>1.5053760138387995E-2</v>
      </c>
    </row>
    <row r="323" spans="1:25" x14ac:dyDescent="0.25">
      <c r="A323" s="1">
        <v>2026</v>
      </c>
      <c r="B323" s="1">
        <v>7</v>
      </c>
      <c r="C323" s="27">
        <f>[3]YHat!D320</f>
        <v>1145968.58935472</v>
      </c>
      <c r="D323" s="27">
        <f>[4]YHat!D320</f>
        <v>865795.12218022498</v>
      </c>
      <c r="E323" s="27">
        <f>[5]YHat!D320</f>
        <v>1236365.54763882</v>
      </c>
      <c r="F323" s="27">
        <f>[6]YHat!D320</f>
        <v>988260.70218988601</v>
      </c>
      <c r="G323" s="27">
        <f>[7]YHat!D320</f>
        <v>1223568.4263508101</v>
      </c>
      <c r="H323" s="28"/>
      <c r="I323" s="6">
        <f>(1+VLOOKUP($A323,Annual!$A$26:$I$40,9,FALSE))*C323</f>
        <v>1153277.8925871658</v>
      </c>
      <c r="J323" s="6">
        <f>(1+VLOOKUP($A323,Annual!$A$26:$I$40,9,FALSE))*D323</f>
        <v>871317.40188664442</v>
      </c>
      <c r="K323" s="6">
        <f>(1+VLOOKUP($A323,Annual!$A$26:$I$40,9,FALSE))*E323</f>
        <v>1244251.4275641411</v>
      </c>
      <c r="L323" s="6">
        <f>(1+VLOOKUP($A323,Annual!$A$26:$I$40,9,FALSE))*F323</f>
        <v>994564.10108939966</v>
      </c>
      <c r="M323" s="6">
        <f>(1+VLOOKUP($A323,Annual!$A$26:$I$40,9,FALSE))*G323</f>
        <v>1231372.6827125666</v>
      </c>
      <c r="O323" s="5">
        <f t="shared" si="78"/>
        <v>5.1796637916050603E-3</v>
      </c>
      <c r="P323" s="5">
        <f t="shared" si="79"/>
        <v>1.2413381442372584E-2</v>
      </c>
      <c r="Q323" s="5">
        <f t="shared" si="80"/>
        <v>1.1358657852666321E-2</v>
      </c>
      <c r="R323" s="5">
        <f t="shared" si="81"/>
        <v>5.6342763819690056E-3</v>
      </c>
      <c r="S323" s="5">
        <f t="shared" si="82"/>
        <v>1.3326672153358698E-2</v>
      </c>
      <c r="U323" s="12">
        <f t="shared" si="73"/>
        <v>6.8855137317127557E-3</v>
      </c>
      <c r="V323" s="12">
        <f t="shared" si="74"/>
        <v>1.413150743348468E-2</v>
      </c>
      <c r="W323" s="12">
        <f t="shared" si="75"/>
        <v>1.3074993914836019E-2</v>
      </c>
      <c r="X323" s="12">
        <f t="shared" si="76"/>
        <v>7.3408978268014735E-3</v>
      </c>
      <c r="Y323" s="12">
        <f t="shared" si="77"/>
        <v>1.5046348053368463E-2</v>
      </c>
    </row>
    <row r="324" spans="1:25" x14ac:dyDescent="0.25">
      <c r="A324" s="1">
        <v>2026</v>
      </c>
      <c r="B324" s="1">
        <v>8</v>
      </c>
      <c r="C324" s="27">
        <f>[3]YHat!D321</f>
        <v>1146461.5973926301</v>
      </c>
      <c r="D324" s="27">
        <f>[4]YHat!D321</f>
        <v>866681.49645848596</v>
      </c>
      <c r="E324" s="27">
        <f>[5]YHat!D321</f>
        <v>1237534.07057819</v>
      </c>
      <c r="F324" s="27">
        <f>[6]YHat!D321</f>
        <v>988736.68643434299</v>
      </c>
      <c r="G324" s="27">
        <f>[7]YHat!D321</f>
        <v>1224959.1131490101</v>
      </c>
      <c r="H324" s="28"/>
      <c r="I324" s="6">
        <f>(1+VLOOKUP($A324,Annual!$A$26:$I$40,9,FALSE))*C324</f>
        <v>1153774.0451661032</v>
      </c>
      <c r="J324" s="6">
        <f>(1+VLOOKUP($A324,Annual!$A$26:$I$40,9,FALSE))*D324</f>
        <v>872209.42970413633</v>
      </c>
      <c r="K324" s="6">
        <f>(1+VLOOKUP($A324,Annual!$A$26:$I$40,9,FALSE))*E324</f>
        <v>1245427.4036645989</v>
      </c>
      <c r="L324" s="6">
        <f>(1+VLOOKUP($A324,Annual!$A$26:$I$40,9,FALSE))*F324</f>
        <v>995043.12129244127</v>
      </c>
      <c r="M324" s="6">
        <f>(1+VLOOKUP($A324,Annual!$A$26:$I$40,9,FALSE))*G324</f>
        <v>1232772.2396941239</v>
      </c>
      <c r="O324" s="5">
        <f t="shared" si="78"/>
        <v>5.1760648894214611E-3</v>
      </c>
      <c r="P324" s="5">
        <f t="shared" si="79"/>
        <v>1.2402366903055073E-2</v>
      </c>
      <c r="Q324" s="5">
        <f t="shared" si="80"/>
        <v>1.1356285954731815E-2</v>
      </c>
      <c r="R324" s="5">
        <f t="shared" si="81"/>
        <v>5.6507445962443725E-3</v>
      </c>
      <c r="S324" s="5">
        <f t="shared" si="82"/>
        <v>1.3287546723487864E-2</v>
      </c>
      <c r="U324" s="12">
        <f t="shared" si="73"/>
        <v>6.8819087219771369E-3</v>
      </c>
      <c r="V324" s="12">
        <f t="shared" si="74"/>
        <v>1.4120474201835931E-2</v>
      </c>
      <c r="W324" s="12">
        <f t="shared" si="75"/>
        <v>1.307261799164916E-2</v>
      </c>
      <c r="X324" s="12">
        <f t="shared" si="76"/>
        <v>7.3573939886204531E-3</v>
      </c>
      <c r="Y324" s="12">
        <f t="shared" si="77"/>
        <v>1.5007156225305796E-2</v>
      </c>
    </row>
    <row r="325" spans="1:25" x14ac:dyDescent="0.25">
      <c r="A325" s="1">
        <v>2026</v>
      </c>
      <c r="B325" s="1">
        <v>9</v>
      </c>
      <c r="C325" s="27">
        <f>[3]YHat!D322</f>
        <v>1146954.19805971</v>
      </c>
      <c r="D325" s="27">
        <f>[4]YHat!D322</f>
        <v>867567.84241006302</v>
      </c>
      <c r="E325" s="27">
        <f>[5]YHat!D322</f>
        <v>1238702.3512712601</v>
      </c>
      <c r="F325" s="27">
        <f>[6]YHat!D322</f>
        <v>989213.56326510501</v>
      </c>
      <c r="G325" s="27">
        <f>[7]YHat!D322</f>
        <v>1226263.13180409</v>
      </c>
      <c r="H325" s="28"/>
      <c r="I325" s="6">
        <f>(1+VLOOKUP($A325,Annual!$A$26:$I$40,9,FALSE))*C325</f>
        <v>1154269.7877758869</v>
      </c>
      <c r="J325" s="6">
        <f>(1+VLOOKUP($A325,Annual!$A$26:$I$40,9,FALSE))*D325</f>
        <v>873101.4290142688</v>
      </c>
      <c r="K325" s="6">
        <f>(1+VLOOKUP($A325,Annual!$A$26:$I$40,9,FALSE))*E325</f>
        <v>1246603.135973643</v>
      </c>
      <c r="L325" s="6">
        <f>(1+VLOOKUP($A325,Annual!$A$26:$I$40,9,FALSE))*F325</f>
        <v>995523.0397749492</v>
      </c>
      <c r="M325" s="6">
        <f>(1+VLOOKUP($A325,Annual!$A$26:$I$40,9,FALSE))*G325</f>
        <v>1234084.5757392782</v>
      </c>
      <c r="O325" s="5">
        <f t="shared" si="78"/>
        <v>5.1725193184646301E-3</v>
      </c>
      <c r="P325" s="5">
        <f t="shared" si="79"/>
        <v>1.2391383106783671E-2</v>
      </c>
      <c r="Q325" s="5">
        <f t="shared" si="80"/>
        <v>1.1354307188308432E-2</v>
      </c>
      <c r="R325" s="5">
        <f t="shared" si="81"/>
        <v>5.6664841806484123E-3</v>
      </c>
      <c r="S325" s="5">
        <f t="shared" si="82"/>
        <v>1.3287331183673645E-2</v>
      </c>
      <c r="U325" s="12">
        <f t="shared" si="73"/>
        <v>6.8783571339747773E-3</v>
      </c>
      <c r="V325" s="12">
        <f t="shared" si="74"/>
        <v>1.4109471765406001E-2</v>
      </c>
      <c r="W325" s="12">
        <f t="shared" si="75"/>
        <v>1.3070635867141078E-2</v>
      </c>
      <c r="X325" s="12">
        <f t="shared" si="76"/>
        <v>7.3731602840396704E-3</v>
      </c>
      <c r="Y325" s="12">
        <f t="shared" si="77"/>
        <v>1.5006940319707285E-2</v>
      </c>
    </row>
    <row r="326" spans="1:25" x14ac:dyDescent="0.25">
      <c r="A326" s="1">
        <v>2026</v>
      </c>
      <c r="B326" s="1">
        <v>10</v>
      </c>
      <c r="C326" s="27">
        <f>[3]YHat!D323</f>
        <v>1147446.39562551</v>
      </c>
      <c r="D326" s="27">
        <f>[4]YHat!D323</f>
        <v>868454.16051328101</v>
      </c>
      <c r="E326" s="27">
        <f>[5]YHat!D323</f>
        <v>1239870.4725586299</v>
      </c>
      <c r="F326" s="27">
        <f>[6]YHat!D323</f>
        <v>989691.02779657196</v>
      </c>
      <c r="G326" s="27">
        <f>[7]YHat!D323</f>
        <v>1227629.91034305</v>
      </c>
      <c r="H326" s="28"/>
      <c r="I326" s="6">
        <f>(1+VLOOKUP($A326,Annual!$A$26:$I$40,9,FALSE))*C326</f>
        <v>1154765.1247132998</v>
      </c>
      <c r="J326" s="6">
        <f>(1+VLOOKUP($A326,Annual!$A$26:$I$40,9,FALSE))*D326</f>
        <v>873993.40029841778</v>
      </c>
      <c r="K326" s="6">
        <f>(1+VLOOKUP($A326,Annual!$A$26:$I$40,9,FALSE))*E326</f>
        <v>1247778.7078602535</v>
      </c>
      <c r="L326" s="6">
        <f>(1+VLOOKUP($A326,Annual!$A$26:$I$40,9,FALSE))*F326</f>
        <v>996003.54970667895</v>
      </c>
      <c r="M326" s="6">
        <f>(1+VLOOKUP($A326,Annual!$A$26:$I$40,9,FALSE))*G326</f>
        <v>1235460.0719681345</v>
      </c>
      <c r="O326" s="5">
        <f t="shared" si="78"/>
        <v>5.169026479125316E-3</v>
      </c>
      <c r="P326" s="5">
        <f t="shared" si="79"/>
        <v>1.2380429822200556E-2</v>
      </c>
      <c r="Q326" s="5">
        <f t="shared" si="80"/>
        <v>1.1352534951774018E-2</v>
      </c>
      <c r="R326" s="5">
        <f t="shared" si="81"/>
        <v>5.6822337236954734E-3</v>
      </c>
      <c r="S326" s="5">
        <f t="shared" si="82"/>
        <v>1.325982042358409E-2</v>
      </c>
      <c r="U326" s="12">
        <f t="shared" si="73"/>
        <v>6.8748583670783514E-3</v>
      </c>
      <c r="V326" s="12">
        <f t="shared" si="74"/>
        <v>1.4098499892444494E-2</v>
      </c>
      <c r="W326" s="12">
        <f t="shared" si="75"/>
        <v>1.3068860623015377E-2</v>
      </c>
      <c r="X326" s="12">
        <f t="shared" si="76"/>
        <v>7.3889365550019459E-3</v>
      </c>
      <c r="Y326" s="12">
        <f t="shared" si="77"/>
        <v>1.4979382872214453E-2</v>
      </c>
    </row>
    <row r="327" spans="1:25" x14ac:dyDescent="0.25">
      <c r="A327" s="1">
        <v>2026</v>
      </c>
      <c r="B327" s="1">
        <v>11</v>
      </c>
      <c r="C327" s="27">
        <f>[3]YHat!D324</f>
        <v>1147938.1943148801</v>
      </c>
      <c r="D327" s="27">
        <f>[4]YHat!D324</f>
        <v>869340.45123838598</v>
      </c>
      <c r="E327" s="27">
        <f>[5]YHat!D324</f>
        <v>1241037.9972970299</v>
      </c>
      <c r="F327" s="27">
        <f>[6]YHat!D324</f>
        <v>990168.19102127897</v>
      </c>
      <c r="G327" s="27">
        <f>[7]YHat!D324</f>
        <v>1228961.18408671</v>
      </c>
      <c r="H327" s="28"/>
      <c r="I327" s="6">
        <f>(1+VLOOKUP($A327,Annual!$A$26:$I$40,9,FALSE))*C327</f>
        <v>1155260.0602301389</v>
      </c>
      <c r="J327" s="6">
        <f>(1+VLOOKUP($A327,Annual!$A$26:$I$40,9,FALSE))*D327</f>
        <v>874885.34402982856</v>
      </c>
      <c r="K327" s="6">
        <f>(1+VLOOKUP($A327,Annual!$A$26:$I$40,9,FALSE))*E327</f>
        <v>1248953.6793929406</v>
      </c>
      <c r="L327" s="6">
        <f>(1+VLOOKUP($A327,Annual!$A$26:$I$40,9,FALSE))*F327</f>
        <v>996483.75640983135</v>
      </c>
      <c r="M327" s="6">
        <f>(1+VLOOKUP($A327,Annual!$A$26:$I$40,9,FALSE))*G327</f>
        <v>1236799.8369423293</v>
      </c>
      <c r="O327" s="5">
        <f t="shared" si="78"/>
        <v>5.16558577860593E-3</v>
      </c>
      <c r="P327" s="5">
        <f t="shared" si="79"/>
        <v>1.2369506821207743E-2</v>
      </c>
      <c r="Q327" s="5">
        <f t="shared" si="80"/>
        <v>1.1351946564881032E-2</v>
      </c>
      <c r="R327" s="5">
        <f t="shared" si="81"/>
        <v>5.7002160436292471E-3</v>
      </c>
      <c r="S327" s="5">
        <f t="shared" si="82"/>
        <v>1.324848907064391E-2</v>
      </c>
      <c r="U327" s="12">
        <f t="shared" si="73"/>
        <v>6.8714118274844083E-3</v>
      </c>
      <c r="V327" s="12">
        <f t="shared" si="74"/>
        <v>1.4087558354466623E-2</v>
      </c>
      <c r="W327" s="12">
        <f t="shared" si="75"/>
        <v>1.3068271237594464E-2</v>
      </c>
      <c r="X327" s="12">
        <f t="shared" si="76"/>
        <v>7.4069493920068119E-3</v>
      </c>
      <c r="Y327" s="12">
        <f t="shared" si="77"/>
        <v>1.4968032289291333E-2</v>
      </c>
    </row>
    <row r="328" spans="1:25" x14ac:dyDescent="0.25">
      <c r="A328" s="1">
        <v>2026</v>
      </c>
      <c r="B328" s="1">
        <v>12</v>
      </c>
      <c r="C328" s="27">
        <f>[3]YHat!D325</f>
        <v>1148429.5983083399</v>
      </c>
      <c r="D328" s="27">
        <f>[4]YHat!D325</f>
        <v>870226.71504768496</v>
      </c>
      <c r="E328" s="27">
        <f>[5]YHat!D325</f>
        <v>1242205.9416175501</v>
      </c>
      <c r="F328" s="27">
        <f>[6]YHat!D325</f>
        <v>990646.54673236795</v>
      </c>
      <c r="G328" s="27">
        <f>[7]YHat!D325</f>
        <v>1230348.6156639501</v>
      </c>
      <c r="H328" s="28"/>
      <c r="I328" s="6">
        <f>(1+VLOOKUP($A328,Annual!$A$26:$I$40,9,FALSE))*C328</f>
        <v>1155754.5985335889</v>
      </c>
      <c r="J328" s="6">
        <f>(1+VLOOKUP($A328,Annual!$A$26:$I$40,9,FALSE))*D328</f>
        <v>875777.26067375694</v>
      </c>
      <c r="K328" s="6">
        <f>(1+VLOOKUP($A328,Annual!$A$26:$I$40,9,FALSE))*E328</f>
        <v>1250129.0731839582</v>
      </c>
      <c r="L328" s="6">
        <f>(1+VLOOKUP($A328,Annual!$A$26:$I$40,9,FALSE))*F328</f>
        <v>996965.16320537217</v>
      </c>
      <c r="M328" s="6">
        <f>(1+VLOOKUP($A328,Annual!$A$26:$I$40,9,FALSE))*G328</f>
        <v>1238196.1179402312</v>
      </c>
      <c r="O328" s="5">
        <f t="shared" si="78"/>
        <v>5.1621966306960587E-3</v>
      </c>
      <c r="P328" s="5">
        <f t="shared" si="79"/>
        <v>1.2358613878921343E-2</v>
      </c>
      <c r="Q328" s="5">
        <f t="shared" si="80"/>
        <v>1.1350267719948848E-2</v>
      </c>
      <c r="R328" s="5">
        <f t="shared" si="81"/>
        <v>5.7165973510728829E-3</v>
      </c>
      <c r="S328" s="5">
        <f t="shared" si="82"/>
        <v>1.3212842948762793E-2</v>
      </c>
      <c r="U328" s="12">
        <f t="shared" si="73"/>
        <v>6.8680169279879966E-3</v>
      </c>
      <c r="V328" s="12">
        <f t="shared" si="74"/>
        <v>1.407664692620636E-2</v>
      </c>
      <c r="W328" s="12">
        <f t="shared" si="75"/>
        <v>1.3066589543562213E-2</v>
      </c>
      <c r="X328" s="12">
        <f t="shared" si="76"/>
        <v>7.4233584995080371E-3</v>
      </c>
      <c r="Y328" s="12">
        <f t="shared" si="77"/>
        <v>1.4932325673812086E-2</v>
      </c>
    </row>
    <row r="329" spans="1:25" x14ac:dyDescent="0.25">
      <c r="A329" s="1">
        <v>2027</v>
      </c>
      <c r="B329" s="1">
        <v>1</v>
      </c>
      <c r="C329" s="27">
        <f>[3]YHat!D326</f>
        <v>1148920.6117426399</v>
      </c>
      <c r="D329" s="27">
        <f>[4]YHat!D326</f>
        <v>871112.95239568001</v>
      </c>
      <c r="E329" s="27">
        <f>[5]YHat!D326</f>
        <v>1243373.74159773</v>
      </c>
      <c r="F329" s="27">
        <f>[6]YHat!D326</f>
        <v>991125.626636512</v>
      </c>
      <c r="G329" s="27">
        <f>[7]YHat!D326</f>
        <v>1231690.2319777601</v>
      </c>
      <c r="H329" s="28"/>
      <c r="I329" s="6">
        <f>(1+VLOOKUP($A329,Annual!$A$26:$I$40,9,FALSE))*C329</f>
        <v>1158271.7111608959</v>
      </c>
      <c r="J329" s="6">
        <f>(1+VLOOKUP($A329,Annual!$A$26:$I$40,9,FALSE))*D329</f>
        <v>878202.96691811702</v>
      </c>
      <c r="K329" s="6">
        <f>(1+VLOOKUP($A329,Annual!$A$26:$I$40,9,FALSE))*E329</f>
        <v>1253493.5978810063</v>
      </c>
      <c r="L329" s="6">
        <f>(1+VLOOKUP($A329,Annual!$A$26:$I$40,9,FALSE))*F329</f>
        <v>999192.42792455037</v>
      </c>
      <c r="M329" s="6">
        <f>(1+VLOOKUP($A329,Annual!$A$26:$I$40,9,FALSE))*G329</f>
        <v>1241714.995824802</v>
      </c>
      <c r="O329" s="5">
        <f t="shared" si="78"/>
        <v>5.1588584558150963E-3</v>
      </c>
      <c r="P329" s="5">
        <f t="shared" si="79"/>
        <v>1.234775077361383E-2</v>
      </c>
      <c r="Q329" s="5">
        <f t="shared" si="80"/>
        <v>1.1348760636433974E-2</v>
      </c>
      <c r="R329" s="5">
        <f t="shared" si="81"/>
        <v>5.7325340287301962E-3</v>
      </c>
      <c r="S329" s="5">
        <f t="shared" si="82"/>
        <v>1.3197878364005211E-2</v>
      </c>
      <c r="U329" s="12">
        <f t="shared" si="73"/>
        <v>6.9174796758433299E-3</v>
      </c>
      <c r="V329" s="12">
        <f t="shared" si="74"/>
        <v>1.4118949645893331E-2</v>
      </c>
      <c r="W329" s="12">
        <f t="shared" si="75"/>
        <v>1.3118211680259284E-2</v>
      </c>
      <c r="X329" s="12">
        <f t="shared" si="76"/>
        <v>7.4921589488479157E-3</v>
      </c>
      <c r="Y329" s="12">
        <f t="shared" si="77"/>
        <v>1.4970564615525594E-2</v>
      </c>
    </row>
    <row r="330" spans="1:25" x14ac:dyDescent="0.25">
      <c r="A330" s="1">
        <v>2027</v>
      </c>
      <c r="B330" s="1">
        <v>2</v>
      </c>
      <c r="C330" s="27">
        <f>[3]YHat!D327</f>
        <v>1149411.2387111301</v>
      </c>
      <c r="D330" s="27">
        <f>[4]YHat!D327</f>
        <v>871999.16372919502</v>
      </c>
      <c r="E330" s="27">
        <f>[5]YHat!D327</f>
        <v>1244541.6969403899</v>
      </c>
      <c r="F330" s="27">
        <f>[6]YHat!D327</f>
        <v>991605.42360885104</v>
      </c>
      <c r="G330" s="27">
        <f>[7]YHat!D327</f>
        <v>1233068.5636284901</v>
      </c>
      <c r="H330" s="28"/>
      <c r="I330" s="6">
        <f>(1+VLOOKUP($A330,Annual!$A$26:$I$40,9,FALSE))*C330</f>
        <v>1158766.3313570407</v>
      </c>
      <c r="J330" s="6">
        <f>(1+VLOOKUP($A330,Annual!$A$26:$I$40,9,FALSE))*D330</f>
        <v>879096.39115233254</v>
      </c>
      <c r="K330" s="6">
        <f>(1+VLOOKUP($A330,Annual!$A$26:$I$40,9,FALSE))*E330</f>
        <v>1254671.0592473319</v>
      </c>
      <c r="L330" s="6">
        <f>(1+VLOOKUP($A330,Annual!$A$26:$I$40,9,FALSE))*F330</f>
        <v>999676.12997887947</v>
      </c>
      <c r="M330" s="6">
        <f>(1+VLOOKUP($A330,Annual!$A$26:$I$40,9,FALSE))*G330</f>
        <v>1243104.5457582972</v>
      </c>
      <c r="O330" s="5">
        <f t="shared" si="78"/>
        <v>5.1555706808474877E-3</v>
      </c>
      <c r="P330" s="5">
        <f t="shared" si="79"/>
        <v>1.2336917286653648E-2</v>
      </c>
      <c r="Q330" s="5">
        <f t="shared" si="80"/>
        <v>1.1346756287750948E-2</v>
      </c>
      <c r="R330" s="5">
        <f t="shared" si="81"/>
        <v>5.7480106879659321E-3</v>
      </c>
      <c r="S330" s="5">
        <f t="shared" si="82"/>
        <v>1.3167200095497877E-2</v>
      </c>
      <c r="U330" s="12">
        <f t="shared" si="73"/>
        <v>6.9141861486003986E-3</v>
      </c>
      <c r="V330" s="12">
        <f t="shared" si="74"/>
        <v>1.4108097204715175E-2</v>
      </c>
      <c r="W330" s="12">
        <f t="shared" si="75"/>
        <v>1.3116203824776962E-2</v>
      </c>
      <c r="X330" s="12">
        <f t="shared" si="76"/>
        <v>7.5076626859740259E-3</v>
      </c>
      <c r="Y330" s="12">
        <f t="shared" si="77"/>
        <v>1.4939832672463904E-2</v>
      </c>
    </row>
    <row r="331" spans="1:25" x14ac:dyDescent="0.25">
      <c r="A331" s="1">
        <v>2027</v>
      </c>
      <c r="B331" s="1">
        <v>3</v>
      </c>
      <c r="C331" s="27">
        <f>[3]YHat!D328</f>
        <v>1149901.4832643</v>
      </c>
      <c r="D331" s="27">
        <f>[4]YHat!D328</f>
        <v>872885.34948751098</v>
      </c>
      <c r="E331" s="27">
        <f>[5]YHat!D328</f>
        <v>1245709.5768937001</v>
      </c>
      <c r="F331" s="27">
        <f>[6]YHat!D328</f>
        <v>992085.95005178603</v>
      </c>
      <c r="G331" s="27">
        <f>[7]YHat!D328</f>
        <v>1234392.1956281101</v>
      </c>
      <c r="H331" s="28"/>
      <c r="I331" s="6">
        <f>(1+VLOOKUP($A331,Annual!$A$26:$I$40,9,FALSE))*C331</f>
        <v>1159260.5660253754</v>
      </c>
      <c r="J331" s="6">
        <f>(1+VLOOKUP($A331,Annual!$A$26:$I$40,9,FALSE))*D331</f>
        <v>879989.78960319178</v>
      </c>
      <c r="K331" s="6">
        <f>(1+VLOOKUP($A331,Annual!$A$26:$I$40,9,FALSE))*E331</f>
        <v>1255848.4446107117</v>
      </c>
      <c r="L331" s="6">
        <f>(1+VLOOKUP($A331,Annual!$A$26:$I$40,9,FALSE))*F331</f>
        <v>1000160.5674409876</v>
      </c>
      <c r="M331" s="6">
        <f>(1+VLOOKUP($A331,Annual!$A$26:$I$40,9,FALSE))*G331</f>
        <v>1244438.9508385768</v>
      </c>
      <c r="O331" s="5">
        <f t="shared" si="78"/>
        <v>5.1523327391311824E-3</v>
      </c>
      <c r="P331" s="5">
        <f t="shared" si="79"/>
        <v>1.2326113202463018E-2</v>
      </c>
      <c r="Q331" s="5">
        <f t="shared" si="80"/>
        <v>1.1344770338665544E-2</v>
      </c>
      <c r="R331" s="5">
        <f t="shared" si="81"/>
        <v>5.7629632506412953E-3</v>
      </c>
      <c r="S331" s="5">
        <f t="shared" si="82"/>
        <v>1.3161027420312665E-2</v>
      </c>
      <c r="U331" s="12">
        <f t="shared" si="73"/>
        <v>6.9109425417965831E-3</v>
      </c>
      <c r="V331" s="12">
        <f t="shared" si="74"/>
        <v>1.4097274217749645E-2</v>
      </c>
      <c r="W331" s="12">
        <f t="shared" si="75"/>
        <v>1.311421440108429E-2</v>
      </c>
      <c r="X331" s="12">
        <f t="shared" si="76"/>
        <v>7.5226414095828087E-3</v>
      </c>
      <c r="Y331" s="12">
        <f t="shared" si="77"/>
        <v>1.4933649197595322E-2</v>
      </c>
    </row>
    <row r="332" spans="1:25" x14ac:dyDescent="0.25">
      <c r="A332" s="1">
        <v>2027</v>
      </c>
      <c r="B332" s="1">
        <v>4</v>
      </c>
      <c r="C332" s="27">
        <f>[3]YHat!D329</f>
        <v>1150391.34941016</v>
      </c>
      <c r="D332" s="27">
        <f>[4]YHat!D329</f>
        <v>873771.51010249194</v>
      </c>
      <c r="E332" s="27">
        <f>[5]YHat!D329</f>
        <v>1246877.47171796</v>
      </c>
      <c r="F332" s="27">
        <f>[6]YHat!D329</f>
        <v>992566.94246814901</v>
      </c>
      <c r="G332" s="27">
        <f>[7]YHat!D329</f>
        <v>1235685.37656674</v>
      </c>
      <c r="H332" s="28"/>
      <c r="I332" s="6">
        <f>(1+VLOOKUP($A332,Annual!$A$26:$I$40,9,FALSE))*C332</f>
        <v>1159754.4192065315</v>
      </c>
      <c r="J332" s="6">
        <f>(1+VLOOKUP($A332,Annual!$A$26:$I$40,9,FALSE))*D332</f>
        <v>880883.16270607349</v>
      </c>
      <c r="K332" s="6">
        <f>(1+VLOOKUP($A332,Annual!$A$26:$I$40,9,FALSE))*E332</f>
        <v>1257025.8449660763</v>
      </c>
      <c r="L332" s="6">
        <f>(1+VLOOKUP($A332,Annual!$A$26:$I$40,9,FALSE))*F332</f>
        <v>1000645.4746690955</v>
      </c>
      <c r="M332" s="6">
        <f>(1+VLOOKUP($A332,Annual!$A$26:$I$40,9,FALSE))*G332</f>
        <v>1245742.6570157646</v>
      </c>
      <c r="O332" s="5">
        <f t="shared" si="78"/>
        <v>5.149144070367484E-3</v>
      </c>
      <c r="P332" s="5">
        <f t="shared" si="79"/>
        <v>1.2315338308455104E-2</v>
      </c>
      <c r="Q332" s="5">
        <f t="shared" si="80"/>
        <v>1.1342601778954187E-2</v>
      </c>
      <c r="R332" s="5">
        <f t="shared" si="81"/>
        <v>5.7780282353012691E-3</v>
      </c>
      <c r="S332" s="5">
        <f t="shared" si="82"/>
        <v>1.3168624122971817E-2</v>
      </c>
      <c r="U332" s="12">
        <f t="shared" si="73"/>
        <v>6.9077482941528601E-3</v>
      </c>
      <c r="V332" s="12">
        <f t="shared" si="74"/>
        <v>1.4086480472037533E-2</v>
      </c>
      <c r="W332" s="12">
        <f t="shared" si="75"/>
        <v>1.3112042047271455E-2</v>
      </c>
      <c r="X332" s="12">
        <f t="shared" si="76"/>
        <v>7.5377327518690862E-3</v>
      </c>
      <c r="Y332" s="12">
        <f t="shared" si="77"/>
        <v>1.4941259191409539E-2</v>
      </c>
    </row>
    <row r="333" spans="1:25" x14ac:dyDescent="0.25">
      <c r="A333" s="1">
        <v>2027</v>
      </c>
      <c r="B333" s="1">
        <v>5</v>
      </c>
      <c r="C333" s="27">
        <f>[3]YHat!D330</f>
        <v>1150880.8411147301</v>
      </c>
      <c r="D333" s="27">
        <f>[4]YHat!D330</f>
        <v>874657.64599870704</v>
      </c>
      <c r="E333" s="27">
        <f>[5]YHat!D330</f>
        <v>1248045.2803596801</v>
      </c>
      <c r="F333" s="27">
        <f>[6]YHat!D330</f>
        <v>993048.63910932501</v>
      </c>
      <c r="G333" s="27">
        <f>[7]YHat!D330</f>
        <v>1236983.9376848501</v>
      </c>
      <c r="H333" s="28"/>
      <c r="I333" s="6">
        <f>(1+VLOOKUP($A333,Annual!$A$26:$I$40,9,FALSE))*C333</f>
        <v>1160247.8948988088</v>
      </c>
      <c r="J333" s="6">
        <f>(1+VLOOKUP($A333,Annual!$A$26:$I$40,9,FALSE))*D333</f>
        <v>881776.5108890027</v>
      </c>
      <c r="K333" s="6">
        <f>(1+VLOOKUP($A333,Annual!$A$26:$I$40,9,FALSE))*E333</f>
        <v>1258203.1584374588</v>
      </c>
      <c r="L333" s="6">
        <f>(1+VLOOKUP($A333,Annual!$A$26:$I$40,9,FALSE))*F333</f>
        <v>1001131.0918537234</v>
      </c>
      <c r="M333" s="6">
        <f>(1+VLOOKUP($A333,Annual!$A$26:$I$40,9,FALSE))*G333</f>
        <v>1247051.7871618755</v>
      </c>
      <c r="O333" s="5">
        <f t="shared" si="78"/>
        <v>5.1460041205122486E-3</v>
      </c>
      <c r="P333" s="5">
        <f t="shared" si="79"/>
        <v>1.2304592394989378E-2</v>
      </c>
      <c r="Q333" s="5">
        <f t="shared" si="80"/>
        <v>1.1340475914281445E-2</v>
      </c>
      <c r="R333" s="5">
        <f t="shared" si="81"/>
        <v>5.7925699485297244E-3</v>
      </c>
      <c r="S333" s="5">
        <f t="shared" si="82"/>
        <v>1.317422328539819E-2</v>
      </c>
      <c r="U333" s="12">
        <f t="shared" si="73"/>
        <v>6.904602850655861E-3</v>
      </c>
      <c r="V333" s="12">
        <f t="shared" si="74"/>
        <v>1.407571575757216E-2</v>
      </c>
      <c r="W333" s="12">
        <f t="shared" si="75"/>
        <v>1.3109912463195705E-2</v>
      </c>
      <c r="X333" s="12">
        <f t="shared" si="76"/>
        <v>7.5522999072110686E-3</v>
      </c>
      <c r="Y333" s="12">
        <f t="shared" si="77"/>
        <v>1.4946868150104375E-2</v>
      </c>
    </row>
    <row r="334" spans="1:25" x14ac:dyDescent="0.25">
      <c r="A334" s="1">
        <v>2027</v>
      </c>
      <c r="B334" s="1">
        <v>6</v>
      </c>
      <c r="C334" s="27">
        <f>[3]YHat!D331</f>
        <v>1151369.9623024401</v>
      </c>
      <c r="D334" s="27">
        <f>[4]YHat!D331</f>
        <v>875543.75759355805</v>
      </c>
      <c r="E334" s="27">
        <f>[5]YHat!D331</f>
        <v>1249213.10801608</v>
      </c>
      <c r="F334" s="27">
        <f>[6]YHat!D331</f>
        <v>993530.90076837898</v>
      </c>
      <c r="G334" s="27">
        <f>[7]YHat!D331</f>
        <v>1238328.5049453301</v>
      </c>
      <c r="H334" s="28"/>
      <c r="I334" s="6">
        <f>(1+VLOOKUP($A334,Annual!$A$26:$I$40,9,FALSE))*C334</f>
        <v>1160740.9970585783</v>
      </c>
      <c r="J334" s="6">
        <f>(1+VLOOKUP($A334,Annual!$A$26:$I$40,9,FALSE))*D334</f>
        <v>882669.83457277832</v>
      </c>
      <c r="K334" s="6">
        <f>(1+VLOOKUP($A334,Annual!$A$26:$I$40,9,FALSE))*E334</f>
        <v>1259380.491078282</v>
      </c>
      <c r="L334" s="6">
        <f>(1+VLOOKUP($A334,Annual!$A$26:$I$40,9,FALSE))*F334</f>
        <v>1001617.2786549267</v>
      </c>
      <c r="M334" s="6">
        <f>(1+VLOOKUP($A334,Annual!$A$26:$I$40,9,FALSE))*G334</f>
        <v>1248407.2978957328</v>
      </c>
      <c r="O334" s="5">
        <f t="shared" si="78"/>
        <v>5.142912341746575E-3</v>
      </c>
      <c r="P334" s="5">
        <f t="shared" si="79"/>
        <v>1.2293875255319886E-2</v>
      </c>
      <c r="Q334" s="5">
        <f t="shared" si="80"/>
        <v>1.1338158849257374E-2</v>
      </c>
      <c r="R334" s="5">
        <f t="shared" si="81"/>
        <v>5.8069109707954425E-3</v>
      </c>
      <c r="S334" s="5">
        <f t="shared" si="82"/>
        <v>1.3160023596986647E-2</v>
      </c>
      <c r="U334" s="12">
        <f t="shared" si="73"/>
        <v>6.901505662528562E-3</v>
      </c>
      <c r="V334" s="12">
        <f t="shared" si="74"/>
        <v>1.4064979867245642E-2</v>
      </c>
      <c r="W334" s="12">
        <f t="shared" si="75"/>
        <v>1.3107591344245328E-2</v>
      </c>
      <c r="X334" s="12">
        <f t="shared" si="76"/>
        <v>7.5666660204618541E-3</v>
      </c>
      <c r="Y334" s="12">
        <f t="shared" si="77"/>
        <v>1.4932643617984409E-2</v>
      </c>
    </row>
    <row r="335" spans="1:25" x14ac:dyDescent="0.25">
      <c r="A335" s="1">
        <v>2027</v>
      </c>
      <c r="B335" s="1">
        <v>7</v>
      </c>
      <c r="C335" s="27">
        <f>[3]YHat!D332</f>
        <v>1151858.71685661</v>
      </c>
      <c r="D335" s="27">
        <f>[4]YHat!D332</f>
        <v>876429.845297397</v>
      </c>
      <c r="E335" s="27">
        <f>[5]YHat!D332</f>
        <v>1250380.8482702801</v>
      </c>
      <c r="F335" s="27">
        <f>[6]YHat!D332</f>
        <v>994013.630819813</v>
      </c>
      <c r="G335" s="27">
        <f>[7]YHat!D332</f>
        <v>1239660.4679213001</v>
      </c>
      <c r="H335" s="28"/>
      <c r="I335" s="6">
        <f>(1+VLOOKUP($A335,Annual!$A$26:$I$40,9,FALSE))*C335</f>
        <v>1161233.7296007662</v>
      </c>
      <c r="J335" s="6">
        <f>(1+VLOOKUP($A335,Annual!$A$26:$I$40,9,FALSE))*D335</f>
        <v>883563.13417109207</v>
      </c>
      <c r="K335" s="6">
        <f>(1+VLOOKUP($A335,Annual!$A$26:$I$40,9,FALSE))*E335</f>
        <v>1260557.7356055365</v>
      </c>
      <c r="L335" s="6">
        <f>(1+VLOOKUP($A335,Annual!$A$26:$I$40,9,FALSE))*F335</f>
        <v>1002103.9376607698</v>
      </c>
      <c r="M335" s="6">
        <f>(1+VLOOKUP($A335,Annual!$A$26:$I$40,9,FALSE))*G335</f>
        <v>1249750.1017584293</v>
      </c>
      <c r="O335" s="5">
        <f t="shared" si="78"/>
        <v>5.1398681923793266E-3</v>
      </c>
      <c r="P335" s="5">
        <f t="shared" si="79"/>
        <v>1.2283186685542846E-2</v>
      </c>
      <c r="Q335" s="5">
        <f t="shared" si="80"/>
        <v>1.1335887398533639E-2</v>
      </c>
      <c r="R335" s="5">
        <f t="shared" si="81"/>
        <v>5.8212662075696198E-3</v>
      </c>
      <c r="S335" s="5">
        <f t="shared" si="82"/>
        <v>1.3151729992316952E-2</v>
      </c>
      <c r="U335" s="12">
        <f t="shared" si="73"/>
        <v>6.8984561871319183E-3</v>
      </c>
      <c r="V335" s="12">
        <f t="shared" si="74"/>
        <v>1.4054272596796702E-2</v>
      </c>
      <c r="W335" s="12">
        <f t="shared" si="75"/>
        <v>1.3105315919402338E-2</v>
      </c>
      <c r="X335" s="12">
        <f t="shared" si="76"/>
        <v>7.5810463730907607E-3</v>
      </c>
      <c r="Y335" s="12">
        <f t="shared" si="77"/>
        <v>1.4924335502862984E-2</v>
      </c>
    </row>
    <row r="336" spans="1:25" x14ac:dyDescent="0.25">
      <c r="A336" s="1">
        <v>2027</v>
      </c>
      <c r="B336" s="1">
        <v>8</v>
      </c>
      <c r="C336" s="27">
        <f>[3]YHat!D333</f>
        <v>1152350.43980535</v>
      </c>
      <c r="D336" s="27">
        <f>[4]YHat!D333</f>
        <v>877309.89745807298</v>
      </c>
      <c r="E336" s="27">
        <f>[5]YHat!D333</f>
        <v>1251555.7601465599</v>
      </c>
      <c r="F336" s="27">
        <f>[6]YHat!D333</f>
        <v>994495.84422508895</v>
      </c>
      <c r="G336" s="27">
        <f>[7]YHat!D333</f>
        <v>1241032.5958368999</v>
      </c>
      <c r="H336" s="28"/>
      <c r="I336" s="6">
        <f>(1+VLOOKUP($A336,Annual!$A$26:$I$40,9,FALSE))*C336</f>
        <v>1161729.454697377</v>
      </c>
      <c r="J336" s="6">
        <f>(1+VLOOKUP($A336,Annual!$A$26:$I$40,9,FALSE))*D336</f>
        <v>884450.34910277557</v>
      </c>
      <c r="K336" s="6">
        <f>(1+VLOOKUP($A336,Annual!$A$26:$I$40,9,FALSE))*E336</f>
        <v>1261742.2101249185</v>
      </c>
      <c r="L336" s="6">
        <f>(1+VLOOKUP($A336,Annual!$A$26:$I$40,9,FALSE))*F336</f>
        <v>1002590.0758154561</v>
      </c>
      <c r="M336" s="6">
        <f>(1+VLOOKUP($A336,Annual!$A$26:$I$40,9,FALSE))*G336</f>
        <v>1251133.3974644076</v>
      </c>
      <c r="O336" s="5">
        <f t="shared" si="78"/>
        <v>5.1365369988081166E-3</v>
      </c>
      <c r="P336" s="5">
        <f t="shared" si="79"/>
        <v>1.2263329773414711E-2</v>
      </c>
      <c r="Q336" s="5">
        <f t="shared" si="80"/>
        <v>1.1330346292460991E-2</v>
      </c>
      <c r="R336" s="5">
        <f t="shared" si="81"/>
        <v>5.8247639333735002E-3</v>
      </c>
      <c r="S336" s="5">
        <f t="shared" si="82"/>
        <v>1.3121648318995316E-2</v>
      </c>
      <c r="U336" s="12">
        <f t="shared" si="73"/>
        <v>6.8951191653201516E-3</v>
      </c>
      <c r="V336" s="12">
        <f t="shared" si="74"/>
        <v>1.4034380943108493E-2</v>
      </c>
      <c r="W336" s="12">
        <f t="shared" si="75"/>
        <v>1.3099765118636419E-2</v>
      </c>
      <c r="X336" s="12">
        <f t="shared" si="76"/>
        <v>7.5845502184992419E-3</v>
      </c>
      <c r="Y336" s="12">
        <f t="shared" si="77"/>
        <v>1.4894201198787149E-2</v>
      </c>
    </row>
    <row r="337" spans="1:25" x14ac:dyDescent="0.25">
      <c r="A337" s="1">
        <v>2027</v>
      </c>
      <c r="B337" s="1">
        <v>9</v>
      </c>
      <c r="C337" s="27">
        <f>[3]YHat!D334</f>
        <v>1152841.80376551</v>
      </c>
      <c r="D337" s="27">
        <f>[4]YHat!D334</f>
        <v>878189.92652777303</v>
      </c>
      <c r="E337" s="27">
        <f>[5]YHat!D334</f>
        <v>1252730.55617156</v>
      </c>
      <c r="F337" s="27">
        <f>[6]YHat!D334</f>
        <v>994978.64007879398</v>
      </c>
      <c r="G337" s="27">
        <f>[7]YHat!D334</f>
        <v>1242347.8088885001</v>
      </c>
      <c r="H337" s="28"/>
      <c r="I337" s="6">
        <f>(1+VLOOKUP($A337,Annual!$A$26:$I$40,9,FALSE))*C337</f>
        <v>1162224.8178835888</v>
      </c>
      <c r="J337" s="6">
        <f>(1+VLOOKUP($A337,Annual!$A$26:$I$40,9,FALSE))*D337</f>
        <v>885337.54075554502</v>
      </c>
      <c r="K337" s="6">
        <f>(1+VLOOKUP($A337,Annual!$A$26:$I$40,9,FALSE))*E337</f>
        <v>1262926.5678501036</v>
      </c>
      <c r="L337" s="6">
        <f>(1+VLOOKUP($A337,Annual!$A$26:$I$40,9,FALSE))*F337</f>
        <v>1003076.8011591369</v>
      </c>
      <c r="M337" s="6">
        <f>(1+VLOOKUP($A337,Annual!$A$26:$I$40,9,FALSE))*G337</f>
        <v>1252459.3150745961</v>
      </c>
      <c r="O337" s="5">
        <f t="shared" si="78"/>
        <v>5.1332526754424013E-3</v>
      </c>
      <c r="P337" s="5">
        <f t="shared" si="79"/>
        <v>1.2243519870679398E-2</v>
      </c>
      <c r="Q337" s="5">
        <f t="shared" si="80"/>
        <v>1.1324919893712204E-2</v>
      </c>
      <c r="R337" s="5">
        <f t="shared" si="81"/>
        <v>5.8279395145575119E-3</v>
      </c>
      <c r="S337" s="5">
        <f t="shared" si="82"/>
        <v>1.3116823516292175E-2</v>
      </c>
      <c r="U337" s="12">
        <f t="shared" si="73"/>
        <v>6.8918290957178385E-3</v>
      </c>
      <c r="V337" s="12">
        <f t="shared" si="74"/>
        <v>1.4014536381060427E-2</v>
      </c>
      <c r="W337" s="12">
        <f t="shared" si="75"/>
        <v>1.3094329225885826E-2</v>
      </c>
      <c r="X337" s="12">
        <f t="shared" si="76"/>
        <v>7.5877313556653725E-3</v>
      </c>
      <c r="Y337" s="12">
        <f t="shared" si="77"/>
        <v>1.4889367954631805E-2</v>
      </c>
    </row>
    <row r="338" spans="1:25" x14ac:dyDescent="0.25">
      <c r="A338" s="1">
        <v>2027</v>
      </c>
      <c r="B338" s="1">
        <v>10</v>
      </c>
      <c r="C338" s="27">
        <f>[3]YHat!D335</f>
        <v>1153332.81249957</v>
      </c>
      <c r="D338" s="27">
        <f>[4]YHat!D335</f>
        <v>879069.93289641</v>
      </c>
      <c r="E338" s="27">
        <f>[5]YHat!D335</f>
        <v>1253905.2587184799</v>
      </c>
      <c r="F338" s="27">
        <f>[6]YHat!D335</f>
        <v>995461.92295469099</v>
      </c>
      <c r="G338" s="27">
        <f>[7]YHat!D335</f>
        <v>1243704.7003184101</v>
      </c>
      <c r="H338" s="28"/>
      <c r="I338" s="6">
        <f>(1+VLOOKUP($A338,Annual!$A$26:$I$40,9,FALSE))*C338</f>
        <v>1162719.8229525047</v>
      </c>
      <c r="J338" s="6">
        <f>(1+VLOOKUP($A338,Annual!$A$26:$I$40,9,FALSE))*D338</f>
        <v>886224.70952248666</v>
      </c>
      <c r="K338" s="6">
        <f>(1+VLOOKUP($A338,Annual!$A$26:$I$40,9,FALSE))*E338</f>
        <v>1264110.8313363877</v>
      </c>
      <c r="L338" s="6">
        <f>(1+VLOOKUP($A338,Annual!$A$26:$I$40,9,FALSE))*F338</f>
        <v>1003564.0174888979</v>
      </c>
      <c r="M338" s="6">
        <f>(1+VLOOKUP($A338,Annual!$A$26:$I$40,9,FALSE))*G338</f>
        <v>1253827.2502846692</v>
      </c>
      <c r="O338" s="5">
        <f t="shared" si="78"/>
        <v>5.1300146974195826E-3</v>
      </c>
      <c r="P338" s="5">
        <f t="shared" si="79"/>
        <v>1.222375672292797E-2</v>
      </c>
      <c r="Q338" s="5">
        <f t="shared" si="80"/>
        <v>1.1319558349419667E-2</v>
      </c>
      <c r="R338" s="5">
        <f t="shared" si="81"/>
        <v>5.8310068456084441E-3</v>
      </c>
      <c r="S338" s="5">
        <f t="shared" si="82"/>
        <v>1.309416611629155E-2</v>
      </c>
      <c r="U338" s="12">
        <f t="shared" si="73"/>
        <v>6.8885854525437828E-3</v>
      </c>
      <c r="V338" s="12">
        <f t="shared" si="74"/>
        <v>1.3994738655798367E-2</v>
      </c>
      <c r="W338" s="12">
        <f t="shared" si="75"/>
        <v>1.3088958301060716E-2</v>
      </c>
      <c r="X338" s="12">
        <f t="shared" si="76"/>
        <v>7.5908040533043675E-3</v>
      </c>
      <c r="Y338" s="12">
        <f t="shared" si="77"/>
        <v>1.4866670913350699E-2</v>
      </c>
    </row>
    <row r="339" spans="1:25" x14ac:dyDescent="0.25">
      <c r="A339" s="1">
        <v>2027</v>
      </c>
      <c r="B339" s="1">
        <v>11</v>
      </c>
      <c r="C339" s="27">
        <f>[3]YHat!D336</f>
        <v>1153823.46973058</v>
      </c>
      <c r="D339" s="27">
        <f>[4]YHat!D336</f>
        <v>879949.91694731603</v>
      </c>
      <c r="E339" s="27">
        <f>[5]YHat!D336</f>
        <v>1255079.74973947</v>
      </c>
      <c r="F339" s="27">
        <f>[6]YHat!D336</f>
        <v>995945.42988863005</v>
      </c>
      <c r="G339" s="27">
        <f>[7]YHat!D336</f>
        <v>1245038.42407465</v>
      </c>
      <c r="H339" s="28"/>
      <c r="I339" s="6">
        <f>(1+VLOOKUP($A339,Annual!$A$26:$I$40,9,FALSE))*C339</f>
        <v>1163214.4736574767</v>
      </c>
      <c r="J339" s="6">
        <f>(1+VLOOKUP($A339,Annual!$A$26:$I$40,9,FALSE))*D339</f>
        <v>887111.8557900528</v>
      </c>
      <c r="K339" s="6">
        <f>(1+VLOOKUP($A339,Annual!$A$26:$I$40,9,FALSE))*E339</f>
        <v>1265294.881575126</v>
      </c>
      <c r="L339" s="6">
        <f>(1+VLOOKUP($A339,Annual!$A$26:$I$40,9,FALSE))*F339</f>
        <v>1004051.4597003161</v>
      </c>
      <c r="M339" s="6">
        <f>(1+VLOOKUP($A339,Annual!$A$26:$I$40,9,FALSE))*G339</f>
        <v>1255171.8292586792</v>
      </c>
      <c r="O339" s="5">
        <f t="shared" si="78"/>
        <v>5.1268225457141714E-3</v>
      </c>
      <c r="P339" s="5">
        <f t="shared" si="79"/>
        <v>1.2204040078678924E-2</v>
      </c>
      <c r="Q339" s="5">
        <f t="shared" si="80"/>
        <v>1.1314522579504382E-2</v>
      </c>
      <c r="R339" s="5">
        <f t="shared" si="81"/>
        <v>5.8346035751686287E-3</v>
      </c>
      <c r="S339" s="5">
        <f t="shared" si="82"/>
        <v>1.3081975408269386E-2</v>
      </c>
      <c r="U339" s="12">
        <f t="shared" si="73"/>
        <v>6.8853877158647769E-3</v>
      </c>
      <c r="V339" s="12">
        <f t="shared" si="74"/>
        <v>1.397498751540116E-2</v>
      </c>
      <c r="W339" s="12">
        <f t="shared" si="75"/>
        <v>1.3083913720585816E-2</v>
      </c>
      <c r="X339" s="12">
        <f t="shared" si="76"/>
        <v>7.5944070756857052E-3</v>
      </c>
      <c r="Y339" s="12">
        <f t="shared" si="77"/>
        <v>1.4854458876522703E-2</v>
      </c>
    </row>
    <row r="340" spans="1:25" x14ac:dyDescent="0.25">
      <c r="A340" s="1">
        <v>2027</v>
      </c>
      <c r="B340" s="1">
        <v>12</v>
      </c>
      <c r="C340" s="27">
        <f>[3]YHat!D337</f>
        <v>1154313.77914258</v>
      </c>
      <c r="D340" s="27">
        <f>[4]YHat!D337</f>
        <v>880829.87905734696</v>
      </c>
      <c r="E340" s="27">
        <f>[5]YHat!D337</f>
        <v>1256254.30364173</v>
      </c>
      <c r="F340" s="27">
        <f>[6]YHat!D337</f>
        <v>996429.582313978</v>
      </c>
      <c r="G340" s="27">
        <f>[7]YHat!D337</f>
        <v>1246409.4573426</v>
      </c>
      <c r="H340" s="28"/>
      <c r="I340" s="6">
        <f>(1+VLOOKUP($A340,Annual!$A$26:$I$40,9,FALSE))*C340</f>
        <v>1163708.7737125293</v>
      </c>
      <c r="J340" s="6">
        <f>(1+VLOOKUP($A340,Annual!$A$26:$I$40,9,FALSE))*D340</f>
        <v>887998.97993816633</v>
      </c>
      <c r="K340" s="6">
        <f>(1+VLOOKUP($A340,Annual!$A$26:$I$40,9,FALSE))*E340</f>
        <v>1266478.9952069269</v>
      </c>
      <c r="L340" s="6">
        <f>(1+VLOOKUP($A340,Annual!$A$26:$I$40,9,FALSE))*F340</f>
        <v>1004539.5526568171</v>
      </c>
      <c r="M340" s="6">
        <f>(1+VLOOKUP($A340,Annual!$A$26:$I$40,9,FALSE))*G340</f>
        <v>1256554.0214076375</v>
      </c>
      <c r="O340" s="5">
        <f t="shared" si="78"/>
        <v>5.1236757071635441E-3</v>
      </c>
      <c r="P340" s="5">
        <f t="shared" si="79"/>
        <v>1.2184369689318242E-2</v>
      </c>
      <c r="Q340" s="5">
        <f t="shared" si="80"/>
        <v>1.1309205304465664E-2</v>
      </c>
      <c r="R340" s="5">
        <f t="shared" si="81"/>
        <v>5.8376376525868245E-3</v>
      </c>
      <c r="S340" s="5">
        <f t="shared" si="82"/>
        <v>1.3053895029566664E-2</v>
      </c>
      <c r="U340" s="12">
        <f t="shared" si="73"/>
        <v>6.8822353716200269E-3</v>
      </c>
      <c r="V340" s="12">
        <f t="shared" si="74"/>
        <v>1.3955282710819583E-2</v>
      </c>
      <c r="W340" s="12">
        <f t="shared" si="75"/>
        <v>1.3078587142467679E-2</v>
      </c>
      <c r="X340" s="12">
        <f t="shared" si="76"/>
        <v>7.5974464615116144E-3</v>
      </c>
      <c r="Y340" s="12">
        <f t="shared" si="77"/>
        <v>1.4826329368521352E-2</v>
      </c>
    </row>
    <row r="341" spans="1:25" x14ac:dyDescent="0.25">
      <c r="A341" s="1">
        <v>2028</v>
      </c>
      <c r="B341" s="1">
        <v>1</v>
      </c>
      <c r="C341" s="27">
        <f>[3]YHat!D338</f>
        <v>1154803.74438098</v>
      </c>
      <c r="D341" s="27">
        <f>[4]YHat!D338</f>
        <v>881709.819596997</v>
      </c>
      <c r="E341" s="27">
        <f>[5]YHat!D338</f>
        <v>1257428.7681408699</v>
      </c>
      <c r="F341" s="27">
        <f>[6]YHat!D338</f>
        <v>996914.23844002897</v>
      </c>
      <c r="G341" s="27">
        <f>[7]YHat!D338</f>
        <v>1247750.5073772001</v>
      </c>
      <c r="H341" s="28"/>
      <c r="I341" s="6">
        <f>(1+VLOOKUP($A341,Annual!$A$26:$I$40,9,FALSE))*C341</f>
        <v>1166334.575971294</v>
      </c>
      <c r="J341" s="6">
        <f>(1+VLOOKUP($A341,Annual!$A$26:$I$40,9,FALSE))*D341</f>
        <v>890513.7808681383</v>
      </c>
      <c r="K341" s="6">
        <f>(1+VLOOKUP($A341,Annual!$A$26:$I$40,9,FALSE))*E341</f>
        <v>1269984.3209201177</v>
      </c>
      <c r="L341" s="6">
        <f>(1+VLOOKUP($A341,Annual!$A$26:$I$40,9,FALSE))*F341</f>
        <v>1006868.5274258167</v>
      </c>
      <c r="M341" s="6">
        <f>(1+VLOOKUP($A341,Annual!$A$26:$I$40,9,FALSE))*G341</f>
        <v>1260209.421748843</v>
      </c>
      <c r="O341" s="5">
        <f t="shared" si="78"/>
        <v>5.1205736742914176E-3</v>
      </c>
      <c r="P341" s="5">
        <f t="shared" si="79"/>
        <v>1.216474530906031E-2</v>
      </c>
      <c r="Q341" s="5">
        <f t="shared" si="80"/>
        <v>1.130394351506836E-2</v>
      </c>
      <c r="R341" s="5">
        <f t="shared" si="81"/>
        <v>5.8404420670274959E-3</v>
      </c>
      <c r="S341" s="5">
        <f t="shared" si="82"/>
        <v>1.3039216340663407E-2</v>
      </c>
      <c r="U341" s="12">
        <f t="shared" si="73"/>
        <v>6.9611169233485537E-3</v>
      </c>
      <c r="V341" s="12">
        <f t="shared" si="74"/>
        <v>1.4018187610119082E-2</v>
      </c>
      <c r="W341" s="12">
        <f t="shared" si="75"/>
        <v>1.3155809544610708E-2</v>
      </c>
      <c r="X341" s="12">
        <f t="shared" si="76"/>
        <v>7.6823035150601626E-3</v>
      </c>
      <c r="Y341" s="12">
        <f t="shared" si="77"/>
        <v>1.4894259943890154E-2</v>
      </c>
    </row>
    <row r="342" spans="1:25" x14ac:dyDescent="0.25">
      <c r="A342" s="1">
        <v>2028</v>
      </c>
      <c r="B342" s="1">
        <v>2</v>
      </c>
      <c r="C342" s="27">
        <f>[3]YHat!D339</f>
        <v>1155293.3690530099</v>
      </c>
      <c r="D342" s="27">
        <f>[4]YHat!D339</f>
        <v>882589.73893050302</v>
      </c>
      <c r="E342" s="27">
        <f>[5]YHat!D339</f>
        <v>1258603.2241734499</v>
      </c>
      <c r="F342" s="27">
        <f>[6]YHat!D339</f>
        <v>997399.389075674</v>
      </c>
      <c r="G342" s="27">
        <f>[7]YHat!D339</f>
        <v>1249116.02590693</v>
      </c>
      <c r="H342" s="28"/>
      <c r="I342" s="6">
        <f>(1+VLOOKUP($A342,Annual!$A$26:$I$40,9,FALSE))*C342</f>
        <v>1166829.0895949428</v>
      </c>
      <c r="J342" s="6">
        <f>(1+VLOOKUP($A342,Annual!$A$26:$I$40,9,FALSE))*D342</f>
        <v>891402.48628473165</v>
      </c>
      <c r="K342" s="6">
        <f>(1+VLOOKUP($A342,Annual!$A$26:$I$40,9,FALSE))*E342</f>
        <v>1271170.5040143633</v>
      </c>
      <c r="L342" s="6">
        <f>(1+VLOOKUP($A342,Annual!$A$26:$I$40,9,FALSE))*F342</f>
        <v>1007358.5223393772</v>
      </c>
      <c r="M342" s="6">
        <f>(1+VLOOKUP($A342,Annual!$A$26:$I$40,9,FALSE))*G342</f>
        <v>1261588.5751184982</v>
      </c>
      <c r="O342" s="5">
        <f t="shared" si="78"/>
        <v>5.1175159453595853E-3</v>
      </c>
      <c r="P342" s="5">
        <f t="shared" si="79"/>
        <v>1.2145166694903953E-2</v>
      </c>
      <c r="Q342" s="5">
        <f t="shared" si="80"/>
        <v>1.1298558551817939E-2</v>
      </c>
      <c r="R342" s="5">
        <f t="shared" si="81"/>
        <v>5.8430151034636335E-3</v>
      </c>
      <c r="S342" s="5">
        <f t="shared" si="82"/>
        <v>1.3014249776361009E-2</v>
      </c>
      <c r="U342" s="12">
        <f t="shared" si="73"/>
        <v>6.9580535952056266E-3</v>
      </c>
      <c r="V342" s="12">
        <f t="shared" si="74"/>
        <v>1.3998573144258009E-2</v>
      </c>
      <c r="W342" s="12">
        <f t="shared" si="75"/>
        <v>1.3150414720595638E-2</v>
      </c>
      <c r="X342" s="12">
        <f t="shared" si="76"/>
        <v>7.684881263154697E-3</v>
      </c>
      <c r="Y342" s="12">
        <f t="shared" si="77"/>
        <v>1.4869247661648322E-2</v>
      </c>
    </row>
    <row r="343" spans="1:25" x14ac:dyDescent="0.25">
      <c r="A343" s="1">
        <v>2028</v>
      </c>
      <c r="B343" s="1">
        <v>3</v>
      </c>
      <c r="C343" s="27">
        <f>[3]YHat!D340</f>
        <v>1155782.65672808</v>
      </c>
      <c r="D343" s="27">
        <f>[4]YHat!D340</f>
        <v>883469.63741595298</v>
      </c>
      <c r="E343" s="27">
        <f>[5]YHat!D340</f>
        <v>1259777.60942743</v>
      </c>
      <c r="F343" s="27">
        <f>[6]YHat!D340</f>
        <v>997885.03080960701</v>
      </c>
      <c r="G343" s="27">
        <f>[7]YHat!D340</f>
        <v>1250445.6872137601</v>
      </c>
      <c r="H343" s="28"/>
      <c r="I343" s="6">
        <f>(1+VLOOKUP($A343,Annual!$A$26:$I$40,9,FALSE))*C343</f>
        <v>1167323.2628566832</v>
      </c>
      <c r="J343" s="6">
        <f>(1+VLOOKUP($A343,Annual!$A$26:$I$40,9,FALSE))*D343</f>
        <v>892291.17064509902</v>
      </c>
      <c r="K343" s="6">
        <f>(1+VLOOKUP($A343,Annual!$A$26:$I$40,9,FALSE))*E343</f>
        <v>1272356.6156232774</v>
      </c>
      <c r="L343" s="6">
        <f>(1+VLOOKUP($A343,Annual!$A$26:$I$40,9,FALSE))*F343</f>
        <v>1007849.0132548915</v>
      </c>
      <c r="M343" s="6">
        <f>(1+VLOOKUP($A343,Annual!$A$26:$I$40,9,FALSE))*G343</f>
        <v>1262931.5132272749</v>
      </c>
      <c r="O343" s="5">
        <f t="shared" si="78"/>
        <v>5.1145020241949446E-3</v>
      </c>
      <c r="P343" s="5">
        <f t="shared" si="79"/>
        <v>1.2125633606585584E-2</v>
      </c>
      <c r="Q343" s="5">
        <f t="shared" si="80"/>
        <v>1.1293188071018978E-2</v>
      </c>
      <c r="R343" s="5">
        <f t="shared" si="81"/>
        <v>5.8453410790852978E-3</v>
      </c>
      <c r="S343" s="5">
        <f t="shared" si="82"/>
        <v>1.3005179101510222E-2</v>
      </c>
      <c r="U343" s="12">
        <f t="shared" si="73"/>
        <v>6.9550341550488337E-3</v>
      </c>
      <c r="V343" s="12">
        <f t="shared" si="74"/>
        <v>1.3979004287600016E-2</v>
      </c>
      <c r="W343" s="12">
        <f t="shared" si="75"/>
        <v>1.3145034405551259E-2</v>
      </c>
      <c r="X343" s="12">
        <f t="shared" si="76"/>
        <v>7.6872114980253148E-3</v>
      </c>
      <c r="Y343" s="12">
        <f t="shared" si="77"/>
        <v>1.4860160376880538E-2</v>
      </c>
    </row>
    <row r="344" spans="1:25" x14ac:dyDescent="0.25">
      <c r="A344" s="1">
        <v>2028</v>
      </c>
      <c r="B344" s="1">
        <v>4</v>
      </c>
      <c r="C344" s="27">
        <f>[3]YHat!D341</f>
        <v>1156271.61093817</v>
      </c>
      <c r="D344" s="27">
        <f>[4]YHat!D341</f>
        <v>884349.51540538797</v>
      </c>
      <c r="E344" s="27">
        <f>[5]YHat!D341</f>
        <v>1260951.94827965</v>
      </c>
      <c r="F344" s="27">
        <f>[6]YHat!D341</f>
        <v>998371.081175506</v>
      </c>
      <c r="G344" s="27">
        <f>[7]YHat!D341</f>
        <v>1251755.48605599</v>
      </c>
      <c r="H344" s="28"/>
      <c r="I344" s="6">
        <f>(1+VLOOKUP($A344,Annual!$A$26:$I$40,9,FALSE))*C344</f>
        <v>1167817.0993237623</v>
      </c>
      <c r="J344" s="6">
        <f>(1+VLOOKUP($A344,Annual!$A$26:$I$40,9,FALSE))*D344</f>
        <v>893179.83430479665</v>
      </c>
      <c r="K344" s="6">
        <f>(1+VLOOKUP($A344,Annual!$A$26:$I$40,9,FALSE))*E344</f>
        <v>1273542.6803671052</v>
      </c>
      <c r="L344" s="6">
        <f>(1+VLOOKUP($A344,Annual!$A$26:$I$40,9,FALSE))*F344</f>
        <v>1008339.916882603</v>
      </c>
      <c r="M344" s="6">
        <f>(1+VLOOKUP($A344,Annual!$A$26:$I$40,9,FALSE))*G344</f>
        <v>1264254.3905427435</v>
      </c>
      <c r="O344" s="5">
        <f t="shared" si="78"/>
        <v>5.1115314201770623E-3</v>
      </c>
      <c r="P344" s="5">
        <f t="shared" si="79"/>
        <v>1.2106145806533908E-2</v>
      </c>
      <c r="Q344" s="5">
        <f t="shared" si="80"/>
        <v>1.1287778375126178E-2</v>
      </c>
      <c r="R344" s="5">
        <f t="shared" si="81"/>
        <v>5.8476042864417099E-3</v>
      </c>
      <c r="S344" s="5">
        <f t="shared" si="82"/>
        <v>1.3005017129764429E-2</v>
      </c>
      <c r="U344" s="12">
        <f t="shared" si="73"/>
        <v>6.9520581113604596E-3</v>
      </c>
      <c r="V344" s="12">
        <f t="shared" si="74"/>
        <v>1.3959480802139268E-2</v>
      </c>
      <c r="W344" s="12">
        <f t="shared" si="75"/>
        <v>1.3139614803603816E-2</v>
      </c>
      <c r="X344" s="12">
        <f t="shared" si="76"/>
        <v>7.6894788496915112E-3</v>
      </c>
      <c r="Y344" s="12">
        <f t="shared" si="77"/>
        <v>1.4859998108537553E-2</v>
      </c>
    </row>
    <row r="345" spans="1:25" x14ac:dyDescent="0.25">
      <c r="A345" s="1">
        <v>2028</v>
      </c>
      <c r="B345" s="1">
        <v>5</v>
      </c>
      <c r="C345" s="27">
        <f>[3]YHat!D342</f>
        <v>1156760.2351782699</v>
      </c>
      <c r="D345" s="27">
        <f>[4]YHat!D342</f>
        <v>885229.37324490095</v>
      </c>
      <c r="E345" s="27">
        <f>[5]YHat!D342</f>
        <v>1262126.2134429601</v>
      </c>
      <c r="F345" s="27">
        <f>[6]YHat!D342</f>
        <v>998857.601946546</v>
      </c>
      <c r="G345" s="27">
        <f>[7]YHat!D342</f>
        <v>1253069.06011004</v>
      </c>
      <c r="H345" s="28"/>
      <c r="I345" s="6">
        <f>(1+VLOOKUP($A345,Annual!$A$26:$I$40,9,FALSE))*C345</f>
        <v>1168310.6025260675</v>
      </c>
      <c r="J345" s="6">
        <f>(1+VLOOKUP($A345,Annual!$A$26:$I$40,9,FALSE))*D345</f>
        <v>894068.47761337331</v>
      </c>
      <c r="K345" s="6">
        <f>(1+VLOOKUP($A345,Annual!$A$26:$I$40,9,FALSE))*E345</f>
        <v>1274728.6706862319</v>
      </c>
      <c r="L345" s="6">
        <f>(1+VLOOKUP($A345,Annual!$A$26:$I$40,9,FALSE))*F345</f>
        <v>1008831.2956124982</v>
      </c>
      <c r="M345" s="6">
        <f>(1+VLOOKUP($A345,Annual!$A$26:$I$40,9,FALSE))*G345</f>
        <v>1265581.0807659023</v>
      </c>
      <c r="O345" s="5">
        <f t="shared" si="78"/>
        <v>5.1086036481804431E-3</v>
      </c>
      <c r="P345" s="5">
        <f t="shared" si="79"/>
        <v>1.2086703059827286E-2</v>
      </c>
      <c r="Q345" s="5">
        <f t="shared" si="80"/>
        <v>1.1282389593446407E-2</v>
      </c>
      <c r="R345" s="5">
        <f t="shared" si="81"/>
        <v>5.8496256965128168E-3</v>
      </c>
      <c r="S345" s="5">
        <f t="shared" si="82"/>
        <v>1.3003501448284771E-2</v>
      </c>
      <c r="U345" s="12">
        <f t="shared" si="73"/>
        <v>6.9491249781254982E-3</v>
      </c>
      <c r="V345" s="12">
        <f t="shared" si="74"/>
        <v>1.3940002452523803E-2</v>
      </c>
      <c r="W345" s="12">
        <f t="shared" si="75"/>
        <v>1.3134216154166989E-2</v>
      </c>
      <c r="X345" s="12">
        <f t="shared" si="76"/>
        <v>7.6915039613012492E-3</v>
      </c>
      <c r="Y345" s="12">
        <f t="shared" si="77"/>
        <v>1.4858479651592482E-2</v>
      </c>
    </row>
    <row r="346" spans="1:25" x14ac:dyDescent="0.25">
      <c r="A346" s="1">
        <v>2028</v>
      </c>
      <c r="B346" s="1">
        <v>6</v>
      </c>
      <c r="C346" s="27">
        <f>[3]YHat!D343</f>
        <v>1157248.53290673</v>
      </c>
      <c r="D346" s="27">
        <f>[4]YHat!D343</f>
        <v>886109.21127474704</v>
      </c>
      <c r="E346" s="27">
        <f>[5]YHat!D343</f>
        <v>1263300.4333279</v>
      </c>
      <c r="F346" s="27">
        <f>[6]YHat!D343</f>
        <v>999344.54667065502</v>
      </c>
      <c r="G346" s="27">
        <f>[7]YHat!D343</f>
        <v>1254413.2109689801</v>
      </c>
      <c r="H346" s="28"/>
      <c r="I346" s="6">
        <f>(1+VLOOKUP($A346,Annual!$A$26:$I$40,9,FALSE))*C346</f>
        <v>1168803.7759564815</v>
      </c>
      <c r="J346" s="6">
        <f>(1+VLOOKUP($A346,Annual!$A$26:$I$40,9,FALSE))*D346</f>
        <v>894957.10091448156</v>
      </c>
      <c r="K346" s="6">
        <f>(1+VLOOKUP($A346,Annual!$A$26:$I$40,9,FALSE))*E346</f>
        <v>1275914.6152748794</v>
      </c>
      <c r="L346" s="6">
        <f>(1+VLOOKUP($A346,Annual!$A$26:$I$40,9,FALSE))*F346</f>
        <v>1009323.1025286765</v>
      </c>
      <c r="M346" s="6">
        <f>(1+VLOOKUP($A346,Annual!$A$26:$I$40,9,FALSE))*G346</f>
        <v>1266938.6531064247</v>
      </c>
      <c r="O346" s="5">
        <f t="shared" si="78"/>
        <v>5.1057182285130231E-3</v>
      </c>
      <c r="P346" s="5">
        <f t="shared" si="79"/>
        <v>1.2067305134158213E-2</v>
      </c>
      <c r="Q346" s="5">
        <f t="shared" si="80"/>
        <v>1.1276959248524454E-2</v>
      </c>
      <c r="R346" s="5">
        <f t="shared" si="81"/>
        <v>5.8514998353649261E-3</v>
      </c>
      <c r="S346" s="5">
        <f t="shared" si="82"/>
        <v>1.2989046088671019E-2</v>
      </c>
      <c r="U346" s="12">
        <f t="shared" si="73"/>
        <v>6.9462342747734773E-3</v>
      </c>
      <c r="V346" s="12">
        <f t="shared" si="74"/>
        <v>1.3920569006020678E-2</v>
      </c>
      <c r="W346" s="12">
        <f t="shared" si="75"/>
        <v>1.3128775865378639E-2</v>
      </c>
      <c r="X346" s="12">
        <f t="shared" si="76"/>
        <v>7.693381532013932E-3</v>
      </c>
      <c r="Y346" s="12">
        <f t="shared" si="77"/>
        <v>1.4843997821806676E-2</v>
      </c>
    </row>
    <row r="347" spans="1:25" x14ac:dyDescent="0.25">
      <c r="A347" s="1">
        <v>2028</v>
      </c>
      <c r="B347" s="1">
        <v>7</v>
      </c>
      <c r="C347" s="27">
        <f>[3]YHat!D344</f>
        <v>1157736.50754565</v>
      </c>
      <c r="D347" s="27">
        <f>[4]YHat!D344</f>
        <v>886989.029829429</v>
      </c>
      <c r="E347" s="27">
        <f>[5]YHat!D344</f>
        <v>1264474.57919894</v>
      </c>
      <c r="F347" s="27">
        <f>[6]YHat!D344</f>
        <v>999831.88127938902</v>
      </c>
      <c r="G347" s="27">
        <f>[7]YHat!D344</f>
        <v>1255749.2594552001</v>
      </c>
      <c r="H347" s="28"/>
      <c r="I347" s="6">
        <f>(1+VLOOKUP($A347,Annual!$A$26:$I$40,9,FALSE))*C347</f>
        <v>1169296.6230712738</v>
      </c>
      <c r="J347" s="6">
        <f>(1+VLOOKUP($A347,Annual!$A$26:$I$40,9,FALSE))*D347</f>
        <v>895845.70454596414</v>
      </c>
      <c r="K347" s="6">
        <f>(1+VLOOKUP($A347,Annual!$A$26:$I$40,9,FALSE))*E347</f>
        <v>1277100.4851105907</v>
      </c>
      <c r="L347" s="6">
        <f>(1+VLOOKUP($A347,Annual!$A$26:$I$40,9,FALSE))*F347</f>
        <v>1009815.303222517</v>
      </c>
      <c r="M347" s="6">
        <f>(1+VLOOKUP($A347,Annual!$A$26:$I$40,9,FALSE))*G347</f>
        <v>1268288.0421712201</v>
      </c>
      <c r="O347" s="5">
        <f t="shared" si="78"/>
        <v>5.1028746868195807E-3</v>
      </c>
      <c r="P347" s="5">
        <f t="shared" si="79"/>
        <v>1.2047951799780465E-2</v>
      </c>
      <c r="Q347" s="5">
        <f t="shared" si="80"/>
        <v>1.1271550542505837E-2</v>
      </c>
      <c r="R347" s="5">
        <f t="shared" si="81"/>
        <v>5.8532904169306121E-3</v>
      </c>
      <c r="S347" s="5">
        <f t="shared" si="82"/>
        <v>1.29783855743002E-2</v>
      </c>
      <c r="U347" s="12">
        <f t="shared" si="73"/>
        <v>6.9433855260814248E-3</v>
      </c>
      <c r="V347" s="12">
        <f t="shared" si="74"/>
        <v>1.3901180232462895E-2</v>
      </c>
      <c r="W347" s="12">
        <f t="shared" si="75"/>
        <v>1.3123357255118151E-2</v>
      </c>
      <c r="X347" s="12">
        <f t="shared" si="76"/>
        <v>7.695175392432807E-3</v>
      </c>
      <c r="Y347" s="12">
        <f t="shared" si="77"/>
        <v>1.4833317786257849E-2</v>
      </c>
    </row>
    <row r="348" spans="1:25" x14ac:dyDescent="0.25">
      <c r="A348" s="1">
        <v>2028</v>
      </c>
      <c r="B348" s="1">
        <v>8</v>
      </c>
      <c r="C348" s="27">
        <f>[3]YHat!D345</f>
        <v>1158230.4154451599</v>
      </c>
      <c r="D348" s="27">
        <f>[4]YHat!D345</f>
        <v>887863.77448601404</v>
      </c>
      <c r="E348" s="27">
        <f>[5]YHat!D345</f>
        <v>1265659.3722526501</v>
      </c>
      <c r="F348" s="27">
        <f>[6]YHat!D345</f>
        <v>1000320.14915329</v>
      </c>
      <c r="G348" s="27">
        <f>[7]YHat!D345</f>
        <v>1257123.58695306</v>
      </c>
      <c r="H348" s="28"/>
      <c r="I348" s="6">
        <f>(1+VLOOKUP($A348,Annual!$A$26:$I$40,9,FALSE))*C348</f>
        <v>1169795.46269086</v>
      </c>
      <c r="J348" s="6">
        <f>(1+VLOOKUP($A348,Annual!$A$26:$I$40,9,FALSE))*D348</f>
        <v>896729.18361596682</v>
      </c>
      <c r="K348" s="6">
        <f>(1+VLOOKUP($A348,Annual!$A$26:$I$40,9,FALSE))*E348</f>
        <v>1278297.1084421624</v>
      </c>
      <c r="L348" s="6">
        <f>(1+VLOOKUP($A348,Annual!$A$26:$I$40,9,FALSE))*F348</f>
        <v>1010308.4465002711</v>
      </c>
      <c r="M348" s="6">
        <f>(1+VLOOKUP($A348,Annual!$A$26:$I$40,9,FALSE))*G348</f>
        <v>1269676.0924674384</v>
      </c>
      <c r="O348" s="5">
        <f t="shared" si="78"/>
        <v>5.1025933055599548E-3</v>
      </c>
      <c r="P348" s="5">
        <f t="shared" si="79"/>
        <v>1.2029816440598751E-2</v>
      </c>
      <c r="Q348" s="5">
        <f t="shared" si="80"/>
        <v>1.1268864364811559E-2</v>
      </c>
      <c r="R348" s="5">
        <f t="shared" si="81"/>
        <v>5.8565402379728848E-3</v>
      </c>
      <c r="S348" s="5">
        <f t="shared" si="82"/>
        <v>1.2965808609812557E-2</v>
      </c>
      <c r="U348" s="12">
        <f t="shared" si="73"/>
        <v>6.9431036295659609E-3</v>
      </c>
      <c r="V348" s="12">
        <f t="shared" si="74"/>
        <v>1.3883011664416633E-2</v>
      </c>
      <c r="W348" s="12">
        <f t="shared" si="75"/>
        <v>1.3120666158584759E-2</v>
      </c>
      <c r="X348" s="12">
        <f t="shared" si="76"/>
        <v>7.6984311644390235E-3</v>
      </c>
      <c r="Y348" s="12">
        <f t="shared" si="77"/>
        <v>1.4820717791252491E-2</v>
      </c>
    </row>
    <row r="349" spans="1:25" x14ac:dyDescent="0.25">
      <c r="A349" s="1">
        <v>2028</v>
      </c>
      <c r="B349" s="1">
        <v>9</v>
      </c>
      <c r="C349" s="27">
        <f>[3]YHat!D346</f>
        <v>1158724.0069921101</v>
      </c>
      <c r="D349" s="27">
        <f>[4]YHat!D346</f>
        <v>888738.50031959906</v>
      </c>
      <c r="E349" s="27">
        <f>[5]YHat!D346</f>
        <v>1266844.0836141901</v>
      </c>
      <c r="F349" s="27">
        <f>[6]YHat!D346</f>
        <v>1000808.82747151</v>
      </c>
      <c r="G349" s="27">
        <f>[7]YHat!D346</f>
        <v>1258460.5637654699</v>
      </c>
      <c r="H349" s="28"/>
      <c r="I349" s="6">
        <f>(1+VLOOKUP($A349,Annual!$A$26:$I$40,9,FALSE))*C349</f>
        <v>1170293.9827990744</v>
      </c>
      <c r="J349" s="6">
        <f>(1+VLOOKUP($A349,Annual!$A$26:$I$40,9,FALSE))*D349</f>
        <v>897612.64367501985</v>
      </c>
      <c r="K349" s="6">
        <f>(1+VLOOKUP($A349,Annual!$A$26:$I$40,9,FALSE))*E349</f>
        <v>1279493.6492658595</v>
      </c>
      <c r="L349" s="6">
        <f>(1+VLOOKUP($A349,Annual!$A$26:$I$40,9,FALSE))*F349</f>
        <v>1010802.004320672</v>
      </c>
      <c r="M349" s="6">
        <f>(1+VLOOKUP($A349,Annual!$A$26:$I$40,9,FALSE))*G349</f>
        <v>1271026.4191278543</v>
      </c>
      <c r="O349" s="5">
        <f t="shared" si="78"/>
        <v>5.1023507365772769E-3</v>
      </c>
      <c r="P349" s="5">
        <f t="shared" si="79"/>
        <v>1.2011722604850839E-2</v>
      </c>
      <c r="Q349" s="5">
        <f t="shared" si="80"/>
        <v>1.1266211535353676E-2</v>
      </c>
      <c r="R349" s="5">
        <f t="shared" si="81"/>
        <v>5.8596106065698095E-3</v>
      </c>
      <c r="S349" s="5">
        <f t="shared" si="82"/>
        <v>1.2969600591468566E-2</v>
      </c>
      <c r="U349" s="12">
        <f t="shared" si="73"/>
        <v>6.9428606163990381E-3</v>
      </c>
      <c r="V349" s="12">
        <f t="shared" si="74"/>
        <v>1.3864884695840685E-2</v>
      </c>
      <c r="W349" s="12">
        <f t="shared" si="75"/>
        <v>1.3118008471354248E-2</v>
      </c>
      <c r="X349" s="12">
        <f t="shared" si="76"/>
        <v>7.7015071553923065E-3</v>
      </c>
      <c r="Y349" s="12">
        <f t="shared" si="77"/>
        <v>1.4824516716658742E-2</v>
      </c>
    </row>
    <row r="350" spans="1:25" x14ac:dyDescent="0.25">
      <c r="A350" s="1">
        <v>2028</v>
      </c>
      <c r="B350" s="1">
        <v>10</v>
      </c>
      <c r="C350" s="27">
        <f>[3]YHat!D347</f>
        <v>1159217.2855021299</v>
      </c>
      <c r="D350" s="27">
        <f>[4]YHat!D347</f>
        <v>889613.20764802897</v>
      </c>
      <c r="E350" s="27">
        <f>[5]YHat!D347</f>
        <v>1268028.7193276</v>
      </c>
      <c r="F350" s="27">
        <f>[6]YHat!D347</f>
        <v>1001297.88295725</v>
      </c>
      <c r="G350" s="27">
        <f>[7]YHat!D347</f>
        <v>1259825.2415495</v>
      </c>
      <c r="H350" s="28"/>
      <c r="I350" s="6">
        <f>(1+VLOOKUP($A350,Annual!$A$26:$I$40,9,FALSE))*C350</f>
        <v>1170792.1867446532</v>
      </c>
      <c r="J350" s="6">
        <f>(1+VLOOKUP($A350,Annual!$A$26:$I$40,9,FALSE))*D350</f>
        <v>898496.08504414198</v>
      </c>
      <c r="K350" s="6">
        <f>(1+VLOOKUP($A350,Annual!$A$26:$I$40,9,FALSE))*E350</f>
        <v>1280690.1136860724</v>
      </c>
      <c r="L350" s="6">
        <f>(1+VLOOKUP($A350,Annual!$A$26:$I$40,9,FALSE))*F350</f>
        <v>1011295.9430746485</v>
      </c>
      <c r="M350" s="6">
        <f>(1+VLOOKUP($A350,Annual!$A$26:$I$40,9,FALSE))*G350</f>
        <v>1272404.7233568793</v>
      </c>
      <c r="O350" s="5">
        <f t="shared" si="78"/>
        <v>5.1021465259510901E-3</v>
      </c>
      <c r="P350" s="5">
        <f t="shared" si="79"/>
        <v>1.1993670079103236E-2</v>
      </c>
      <c r="Q350" s="5">
        <f t="shared" si="80"/>
        <v>1.1263578736047775E-2</v>
      </c>
      <c r="R350" s="5">
        <f t="shared" si="81"/>
        <v>5.8625647731829211E-3</v>
      </c>
      <c r="S350" s="5">
        <f t="shared" si="82"/>
        <v>1.2961711270338405E-2</v>
      </c>
      <c r="U350" s="12">
        <f t="shared" si="73"/>
        <v>6.9426560318290864E-3</v>
      </c>
      <c r="V350" s="12">
        <f t="shared" si="74"/>
        <v>1.3846799112910535E-2</v>
      </c>
      <c r="W350" s="12">
        <f t="shared" si="75"/>
        <v>1.3115370850954156E-2</v>
      </c>
      <c r="X350" s="12">
        <f t="shared" si="76"/>
        <v>7.7044667315766535E-3</v>
      </c>
      <c r="Y350" s="12">
        <f t="shared" si="77"/>
        <v>1.4816612948866936E-2</v>
      </c>
    </row>
    <row r="351" spans="1:25" x14ac:dyDescent="0.25">
      <c r="A351" s="1">
        <v>2028</v>
      </c>
      <c r="B351" s="1">
        <v>11</v>
      </c>
      <c r="C351" s="27">
        <f>[3]YHat!D348</f>
        <v>1159710.2542560999</v>
      </c>
      <c r="D351" s="27">
        <f>[4]YHat!D348</f>
        <v>890487.89678378101</v>
      </c>
      <c r="E351" s="27">
        <f>[5]YHat!D348</f>
        <v>1269213.2475163799</v>
      </c>
      <c r="F351" s="27">
        <f>[6]YHat!D348</f>
        <v>1001787.23436782</v>
      </c>
      <c r="G351" s="27">
        <f>[7]YHat!D348</f>
        <v>1261174.8270445601</v>
      </c>
      <c r="H351" s="28"/>
      <c r="I351" s="6">
        <f>(1+VLOOKUP($A351,Annual!$A$26:$I$40,9,FALSE))*C351</f>
        <v>1171290.077841237</v>
      </c>
      <c r="J351" s="6">
        <f>(1+VLOOKUP($A351,Annual!$A$26:$I$40,9,FALSE))*D351</f>
        <v>899379.50803893048</v>
      </c>
      <c r="K351" s="6">
        <f>(1+VLOOKUP($A351,Annual!$A$26:$I$40,9,FALSE))*E351</f>
        <v>1281886.4695080109</v>
      </c>
      <c r="L351" s="6">
        <f>(1+VLOOKUP($A351,Annual!$A$26:$I$40,9,FALSE))*F351</f>
        <v>1011790.1807082943</v>
      </c>
      <c r="M351" s="6">
        <f>(1+VLOOKUP($A351,Annual!$A$26:$I$40,9,FALSE))*G351</f>
        <v>1273767.7845989102</v>
      </c>
      <c r="O351" s="5">
        <f t="shared" si="78"/>
        <v>5.1019802248384316E-3</v>
      </c>
      <c r="P351" s="5">
        <f t="shared" si="79"/>
        <v>1.1975658652282117E-2</v>
      </c>
      <c r="Q351" s="5">
        <f t="shared" si="80"/>
        <v>1.1261035627292859E-2</v>
      </c>
      <c r="R351" s="5">
        <f t="shared" si="81"/>
        <v>5.865586912571219E-3</v>
      </c>
      <c r="S351" s="5">
        <f t="shared" si="82"/>
        <v>1.2960566242687044E-2</v>
      </c>
      <c r="U351" s="12">
        <f t="shared" ref="U351:U376" si="83">I351/I339-1</f>
        <v>6.9424894261918002E-3</v>
      </c>
      <c r="V351" s="12">
        <f t="shared" ref="V351:V376" si="84">J351/J339-1</f>
        <v>1.3828754704165558E-2</v>
      </c>
      <c r="W351" s="12">
        <f t="shared" ref="W351:W376" si="85">K351/K339-1</f>
        <v>1.3112823085343228E-2</v>
      </c>
      <c r="X351" s="12">
        <f t="shared" ref="X351:X376" si="86">L351/L339-1</f>
        <v>7.7074944050059546E-3</v>
      </c>
      <c r="Y351" s="12">
        <f t="shared" ref="Y351:Y376" si="87">M351/M339-1</f>
        <v>1.4815465824479235E-2</v>
      </c>
    </row>
    <row r="352" spans="1:25" x14ac:dyDescent="0.25">
      <c r="A352" s="1">
        <v>2028</v>
      </c>
      <c r="B352" s="1">
        <v>12</v>
      </c>
      <c r="C352" s="27">
        <f>[3]YHat!D349</f>
        <v>1160202.91650052</v>
      </c>
      <c r="D352" s="27">
        <f>[4]YHat!D349</f>
        <v>891362.56803405902</v>
      </c>
      <c r="E352" s="27">
        <f>[5]YHat!D349</f>
        <v>1270397.74228607</v>
      </c>
      <c r="F352" s="27">
        <f>[6]YHat!D349</f>
        <v>1002276.9971211</v>
      </c>
      <c r="G352" s="27">
        <f>[7]YHat!D349</f>
        <v>1262549.22134584</v>
      </c>
      <c r="H352" s="28"/>
      <c r="I352" s="6">
        <f>(1+VLOOKUP($A352,Annual!$A$26:$I$40,9,FALSE))*C352</f>
        <v>1171787.6593677418</v>
      </c>
      <c r="J352" s="6">
        <f>(1+VLOOKUP($A352,Annual!$A$26:$I$40,9,FALSE))*D352</f>
        <v>900262.91296965675</v>
      </c>
      <c r="K352" s="6">
        <f>(1+VLOOKUP($A352,Annual!$A$26:$I$40,9,FALSE))*E352</f>
        <v>1283082.7915771666</v>
      </c>
      <c r="L352" s="6">
        <f>(1+VLOOKUP($A352,Annual!$A$26:$I$40,9,FALSE))*F352</f>
        <v>1012284.8337919484</v>
      </c>
      <c r="M352" s="6">
        <f>(1+VLOOKUP($A352,Annual!$A$26:$I$40,9,FALSE))*G352</f>
        <v>1275155.9023655874</v>
      </c>
      <c r="O352" s="5">
        <f t="shared" si="78"/>
        <v>5.1018513894154349E-3</v>
      </c>
      <c r="P352" s="5">
        <f t="shared" si="79"/>
        <v>1.1957688115648457E-2</v>
      </c>
      <c r="Q352" s="5">
        <f t="shared" si="80"/>
        <v>1.1258420053439799E-2</v>
      </c>
      <c r="R352" s="5">
        <f t="shared" si="81"/>
        <v>5.8683673296238137E-3</v>
      </c>
      <c r="S352" s="5">
        <f t="shared" si="82"/>
        <v>1.2949006370386984E-2</v>
      </c>
      <c r="U352" s="12">
        <f t="shared" si="83"/>
        <v>6.9423603548495194E-3</v>
      </c>
      <c r="V352" s="12">
        <f t="shared" si="84"/>
        <v>1.3810751260485032E-2</v>
      </c>
      <c r="W352" s="12">
        <f t="shared" si="85"/>
        <v>1.3110202721938524E-2</v>
      </c>
      <c r="X352" s="12">
        <f t="shared" si="86"/>
        <v>7.7102799134651789E-3</v>
      </c>
      <c r="Y352" s="12">
        <f t="shared" si="87"/>
        <v>1.4803884784126753E-2</v>
      </c>
    </row>
    <row r="353" spans="1:25" x14ac:dyDescent="0.25">
      <c r="A353" s="1">
        <v>2029</v>
      </c>
      <c r="B353" s="1">
        <v>1</v>
      </c>
      <c r="C353" s="27">
        <f>[3]YHat!D350</f>
        <v>1160695.2754478401</v>
      </c>
      <c r="D353" s="27">
        <f>[4]YHat!D350</f>
        <v>892237.22170087404</v>
      </c>
      <c r="E353" s="27">
        <f>[5]YHat!D350</f>
        <v>1271582.16251463</v>
      </c>
      <c r="F353" s="27">
        <f>[6]YHat!D350</f>
        <v>1002767.12504255</v>
      </c>
      <c r="G353" s="27">
        <f>[7]YHat!D350</f>
        <v>1263904.0169710999</v>
      </c>
      <c r="H353" s="28"/>
      <c r="I353" s="6">
        <f>(1+VLOOKUP($A353,Annual!$A$26:$I$40,9,FALSE))*C353</f>
        <v>1174323.2894479549</v>
      </c>
      <c r="J353" s="6">
        <f>(1+VLOOKUP($A353,Annual!$A$26:$I$40,9,FALSE))*D353</f>
        <v>902713.20243929094</v>
      </c>
      <c r="K353" s="6">
        <f>(1+VLOOKUP($A353,Annual!$A$26:$I$40,9,FALSE))*E353</f>
        <v>1286512.1272345772</v>
      </c>
      <c r="L353" s="6">
        <f>(1+VLOOKUP($A353,Annual!$A$26:$I$40,9,FALSE))*F353</f>
        <v>1014540.8650654531</v>
      </c>
      <c r="M353" s="6">
        <f>(1+VLOOKUP($A353,Annual!$A$26:$I$40,9,FALSE))*G353</f>
        <v>1278743.8306607332</v>
      </c>
      <c r="O353" s="5">
        <f t="shared" si="78"/>
        <v>5.1017595808178218E-3</v>
      </c>
      <c r="P353" s="5">
        <f t="shared" si="79"/>
        <v>1.1939758262745404E-2</v>
      </c>
      <c r="Q353" s="5">
        <f t="shared" si="80"/>
        <v>1.1255821985595382E-2</v>
      </c>
      <c r="R353" s="5">
        <f t="shared" si="81"/>
        <v>5.8710031182618305E-3</v>
      </c>
      <c r="S353" s="5">
        <f t="shared" si="82"/>
        <v>1.2946105410010844E-2</v>
      </c>
      <c r="U353" s="12">
        <f t="shared" si="83"/>
        <v>6.8494183755190008E-3</v>
      </c>
      <c r="V353" s="12">
        <f t="shared" si="84"/>
        <v>1.3699306886929552E-2</v>
      </c>
      <c r="W353" s="12">
        <f t="shared" si="85"/>
        <v>1.3014181389644941E-2</v>
      </c>
      <c r="X353" s="12">
        <f t="shared" si="86"/>
        <v>7.6199994643308955E-3</v>
      </c>
      <c r="Y353" s="12">
        <f t="shared" si="87"/>
        <v>1.4707403858454926E-2</v>
      </c>
    </row>
    <row r="354" spans="1:25" x14ac:dyDescent="0.25">
      <c r="A354" s="1">
        <v>2029</v>
      </c>
      <c r="B354" s="1">
        <v>2</v>
      </c>
      <c r="C354" s="27">
        <f>[3]YHat!D351</f>
        <v>1161187.3342768699</v>
      </c>
      <c r="D354" s="27">
        <f>[4]YHat!D351</f>
        <v>893111.858081143</v>
      </c>
      <c r="E354" s="27">
        <f>[5]YHat!D351</f>
        <v>1272766.5300610799</v>
      </c>
      <c r="F354" s="27">
        <f>[6]YHat!D351</f>
        <v>1003257.61016502</v>
      </c>
      <c r="G354" s="27">
        <f>[7]YHat!D351</f>
        <v>1265275.1393496899</v>
      </c>
      <c r="H354" s="28"/>
      <c r="I354" s="6">
        <f>(1+VLOOKUP($A354,Annual!$A$26:$I$40,9,FALSE))*C354</f>
        <v>1174821.1256629643</v>
      </c>
      <c r="J354" s="6">
        <f>(1+VLOOKUP($A354,Annual!$A$26:$I$40,9,FALSE))*D354</f>
        <v>903598.10814440972</v>
      </c>
      <c r="K354" s="6">
        <f>(1+VLOOKUP($A354,Annual!$A$26:$I$40,9,FALSE))*E354</f>
        <v>1287710.4007370912</v>
      </c>
      <c r="L354" s="6">
        <f>(1+VLOOKUP($A354,Annual!$A$26:$I$40,9,FALSE))*F354</f>
        <v>1015037.1090966196</v>
      </c>
      <c r="M354" s="6">
        <f>(1+VLOOKUP($A354,Annual!$A$26:$I$40,9,FALSE))*G354</f>
        <v>1280131.0517306563</v>
      </c>
      <c r="O354" s="5">
        <f t="shared" ref="O354:O376" si="88">C354/C342-1</f>
        <v>5.1017043650922744E-3</v>
      </c>
      <c r="P354" s="5">
        <f t="shared" ref="P354:P376" si="89">D354/D342-1</f>
        <v>1.1921868889378073E-2</v>
      </c>
      <c r="Q354" s="5">
        <f t="shared" ref="Q354:Q376" si="90">E354/E342-1</f>
        <v>1.1253193711569631E-2</v>
      </c>
      <c r="R354" s="5">
        <f t="shared" ref="R354:R376" si="91">F354/F342-1</f>
        <v>5.8734957666006782E-3</v>
      </c>
      <c r="S354" s="5">
        <f t="shared" ref="S354:S376" si="92">G354/G342-1</f>
        <v>1.2936439135850186E-2</v>
      </c>
      <c r="U354" s="12">
        <f t="shared" si="83"/>
        <v>6.849363063785141E-3</v>
      </c>
      <c r="V354" s="12">
        <f t="shared" si="84"/>
        <v>1.3681386407736085E-2</v>
      </c>
      <c r="W354" s="12">
        <f t="shared" si="85"/>
        <v>1.3011548545607932E-2</v>
      </c>
      <c r="X354" s="12">
        <f t="shared" si="86"/>
        <v>7.6224964468565304E-3</v>
      </c>
      <c r="Y354" s="12">
        <f t="shared" si="87"/>
        <v>1.4697720776693401E-2</v>
      </c>
    </row>
    <row r="355" spans="1:25" x14ac:dyDescent="0.25">
      <c r="A355" s="1">
        <v>2029</v>
      </c>
      <c r="B355" s="1">
        <v>3</v>
      </c>
      <c r="C355" s="27">
        <f>[3]YHat!D352</f>
        <v>1161679.0961330801</v>
      </c>
      <c r="D355" s="27">
        <f>[4]YHat!D352</f>
        <v>893986.47746676602</v>
      </c>
      <c r="E355" s="27">
        <f>[5]YHat!D352</f>
        <v>1273950.8281002999</v>
      </c>
      <c r="F355" s="27">
        <f>[6]YHat!D352</f>
        <v>1003748.4463097</v>
      </c>
      <c r="G355" s="27">
        <f>[7]YHat!D352</f>
        <v>1266622.77838831</v>
      </c>
      <c r="H355" s="28"/>
      <c r="I355" s="6">
        <f>(1+VLOOKUP($A355,Annual!$A$26:$I$40,9,FALSE))*C355</f>
        <v>1175318.6614183218</v>
      </c>
      <c r="J355" s="6">
        <f>(1+VLOOKUP($A355,Annual!$A$26:$I$40,9,FALSE))*D355</f>
        <v>904482.99665534426</v>
      </c>
      <c r="K355" s="6">
        <f>(1+VLOOKUP($A355,Annual!$A$26:$I$40,9,FALSE))*E355</f>
        <v>1288908.6039162737</v>
      </c>
      <c r="L355" s="6">
        <f>(1+VLOOKUP($A355,Annual!$A$26:$I$40,9,FALSE))*F355</f>
        <v>1015533.7082714359</v>
      </c>
      <c r="M355" s="6">
        <f>(1+VLOOKUP($A355,Annual!$A$26:$I$40,9,FALSE))*G355</f>
        <v>1281494.513736832</v>
      </c>
      <c r="O355" s="5">
        <f t="shared" si="88"/>
        <v>5.1016853131300444E-3</v>
      </c>
      <c r="P355" s="5">
        <f t="shared" si="89"/>
        <v>1.1904019793564924E-2</v>
      </c>
      <c r="Q355" s="5">
        <f t="shared" si="90"/>
        <v>1.1250571979376289E-2</v>
      </c>
      <c r="R355" s="5">
        <f t="shared" si="91"/>
        <v>5.8758427264269386E-3</v>
      </c>
      <c r="S355" s="5">
        <f t="shared" si="92"/>
        <v>1.2937060233775943E-2</v>
      </c>
      <c r="U355" s="12">
        <f t="shared" si="83"/>
        <v>6.8493439786954102E-3</v>
      </c>
      <c r="V355" s="12">
        <f t="shared" si="84"/>
        <v>1.3663506276130555E-2</v>
      </c>
      <c r="W355" s="12">
        <f t="shared" si="85"/>
        <v>1.3008922254778454E-2</v>
      </c>
      <c r="X355" s="12">
        <f t="shared" si="86"/>
        <v>7.6248474875482142E-3</v>
      </c>
      <c r="Y355" s="12">
        <f t="shared" si="87"/>
        <v>1.4698342954576837E-2</v>
      </c>
    </row>
    <row r="356" spans="1:25" x14ac:dyDescent="0.25">
      <c r="A356" s="1">
        <v>2029</v>
      </c>
      <c r="B356" s="1">
        <v>4</v>
      </c>
      <c r="C356" s="27">
        <f>[3]YHat!D353</f>
        <v>1162170.56412898</v>
      </c>
      <c r="D356" s="27">
        <f>[4]YHat!D353</f>
        <v>894861.08014471398</v>
      </c>
      <c r="E356" s="27">
        <f>[5]YHat!D353</f>
        <v>1275135.0632174399</v>
      </c>
      <c r="F356" s="27">
        <f>[6]YHat!D353</f>
        <v>1004239.60472309</v>
      </c>
      <c r="G356" s="27">
        <f>[7]YHat!D353</f>
        <v>1267957.4839826101</v>
      </c>
      <c r="H356" s="28"/>
      <c r="I356" s="6">
        <f>(1+VLOOKUP($A356,Annual!$A$26:$I$40,9,FALSE))*C356</f>
        <v>1175815.8998630813</v>
      </c>
      <c r="J356" s="6">
        <f>(1+VLOOKUP($A356,Annual!$A$26:$I$40,9,FALSE))*D356</f>
        <v>905367.86826243473</v>
      </c>
      <c r="K356" s="6">
        <f>(1+VLOOKUP($A356,Annual!$A$26:$I$40,9,FALSE))*E356</f>
        <v>1290106.7434345922</v>
      </c>
      <c r="L356" s="6">
        <f>(1+VLOOKUP($A356,Annual!$A$26:$I$40,9,FALSE))*F356</f>
        <v>1016030.6334987999</v>
      </c>
      <c r="M356" s="6">
        <f>(1+VLOOKUP($A356,Annual!$A$26:$I$40,9,FALSE))*G356</f>
        <v>1282844.890443878</v>
      </c>
      <c r="O356" s="5">
        <f t="shared" si="88"/>
        <v>5.1017020006429714E-3</v>
      </c>
      <c r="P356" s="5">
        <f t="shared" si="89"/>
        <v>1.1886210775507111E-2</v>
      </c>
      <c r="Q356" s="5">
        <f t="shared" si="90"/>
        <v>1.124794244312044E-2</v>
      </c>
      <c r="R356" s="5">
        <f t="shared" si="91"/>
        <v>5.8780984928712421E-3</v>
      </c>
      <c r="S356" s="5">
        <f t="shared" si="92"/>
        <v>1.2943420745587408E-2</v>
      </c>
      <c r="U356" s="12">
        <f t="shared" si="83"/>
        <v>6.8493606952242381E-3</v>
      </c>
      <c r="V356" s="12">
        <f t="shared" si="84"/>
        <v>1.3645666291967506E-2</v>
      </c>
      <c r="W356" s="12">
        <f t="shared" si="85"/>
        <v>1.3006288146316658E-2</v>
      </c>
      <c r="X356" s="12">
        <f t="shared" si="86"/>
        <v>7.6271071762918918E-3</v>
      </c>
      <c r="Y356" s="12">
        <f t="shared" si="87"/>
        <v>1.4704714525969331E-2</v>
      </c>
    </row>
    <row r="357" spans="1:25" x14ac:dyDescent="0.25">
      <c r="A357" s="1">
        <v>2029</v>
      </c>
      <c r="B357" s="1">
        <v>5</v>
      </c>
      <c r="C357" s="27">
        <f>[3]YHat!D354</f>
        <v>1162661.7413444801</v>
      </c>
      <c r="D357" s="27">
        <f>[4]YHat!D354</f>
        <v>895735.666397113</v>
      </c>
      <c r="E357" s="27">
        <f>[5]YHat!D354</f>
        <v>1276319.22804579</v>
      </c>
      <c r="F357" s="27">
        <f>[6]YHat!D354</f>
        <v>1004731.09819204</v>
      </c>
      <c r="G357" s="27">
        <f>[7]YHat!D354</f>
        <v>1269294.8492898301</v>
      </c>
      <c r="H357" s="28"/>
      <c r="I357" s="6">
        <f>(1+VLOOKUP($A357,Annual!$A$26:$I$40,9,FALSE))*C357</f>
        <v>1176312.8441133157</v>
      </c>
      <c r="J357" s="6">
        <f>(1+VLOOKUP($A357,Annual!$A$26:$I$40,9,FALSE))*D357</f>
        <v>906252.72325111972</v>
      </c>
      <c r="K357" s="6">
        <f>(1+VLOOKUP($A357,Annual!$A$26:$I$40,9,FALSE))*E357</f>
        <v>1291304.8118388425</v>
      </c>
      <c r="L357" s="6">
        <f>(1+VLOOKUP($A357,Annual!$A$26:$I$40,9,FALSE))*F357</f>
        <v>1016527.8977156951</v>
      </c>
      <c r="M357" s="6">
        <f>(1+VLOOKUP($A357,Annual!$A$26:$I$40,9,FALSE))*G357</f>
        <v>1284197.9580921996</v>
      </c>
      <c r="O357" s="5">
        <f t="shared" si="88"/>
        <v>5.1017540080815493E-3</v>
      </c>
      <c r="P357" s="5">
        <f t="shared" si="89"/>
        <v>1.1868441637561178E-2</v>
      </c>
      <c r="Q357" s="5">
        <f t="shared" si="90"/>
        <v>1.1245321150658016E-2</v>
      </c>
      <c r="R357" s="5">
        <f t="shared" si="91"/>
        <v>5.8802137902818075E-3</v>
      </c>
      <c r="S357" s="5">
        <f t="shared" si="92"/>
        <v>1.2948838732292467E-2</v>
      </c>
      <c r="U357" s="12">
        <f t="shared" si="83"/>
        <v>6.8494127930929238E-3</v>
      </c>
      <c r="V357" s="12">
        <f t="shared" si="84"/>
        <v>1.3627866257259313E-2</v>
      </c>
      <c r="W357" s="12">
        <f t="shared" si="85"/>
        <v>1.3003662295982599E-2</v>
      </c>
      <c r="X357" s="12">
        <f t="shared" si="86"/>
        <v>7.6292261517560966E-3</v>
      </c>
      <c r="Y357" s="12">
        <f t="shared" si="87"/>
        <v>1.4710141933404142E-2</v>
      </c>
    </row>
    <row r="358" spans="1:25" x14ac:dyDescent="0.25">
      <c r="A358" s="1">
        <v>2029</v>
      </c>
      <c r="B358" s="1">
        <v>6</v>
      </c>
      <c r="C358" s="27">
        <f>[3]YHat!D355</f>
        <v>1163152.6308271701</v>
      </c>
      <c r="D358" s="27">
        <f>[4]YHat!D355</f>
        <v>896610.23650132597</v>
      </c>
      <c r="E358" s="27">
        <f>[5]YHat!D355</f>
        <v>1277503.33025981</v>
      </c>
      <c r="F358" s="27">
        <f>[6]YHat!D355</f>
        <v>1005222.90854657</v>
      </c>
      <c r="G358" s="27">
        <f>[7]YHat!D355</f>
        <v>1270652.5552678399</v>
      </c>
      <c r="H358" s="28"/>
      <c r="I358" s="6">
        <f>(1+VLOOKUP($A358,Annual!$A$26:$I$40,9,FALSE))*C358</f>
        <v>1176809.497252397</v>
      </c>
      <c r="J358" s="6">
        <f>(1+VLOOKUP($A358,Annual!$A$26:$I$40,9,FALSE))*D358</f>
        <v>907137.56190201885</v>
      </c>
      <c r="K358" s="6">
        <f>(1+VLOOKUP($A358,Annual!$A$26:$I$40,9,FALSE))*E358</f>
        <v>1292502.816893592</v>
      </c>
      <c r="L358" s="6">
        <f>(1+VLOOKUP($A358,Annual!$A$26:$I$40,9,FALSE))*F358</f>
        <v>1017025.4825388032</v>
      </c>
      <c r="M358" s="6">
        <f>(1+VLOOKUP($A358,Annual!$A$26:$I$40,9,FALSE))*G358</f>
        <v>1285571.6052362223</v>
      </c>
      <c r="O358" s="5">
        <f t="shared" si="88"/>
        <v>5.1018409205587645E-3</v>
      </c>
      <c r="P358" s="5">
        <f t="shared" si="89"/>
        <v>1.1850712184192647E-2</v>
      </c>
      <c r="Q358" s="5">
        <f t="shared" si="90"/>
        <v>1.1242691411492256E-2</v>
      </c>
      <c r="R358" s="5">
        <f t="shared" si="91"/>
        <v>5.8822173948904766E-3</v>
      </c>
      <c r="S358" s="5">
        <f t="shared" si="92"/>
        <v>1.2945769509487004E-2</v>
      </c>
      <c r="U358" s="12">
        <f t="shared" si="83"/>
        <v>6.8494998566923648E-3</v>
      </c>
      <c r="V358" s="12">
        <f t="shared" si="84"/>
        <v>1.3610105976131326E-2</v>
      </c>
      <c r="W358" s="12">
        <f t="shared" si="85"/>
        <v>1.3001027984258062E-2</v>
      </c>
      <c r="X358" s="12">
        <f t="shared" si="86"/>
        <v>7.6312332402079797E-3</v>
      </c>
      <c r="Y358" s="12">
        <f t="shared" si="87"/>
        <v>1.4707067373870952E-2</v>
      </c>
    </row>
    <row r="359" spans="1:25" x14ac:dyDescent="0.25">
      <c r="A359" s="1">
        <v>2029</v>
      </c>
      <c r="B359" s="1">
        <v>7</v>
      </c>
      <c r="C359" s="27">
        <f>[3]YHat!D356</f>
        <v>1163643.2355927301</v>
      </c>
      <c r="D359" s="27">
        <f>[4]YHat!D356</f>
        <v>897484.790730029</v>
      </c>
      <c r="E359" s="27">
        <f>[5]YHat!D356</f>
        <v>1278687.3621016699</v>
      </c>
      <c r="F359" s="27">
        <f>[6]YHat!D356</f>
        <v>1005715.02128934</v>
      </c>
      <c r="G359" s="27">
        <f>[7]YHat!D356</f>
        <v>1272005.0756376099</v>
      </c>
      <c r="H359" s="28"/>
      <c r="I359" s="6">
        <f>(1+VLOOKUP($A359,Annual!$A$26:$I$40,9,FALSE))*C359</f>
        <v>1177305.862331413</v>
      </c>
      <c r="J359" s="6">
        <f>(1+VLOOKUP($A359,Annual!$A$26:$I$40,9,FALSE))*D359</f>
        <v>908022.38449100964</v>
      </c>
      <c r="K359" s="6">
        <f>(1+VLOOKUP($A359,Annual!$A$26:$I$40,9,FALSE))*E359</f>
        <v>1293700.7507499245</v>
      </c>
      <c r="L359" s="6">
        <f>(1+VLOOKUP($A359,Annual!$A$26:$I$40,9,FALSE))*F359</f>
        <v>1017523.3733005675</v>
      </c>
      <c r="M359" s="6">
        <f>(1+VLOOKUP($A359,Annual!$A$26:$I$40,9,FALSE))*G359</f>
        <v>1286940.00588648</v>
      </c>
      <c r="O359" s="5">
        <f t="shared" si="88"/>
        <v>5.1019623278547588E-3</v>
      </c>
      <c r="P359" s="5">
        <f t="shared" si="89"/>
        <v>1.1833022221952705E-2</v>
      </c>
      <c r="Q359" s="5">
        <f t="shared" si="90"/>
        <v>1.1240070094358012E-2</v>
      </c>
      <c r="R359" s="5">
        <f t="shared" si="91"/>
        <v>5.8841292422311398E-3</v>
      </c>
      <c r="S359" s="5">
        <f t="shared" si="92"/>
        <v>1.2945113094840588E-2</v>
      </c>
      <c r="U359" s="12">
        <f t="shared" si="83"/>
        <v>6.8496214750899398E-3</v>
      </c>
      <c r="V359" s="12">
        <f t="shared" si="84"/>
        <v>1.3592385254799E-2</v>
      </c>
      <c r="W359" s="12">
        <f t="shared" si="85"/>
        <v>1.2998402109209328E-2</v>
      </c>
      <c r="X359" s="12">
        <f t="shared" si="86"/>
        <v>7.6331484118457027E-3</v>
      </c>
      <c r="Y359" s="12">
        <f t="shared" si="87"/>
        <v>1.4706409817858868E-2</v>
      </c>
    </row>
    <row r="360" spans="1:25" x14ac:dyDescent="0.25">
      <c r="A360" s="1">
        <v>2029</v>
      </c>
      <c r="B360" s="1">
        <v>8</v>
      </c>
      <c r="C360" s="27">
        <f>[3]YHat!D357</f>
        <v>1164139.9845566701</v>
      </c>
      <c r="D360" s="27">
        <f>[4]YHat!D357</f>
        <v>898355.19175044098</v>
      </c>
      <c r="E360" s="27">
        <f>[5]YHat!D357</f>
        <v>1279883.8152506</v>
      </c>
      <c r="F360" s="27">
        <f>[6]YHat!D357</f>
        <v>1006221.49687855</v>
      </c>
      <c r="G360" s="27">
        <f>[7]YHat!D357</f>
        <v>1273385.9676369301</v>
      </c>
      <c r="H360" s="28"/>
      <c r="I360" s="6">
        <f>(1+VLOOKUP($A360,Annual!$A$26:$I$40,9,FALSE))*C360</f>
        <v>1177808.4437493815</v>
      </c>
      <c r="J360" s="6">
        <f>(1+VLOOKUP($A360,Annual!$A$26:$I$40,9,FALSE))*D360</f>
        <v>908903.00510785042</v>
      </c>
      <c r="K360" s="6">
        <f>(1+VLOOKUP($A360,Annual!$A$26:$I$40,9,FALSE))*E360</f>
        <v>1294911.2517550052</v>
      </c>
      <c r="L360" s="6">
        <f>(1+VLOOKUP($A360,Annual!$A$26:$I$40,9,FALSE))*F360</f>
        <v>1018035.7955465501</v>
      </c>
      <c r="M360" s="6">
        <f>(1+VLOOKUP($A360,Annual!$A$26:$I$40,9,FALSE))*G360</f>
        <v>1288337.1112846977</v>
      </c>
      <c r="O360" s="5">
        <f t="shared" si="88"/>
        <v>5.1022396171827022E-3</v>
      </c>
      <c r="P360" s="5">
        <f t="shared" si="89"/>
        <v>1.181647181235701E-2</v>
      </c>
      <c r="Q360" s="5">
        <f t="shared" si="90"/>
        <v>1.1238760846556062E-2</v>
      </c>
      <c r="R360" s="5">
        <f t="shared" si="91"/>
        <v>5.8994590184504592E-3</v>
      </c>
      <c r="S360" s="5">
        <f t="shared" si="92"/>
        <v>1.2936182927953732E-2</v>
      </c>
      <c r="U360" s="12">
        <f t="shared" si="83"/>
        <v>6.8498992465650943E-3</v>
      </c>
      <c r="V360" s="12">
        <f t="shared" si="84"/>
        <v>1.3575806067550822E-2</v>
      </c>
      <c r="W360" s="12">
        <f t="shared" si="85"/>
        <v>1.2997090584903281E-2</v>
      </c>
      <c r="X360" s="12">
        <f t="shared" si="86"/>
        <v>7.6485048432948233E-3</v>
      </c>
      <c r="Y360" s="12">
        <f t="shared" si="87"/>
        <v>1.4697464123305748E-2</v>
      </c>
    </row>
    <row r="361" spans="1:25" x14ac:dyDescent="0.25">
      <c r="A361" s="1">
        <v>2029</v>
      </c>
      <c r="B361" s="1">
        <v>9</v>
      </c>
      <c r="C361" s="27">
        <f>[3]YHat!D358</f>
        <v>1164636.4547403301</v>
      </c>
      <c r="D361" s="27">
        <f>[4]YHat!D358</f>
        <v>899225.577426965</v>
      </c>
      <c r="E361" s="27">
        <f>[5]YHat!D358</f>
        <v>1281080.19595824</v>
      </c>
      <c r="F361" s="27">
        <f>[6]YHat!D358</f>
        <v>1006728.27166915</v>
      </c>
      <c r="G361" s="27">
        <f>[7]YHat!D358</f>
        <v>1274742.3670451699</v>
      </c>
      <c r="H361" s="28"/>
      <c r="I361" s="6">
        <f>(1+VLOOKUP($A361,Annual!$A$26:$I$40,9,FALSE))*C361</f>
        <v>1178310.7431138409</v>
      </c>
      <c r="J361" s="6">
        <f>(1+VLOOKUP($A361,Annual!$A$26:$I$40,9,FALSE))*D361</f>
        <v>909783.6102006468</v>
      </c>
      <c r="K361" s="6">
        <f>(1+VLOOKUP($A361,Annual!$A$26:$I$40,9,FALSE))*E361</f>
        <v>1296121.6794682443</v>
      </c>
      <c r="L361" s="6">
        <f>(1+VLOOKUP($A361,Annual!$A$26:$I$40,9,FALSE))*F361</f>
        <v>1018548.5205069209</v>
      </c>
      <c r="M361" s="6">
        <f>(1+VLOOKUP($A361,Annual!$A$26:$I$40,9,FALSE))*G361</f>
        <v>1289709.4365181874</v>
      </c>
      <c r="O361" s="5">
        <f t="shared" si="88"/>
        <v>5.1025504887638462E-3</v>
      </c>
      <c r="P361" s="5">
        <f t="shared" si="89"/>
        <v>1.1799958146962997E-2</v>
      </c>
      <c r="Q361" s="5">
        <f t="shared" si="90"/>
        <v>1.1237462074603188E-2</v>
      </c>
      <c r="R361" s="5">
        <f t="shared" si="91"/>
        <v>5.9146602579387419E-3</v>
      </c>
      <c r="S361" s="5">
        <f t="shared" si="92"/>
        <v>1.2937873262379274E-2</v>
      </c>
      <c r="U361" s="12">
        <f t="shared" si="83"/>
        <v>6.8502106586862954E-3</v>
      </c>
      <c r="V361" s="12">
        <f t="shared" si="84"/>
        <v>1.3559263688394996E-2</v>
      </c>
      <c r="W361" s="12">
        <f t="shared" si="85"/>
        <v>1.2995789554661297E-2</v>
      </c>
      <c r="X361" s="12">
        <f t="shared" si="86"/>
        <v>7.6637325145145763E-3</v>
      </c>
      <c r="Y361" s="12">
        <f t="shared" si="87"/>
        <v>1.4699157396864226E-2</v>
      </c>
    </row>
    <row r="362" spans="1:25" x14ac:dyDescent="0.25">
      <c r="A362" s="1">
        <v>2029</v>
      </c>
      <c r="B362" s="1">
        <v>10</v>
      </c>
      <c r="C362" s="27">
        <f>[3]YHat!D359</f>
        <v>1165132.64906556</v>
      </c>
      <c r="D362" s="27">
        <f>[4]YHat!D359</f>
        <v>900095.94801869895</v>
      </c>
      <c r="E362" s="27">
        <f>[5]YHat!D359</f>
        <v>1282276.5058589601</v>
      </c>
      <c r="F362" s="27">
        <f>[6]YHat!D359</f>
        <v>1007235.33172466</v>
      </c>
      <c r="G362" s="27">
        <f>[7]YHat!D359</f>
        <v>1276117.19440284</v>
      </c>
      <c r="H362" s="28"/>
      <c r="I362" s="6">
        <f>(1+VLOOKUP($A362,Annual!$A$26:$I$40,9,FALSE))*C362</f>
        <v>1178812.7633809471</v>
      </c>
      <c r="J362" s="6">
        <f>(1+VLOOKUP($A362,Annual!$A$26:$I$40,9,FALSE))*D362</f>
        <v>910664.20003153884</v>
      </c>
      <c r="K362" s="6">
        <f>(1+VLOOKUP($A362,Annual!$A$26:$I$40,9,FALSE))*E362</f>
        <v>1297332.035543202</v>
      </c>
      <c r="L362" s="6">
        <f>(1+VLOOKUP($A362,Annual!$A$26:$I$40,9,FALSE))*F362</f>
        <v>1019061.5340815686</v>
      </c>
      <c r="M362" s="6">
        <f>(1+VLOOKUP($A362,Annual!$A$26:$I$40,9,FALSE))*G362</f>
        <v>1291100.4060682782</v>
      </c>
      <c r="O362" s="5">
        <f t="shared" si="88"/>
        <v>5.1028945456654817E-3</v>
      </c>
      <c r="P362" s="5">
        <f t="shared" si="89"/>
        <v>1.1783481046087951E-2</v>
      </c>
      <c r="Q362" s="5">
        <f t="shared" si="90"/>
        <v>1.1236170217749697E-2</v>
      </c>
      <c r="R362" s="5">
        <f t="shared" si="91"/>
        <v>5.9297526425146074E-3</v>
      </c>
      <c r="S362" s="5">
        <f t="shared" si="92"/>
        <v>1.2931914932345689E-2</v>
      </c>
      <c r="U362" s="12">
        <f t="shared" si="83"/>
        <v>6.8505553138298314E-3</v>
      </c>
      <c r="V362" s="12">
        <f t="shared" si="84"/>
        <v>1.3542757937335947E-2</v>
      </c>
      <c r="W362" s="12">
        <f t="shared" si="85"/>
        <v>1.2994495451542853E-2</v>
      </c>
      <c r="X362" s="12">
        <f t="shared" si="86"/>
        <v>7.6788511415464278E-3</v>
      </c>
      <c r="Y362" s="12">
        <f t="shared" si="87"/>
        <v>1.4693188706558447E-2</v>
      </c>
    </row>
    <row r="363" spans="1:25" x14ac:dyDescent="0.25">
      <c r="A363" s="1">
        <v>2029</v>
      </c>
      <c r="B363" s="1">
        <v>11</v>
      </c>
      <c r="C363" s="27">
        <f>[3]YHat!D360</f>
        <v>1165628.57042356</v>
      </c>
      <c r="D363" s="27">
        <f>[4]YHat!D360</f>
        <v>900966.30378036399</v>
      </c>
      <c r="E363" s="27">
        <f>[5]YHat!D360</f>
        <v>1283472.7363467501</v>
      </c>
      <c r="F363" s="27">
        <f>[6]YHat!D360</f>
        <v>1007742.64944122</v>
      </c>
      <c r="G363" s="27">
        <f>[7]YHat!D360</f>
        <v>1277482.20912221</v>
      </c>
      <c r="H363" s="28"/>
      <c r="I363" s="6">
        <f>(1+VLOOKUP($A363,Annual!$A$26:$I$40,9,FALSE))*C363</f>
        <v>1179314.5074758469</v>
      </c>
      <c r="J363" s="6">
        <f>(1+VLOOKUP($A363,Annual!$A$26:$I$40,9,FALSE))*D363</f>
        <v>911544.77485823841</v>
      </c>
      <c r="K363" s="6">
        <f>(1+VLOOKUP($A363,Annual!$A$26:$I$40,9,FALSE))*E363</f>
        <v>1298542.3112728221</v>
      </c>
      <c r="L363" s="6">
        <f>(1+VLOOKUP($A363,Annual!$A$26:$I$40,9,FALSE))*F363</f>
        <v>1019574.8083425292</v>
      </c>
      <c r="M363" s="6">
        <f>(1+VLOOKUP($A363,Annual!$A$26:$I$40,9,FALSE))*G363</f>
        <v>1292481.4477674244</v>
      </c>
      <c r="O363" s="5">
        <f t="shared" si="88"/>
        <v>5.1032713953680364E-3</v>
      </c>
      <c r="P363" s="5">
        <f t="shared" si="89"/>
        <v>1.1767040331966738E-2</v>
      </c>
      <c r="Q363" s="5">
        <f t="shared" si="90"/>
        <v>1.1234903873146074E-2</v>
      </c>
      <c r="R363" s="5">
        <f t="shared" si="91"/>
        <v>5.9447903397953361E-3</v>
      </c>
      <c r="S363" s="5">
        <f t="shared" si="92"/>
        <v>1.2930310475562479E-2</v>
      </c>
      <c r="U363" s="12">
        <f t="shared" si="83"/>
        <v>6.8509328187937868E-3</v>
      </c>
      <c r="V363" s="12">
        <f t="shared" si="84"/>
        <v>1.3526288636299899E-2</v>
      </c>
      <c r="W363" s="12">
        <f t="shared" si="85"/>
        <v>1.2993226905034572E-2</v>
      </c>
      <c r="X363" s="12">
        <f t="shared" si="86"/>
        <v>7.6939149861934286E-3</v>
      </c>
      <c r="Y363" s="12">
        <f t="shared" si="87"/>
        <v>1.4691581459965075E-2</v>
      </c>
    </row>
    <row r="364" spans="1:25" x14ac:dyDescent="0.25">
      <c r="A364" s="1">
        <v>2029</v>
      </c>
      <c r="B364" s="1">
        <v>12</v>
      </c>
      <c r="C364" s="27">
        <f>[3]YHat!D361</f>
        <v>1166124.22167525</v>
      </c>
      <c r="D364" s="27">
        <f>[4]YHat!D361</f>
        <v>901836.64496238006</v>
      </c>
      <c r="E364" s="27">
        <f>[5]YHat!D361</f>
        <v>1284668.9074359001</v>
      </c>
      <c r="F364" s="27">
        <f>[6]YHat!D361</f>
        <v>1008250.25378855</v>
      </c>
      <c r="G364" s="27">
        <f>[7]YHat!D361</f>
        <v>1278863.73637594</v>
      </c>
      <c r="H364" s="28"/>
      <c r="I364" s="6">
        <f>(1+VLOOKUP($A364,Annual!$A$26:$I$40,9,FALSE))*C364</f>
        <v>1179815.978293051</v>
      </c>
      <c r="J364" s="6">
        <f>(1+VLOOKUP($A364,Annual!$A$26:$I$40,9,FALSE))*D364</f>
        <v>912425.33493410563</v>
      </c>
      <c r="K364" s="6">
        <f>(1+VLOOKUP($A364,Annual!$A$26:$I$40,9,FALSE))*E364</f>
        <v>1299752.5269063881</v>
      </c>
      <c r="L364" s="6">
        <f>(1+VLOOKUP($A364,Annual!$A$26:$I$40,9,FALSE))*F364</f>
        <v>1020088.3725996636</v>
      </c>
      <c r="M364" s="6">
        <f>(1+VLOOKUP($A364,Annual!$A$26:$I$40,9,FALSE))*G364</f>
        <v>1293879.1958787332</v>
      </c>
      <c r="O364" s="5">
        <f t="shared" si="88"/>
        <v>5.1036806497524179E-3</v>
      </c>
      <c r="P364" s="5">
        <f t="shared" si="89"/>
        <v>1.1750635828720268E-2</v>
      </c>
      <c r="Q364" s="5">
        <f t="shared" si="90"/>
        <v>1.123361973561865E-2</v>
      </c>
      <c r="R364" s="5">
        <f t="shared" si="91"/>
        <v>5.9596864784958736E-3</v>
      </c>
      <c r="S364" s="5">
        <f t="shared" si="92"/>
        <v>1.2921884354504032E-2</v>
      </c>
      <c r="U364" s="12">
        <f t="shared" si="83"/>
        <v>6.8513427847849417E-3</v>
      </c>
      <c r="V364" s="12">
        <f t="shared" si="84"/>
        <v>1.3509855609101118E-2</v>
      </c>
      <c r="W364" s="12">
        <f t="shared" si="85"/>
        <v>1.2991940534664126E-2</v>
      </c>
      <c r="X364" s="12">
        <f t="shared" si="86"/>
        <v>7.708837026120019E-3</v>
      </c>
      <c r="Y364" s="12">
        <f t="shared" si="87"/>
        <v>1.4683140687669294E-2</v>
      </c>
    </row>
    <row r="365" spans="1:25" x14ac:dyDescent="0.25">
      <c r="A365" s="1">
        <v>2030</v>
      </c>
      <c r="B365" s="1">
        <v>1</v>
      </c>
      <c r="C365" s="27">
        <f>[3]YHat!D362</f>
        <v>1166619.60565157</v>
      </c>
      <c r="D365" s="27">
        <f>[4]YHat!D362</f>
        <v>902706.97181093995</v>
      </c>
      <c r="E365" s="27">
        <f>[5]YHat!D362</f>
        <v>1285865.0080236399</v>
      </c>
      <c r="F365" s="27">
        <f>[6]YHat!D362</f>
        <v>1008758.12743656</v>
      </c>
      <c r="G365" s="27">
        <f>[7]YHat!D362</f>
        <v>1280232.47060305</v>
      </c>
      <c r="H365" s="28"/>
      <c r="I365" s="6">
        <f>(1+VLOOKUP($A365,Annual!$A$26:$I$40,9,FALSE))*C365</f>
        <v>1182199.107377691</v>
      </c>
      <c r="J365" s="6">
        <f>(1+VLOOKUP($A365,Annual!$A$26:$I$40,9,FALSE))*D365</f>
        <v>914762.0793690331</v>
      </c>
      <c r="K365" s="6">
        <f>(1+VLOOKUP($A365,Annual!$A$26:$I$40,9,FALSE))*E365</f>
        <v>1303036.9602306955</v>
      </c>
      <c r="L365" s="6">
        <f>(1+VLOOKUP($A365,Annual!$A$26:$I$40,9,FALSE))*F365</f>
        <v>1022229.4842623001</v>
      </c>
      <c r="M365" s="6">
        <f>(1+VLOOKUP($A365,Annual!$A$26:$I$40,9,FALSE))*G365</f>
        <v>1297329.203667515</v>
      </c>
      <c r="O365" s="5">
        <f t="shared" si="88"/>
        <v>5.1041219250627101E-3</v>
      </c>
      <c r="P365" s="5">
        <f t="shared" si="89"/>
        <v>1.1734267362335959E-2</v>
      </c>
      <c r="Q365" s="5">
        <f t="shared" si="90"/>
        <v>1.1232341825843761E-2</v>
      </c>
      <c r="R365" s="5">
        <f t="shared" si="91"/>
        <v>5.9744702876609601E-3</v>
      </c>
      <c r="S365" s="5">
        <f t="shared" si="92"/>
        <v>1.2919061426104772E-2</v>
      </c>
      <c r="U365" s="12">
        <f t="shared" si="83"/>
        <v>6.7066863107505537E-3</v>
      </c>
      <c r="V365" s="12">
        <f t="shared" si="84"/>
        <v>1.3347403025882443E-2</v>
      </c>
      <c r="W365" s="12">
        <f t="shared" si="85"/>
        <v>1.284467720614435E-2</v>
      </c>
      <c r="X365" s="12">
        <f t="shared" si="86"/>
        <v>7.5784223796160344E-3</v>
      </c>
      <c r="Y365" s="12">
        <f t="shared" si="87"/>
        <v>1.4534086156395176E-2</v>
      </c>
    </row>
    <row r="366" spans="1:25" x14ac:dyDescent="0.25">
      <c r="A366" s="1">
        <v>2030</v>
      </c>
      <c r="B366" s="1">
        <v>2</v>
      </c>
      <c r="C366" s="27">
        <f>[3]YHat!D363</f>
        <v>1167114.7251537701</v>
      </c>
      <c r="D366" s="27">
        <f>[4]YHat!D363</f>
        <v>903577.28456807905</v>
      </c>
      <c r="E366" s="27">
        <f>[5]YHat!D363</f>
        <v>1287061.0440151801</v>
      </c>
      <c r="F366" s="27">
        <f>[6]YHat!D363</f>
        <v>1009266.2641246</v>
      </c>
      <c r="G366" s="27">
        <f>[7]YHat!D363</f>
        <v>1281612.1138055499</v>
      </c>
      <c r="H366" s="28"/>
      <c r="I366" s="6">
        <f>(1+VLOOKUP($A366,Annual!$A$26:$I$40,9,FALSE))*C366</f>
        <v>1182700.8389024404</v>
      </c>
      <c r="J366" s="6">
        <f>(1+VLOOKUP($A366,Annual!$A$26:$I$40,9,FALSE))*D366</f>
        <v>915644.01462851698</v>
      </c>
      <c r="K366" s="6">
        <f>(1+VLOOKUP($A366,Annual!$A$26:$I$40,9,FALSE))*E366</f>
        <v>1304248.9685620666</v>
      </c>
      <c r="L366" s="6">
        <f>(1+VLOOKUP($A366,Annual!$A$26:$I$40,9,FALSE))*F366</f>
        <v>1022744.4068095611</v>
      </c>
      <c r="M366" s="6">
        <f>(1+VLOOKUP($A366,Annual!$A$26:$I$40,9,FALSE))*G366</f>
        <v>1298727.2711734902</v>
      </c>
      <c r="O366" s="5">
        <f t="shared" si="88"/>
        <v>5.1045948417887121E-3</v>
      </c>
      <c r="P366" s="5">
        <f t="shared" si="89"/>
        <v>1.171793476062577E-2</v>
      </c>
      <c r="Q366" s="5">
        <f t="shared" si="90"/>
        <v>1.1231057398574329E-2</v>
      </c>
      <c r="R366" s="5">
        <f t="shared" si="91"/>
        <v>5.9891436642993678E-3</v>
      </c>
      <c r="S366" s="5">
        <f t="shared" si="92"/>
        <v>1.2911795978427731E-2</v>
      </c>
      <c r="U366" s="12">
        <f t="shared" si="83"/>
        <v>6.7071599815073935E-3</v>
      </c>
      <c r="V366" s="12">
        <f t="shared" si="84"/>
        <v>1.3331044383043444E-2</v>
      </c>
      <c r="W366" s="12">
        <f t="shared" si="85"/>
        <v>1.2843390730950643E-2</v>
      </c>
      <c r="X366" s="12">
        <f t="shared" si="86"/>
        <v>7.5931191518709973E-3</v>
      </c>
      <c r="Y366" s="12">
        <f t="shared" si="87"/>
        <v>1.4526809124497886E-2</v>
      </c>
    </row>
    <row r="367" spans="1:25" x14ac:dyDescent="0.25">
      <c r="A367" s="1">
        <v>2030</v>
      </c>
      <c r="B367" s="1">
        <v>3</v>
      </c>
      <c r="C367" s="27">
        <f>[3]YHat!D364</f>
        <v>1167609.5829537499</v>
      </c>
      <c r="D367" s="27">
        <f>[4]YHat!D364</f>
        <v>904447.58347174397</v>
      </c>
      <c r="E367" s="27">
        <f>[5]YHat!D364</f>
        <v>1288257.01086908</v>
      </c>
      <c r="F367" s="27">
        <f>[6]YHat!D364</f>
        <v>1009774.65820156</v>
      </c>
      <c r="G367" s="27">
        <f>[7]YHat!D364</f>
        <v>1282976.3941579401</v>
      </c>
      <c r="H367" s="28"/>
      <c r="I367" s="6">
        <f>(1+VLOOKUP($A367,Annual!$A$26:$I$40,9,FALSE))*C367</f>
        <v>1183202.3052300944</v>
      </c>
      <c r="J367" s="6">
        <f>(1+VLOOKUP($A367,Annual!$A$26:$I$40,9,FALSE))*D367</f>
        <v>916525.93584952189</v>
      </c>
      <c r="K367" s="6">
        <f>(1+VLOOKUP($A367,Annual!$A$26:$I$40,9,FALSE))*E367</f>
        <v>1305460.9068325055</v>
      </c>
      <c r="L367" s="6">
        <f>(1+VLOOKUP($A367,Annual!$A$26:$I$40,9,FALSE))*F367</f>
        <v>1023259.590183016</v>
      </c>
      <c r="M367" s="6">
        <f>(1+VLOOKUP($A367,Annual!$A$26:$I$40,9,FALSE))*G367</f>
        <v>1300109.7706677516</v>
      </c>
      <c r="O367" s="5">
        <f t="shared" si="88"/>
        <v>5.1050990246883643E-3</v>
      </c>
      <c r="P367" s="5">
        <f t="shared" si="89"/>
        <v>1.1701637853204438E-2</v>
      </c>
      <c r="Q367" s="5">
        <f t="shared" si="90"/>
        <v>1.1229776262332791E-2</v>
      </c>
      <c r="R367" s="5">
        <f t="shared" si="91"/>
        <v>6.0037073173218047E-3</v>
      </c>
      <c r="S367" s="5">
        <f t="shared" si="92"/>
        <v>1.2911196647228174E-2</v>
      </c>
      <c r="U367" s="12">
        <f t="shared" si="83"/>
        <v>6.7076649682895617E-3</v>
      </c>
      <c r="V367" s="12">
        <f t="shared" si="84"/>
        <v>1.3314721491405335E-2</v>
      </c>
      <c r="W367" s="12">
        <f t="shared" si="85"/>
        <v>1.2842107552031745E-2</v>
      </c>
      <c r="X367" s="12">
        <f t="shared" si="86"/>
        <v>7.6077060255641538E-3</v>
      </c>
      <c r="Y367" s="12">
        <f t="shared" si="87"/>
        <v>1.4526208837708943E-2</v>
      </c>
    </row>
    <row r="368" spans="1:25" x14ac:dyDescent="0.25">
      <c r="A368" s="1">
        <v>2030</v>
      </c>
      <c r="B368" s="1">
        <v>4</v>
      </c>
      <c r="C368" s="27">
        <f>[3]YHat!D365</f>
        <v>1168104.18179436</v>
      </c>
      <c r="D368" s="27">
        <f>[4]YHat!D365</f>
        <v>905317.86875586503</v>
      </c>
      <c r="E368" s="27">
        <f>[5]YHat!D365</f>
        <v>1289452.91036586</v>
      </c>
      <c r="F368" s="27">
        <f>[6]YHat!D365</f>
        <v>1010283.29762771</v>
      </c>
      <c r="G368" s="27">
        <f>[7]YHat!D365</f>
        <v>1284332.2698315701</v>
      </c>
      <c r="H368" s="28"/>
      <c r="I368" s="6">
        <f>(1+VLOOKUP($A368,Annual!$A$26:$I$40,9,FALSE))*C368</f>
        <v>1183703.509140132</v>
      </c>
      <c r="J368" s="6">
        <f>(1+VLOOKUP($A368,Annual!$A$26:$I$40,9,FALSE))*D368</f>
        <v>917407.84326910204</v>
      </c>
      <c r="K368" s="6">
        <f>(1+VLOOKUP($A368,Annual!$A$26:$I$40,9,FALSE))*E368</f>
        <v>1306672.7768463111</v>
      </c>
      <c r="L368" s="6">
        <f>(1+VLOOKUP($A368,Annual!$A$26:$I$40,9,FALSE))*F368</f>
        <v>1023775.0221821514</v>
      </c>
      <c r="M368" s="6">
        <f>(1+VLOOKUP($A368,Annual!$A$26:$I$40,9,FALSE))*G368</f>
        <v>1301483.7532438331</v>
      </c>
      <c r="O368" s="5">
        <f t="shared" si="88"/>
        <v>5.1056341027078123E-3</v>
      </c>
      <c r="P368" s="5">
        <f t="shared" si="89"/>
        <v>1.168537647146306E-2</v>
      </c>
      <c r="Q368" s="5">
        <f t="shared" si="90"/>
        <v>1.1228494581815518E-2</v>
      </c>
      <c r="R368" s="5">
        <f t="shared" si="91"/>
        <v>6.0181782078656543E-3</v>
      </c>
      <c r="S368" s="5">
        <f t="shared" si="92"/>
        <v>1.2914301982372089E-2</v>
      </c>
      <c r="U368" s="12">
        <f t="shared" si="83"/>
        <v>6.7082008994512332E-3</v>
      </c>
      <c r="V368" s="12">
        <f t="shared" si="84"/>
        <v>1.3298434182090313E-2</v>
      </c>
      <c r="W368" s="12">
        <f t="shared" si="85"/>
        <v>1.2840823827969361E-2</v>
      </c>
      <c r="X368" s="12">
        <f t="shared" si="86"/>
        <v>7.6221999888752556E-3</v>
      </c>
      <c r="Y368" s="12">
        <f t="shared" si="87"/>
        <v>1.4529319124080509E-2</v>
      </c>
    </row>
    <row r="369" spans="1:25" x14ac:dyDescent="0.25">
      <c r="A369" s="1">
        <v>2030</v>
      </c>
      <c r="B369" s="1">
        <v>5</v>
      </c>
      <c r="C369" s="27">
        <f>[3]YHat!D366</f>
        <v>1168598.52438971</v>
      </c>
      <c r="D369" s="27">
        <f>[4]YHat!D366</f>
        <v>906188.14065042196</v>
      </c>
      <c r="E369" s="27">
        <f>[5]YHat!D366</f>
        <v>1290648.7405183299</v>
      </c>
      <c r="F369" s="27">
        <f>[6]YHat!D366</f>
        <v>1010792.18238291</v>
      </c>
      <c r="G369" s="27">
        <f>[7]YHat!D366</f>
        <v>1285690.0268570101</v>
      </c>
      <c r="H369" s="28"/>
      <c r="I369" s="6">
        <f>(1+VLOOKUP($A369,Annual!$A$26:$I$40,9,FALSE))*C369</f>
        <v>1184204.4533829088</v>
      </c>
      <c r="J369" s="6">
        <f>(1+VLOOKUP($A369,Annual!$A$26:$I$40,9,FALSE))*D369</f>
        <v>918289.73712030856</v>
      </c>
      <c r="K369" s="6">
        <f>(1+VLOOKUP($A369,Annual!$A$26:$I$40,9,FALSE))*E369</f>
        <v>1307884.576589755</v>
      </c>
      <c r="L369" s="6">
        <f>(1+VLOOKUP($A369,Annual!$A$26:$I$40,9,FALSE))*F369</f>
        <v>1024290.7027865585</v>
      </c>
      <c r="M369" s="6">
        <f>(1+VLOOKUP($A369,Annual!$A$26:$I$40,9,FALSE))*G369</f>
        <v>1302859.6422960444</v>
      </c>
      <c r="O369" s="5">
        <f t="shared" si="88"/>
        <v>5.1061997089236755E-3</v>
      </c>
      <c r="P369" s="5">
        <f t="shared" si="89"/>
        <v>1.1669150448537557E-2</v>
      </c>
      <c r="Q369" s="5">
        <f t="shared" si="90"/>
        <v>1.1227216638019399E-2</v>
      </c>
      <c r="R369" s="5">
        <f t="shared" si="91"/>
        <v>6.0325436345871619E-3</v>
      </c>
      <c r="S369" s="5">
        <f t="shared" si="92"/>
        <v>1.2916760496076263E-2</v>
      </c>
      <c r="U369" s="12">
        <f t="shared" si="83"/>
        <v>6.708767407484828E-3</v>
      </c>
      <c r="V369" s="12">
        <f t="shared" si="84"/>
        <v>1.328218228796807E-2</v>
      </c>
      <c r="W369" s="12">
        <f t="shared" si="85"/>
        <v>1.2839543846586254E-2</v>
      </c>
      <c r="X369" s="12">
        <f t="shared" si="86"/>
        <v>7.6365883202100804E-3</v>
      </c>
      <c r="Y369" s="12">
        <f t="shared" si="87"/>
        <v>1.4531781557703516E-2</v>
      </c>
    </row>
    <row r="370" spans="1:25" x14ac:dyDescent="0.25">
      <c r="A370" s="1">
        <v>2030</v>
      </c>
      <c r="B370" s="1">
        <v>6</v>
      </c>
      <c r="C370" s="27">
        <f>[3]YHat!D367</f>
        <v>1169092.6134254499</v>
      </c>
      <c r="D370" s="27">
        <f>[4]YHat!D367</f>
        <v>907058.39938150998</v>
      </c>
      <c r="E370" s="27">
        <f>[5]YHat!D367</f>
        <v>1291844.50340115</v>
      </c>
      <c r="F370" s="27">
        <f>[6]YHat!D367</f>
        <v>1011301.3036470501</v>
      </c>
      <c r="G370" s="27">
        <f>[7]YHat!D367</f>
        <v>1287061.3289683501</v>
      </c>
      <c r="H370" s="28"/>
      <c r="I370" s="6">
        <f>(1+VLOOKUP($A370,Annual!$A$26:$I$40,9,FALSE))*C370</f>
        <v>1184705.1406799396</v>
      </c>
      <c r="J370" s="6">
        <f>(1+VLOOKUP($A370,Annual!$A$26:$I$40,9,FALSE))*D370</f>
        <v>919171.61763225601</v>
      </c>
      <c r="K370" s="6">
        <f>(1+VLOOKUP($A370,Annual!$A$26:$I$40,9,FALSE))*E370</f>
        <v>1309096.3081652035</v>
      </c>
      <c r="L370" s="6">
        <f>(1+VLOOKUP($A370,Annual!$A$26:$I$40,9,FALSE))*F370</f>
        <v>1024806.62305834</v>
      </c>
      <c r="M370" s="6">
        <f>(1+VLOOKUP($A370,Annual!$A$26:$I$40,9,FALSE))*G370</f>
        <v>1304249.2573206143</v>
      </c>
      <c r="O370" s="5">
        <f t="shared" si="88"/>
        <v>5.1067954805343874E-3</v>
      </c>
      <c r="P370" s="5">
        <f t="shared" si="89"/>
        <v>1.1652959619281145E-2</v>
      </c>
      <c r="Q370" s="5">
        <f t="shared" si="90"/>
        <v>1.1225937969510769E-2</v>
      </c>
      <c r="R370" s="5">
        <f t="shared" si="91"/>
        <v>6.0468131484077148E-3</v>
      </c>
      <c r="S370" s="5">
        <f t="shared" si="92"/>
        <v>1.2913658916816395E-2</v>
      </c>
      <c r="U370" s="12">
        <f t="shared" si="83"/>
        <v>6.7093641290092432E-3</v>
      </c>
      <c r="V370" s="12">
        <f t="shared" si="84"/>
        <v>1.3265965643628475E-2</v>
      </c>
      <c r="W370" s="12">
        <f t="shared" si="85"/>
        <v>1.2838263139334893E-2</v>
      </c>
      <c r="X370" s="12">
        <f t="shared" si="86"/>
        <v>7.6508805857182782E-3</v>
      </c>
      <c r="Y370" s="12">
        <f t="shared" si="87"/>
        <v>1.4528675033204319E-2</v>
      </c>
    </row>
    <row r="371" spans="1:25" x14ac:dyDescent="0.25">
      <c r="A371" s="1">
        <v>2030</v>
      </c>
      <c r="B371" s="1">
        <v>7</v>
      </c>
      <c r="C371" s="27">
        <f>[3]YHat!D368</f>
        <v>1169586.45155908</v>
      </c>
      <c r="D371" s="27">
        <f>[4]YHat!D368</f>
        <v>907928.64517141005</v>
      </c>
      <c r="E371" s="27">
        <f>[5]YHat!D368</f>
        <v>1293040.1969215199</v>
      </c>
      <c r="F371" s="27">
        <f>[6]YHat!D368</f>
        <v>1011810.65374167</v>
      </c>
      <c r="G371" s="27">
        <f>[7]YHat!D368</f>
        <v>1288429.32977763</v>
      </c>
      <c r="H371" s="28"/>
      <c r="I371" s="6">
        <f>(1+VLOOKUP($A371,Annual!$A$26:$I$40,9,FALSE))*C371</f>
        <v>1185205.573724214</v>
      </c>
      <c r="J371" s="6">
        <f>(1+VLOOKUP($A371,Annual!$A$26:$I$40,9,FALSE))*D371</f>
        <v>920053.4850301937</v>
      </c>
      <c r="K371" s="6">
        <f>(1+VLOOKUP($A371,Annual!$A$26:$I$40,9,FALSE))*E371</f>
        <v>1310307.9694519083</v>
      </c>
      <c r="L371" s="6">
        <f>(1+VLOOKUP($A371,Annual!$A$26:$I$40,9,FALSE))*F371</f>
        <v>1025322.7752164945</v>
      </c>
      <c r="M371" s="6">
        <f>(1+VLOOKUP($A371,Annual!$A$26:$I$40,9,FALSE))*G371</f>
        <v>1305635.5269562248</v>
      </c>
      <c r="O371" s="5">
        <f t="shared" si="88"/>
        <v>5.1074210587600533E-3</v>
      </c>
      <c r="P371" s="5">
        <f t="shared" si="89"/>
        <v>1.1636803820247232E-2</v>
      </c>
      <c r="Q371" s="5">
        <f t="shared" si="90"/>
        <v>1.1224663076562669E-2</v>
      </c>
      <c r="R371" s="5">
        <f t="shared" si="91"/>
        <v>6.0609937440481154E-3</v>
      </c>
      <c r="S371" s="5">
        <f t="shared" si="92"/>
        <v>1.2912097958246882E-2</v>
      </c>
      <c r="U371" s="12">
        <f t="shared" si="83"/>
        <v>6.7099907046732632E-3</v>
      </c>
      <c r="V371" s="12">
        <f t="shared" si="84"/>
        <v>1.3249784085364924E-2</v>
      </c>
      <c r="W371" s="12">
        <f t="shared" si="85"/>
        <v>1.2836986213664137E-2</v>
      </c>
      <c r="X371" s="12">
        <f t="shared" si="86"/>
        <v>7.6650837912723979E-3</v>
      </c>
      <c r="Y371" s="12">
        <f t="shared" si="87"/>
        <v>1.4527111585801444E-2</v>
      </c>
    </row>
    <row r="372" spans="1:25" x14ac:dyDescent="0.25">
      <c r="A372" s="1">
        <v>2030</v>
      </c>
      <c r="B372" s="1">
        <v>8</v>
      </c>
      <c r="C372" s="27">
        <f>[3]YHat!D369</f>
        <v>1170081.0170986401</v>
      </c>
      <c r="D372" s="27">
        <f>[4]YHat!D369</f>
        <v>908800.55447503598</v>
      </c>
      <c r="E372" s="27">
        <f>[5]YHat!D369</f>
        <v>1294243.8541316099</v>
      </c>
      <c r="F372" s="27">
        <f>[6]YHat!D369</f>
        <v>1012319.02763166</v>
      </c>
      <c r="G372" s="27">
        <f>[7]YHat!D369</f>
        <v>1289822.2208020301</v>
      </c>
      <c r="H372" s="28"/>
      <c r="I372" s="6">
        <f>(1+VLOOKUP($A372,Annual!$A$26:$I$40,9,FALSE))*C372</f>
        <v>1185706.7438884864</v>
      </c>
      <c r="J372" s="6">
        <f>(1+VLOOKUP($A372,Annual!$A$26:$I$40,9,FALSE))*D372</f>
        <v>920937.03815708053</v>
      </c>
      <c r="K372" s="6">
        <f>(1+VLOOKUP($A372,Annual!$A$26:$I$40,9,FALSE))*E372</f>
        <v>1311527.7007786094</v>
      </c>
      <c r="L372" s="6">
        <f>(1+VLOOKUP($A372,Annual!$A$26:$I$40,9,FALSE))*F372</f>
        <v>1025837.9381333946</v>
      </c>
      <c r="M372" s="6">
        <f>(1+VLOOKUP($A372,Annual!$A$26:$I$40,9,FALSE))*G372</f>
        <v>1307047.0192007774</v>
      </c>
      <c r="O372" s="5">
        <f t="shared" si="88"/>
        <v>5.1033661078419001E-3</v>
      </c>
      <c r="P372" s="5">
        <f t="shared" si="89"/>
        <v>1.1627208058142546E-2</v>
      </c>
      <c r="Q372" s="5">
        <f t="shared" si="90"/>
        <v>1.1219798789469104E-2</v>
      </c>
      <c r="R372" s="5">
        <f t="shared" si="91"/>
        <v>6.0598295425264848E-3</v>
      </c>
      <c r="S372" s="5">
        <f t="shared" si="92"/>
        <v>1.2907518680766783E-2</v>
      </c>
      <c r="U372" s="12">
        <f t="shared" si="83"/>
        <v>6.7059292884348309E-3</v>
      </c>
      <c r="V372" s="12">
        <f t="shared" si="84"/>
        <v>1.3240173023525426E-2</v>
      </c>
      <c r="W372" s="12">
        <f t="shared" si="85"/>
        <v>1.2832114170823417E-2</v>
      </c>
      <c r="X372" s="12">
        <f t="shared" si="86"/>
        <v>7.663917733517156E-3</v>
      </c>
      <c r="Y372" s="12">
        <f t="shared" si="87"/>
        <v>1.452252500700113E-2</v>
      </c>
    </row>
    <row r="373" spans="1:25" x14ac:dyDescent="0.25">
      <c r="A373" s="1">
        <v>2030</v>
      </c>
      <c r="B373" s="1">
        <v>9</v>
      </c>
      <c r="C373" s="27">
        <f>[3]YHat!D370</f>
        <v>1170575.3369678401</v>
      </c>
      <c r="D373" s="27">
        <f>[4]YHat!D370</f>
        <v>909672.45127083303</v>
      </c>
      <c r="E373" s="27">
        <f>[5]YHat!D370</f>
        <v>1295447.4414248499</v>
      </c>
      <c r="F373" s="27">
        <f>[6]YHat!D370</f>
        <v>1012827.6226585601</v>
      </c>
      <c r="G373" s="27">
        <f>[7]YHat!D370</f>
        <v>1291199.0651990599</v>
      </c>
      <c r="H373" s="28"/>
      <c r="I373" s="6">
        <f>(1+VLOOKUP($A373,Annual!$A$26:$I$40,9,FALSE))*C373</f>
        <v>1186207.665101619</v>
      </c>
      <c r="J373" s="6">
        <f>(1+VLOOKUP($A373,Annual!$A$26:$I$40,9,FALSE))*D373</f>
        <v>921820.57860910392</v>
      </c>
      <c r="K373" s="6">
        <f>(1+VLOOKUP($A373,Annual!$A$26:$I$40,9,FALSE))*E373</f>
        <v>1312747.3612547633</v>
      </c>
      <c r="L373" s="6">
        <f>(1+VLOOKUP($A373,Annual!$A$26:$I$40,9,FALSE))*F373</f>
        <v>1026353.3251403549</v>
      </c>
      <c r="M373" s="6">
        <f>(1+VLOOKUP($A373,Annual!$A$26:$I$40,9,FALSE))*G373</f>
        <v>1308442.2505249223</v>
      </c>
      <c r="O373" s="5">
        <f t="shared" si="88"/>
        <v>5.099344266047412E-3</v>
      </c>
      <c r="P373" s="5">
        <f t="shared" si="89"/>
        <v>1.1617634224507567E-2</v>
      </c>
      <c r="Q373" s="5">
        <f t="shared" si="90"/>
        <v>1.1214946193015995E-2</v>
      </c>
      <c r="R373" s="5">
        <f t="shared" si="91"/>
        <v>6.058587169005758E-3</v>
      </c>
      <c r="S373" s="5">
        <f t="shared" si="92"/>
        <v>1.290982286251019E-2</v>
      </c>
      <c r="U373" s="12">
        <f t="shared" si="83"/>
        <v>6.7019010341105023E-3</v>
      </c>
      <c r="V373" s="12">
        <f t="shared" si="84"/>
        <v>1.3230583925118777E-2</v>
      </c>
      <c r="W373" s="12">
        <f t="shared" si="85"/>
        <v>1.2827253837263131E-2</v>
      </c>
      <c r="X373" s="12">
        <f t="shared" si="86"/>
        <v>7.6626733791236301E-3</v>
      </c>
      <c r="Y373" s="12">
        <f t="shared" si="87"/>
        <v>1.4524832862592429E-2</v>
      </c>
    </row>
    <row r="374" spans="1:25" x14ac:dyDescent="0.25">
      <c r="A374" s="1">
        <v>2030</v>
      </c>
      <c r="B374" s="1">
        <v>10</v>
      </c>
      <c r="C374" s="27">
        <f>[3]YHat!D371</f>
        <v>1171069.4137415099</v>
      </c>
      <c r="D374" s="27">
        <f>[4]YHat!D371</f>
        <v>910544.33577000804</v>
      </c>
      <c r="E374" s="27">
        <f>[5]YHat!D371</f>
        <v>1296650.9592448</v>
      </c>
      <c r="F374" s="27">
        <f>[6]YHat!D371</f>
        <v>1013336.4315536401</v>
      </c>
      <c r="G374" s="27">
        <f>[7]YHat!D371</f>
        <v>1292588.18125764</v>
      </c>
      <c r="H374" s="28"/>
      <c r="I374" s="6">
        <f>(1+VLOOKUP($A374,Annual!$A$26:$I$40,9,FALSE))*C374</f>
        <v>1186708.3399728271</v>
      </c>
      <c r="J374" s="6">
        <f>(1+VLOOKUP($A374,Annual!$A$26:$I$40,9,FALSE))*D374</f>
        <v>922704.10660029133</v>
      </c>
      <c r="K374" s="6">
        <f>(1+VLOOKUP($A374,Annual!$A$26:$I$40,9,FALSE))*E374</f>
        <v>1313966.9513298534</v>
      </c>
      <c r="L374" s="6">
        <f>(1+VLOOKUP($A374,Annual!$A$26:$I$40,9,FALSE))*F374</f>
        <v>1026868.9288715759</v>
      </c>
      <c r="M374" s="6">
        <f>(1+VLOOKUP($A374,Annual!$A$26:$I$40,9,FALSE))*G374</f>
        <v>1309849.9173912616</v>
      </c>
      <c r="O374" s="5">
        <f t="shared" si="88"/>
        <v>5.0953551775509975E-3</v>
      </c>
      <c r="P374" s="5">
        <f t="shared" si="89"/>
        <v>1.1608082198690362E-2</v>
      </c>
      <c r="Q374" s="5">
        <f t="shared" si="90"/>
        <v>1.1210104310700908E-2</v>
      </c>
      <c r="R374" s="5">
        <f t="shared" si="91"/>
        <v>6.0572734462494005E-3</v>
      </c>
      <c r="S374" s="5">
        <f t="shared" si="92"/>
        <v>1.2907111452649556E-2</v>
      </c>
      <c r="U374" s="12">
        <f t="shared" si="83"/>
        <v>6.697905585306696E-3</v>
      </c>
      <c r="V374" s="12">
        <f t="shared" si="84"/>
        <v>1.3221016669300756E-2</v>
      </c>
      <c r="W374" s="12">
        <f t="shared" si="85"/>
        <v>1.2822404234923868E-2</v>
      </c>
      <c r="X374" s="12">
        <f t="shared" si="86"/>
        <v>7.6613575617332508E-3</v>
      </c>
      <c r="Y374" s="12">
        <f t="shared" si="87"/>
        <v>1.4522117129588841E-2</v>
      </c>
    </row>
    <row r="375" spans="1:25" x14ac:dyDescent="0.25">
      <c r="A375" s="1">
        <v>2030</v>
      </c>
      <c r="B375" s="1">
        <v>11</v>
      </c>
      <c r="C375" s="27">
        <f>[3]YHat!D372</f>
        <v>1171563.2499674801</v>
      </c>
      <c r="D375" s="27">
        <f>[4]YHat!D372</f>
        <v>911416.20818019996</v>
      </c>
      <c r="E375" s="27">
        <f>[5]YHat!D372</f>
        <v>1297854.4052696</v>
      </c>
      <c r="F375" s="27">
        <f>[6]YHat!D372</f>
        <v>1013845.44320256</v>
      </c>
      <c r="G375" s="27">
        <f>[7]YHat!D372</f>
        <v>1293970.9318288099</v>
      </c>
      <c r="H375" s="28"/>
      <c r="I375" s="6">
        <f>(1+VLOOKUP($A375,Annual!$A$26:$I$40,9,FALSE))*C375</f>
        <v>1187208.7710839661</v>
      </c>
      <c r="J375" s="6">
        <f>(1+VLOOKUP($A375,Annual!$A$26:$I$40,9,FALSE))*D375</f>
        <v>923587.62234105449</v>
      </c>
      <c r="K375" s="6">
        <f>(1+VLOOKUP($A375,Annual!$A$26:$I$40,9,FALSE))*E375</f>
        <v>1315186.4686510125</v>
      </c>
      <c r="L375" s="6">
        <f>(1+VLOOKUP($A375,Annual!$A$26:$I$40,9,FALSE))*F375</f>
        <v>1027384.738064292</v>
      </c>
      <c r="M375" s="6">
        <f>(1+VLOOKUP($A375,Annual!$A$26:$I$40,9,FALSE))*G375</f>
        <v>1311251.1337629424</v>
      </c>
      <c r="O375" s="5">
        <f t="shared" si="88"/>
        <v>5.0913984904845666E-3</v>
      </c>
      <c r="P375" s="5">
        <f t="shared" si="89"/>
        <v>1.1598551861472739E-2</v>
      </c>
      <c r="Q375" s="5">
        <f t="shared" si="90"/>
        <v>1.1205278083105785E-2</v>
      </c>
      <c r="R375" s="5">
        <f t="shared" si="91"/>
        <v>6.0559050117843238E-3</v>
      </c>
      <c r="S375" s="5">
        <f t="shared" si="92"/>
        <v>1.2907203394973088E-2</v>
      </c>
      <c r="U375" s="12">
        <f t="shared" si="83"/>
        <v>6.6939425895944371E-3</v>
      </c>
      <c r="V375" s="12">
        <f t="shared" si="84"/>
        <v>1.3211471136663544E-2</v>
      </c>
      <c r="W375" s="12">
        <f t="shared" si="85"/>
        <v>1.2817570312265048E-2</v>
      </c>
      <c r="X375" s="12">
        <f t="shared" si="86"/>
        <v>7.6599869454003766E-3</v>
      </c>
      <c r="Y375" s="12">
        <f t="shared" si="87"/>
        <v>1.4522209218507554E-2</v>
      </c>
    </row>
    <row r="376" spans="1:25" x14ac:dyDescent="0.25">
      <c r="A376" s="1">
        <v>2030</v>
      </c>
      <c r="B376" s="1">
        <v>12</v>
      </c>
      <c r="C376" s="27">
        <f>[3]YHat!D373</f>
        <v>1172056.84816689</v>
      </c>
      <c r="D376" s="27">
        <f>[4]YHat!D373</f>
        <v>912288.06870554597</v>
      </c>
      <c r="E376" s="27">
        <f>[5]YHat!D373</f>
        <v>1299057.78490626</v>
      </c>
      <c r="F376" s="27">
        <f>[6]YHat!D373</f>
        <v>1014354.6628129201</v>
      </c>
      <c r="G376" s="27">
        <f>[7]YHat!D373</f>
        <v>1295364.68491532</v>
      </c>
      <c r="H376" s="28"/>
      <c r="I376" s="6">
        <f>(1+VLOOKUP($A376,Annual!$A$26:$I$40,9,FALSE))*C376</f>
        <v>1187708.9609898436</v>
      </c>
      <c r="J376" s="6">
        <f>(1+VLOOKUP($A376,Annual!$A$26:$I$40,9,FALSE))*D376</f>
        <v>924471.1260382568</v>
      </c>
      <c r="K376" s="6">
        <f>(1+VLOOKUP($A376,Annual!$A$26:$I$40,9,FALSE))*E376</f>
        <v>1316405.9186974578</v>
      </c>
      <c r="L376" s="6">
        <f>(1+VLOOKUP($A376,Annual!$A$26:$I$40,9,FALSE))*F376</f>
        <v>1027900.757995648</v>
      </c>
      <c r="M376" s="6">
        <f>(1+VLOOKUP($A376,Annual!$A$26:$I$40,9,FALSE))*G376</f>
        <v>1312663.4995819251</v>
      </c>
      <c r="O376" s="5">
        <f t="shared" si="88"/>
        <v>5.0874738568735811E-3</v>
      </c>
      <c r="P376" s="5">
        <f t="shared" si="89"/>
        <v>1.1589043095051821E-2</v>
      </c>
      <c r="Q376" s="5">
        <f t="shared" si="90"/>
        <v>1.120045592064578E-2</v>
      </c>
      <c r="R376" s="5">
        <f t="shared" si="91"/>
        <v>6.0544582076051956E-3</v>
      </c>
      <c r="S376" s="5">
        <f t="shared" si="92"/>
        <v>1.2902819956519096E-2</v>
      </c>
      <c r="U376" s="12">
        <f t="shared" si="83"/>
        <v>6.6900116984447422E-3</v>
      </c>
      <c r="V376" s="12">
        <f t="shared" si="84"/>
        <v>1.320194720921597E-2</v>
      </c>
      <c r="W376" s="12">
        <f t="shared" si="85"/>
        <v>1.2812740461222383E-2</v>
      </c>
      <c r="X376" s="12">
        <f t="shared" si="86"/>
        <v>7.6585378343982935E-3</v>
      </c>
      <c r="Y376" s="12">
        <f t="shared" si="87"/>
        <v>1.4517818790984238E-2</v>
      </c>
    </row>
    <row r="377" spans="1:25" x14ac:dyDescent="0.25">
      <c r="C377" s="27"/>
      <c r="D377" s="27"/>
      <c r="E377" s="27"/>
      <c r="F377" s="27"/>
      <c r="G377" s="27"/>
    </row>
    <row r="378" spans="1:25" x14ac:dyDescent="0.25">
      <c r="C378" s="27"/>
      <c r="D378" s="27"/>
      <c r="E378" s="27"/>
      <c r="F378" s="27"/>
      <c r="G378" s="27"/>
    </row>
    <row r="379" spans="1:25" x14ac:dyDescent="0.25">
      <c r="C379" s="27"/>
      <c r="D379" s="27"/>
      <c r="E379" s="27"/>
      <c r="F379" s="27"/>
      <c r="G379" s="27"/>
    </row>
    <row r="380" spans="1:25" x14ac:dyDescent="0.25">
      <c r="C380" s="27"/>
      <c r="D380" s="27"/>
      <c r="E380" s="27"/>
      <c r="F380" s="27"/>
      <c r="G380" s="27"/>
    </row>
    <row r="381" spans="1:25" x14ac:dyDescent="0.25">
      <c r="C381" s="27"/>
      <c r="D381" s="27"/>
      <c r="E381" s="27"/>
      <c r="F381" s="27"/>
      <c r="G381" s="27"/>
    </row>
    <row r="382" spans="1:25" x14ac:dyDescent="0.25">
      <c r="C382" s="27"/>
      <c r="D382" s="27"/>
      <c r="E382" s="27"/>
      <c r="F382" s="27"/>
      <c r="G382" s="27"/>
    </row>
    <row r="383" spans="1:25" x14ac:dyDescent="0.25">
      <c r="C383" s="27"/>
      <c r="D383" s="27"/>
      <c r="E383" s="27"/>
      <c r="F383" s="27"/>
      <c r="G383" s="27"/>
    </row>
    <row r="384" spans="1:25" x14ac:dyDescent="0.25">
      <c r="C384" s="27"/>
      <c r="D384" s="27"/>
      <c r="E384" s="27"/>
      <c r="F384" s="27"/>
      <c r="G384" s="27"/>
    </row>
    <row r="385" spans="3:7" x14ac:dyDescent="0.25">
      <c r="C385" s="27"/>
      <c r="D385" s="27"/>
      <c r="E385" s="27"/>
      <c r="F385" s="27"/>
      <c r="G385" s="27"/>
    </row>
    <row r="386" spans="3:7" x14ac:dyDescent="0.25">
      <c r="C386" s="27"/>
      <c r="D386" s="27"/>
      <c r="E386" s="27"/>
      <c r="F386" s="27"/>
      <c r="G386" s="27"/>
    </row>
    <row r="387" spans="3:7" x14ac:dyDescent="0.25">
      <c r="C387" s="27"/>
      <c r="D387" s="27"/>
      <c r="E387" s="27"/>
      <c r="F387" s="27"/>
      <c r="G387" s="27"/>
    </row>
    <row r="388" spans="3:7" x14ac:dyDescent="0.25">
      <c r="C388" s="27"/>
      <c r="D388" s="27"/>
      <c r="E388" s="27"/>
      <c r="F388" s="27"/>
      <c r="G388" s="27"/>
    </row>
  </sheetData>
  <mergeCells count="4">
    <mergeCell ref="C3:G3"/>
    <mergeCell ref="I3:M3"/>
    <mergeCell ref="U3:Z3"/>
    <mergeCell ref="O3:S3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</sheetPr>
  <dimension ref="A1:AY41"/>
  <sheetViews>
    <sheetView tabSelected="1" workbookViewId="0">
      <pane xSplit="1" ySplit="4" topLeftCell="I5" activePane="bottomRight" state="frozen"/>
      <selection activeCell="D243" sqref="D243"/>
      <selection pane="topRight" activeCell="D243" sqref="D243"/>
      <selection pane="bottomLeft" activeCell="D243" sqref="D243"/>
      <selection pane="bottomRight" activeCell="K9" sqref="K9"/>
    </sheetView>
  </sheetViews>
  <sheetFormatPr defaultRowHeight="15" x14ac:dyDescent="0.25"/>
  <cols>
    <col min="1" max="1" width="11.28515625" style="1" bestFit="1" customWidth="1"/>
    <col min="2" max="2" width="14.28515625" style="1" bestFit="1" customWidth="1"/>
    <col min="3" max="3" width="13.28515625" style="1" bestFit="1" customWidth="1"/>
    <col min="4" max="6" width="14.28515625" style="1" bestFit="1" customWidth="1"/>
    <col min="7" max="7" width="14.28515625" style="1" customWidth="1"/>
    <col min="8" max="8" width="20.140625" style="1" bestFit="1" customWidth="1"/>
    <col min="9" max="9" width="14.42578125" style="1" bestFit="1" customWidth="1"/>
    <col min="10" max="10" width="9.140625" style="1"/>
    <col min="11" max="11" width="10.5703125" style="1" bestFit="1" customWidth="1"/>
    <col min="12" max="12" width="12.85546875" style="1" bestFit="1" customWidth="1"/>
    <col min="13" max="13" width="10.5703125" style="1" bestFit="1" customWidth="1"/>
    <col min="14" max="14" width="12.85546875" style="1" bestFit="1" customWidth="1"/>
    <col min="15" max="16" width="10.5703125" style="1" bestFit="1" customWidth="1"/>
    <col min="17" max="17" width="9.140625" style="1"/>
    <col min="18" max="18" width="7.5703125" style="1" bestFit="1" customWidth="1"/>
    <col min="19" max="19" width="12.85546875" style="1" bestFit="1" customWidth="1"/>
    <col min="20" max="20" width="9.140625" style="1"/>
    <col min="21" max="21" width="12.85546875" style="1" bestFit="1" customWidth="1"/>
    <col min="22" max="22" width="8.5703125" style="1" bestFit="1" customWidth="1"/>
    <col min="23" max="23" width="9.140625" style="1"/>
    <col min="24" max="24" width="8.42578125" style="1" bestFit="1" customWidth="1"/>
    <col min="25" max="25" width="12.85546875" style="1" bestFit="1" customWidth="1"/>
    <col min="26" max="26" width="9.140625" style="1"/>
    <col min="27" max="27" width="12.85546875" style="1" bestFit="1" customWidth="1"/>
    <col min="28" max="28" width="8.5703125" style="1" bestFit="1" customWidth="1"/>
    <col min="29" max="16384" width="9.140625" style="1"/>
  </cols>
  <sheetData>
    <row r="1" spans="1:31" x14ac:dyDescent="0.25">
      <c r="A1" s="31" t="s">
        <v>26</v>
      </c>
    </row>
    <row r="2" spans="1:31" x14ac:dyDescent="0.25">
      <c r="A2" s="31" t="s">
        <v>22</v>
      </c>
    </row>
    <row r="3" spans="1:31" x14ac:dyDescent="0.25">
      <c r="B3" s="29" t="s">
        <v>7</v>
      </c>
      <c r="C3" s="29"/>
      <c r="D3" s="29"/>
      <c r="E3" s="29"/>
      <c r="F3" s="29"/>
      <c r="G3" s="7"/>
      <c r="K3" s="29" t="s">
        <v>8</v>
      </c>
      <c r="L3" s="29"/>
      <c r="M3" s="29"/>
      <c r="N3" s="29"/>
      <c r="O3" s="29"/>
      <c r="R3" s="29" t="s">
        <v>7</v>
      </c>
      <c r="S3" s="29"/>
      <c r="T3" s="29"/>
      <c r="U3" s="29"/>
      <c r="V3" s="29"/>
      <c r="X3" s="29" t="s">
        <v>8</v>
      </c>
      <c r="Y3" s="29"/>
      <c r="Z3" s="29"/>
      <c r="AA3" s="29"/>
      <c r="AB3" s="29"/>
    </row>
    <row r="4" spans="1:31" x14ac:dyDescent="0.25">
      <c r="B4" s="1" t="s">
        <v>3</v>
      </c>
      <c r="C4" s="1" t="s">
        <v>4</v>
      </c>
      <c r="D4" s="1" t="s">
        <v>2</v>
      </c>
      <c r="E4" s="1" t="s">
        <v>5</v>
      </c>
      <c r="F4" s="1" t="s">
        <v>6</v>
      </c>
      <c r="G4" s="1" t="s">
        <v>9</v>
      </c>
      <c r="H4" s="1" t="s">
        <v>10</v>
      </c>
      <c r="I4" s="1" t="s">
        <v>11</v>
      </c>
      <c r="K4" s="1" t="s">
        <v>3</v>
      </c>
      <c r="L4" s="1" t="s">
        <v>4</v>
      </c>
      <c r="M4" s="1" t="s">
        <v>2</v>
      </c>
      <c r="N4" s="1" t="s">
        <v>5</v>
      </c>
      <c r="O4" s="1" t="s">
        <v>6</v>
      </c>
      <c r="P4" s="1" t="s">
        <v>9</v>
      </c>
      <c r="R4" s="1" t="s">
        <v>3</v>
      </c>
      <c r="S4" s="1" t="s">
        <v>4</v>
      </c>
      <c r="T4" s="1" t="s">
        <v>2</v>
      </c>
      <c r="U4" s="1" t="s">
        <v>5</v>
      </c>
      <c r="V4" s="1" t="s">
        <v>6</v>
      </c>
      <c r="X4" s="1" t="s">
        <v>3</v>
      </c>
      <c r="Y4" s="1" t="s">
        <v>4</v>
      </c>
      <c r="Z4" s="1" t="s">
        <v>2</v>
      </c>
      <c r="AA4" s="1" t="s">
        <v>5</v>
      </c>
      <c r="AB4" s="1" t="s">
        <v>6</v>
      </c>
      <c r="AE4" s="1" t="s">
        <v>12</v>
      </c>
    </row>
    <row r="5" spans="1:31" x14ac:dyDescent="0.25">
      <c r="A5" s="1">
        <v>1995</v>
      </c>
      <c r="B5" s="2">
        <f>'[1]Division - Annual'!$I37</f>
        <v>731422.41666666674</v>
      </c>
      <c r="C5" s="2">
        <f>'[1]Division - Annual'!$R37</f>
        <v>505264</v>
      </c>
      <c r="D5" s="2">
        <f>'[1]Division - Annual'!$AA37</f>
        <v>845535.75</v>
      </c>
      <c r="E5" s="2">
        <f>'[1]Division - Annual'!$AJ37</f>
        <v>752306.41666666663</v>
      </c>
      <c r="F5" s="2">
        <f>'[1]Division - Annual'!$AS37</f>
        <v>654267.41666666663</v>
      </c>
      <c r="G5" s="6">
        <f t="shared" ref="G5:G25" si="0">SUM(B5:F5)</f>
        <v>3488796</v>
      </c>
      <c r="R5" s="5"/>
      <c r="S5" s="5"/>
      <c r="T5" s="5"/>
      <c r="U5" s="5"/>
      <c r="V5" s="5"/>
    </row>
    <row r="6" spans="1:31" x14ac:dyDescent="0.25">
      <c r="A6" s="1">
        <v>1996</v>
      </c>
      <c r="B6" s="2">
        <f>'[1]Division - Annual'!$I38</f>
        <v>746804.58333333337</v>
      </c>
      <c r="C6" s="2">
        <f>'[1]Division - Annual'!$R38</f>
        <v>513705.41666666669</v>
      </c>
      <c r="D6" s="2">
        <f>'[1]Division - Annual'!$AA38</f>
        <v>855192.08333333337</v>
      </c>
      <c r="E6" s="2">
        <f>'[1]Division - Annual'!$AJ38</f>
        <v>765550.75</v>
      </c>
      <c r="F6" s="2">
        <f>'[1]Division - Annual'!$AS38</f>
        <v>669494.5</v>
      </c>
      <c r="G6" s="6">
        <f t="shared" si="0"/>
        <v>3550747.3333333335</v>
      </c>
      <c r="R6" s="5">
        <f t="shared" ref="R6:R10" si="1">B6/B5-1</f>
        <v>2.1030482955072927E-2</v>
      </c>
      <c r="S6" s="5">
        <f t="shared" ref="S6:S10" si="2">C6/C5-1</f>
        <v>1.6706942641206757E-2</v>
      </c>
      <c r="T6" s="5">
        <f t="shared" ref="T6:T10" si="3">D6/D5-1</f>
        <v>1.1420372625679409E-2</v>
      </c>
      <c r="U6" s="5">
        <f t="shared" ref="U6:U10" si="4">E6/E5-1</f>
        <v>1.7604971910271106E-2</v>
      </c>
      <c r="V6" s="5">
        <f t="shared" ref="V6:V10" si="5">F6/F5-1</f>
        <v>2.327348565042664E-2</v>
      </c>
    </row>
    <row r="7" spans="1:31" x14ac:dyDescent="0.25">
      <c r="A7" s="1">
        <v>1997</v>
      </c>
      <c r="B7" s="2">
        <f>'[1]Division - Annual'!$I39</f>
        <v>761786.41666666663</v>
      </c>
      <c r="C7" s="2">
        <f>'[1]Division - Annual'!$R39</f>
        <v>523567.25</v>
      </c>
      <c r="D7" s="2">
        <f>'[1]Division - Annual'!$AA39</f>
        <v>863462.75000000012</v>
      </c>
      <c r="E7" s="2">
        <f>'[1]Division - Annual'!$AJ39</f>
        <v>779522.00000000012</v>
      </c>
      <c r="F7" s="2">
        <f>'[1]Division - Annual'!$AS39</f>
        <v>687146.66666666674</v>
      </c>
      <c r="G7" s="6">
        <f t="shared" si="0"/>
        <v>3615485.083333333</v>
      </c>
      <c r="I7" s="13"/>
      <c r="R7" s="5">
        <f t="shared" si="1"/>
        <v>2.0061249847265872E-2</v>
      </c>
      <c r="S7" s="5">
        <f t="shared" si="2"/>
        <v>1.9197448602595646E-2</v>
      </c>
      <c r="T7" s="5">
        <f t="shared" si="3"/>
        <v>9.6711216437244119E-3</v>
      </c>
      <c r="U7" s="5">
        <f t="shared" si="4"/>
        <v>1.8249933136372798E-2</v>
      </c>
      <c r="V7" s="5">
        <f t="shared" si="5"/>
        <v>2.6366410279198282E-2</v>
      </c>
    </row>
    <row r="8" spans="1:31" x14ac:dyDescent="0.25">
      <c r="A8" s="1">
        <v>1998</v>
      </c>
      <c r="B8" s="2">
        <f>'[1]Division - Annual'!$I40</f>
        <v>777010</v>
      </c>
      <c r="C8" s="2">
        <f>'[1]Division - Annual'!$R40</f>
        <v>533582.16666666674</v>
      </c>
      <c r="D8" s="2">
        <f>'[1]Division - Annual'!$AA40</f>
        <v>871614.25</v>
      </c>
      <c r="E8" s="2">
        <f>'[1]Division - Annual'!$AJ40</f>
        <v>792271.58333333349</v>
      </c>
      <c r="F8" s="2">
        <f>'[1]Division - Annual'!$AS40</f>
        <v>705991.91666666663</v>
      </c>
      <c r="G8" s="6">
        <f t="shared" si="0"/>
        <v>3680469.916666667</v>
      </c>
      <c r="I8" s="13"/>
      <c r="R8" s="5">
        <f t="shared" si="1"/>
        <v>1.9984057211136497E-2</v>
      </c>
      <c r="S8" s="5">
        <f t="shared" si="2"/>
        <v>1.9128233606412026E-2</v>
      </c>
      <c r="T8" s="5">
        <f t="shared" si="3"/>
        <v>9.4404767316249583E-3</v>
      </c>
      <c r="U8" s="5">
        <f t="shared" si="4"/>
        <v>1.6355642731485931E-2</v>
      </c>
      <c r="V8" s="5">
        <f t="shared" si="5"/>
        <v>2.7425367704128956E-2</v>
      </c>
    </row>
    <row r="9" spans="1:31" x14ac:dyDescent="0.25">
      <c r="A9" s="1">
        <v>1999</v>
      </c>
      <c r="B9" s="2">
        <f>'[1]Division - Annual'!$I41</f>
        <v>793971.16666666663</v>
      </c>
      <c r="C9" s="2">
        <f>'[1]Division - Annual'!$R41</f>
        <v>545628.83333333337</v>
      </c>
      <c r="D9" s="2">
        <f>'[1]Division - Annual'!$AA41</f>
        <v>882428.33333333337</v>
      </c>
      <c r="E9" s="2">
        <f>'[1]Division - Annual'!$AJ41</f>
        <v>806000.58333333337</v>
      </c>
      <c r="F9" s="2">
        <f>'[1]Division - Annual'!$AS41</f>
        <v>727980.41666666674</v>
      </c>
      <c r="G9" s="6">
        <f t="shared" si="0"/>
        <v>3756009.333333334</v>
      </c>
      <c r="I9" s="13"/>
      <c r="R9" s="5">
        <f t="shared" si="1"/>
        <v>2.1828762392590351E-2</v>
      </c>
      <c r="S9" s="5">
        <f t="shared" si="2"/>
        <v>2.2576966434098011E-2</v>
      </c>
      <c r="T9" s="5">
        <f t="shared" si="3"/>
        <v>1.2406960227340669E-2</v>
      </c>
      <c r="U9" s="5">
        <f t="shared" si="4"/>
        <v>1.7328653821253592E-2</v>
      </c>
      <c r="V9" s="5">
        <f t="shared" si="5"/>
        <v>3.1145540736243316E-2</v>
      </c>
    </row>
    <row r="10" spans="1:31" x14ac:dyDescent="0.25">
      <c r="A10" s="1">
        <v>2000</v>
      </c>
      <c r="B10" s="2">
        <f>'[1]Division - Annual'!$I42</f>
        <v>813831.91666666651</v>
      </c>
      <c r="C10" s="2">
        <f>'[1]Division - Annual'!$R42</f>
        <v>559949.99999999988</v>
      </c>
      <c r="D10" s="2">
        <f>'[1]Division - Annual'!$AA42</f>
        <v>896735.58333333326</v>
      </c>
      <c r="E10" s="2">
        <f>'[1]Division - Annual'!$AJ42</f>
        <v>822598.41666666674</v>
      </c>
      <c r="F10" s="2">
        <f>'[1]Division - Annual'!$AS42</f>
        <v>755234.41666666663</v>
      </c>
      <c r="G10" s="6">
        <f t="shared" si="0"/>
        <v>3848350.3333333335</v>
      </c>
      <c r="H10" s="4"/>
      <c r="I10" s="13"/>
      <c r="R10" s="5">
        <f t="shared" si="1"/>
        <v>2.5014447418010732E-2</v>
      </c>
      <c r="S10" s="5">
        <f t="shared" si="2"/>
        <v>2.6247085549303328E-2</v>
      </c>
      <c r="T10" s="5">
        <f t="shared" si="3"/>
        <v>1.6213497980005709E-2</v>
      </c>
      <c r="U10" s="5">
        <f t="shared" si="4"/>
        <v>2.0592830422889508E-2</v>
      </c>
      <c r="V10" s="5">
        <f t="shared" si="5"/>
        <v>3.7437820271035038E-2</v>
      </c>
      <c r="X10" s="8">
        <f t="shared" ref="X10:X25" si="6">R10</f>
        <v>2.5014447418010732E-2</v>
      </c>
      <c r="Y10" s="8">
        <f t="shared" ref="Y10:Y25" si="7">S10</f>
        <v>2.6247085549303328E-2</v>
      </c>
      <c r="Z10" s="8">
        <f t="shared" ref="Z10:Z21" si="8">T10</f>
        <v>1.6213497980005709E-2</v>
      </c>
      <c r="AA10" s="8">
        <f t="shared" ref="AA10:AA25" si="9">U10</f>
        <v>2.0592830422889508E-2</v>
      </c>
      <c r="AB10" s="8">
        <f t="shared" ref="AB10:AB25" si="10">V10</f>
        <v>3.7437820271035038E-2</v>
      </c>
    </row>
    <row r="11" spans="1:31" x14ac:dyDescent="0.25">
      <c r="A11" s="1">
        <v>2001</v>
      </c>
      <c r="B11" s="2">
        <f>'[1]Division - Annual'!$I43</f>
        <v>834183.66666666651</v>
      </c>
      <c r="C11" s="2">
        <f>'[1]Division - Annual'!$R43</f>
        <v>575269.41666666674</v>
      </c>
      <c r="D11" s="2">
        <f>'[1]Division - Annual'!$AA43</f>
        <v>908597.41666666674</v>
      </c>
      <c r="E11" s="2">
        <f>'[1]Division - Annual'!$AJ43</f>
        <v>835001</v>
      </c>
      <c r="F11" s="2">
        <f>'[1]Division - Annual'!$AS43</f>
        <v>782229.75</v>
      </c>
      <c r="G11" s="6">
        <f t="shared" si="0"/>
        <v>3935281.25</v>
      </c>
      <c r="H11" s="4"/>
      <c r="I11" s="13"/>
      <c r="R11" s="5">
        <f t="shared" ref="R11:V26" si="11">B11/B10-1</f>
        <v>2.5007313651887353E-2</v>
      </c>
      <c r="S11" s="5">
        <f t="shared" si="11"/>
        <v>2.7358543917612055E-2</v>
      </c>
      <c r="T11" s="5">
        <f t="shared" si="11"/>
        <v>1.3227793737414562E-2</v>
      </c>
      <c r="U11" s="5">
        <f t="shared" si="11"/>
        <v>1.5077324587605023E-2</v>
      </c>
      <c r="V11" s="5">
        <f t="shared" si="11"/>
        <v>3.5744310293062576E-2</v>
      </c>
      <c r="X11" s="8">
        <f t="shared" si="6"/>
        <v>2.5007313651887353E-2</v>
      </c>
      <c r="Y11" s="8">
        <f t="shared" si="7"/>
        <v>2.7358543917612055E-2</v>
      </c>
      <c r="Z11" s="8">
        <f t="shared" si="8"/>
        <v>1.3227793737414562E-2</v>
      </c>
      <c r="AA11" s="8">
        <f t="shared" si="9"/>
        <v>1.5077324587605023E-2</v>
      </c>
      <c r="AB11" s="8">
        <f t="shared" si="10"/>
        <v>3.5744310293062576E-2</v>
      </c>
      <c r="AE11" s="5"/>
    </row>
    <row r="12" spans="1:31" x14ac:dyDescent="0.25">
      <c r="A12" s="1">
        <v>2002</v>
      </c>
      <c r="B12" s="2">
        <f>'[1]Division - Annual'!$I44</f>
        <v>854171.66666666651</v>
      </c>
      <c r="C12" s="2">
        <f>'[1]Division - Annual'!$R44</f>
        <v>591436.58333333337</v>
      </c>
      <c r="D12" s="2">
        <f>'[1]Division - Annual'!$AA44</f>
        <v>920563.16666666674</v>
      </c>
      <c r="E12" s="2">
        <f>'[1]Division - Annual'!$AJ44</f>
        <v>844606.33333333337</v>
      </c>
      <c r="F12" s="2">
        <f>'[1]Division - Annual'!$AS44</f>
        <v>809026.74999999988</v>
      </c>
      <c r="G12" s="6">
        <f t="shared" si="0"/>
        <v>4019804.5000000005</v>
      </c>
      <c r="H12" s="4"/>
      <c r="I12" s="13"/>
      <c r="R12" s="5">
        <f t="shared" si="11"/>
        <v>2.3961150042496548E-2</v>
      </c>
      <c r="S12" s="5">
        <f t="shared" si="11"/>
        <v>2.8103643611623541E-2</v>
      </c>
      <c r="T12" s="5">
        <f t="shared" si="11"/>
        <v>1.316947393918233E-2</v>
      </c>
      <c r="U12" s="5">
        <f t="shared" si="11"/>
        <v>1.1503379437070471E-2</v>
      </c>
      <c r="V12" s="5">
        <f t="shared" si="11"/>
        <v>3.4257198732213778E-2</v>
      </c>
      <c r="X12" s="8">
        <f t="shared" si="6"/>
        <v>2.3961150042496548E-2</v>
      </c>
      <c r="Y12" s="8">
        <f t="shared" si="7"/>
        <v>2.8103643611623541E-2</v>
      </c>
      <c r="Z12" s="8">
        <f t="shared" si="8"/>
        <v>1.316947393918233E-2</v>
      </c>
      <c r="AA12" s="8">
        <f t="shared" si="9"/>
        <v>1.1503379437070471E-2</v>
      </c>
      <c r="AB12" s="8">
        <f t="shared" si="10"/>
        <v>3.4257198732213778E-2</v>
      </c>
      <c r="AE12" s="5"/>
    </row>
    <row r="13" spans="1:31" x14ac:dyDescent="0.25">
      <c r="A13" s="1">
        <v>2003</v>
      </c>
      <c r="B13" s="2">
        <f>'[1]Division - Annual'!$I45</f>
        <v>877508.33333333326</v>
      </c>
      <c r="C13" s="2">
        <f>'[1]Division - Annual'!$R45</f>
        <v>611405.25</v>
      </c>
      <c r="D13" s="2">
        <f>'[1]Division - Annual'!$AA45</f>
        <v>936083.41666666674</v>
      </c>
      <c r="E13" s="2">
        <f>'[1]Division - Annual'!$AJ45</f>
        <v>856107.08333333326</v>
      </c>
      <c r="F13" s="2">
        <f>'[1]Division - Annual'!$AS45</f>
        <v>836116.58333333337</v>
      </c>
      <c r="G13" s="6">
        <f t="shared" si="0"/>
        <v>4117220.6666666665</v>
      </c>
      <c r="H13" s="4"/>
      <c r="I13" s="13"/>
      <c r="R13" s="5">
        <f t="shared" si="11"/>
        <v>2.7320815683030242E-2</v>
      </c>
      <c r="S13" s="5">
        <f t="shared" si="11"/>
        <v>3.3762988677709771E-2</v>
      </c>
      <c r="T13" s="5">
        <f t="shared" si="11"/>
        <v>1.6859516611117842E-2</v>
      </c>
      <c r="U13" s="5">
        <f t="shared" si="11"/>
        <v>1.3616698746042877E-2</v>
      </c>
      <c r="V13" s="5">
        <f t="shared" si="11"/>
        <v>3.3484471722762477E-2</v>
      </c>
      <c r="X13" s="8">
        <f t="shared" si="6"/>
        <v>2.7320815683030242E-2</v>
      </c>
      <c r="Y13" s="8">
        <f t="shared" si="7"/>
        <v>3.3762988677709771E-2</v>
      </c>
      <c r="Z13" s="8">
        <f t="shared" si="8"/>
        <v>1.6859516611117842E-2</v>
      </c>
      <c r="AA13" s="8">
        <f t="shared" si="9"/>
        <v>1.3616698746042877E-2</v>
      </c>
      <c r="AB13" s="8">
        <f t="shared" si="10"/>
        <v>3.3484471722762477E-2</v>
      </c>
      <c r="AE13" s="5"/>
    </row>
    <row r="14" spans="1:31" x14ac:dyDescent="0.25">
      <c r="A14" s="1">
        <v>2004</v>
      </c>
      <c r="B14" s="2">
        <f>'[1]Division - Annual'!$I46</f>
        <v>907948.83333333326</v>
      </c>
      <c r="C14" s="2">
        <f>'[1]Division - Annual'!$R46</f>
        <v>632476.25</v>
      </c>
      <c r="D14" s="2">
        <f>'[1]Division - Annual'!$AA46</f>
        <v>951090.25</v>
      </c>
      <c r="E14" s="2">
        <f>'[1]Division - Annual'!$AJ46</f>
        <v>867969</v>
      </c>
      <c r="F14" s="2">
        <f>'[1]Division - Annual'!$AS46</f>
        <v>865024.83333333337</v>
      </c>
      <c r="G14" s="6">
        <f t="shared" si="0"/>
        <v>4224509.166666666</v>
      </c>
      <c r="H14" s="4"/>
      <c r="I14" s="13"/>
      <c r="R14" s="5">
        <f t="shared" si="11"/>
        <v>3.4689699053190415E-2</v>
      </c>
      <c r="S14" s="5">
        <f t="shared" si="11"/>
        <v>3.4463230402421274E-2</v>
      </c>
      <c r="T14" s="5">
        <f t="shared" si="11"/>
        <v>1.6031512861077735E-2</v>
      </c>
      <c r="U14" s="5">
        <f t="shared" si="11"/>
        <v>1.3855645978866571E-2</v>
      </c>
      <c r="V14" s="5">
        <f t="shared" si="11"/>
        <v>3.4574424878348831E-2</v>
      </c>
      <c r="X14" s="8">
        <f t="shared" si="6"/>
        <v>3.4689699053190415E-2</v>
      </c>
      <c r="Y14" s="8">
        <f t="shared" si="7"/>
        <v>3.4463230402421274E-2</v>
      </c>
      <c r="Z14" s="8">
        <f t="shared" si="8"/>
        <v>1.6031512861077735E-2</v>
      </c>
      <c r="AA14" s="8">
        <f t="shared" si="9"/>
        <v>1.3855645978866571E-2</v>
      </c>
      <c r="AB14" s="8">
        <f t="shared" si="10"/>
        <v>3.4574424878348831E-2</v>
      </c>
      <c r="AE14" s="5"/>
    </row>
    <row r="15" spans="1:31" x14ac:dyDescent="0.25">
      <c r="A15" s="1">
        <v>2005</v>
      </c>
      <c r="B15" s="2">
        <f>'[1]Division - Annual'!$I47</f>
        <v>929259.74999999988</v>
      </c>
      <c r="C15" s="2">
        <f>'[1]Division - Annual'!$R47</f>
        <v>652526.41666666651</v>
      </c>
      <c r="D15" s="2">
        <f>'[1]Division - Annual'!$AA47</f>
        <v>966906.33333333337</v>
      </c>
      <c r="E15" s="2">
        <f>'[1]Division - Annual'!$AJ47</f>
        <v>878353.08333333337</v>
      </c>
      <c r="F15" s="2">
        <f>'[1]Division - Annual'!$AS47</f>
        <v>894849.58333333337</v>
      </c>
      <c r="G15" s="6">
        <f t="shared" si="0"/>
        <v>4321895.166666667</v>
      </c>
      <c r="H15" s="4"/>
      <c r="I15" s="13"/>
      <c r="R15" s="5">
        <f t="shared" si="11"/>
        <v>2.3471495181538238E-2</v>
      </c>
      <c r="S15" s="5">
        <f t="shared" si="11"/>
        <v>3.1701058603649468E-2</v>
      </c>
      <c r="T15" s="5">
        <f t="shared" si="11"/>
        <v>1.6629424319441144E-2</v>
      </c>
      <c r="U15" s="5">
        <f t="shared" si="11"/>
        <v>1.1963656920158883E-2</v>
      </c>
      <c r="V15" s="5">
        <f t="shared" si="11"/>
        <v>3.4478489923892353E-2</v>
      </c>
      <c r="X15" s="8">
        <f t="shared" si="6"/>
        <v>2.3471495181538238E-2</v>
      </c>
      <c r="Y15" s="8">
        <f t="shared" si="7"/>
        <v>3.1701058603649468E-2</v>
      </c>
      <c r="Z15" s="8">
        <f t="shared" si="8"/>
        <v>1.6629424319441144E-2</v>
      </c>
      <c r="AA15" s="8">
        <f t="shared" si="9"/>
        <v>1.1963656920158883E-2</v>
      </c>
      <c r="AB15" s="8">
        <f t="shared" si="10"/>
        <v>3.4478489923892353E-2</v>
      </c>
      <c r="AE15" s="5"/>
    </row>
    <row r="16" spans="1:31" x14ac:dyDescent="0.25">
      <c r="A16" s="1">
        <v>2006</v>
      </c>
      <c r="B16" s="2">
        <f>'[1]Division - Annual'!$I48</f>
        <v>950226.74999999988</v>
      </c>
      <c r="C16" s="2">
        <f>'[1]Division - Annual'!$R48</f>
        <v>675726.66666666663</v>
      </c>
      <c r="D16" s="2">
        <f>'[1]Division - Annual'!$AA48</f>
        <v>979083.91666666663</v>
      </c>
      <c r="E16" s="2">
        <f>'[1]Division - Annual'!$AJ48</f>
        <v>875639.16666666674</v>
      </c>
      <c r="F16" s="2">
        <f>'[1]Division - Annual'!$AS48</f>
        <v>928886</v>
      </c>
      <c r="G16" s="6">
        <f t="shared" si="0"/>
        <v>4409562.5</v>
      </c>
      <c r="H16" s="4"/>
      <c r="I16" s="13"/>
      <c r="R16" s="5">
        <f t="shared" si="11"/>
        <v>2.2563120806642134E-2</v>
      </c>
      <c r="S16" s="5">
        <f t="shared" si="11"/>
        <v>3.5554499262290484E-2</v>
      </c>
      <c r="T16" s="5">
        <f t="shared" si="11"/>
        <v>1.2594377462966877E-2</v>
      </c>
      <c r="U16" s="5">
        <f t="shared" si="11"/>
        <v>-3.0897787212943451E-3</v>
      </c>
      <c r="V16" s="5">
        <f t="shared" si="11"/>
        <v>3.8035908269499652E-2</v>
      </c>
      <c r="X16" s="8">
        <f t="shared" si="6"/>
        <v>2.2563120806642134E-2</v>
      </c>
      <c r="Y16" s="8">
        <f t="shared" si="7"/>
        <v>3.5554499262290484E-2</v>
      </c>
      <c r="Z16" s="8">
        <f t="shared" si="8"/>
        <v>1.2594377462966877E-2</v>
      </c>
      <c r="AA16" s="8">
        <f t="shared" si="9"/>
        <v>-3.0897787212943451E-3</v>
      </c>
      <c r="AB16" s="8">
        <f t="shared" si="10"/>
        <v>3.8035908269499652E-2</v>
      </c>
      <c r="AE16" s="5"/>
    </row>
    <row r="17" spans="1:51" x14ac:dyDescent="0.25">
      <c r="A17" s="1">
        <v>2007</v>
      </c>
      <c r="B17" s="2">
        <f>'[1]Division - Annual'!$I49</f>
        <v>968348.83333333337</v>
      </c>
      <c r="C17" s="2">
        <f>'[1]Division - Annual'!$R49</f>
        <v>692218.91666666674</v>
      </c>
      <c r="D17" s="2">
        <f>'[1]Division - Annual'!$AA49</f>
        <v>998203.58333333337</v>
      </c>
      <c r="E17" s="2">
        <f>'[1]Division - Annual'!$AJ49</f>
        <v>882242.83333333326</v>
      </c>
      <c r="F17" s="2">
        <f>'[1]Division - Annual'!$AS49</f>
        <v>955575.16666666674</v>
      </c>
      <c r="G17" s="6">
        <f t="shared" si="0"/>
        <v>4496589.333333334</v>
      </c>
      <c r="H17" s="4"/>
      <c r="I17" s="13"/>
      <c r="R17" s="5">
        <f t="shared" si="11"/>
        <v>1.9071325168791065E-2</v>
      </c>
      <c r="S17" s="5">
        <f t="shared" si="11"/>
        <v>2.4406688108604246E-2</v>
      </c>
      <c r="T17" s="5">
        <f t="shared" si="11"/>
        <v>1.9528118418858709E-2</v>
      </c>
      <c r="U17" s="5">
        <f t="shared" si="11"/>
        <v>7.5415387045842941E-3</v>
      </c>
      <c r="V17" s="5">
        <f t="shared" si="11"/>
        <v>2.8732445818611563E-2</v>
      </c>
      <c r="X17" s="8">
        <f t="shared" si="6"/>
        <v>1.9071325168791065E-2</v>
      </c>
      <c r="Y17" s="8">
        <f t="shared" si="7"/>
        <v>2.4406688108604246E-2</v>
      </c>
      <c r="Z17" s="8">
        <f t="shared" si="8"/>
        <v>1.9528118418858709E-2</v>
      </c>
      <c r="AA17" s="8">
        <f t="shared" si="9"/>
        <v>7.5415387045842941E-3</v>
      </c>
      <c r="AB17" s="8">
        <f t="shared" si="10"/>
        <v>2.8732445818611563E-2</v>
      </c>
      <c r="AE17" s="5"/>
    </row>
    <row r="18" spans="1:51" x14ac:dyDescent="0.25">
      <c r="A18" s="1">
        <v>2008</v>
      </c>
      <c r="B18" s="2">
        <f>'[1]Division - Annual'!$I50</f>
        <v>969689.75</v>
      </c>
      <c r="C18" s="2">
        <f>'[1]Division - Annual'!$R50</f>
        <v>696612.08333333337</v>
      </c>
      <c r="D18" s="2">
        <f>'[1]Division - Annual'!$AA50</f>
        <v>1008149.1666666666</v>
      </c>
      <c r="E18" s="2">
        <f>'[1]Division - Annual'!$AJ50</f>
        <v>879443.74999999988</v>
      </c>
      <c r="F18" s="2">
        <f>'[1]Division - Annual'!$AS50</f>
        <v>955835.41666666674</v>
      </c>
      <c r="G18" s="6">
        <f t="shared" si="0"/>
        <v>4509730.166666667</v>
      </c>
      <c r="H18" s="4"/>
      <c r="I18" s="13"/>
      <c r="R18" s="5">
        <f t="shared" si="11"/>
        <v>1.3847454765354428E-3</v>
      </c>
      <c r="S18" s="5">
        <f t="shared" si="11"/>
        <v>6.3464990061548043E-3</v>
      </c>
      <c r="T18" s="5">
        <f t="shared" si="11"/>
        <v>9.9634818982734519E-3</v>
      </c>
      <c r="U18" s="5">
        <f t="shared" si="11"/>
        <v>-3.1726903609494705E-3</v>
      </c>
      <c r="V18" s="5">
        <f t="shared" si="11"/>
        <v>2.7234906167339368E-4</v>
      </c>
      <c r="X18" s="8">
        <f t="shared" si="6"/>
        <v>1.3847454765354428E-3</v>
      </c>
      <c r="Y18" s="8">
        <f t="shared" si="7"/>
        <v>6.3464990061548043E-3</v>
      </c>
      <c r="Z18" s="8">
        <f t="shared" si="8"/>
        <v>9.9634818982734519E-3</v>
      </c>
      <c r="AA18" s="8">
        <f t="shared" si="9"/>
        <v>-3.1726903609494705E-3</v>
      </c>
      <c r="AB18" s="8">
        <f t="shared" si="10"/>
        <v>2.7234906167339368E-4</v>
      </c>
      <c r="AE18" s="5"/>
    </row>
    <row r="19" spans="1:51" x14ac:dyDescent="0.25">
      <c r="A19" s="1">
        <v>2009</v>
      </c>
      <c r="B19" s="2">
        <f>'[1]Division - Annual'!$I51</f>
        <v>966621.91666666663</v>
      </c>
      <c r="C19" s="2">
        <f>'[1]Division - Annual'!$R51</f>
        <v>696323.08333333337</v>
      </c>
      <c r="D19" s="2">
        <f>'[1]Division - Annual'!$AA51</f>
        <v>1008931.0833333334</v>
      </c>
      <c r="E19" s="2">
        <f>'[1]Division - Annual'!$AJ51</f>
        <v>873263.83333333326</v>
      </c>
      <c r="F19" s="2">
        <f>'[1]Division - Annual'!$AS51</f>
        <v>953926.83333333337</v>
      </c>
      <c r="G19" s="6">
        <f t="shared" si="0"/>
        <v>4499066.75</v>
      </c>
      <c r="H19" s="4"/>
      <c r="I19" s="13"/>
      <c r="R19" s="5">
        <f t="shared" si="11"/>
        <v>-3.1637266799338093E-3</v>
      </c>
      <c r="S19" s="5">
        <f t="shared" si="11"/>
        <v>-4.1486504026333471E-4</v>
      </c>
      <c r="T19" s="5">
        <f t="shared" si="11"/>
        <v>7.7559620393485851E-4</v>
      </c>
      <c r="U19" s="5">
        <f t="shared" si="11"/>
        <v>-7.0270744054597989E-3</v>
      </c>
      <c r="V19" s="5">
        <f t="shared" si="11"/>
        <v>-1.9967698413909662E-3</v>
      </c>
      <c r="X19" s="8">
        <f t="shared" si="6"/>
        <v>-3.1637266799338093E-3</v>
      </c>
      <c r="Y19" s="8">
        <f t="shared" si="7"/>
        <v>-4.1486504026333471E-4</v>
      </c>
      <c r="Z19" s="8">
        <f t="shared" si="8"/>
        <v>7.7559620393485851E-4</v>
      </c>
      <c r="AA19" s="8">
        <f t="shared" si="9"/>
        <v>-7.0270744054597989E-3</v>
      </c>
      <c r="AB19" s="8">
        <f t="shared" si="10"/>
        <v>-1.9967698413909662E-3</v>
      </c>
      <c r="AE19" s="5"/>
    </row>
    <row r="20" spans="1:51" x14ac:dyDescent="0.25">
      <c r="A20" s="1">
        <v>2010</v>
      </c>
      <c r="B20" s="2">
        <f>'[1]Division - Annual'!$I52</f>
        <v>969232.00000000012</v>
      </c>
      <c r="C20" s="2">
        <f>'[1]Division - Annual'!$R52</f>
        <v>698536.16666666663</v>
      </c>
      <c r="D20" s="2">
        <f>'[1]Division - Annual'!$AA52</f>
        <v>1016186.8333333334</v>
      </c>
      <c r="E20" s="2">
        <f>'[1]Division - Annual'!$AJ52</f>
        <v>876328.08333333326</v>
      </c>
      <c r="F20" s="2">
        <f>'[1]Division - Annual'!$AS52</f>
        <v>960044.58333333337</v>
      </c>
      <c r="G20" s="6">
        <f t="shared" si="0"/>
        <v>4520327.666666666</v>
      </c>
      <c r="H20" s="4"/>
      <c r="I20" s="13"/>
      <c r="R20" s="5">
        <f t="shared" si="11"/>
        <v>2.7002112080534157E-3</v>
      </c>
      <c r="S20" s="5">
        <f t="shared" si="11"/>
        <v>3.1782420923618382E-3</v>
      </c>
      <c r="T20" s="5">
        <f t="shared" si="11"/>
        <v>7.1915219184528478E-3</v>
      </c>
      <c r="U20" s="5">
        <f t="shared" si="11"/>
        <v>3.5089624498743088E-3</v>
      </c>
      <c r="V20" s="5">
        <f t="shared" si="11"/>
        <v>6.4132277091133449E-3</v>
      </c>
      <c r="X20" s="8">
        <f t="shared" si="6"/>
        <v>2.7002112080534157E-3</v>
      </c>
      <c r="Y20" s="8">
        <f t="shared" si="7"/>
        <v>3.1782420923618382E-3</v>
      </c>
      <c r="Z20" s="8">
        <f t="shared" si="8"/>
        <v>7.1915219184528478E-3</v>
      </c>
      <c r="AA20" s="8">
        <f t="shared" si="9"/>
        <v>3.5089624498743088E-3</v>
      </c>
      <c r="AB20" s="8">
        <f t="shared" si="10"/>
        <v>6.4132277091133449E-3</v>
      </c>
      <c r="AE20" s="5"/>
    </row>
    <row r="21" spans="1:51" x14ac:dyDescent="0.25">
      <c r="A21" s="1">
        <v>2011</v>
      </c>
      <c r="B21" s="2">
        <f>'[1]Division - Annual'!$I53</f>
        <v>973019.58333333326</v>
      </c>
      <c r="C21" s="2">
        <f>'[1]Division - Annual'!$R53</f>
        <v>701512</v>
      </c>
      <c r="D21" s="2">
        <f>'[1]Division - Annual'!$AA53</f>
        <v>1023951.4166666666</v>
      </c>
      <c r="E21" s="2">
        <f>'[1]Division - Annual'!$AJ53</f>
        <v>879782.5</v>
      </c>
      <c r="F21" s="2">
        <f>'[1]Division - Annual'!$AS53</f>
        <v>968785.33333333326</v>
      </c>
      <c r="G21" s="6">
        <f t="shared" si="0"/>
        <v>4547050.833333333</v>
      </c>
      <c r="H21" s="4"/>
      <c r="I21" s="13"/>
      <c r="R21" s="5">
        <f t="shared" si="11"/>
        <v>3.907819111763855E-3</v>
      </c>
      <c r="S21" s="5">
        <f t="shared" si="11"/>
        <v>4.2600991549710532E-3</v>
      </c>
      <c r="T21" s="5">
        <f t="shared" si="11"/>
        <v>7.640901336876782E-3</v>
      </c>
      <c r="U21" s="5">
        <f t="shared" si="11"/>
        <v>3.941921675643556E-3</v>
      </c>
      <c r="V21" s="5">
        <f t="shared" si="11"/>
        <v>9.1045250936696576E-3</v>
      </c>
      <c r="X21" s="8">
        <f t="shared" si="6"/>
        <v>3.907819111763855E-3</v>
      </c>
      <c r="Y21" s="8">
        <f t="shared" si="7"/>
        <v>4.2600991549710532E-3</v>
      </c>
      <c r="Z21" s="8">
        <f t="shared" si="8"/>
        <v>7.640901336876782E-3</v>
      </c>
      <c r="AA21" s="8">
        <f t="shared" si="9"/>
        <v>3.941921675643556E-3</v>
      </c>
      <c r="AB21" s="8">
        <f t="shared" si="10"/>
        <v>9.1045250936696576E-3</v>
      </c>
      <c r="AE21" s="5"/>
    </row>
    <row r="22" spans="1:51" x14ac:dyDescent="0.25">
      <c r="A22" s="1">
        <v>2012</v>
      </c>
      <c r="B22" s="2">
        <f>'[1]Division - Annual'!$I54</f>
        <v>976252.83333333349</v>
      </c>
      <c r="C22" s="2">
        <f>'[1]Division - Annual'!$R54</f>
        <v>705654.41666666663</v>
      </c>
      <c r="D22" s="2">
        <f>'[1]Division - Annual'!$AA54</f>
        <v>1033355.25</v>
      </c>
      <c r="E22" s="2">
        <f>'[1]Division - Annual'!$AJ54</f>
        <v>885148.83333333337</v>
      </c>
      <c r="F22" s="2">
        <f>'[1]Division - Annual'!$AS54</f>
        <v>976037.33333333337</v>
      </c>
      <c r="G22" s="6">
        <f t="shared" si="0"/>
        <v>4576448.666666667</v>
      </c>
      <c r="H22" s="4"/>
      <c r="R22" s="5">
        <f t="shared" si="11"/>
        <v>3.3229033160091515E-3</v>
      </c>
      <c r="S22" s="5">
        <f t="shared" si="11"/>
        <v>5.9049833312425637E-3</v>
      </c>
      <c r="T22" s="5">
        <f t="shared" si="11"/>
        <v>9.1838667150305753E-3</v>
      </c>
      <c r="U22" s="5">
        <f t="shared" si="11"/>
        <v>6.0996136355671027E-3</v>
      </c>
      <c r="V22" s="5">
        <f t="shared" si="11"/>
        <v>7.4856624584187514E-3</v>
      </c>
      <c r="X22" s="8">
        <f t="shared" si="6"/>
        <v>3.3229033160091515E-3</v>
      </c>
      <c r="Y22" s="8">
        <f t="shared" si="7"/>
        <v>5.9049833312425637E-3</v>
      </c>
      <c r="Z22" s="8">
        <f t="shared" ref="Z22:Z27" si="12">T22</f>
        <v>9.1838667150305753E-3</v>
      </c>
      <c r="AA22" s="8">
        <f t="shared" si="9"/>
        <v>6.0996136355671027E-3</v>
      </c>
      <c r="AB22" s="8">
        <f t="shared" si="10"/>
        <v>7.4856624584187514E-3</v>
      </c>
      <c r="AE22" s="5"/>
    </row>
    <row r="23" spans="1:51" x14ac:dyDescent="0.25">
      <c r="A23" s="1">
        <v>2013</v>
      </c>
      <c r="B23" s="2">
        <f>'[1]Division - Annual'!$I55</f>
        <v>987135.33333333326</v>
      </c>
      <c r="C23" s="2">
        <f>'[1]Division - Annual'!$R55</f>
        <v>711265.58333333337</v>
      </c>
      <c r="D23" s="2">
        <f>'[1]Division - Annual'!$AA55</f>
        <v>1046250.8333333333</v>
      </c>
      <c r="E23" s="2">
        <f>'[1]Division - Annual'!$AJ55</f>
        <v>896148</v>
      </c>
      <c r="F23" s="2">
        <f>'[1]Division - Annual'!$AS55</f>
        <v>986134.58333333326</v>
      </c>
      <c r="G23" s="6">
        <f t="shared" si="0"/>
        <v>4626934.333333333</v>
      </c>
      <c r="H23" s="4"/>
      <c r="R23" s="5">
        <f t="shared" si="11"/>
        <v>1.1147214766939362E-2</v>
      </c>
      <c r="S23" s="5">
        <f t="shared" si="11"/>
        <v>7.9517204656245344E-3</v>
      </c>
      <c r="T23" s="5">
        <f t="shared" si="11"/>
        <v>1.2479332091585471E-2</v>
      </c>
      <c r="U23" s="5">
        <f t="shared" si="11"/>
        <v>1.2426347132205473E-2</v>
      </c>
      <c r="V23" s="5">
        <f t="shared" si="11"/>
        <v>1.0345147316769276E-2</v>
      </c>
      <c r="X23" s="8">
        <f t="shared" si="6"/>
        <v>1.1147214766939362E-2</v>
      </c>
      <c r="Y23" s="8">
        <f t="shared" si="7"/>
        <v>7.9517204656245344E-3</v>
      </c>
      <c r="Z23" s="8">
        <f t="shared" si="12"/>
        <v>1.2479332091585471E-2</v>
      </c>
      <c r="AA23" s="8">
        <f t="shared" si="9"/>
        <v>1.2426347132205473E-2</v>
      </c>
      <c r="AB23" s="8">
        <f t="shared" si="10"/>
        <v>1.0345147316769276E-2</v>
      </c>
      <c r="AE23" s="5"/>
    </row>
    <row r="24" spans="1:51" x14ac:dyDescent="0.25">
      <c r="A24" s="1">
        <v>2014</v>
      </c>
      <c r="B24" s="2">
        <f>'[1]Division - Annual'!$I56</f>
        <v>1003875.3333333334</v>
      </c>
      <c r="C24" s="2">
        <f>'[1]Division - Annual'!$R56</f>
        <v>724660.33333333326</v>
      </c>
      <c r="D24" s="2">
        <f>'[1]Division - Annual'!$AA56</f>
        <v>1065915.3333333335</v>
      </c>
      <c r="E24" s="2">
        <f>'[1]Division - Annual'!$AJ56</f>
        <v>909311.58333333337</v>
      </c>
      <c r="F24" s="2">
        <f>'[1]Division - Annual'!$AS56</f>
        <v>1005066.75</v>
      </c>
      <c r="G24" s="6">
        <f t="shared" si="0"/>
        <v>4708829.333333334</v>
      </c>
      <c r="H24" s="4"/>
      <c r="R24" s="5">
        <f t="shared" si="11"/>
        <v>1.695816108969872E-2</v>
      </c>
      <c r="S24" s="5">
        <f t="shared" si="11"/>
        <v>1.8832276316851582E-2</v>
      </c>
      <c r="T24" s="5">
        <f t="shared" si="11"/>
        <v>1.8795206057183877E-2</v>
      </c>
      <c r="U24" s="5">
        <f t="shared" si="11"/>
        <v>1.4689072935869296E-2</v>
      </c>
      <c r="V24" s="5">
        <f t="shared" si="11"/>
        <v>1.9198359926362318E-2</v>
      </c>
      <c r="X24" s="8">
        <f t="shared" si="6"/>
        <v>1.695816108969872E-2</v>
      </c>
      <c r="Y24" s="8">
        <f t="shared" si="7"/>
        <v>1.8832276316851582E-2</v>
      </c>
      <c r="Z24" s="8">
        <f t="shared" si="12"/>
        <v>1.8795206057183877E-2</v>
      </c>
      <c r="AA24" s="8">
        <f t="shared" si="9"/>
        <v>1.4689072935869296E-2</v>
      </c>
      <c r="AB24" s="8">
        <f t="shared" si="10"/>
        <v>1.9198359926362318E-2</v>
      </c>
      <c r="AE24" s="5"/>
    </row>
    <row r="25" spans="1:51" x14ac:dyDescent="0.25">
      <c r="A25" s="1">
        <v>2015</v>
      </c>
      <c r="B25" s="2">
        <f>'[1]Division - Annual'!$I57</f>
        <v>1016645.4166666666</v>
      </c>
      <c r="C25" s="2">
        <f>'[1]Division - Annual'!$R57</f>
        <v>735776.33333333337</v>
      </c>
      <c r="D25" s="2">
        <f>'[1]Division - Annual'!$AA57</f>
        <v>1081088.1666666665</v>
      </c>
      <c r="E25" s="2">
        <f>'[1]Division - Annual'!$AJ57</f>
        <v>918802.25</v>
      </c>
      <c r="F25" s="2">
        <f>'[1]Division - Annual'!$AS57</f>
        <v>1023069.4166666666</v>
      </c>
      <c r="G25" s="6">
        <f t="shared" si="0"/>
        <v>4775381.583333333</v>
      </c>
      <c r="H25" s="4"/>
      <c r="R25" s="5">
        <f t="shared" si="11"/>
        <v>1.2720786047138555E-2</v>
      </c>
      <c r="S25" s="5">
        <f t="shared" si="11"/>
        <v>1.5339600484089111E-2</v>
      </c>
      <c r="T25" s="5">
        <f t="shared" si="11"/>
        <v>1.4234557716591434E-2</v>
      </c>
      <c r="U25" s="5">
        <f t="shared" si="11"/>
        <v>1.0437199790060969E-2</v>
      </c>
      <c r="V25" s="5">
        <f t="shared" si="11"/>
        <v>1.7911911489129073E-2</v>
      </c>
      <c r="X25" s="8">
        <f t="shared" si="6"/>
        <v>1.2720786047138555E-2</v>
      </c>
      <c r="Y25" s="8">
        <f t="shared" si="7"/>
        <v>1.5339600484089111E-2</v>
      </c>
      <c r="Z25" s="8">
        <f t="shared" si="12"/>
        <v>1.4234557716591434E-2</v>
      </c>
      <c r="AA25" s="8">
        <f t="shared" si="9"/>
        <v>1.0437199790060969E-2</v>
      </c>
      <c r="AB25" s="8">
        <f t="shared" si="10"/>
        <v>1.7911911489129073E-2</v>
      </c>
      <c r="AE25" s="5"/>
    </row>
    <row r="26" spans="1:51" x14ac:dyDescent="0.25">
      <c r="A26" s="1">
        <v>2016</v>
      </c>
      <c r="B26" s="2">
        <f>'[1]Division - Annual'!$I58</f>
        <v>1027073.6666666666</v>
      </c>
      <c r="C26" s="2">
        <f>'[1]Division - Annual'!$R58</f>
        <v>746406.33333333326</v>
      </c>
      <c r="D26" s="2">
        <f>'[1]Division - Annual'!$AA58</f>
        <v>1097573.0833333333</v>
      </c>
      <c r="E26" s="2">
        <f>'[1]Division - Annual'!$AJ58</f>
        <v>927282.08333333337</v>
      </c>
      <c r="F26" s="2">
        <f>'[1]Division - Annual'!$AS58</f>
        <v>1041943.6666666666</v>
      </c>
      <c r="G26" s="6">
        <f>SUM(B26:F26)</f>
        <v>4840278.833333333</v>
      </c>
      <c r="H26" s="6"/>
      <c r="I26" s="5"/>
      <c r="K26" s="6"/>
      <c r="L26" s="6"/>
      <c r="M26" s="6"/>
      <c r="N26" s="6"/>
      <c r="O26" s="6"/>
      <c r="P26" s="6"/>
      <c r="R26" s="5">
        <f>B26/B25-1</f>
        <v>1.0257509480730898E-2</v>
      </c>
      <c r="S26" s="5">
        <f t="shared" si="11"/>
        <v>1.4447325251468968E-2</v>
      </c>
      <c r="T26" s="5">
        <f t="shared" si="11"/>
        <v>1.5248447975797275E-2</v>
      </c>
      <c r="U26" s="5">
        <f t="shared" si="11"/>
        <v>9.2292256939219275E-3</v>
      </c>
      <c r="V26" s="5">
        <f t="shared" si="11"/>
        <v>1.8448650397052679E-2</v>
      </c>
      <c r="X26" s="8">
        <f>R26</f>
        <v>1.0257509480730898E-2</v>
      </c>
      <c r="Y26" s="8">
        <f t="shared" ref="Y26:AB26" si="13">S26</f>
        <v>1.4447325251468968E-2</v>
      </c>
      <c r="Z26" s="8">
        <f t="shared" si="12"/>
        <v>1.5248447975797275E-2</v>
      </c>
      <c r="AA26" s="8">
        <f t="shared" si="13"/>
        <v>9.2292256939219275E-3</v>
      </c>
      <c r="AB26" s="8">
        <f t="shared" si="13"/>
        <v>1.8448650397052679E-2</v>
      </c>
      <c r="AE26" s="5"/>
    </row>
    <row r="27" spans="1:51" x14ac:dyDescent="0.25">
      <c r="A27" s="10">
        <v>2017</v>
      </c>
      <c r="B27" s="11">
        <f>'[1]Division - Annual'!$I59</f>
        <v>1037430.9166666666</v>
      </c>
      <c r="C27" s="11">
        <f>'[1]Division - Annual'!$R59</f>
        <v>756457.16666666663</v>
      </c>
      <c r="D27" s="11">
        <f>'[1]Division - Annual'!$AA59</f>
        <v>1112935.75</v>
      </c>
      <c r="E27" s="11">
        <f>'[1]Division - Annual'!$AJ59</f>
        <v>935342.08333333337</v>
      </c>
      <c r="F27" s="11">
        <f>'[1]Division - Annual'!$AS59</f>
        <v>1059720.0833333333</v>
      </c>
      <c r="G27" s="17">
        <f t="shared" ref="G27:G35" si="14">SUM(B27:F27)</f>
        <v>4901886</v>
      </c>
      <c r="H27" s="17"/>
      <c r="I27" s="12"/>
      <c r="J27" s="10"/>
      <c r="K27" s="17"/>
      <c r="L27" s="17"/>
      <c r="M27" s="17"/>
      <c r="N27" s="17"/>
      <c r="O27" s="17"/>
      <c r="P27" s="17"/>
      <c r="Q27" s="10"/>
      <c r="R27" s="12">
        <f>B27/B26-1</f>
        <v>1.0084232841461205E-2</v>
      </c>
      <c r="S27" s="12">
        <f t="shared" ref="R27:V35" si="15">C27/C26-1</f>
        <v>1.3465632437023922E-2</v>
      </c>
      <c r="T27" s="12">
        <f t="shared" si="15"/>
        <v>1.3996941889291126E-2</v>
      </c>
      <c r="U27" s="12">
        <f t="shared" si="15"/>
        <v>8.6920691609035927E-3</v>
      </c>
      <c r="V27" s="12">
        <f>F27/F26-1</f>
        <v>1.7060823185898411E-2</v>
      </c>
      <c r="W27" s="10"/>
      <c r="X27" s="18">
        <f>R27</f>
        <v>1.0084232841461205E-2</v>
      </c>
      <c r="Y27" s="18">
        <f t="shared" ref="Y27" si="16">S27</f>
        <v>1.3465632437023922E-2</v>
      </c>
      <c r="Z27" s="18">
        <f t="shared" si="12"/>
        <v>1.3996941889291126E-2</v>
      </c>
      <c r="AA27" s="18">
        <f t="shared" ref="AA27" si="17">U27</f>
        <v>8.6920691609035927E-3</v>
      </c>
      <c r="AB27" s="18">
        <f t="shared" ref="AB27" si="18">V27</f>
        <v>1.7060823185898411E-2</v>
      </c>
      <c r="AC27" s="10"/>
      <c r="AD27" s="10"/>
      <c r="AE27" s="12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1:51" x14ac:dyDescent="0.25">
      <c r="A28" s="1">
        <v>2018</v>
      </c>
      <c r="B28" s="11">
        <f>'[1]Division - Annual'!$I60</f>
        <v>1048771.0000000002</v>
      </c>
      <c r="C28" s="11">
        <f>'[1]Division - Annual'!$R60</f>
        <v>767468.16666666663</v>
      </c>
      <c r="D28" s="11">
        <f>'[1]Division - Annual'!$AA60</f>
        <v>1126048</v>
      </c>
      <c r="E28" s="11">
        <f>'[1]Division - Annual'!$AJ60</f>
        <v>942340.16666666674</v>
      </c>
      <c r="F28" s="11">
        <f>'[1]Division - Annual'!$AS60</f>
        <v>1076702.3333333335</v>
      </c>
      <c r="G28" s="17">
        <f t="shared" ref="G28" si="19">SUM(B28:F28)</f>
        <v>4961329.6666666679</v>
      </c>
      <c r="H28" s="6"/>
      <c r="I28" s="5"/>
      <c r="K28" s="6"/>
      <c r="L28" s="6"/>
      <c r="M28" s="6"/>
      <c r="N28" s="6"/>
      <c r="O28" s="6"/>
      <c r="P28" s="6"/>
      <c r="R28" s="5">
        <f t="shared" si="15"/>
        <v>1.093092865380374E-2</v>
      </c>
      <c r="S28" s="5">
        <f t="shared" si="15"/>
        <v>1.4556012534748142E-2</v>
      </c>
      <c r="T28" s="5">
        <f t="shared" si="15"/>
        <v>1.1781677423876369E-2</v>
      </c>
      <c r="U28" s="5">
        <f>E28/E27-1</f>
        <v>7.4818437639347923E-3</v>
      </c>
      <c r="V28" s="5">
        <f t="shared" si="15"/>
        <v>1.6025222383804216E-2</v>
      </c>
      <c r="X28" s="18">
        <f t="shared" ref="X28" si="20">R28</f>
        <v>1.093092865380374E-2</v>
      </c>
      <c r="Y28" s="18">
        <f t="shared" ref="Y28:Y29" si="21">S28</f>
        <v>1.4556012534748142E-2</v>
      </c>
      <c r="Z28" s="18">
        <f t="shared" ref="Z28:Z29" si="22">T28</f>
        <v>1.1781677423876369E-2</v>
      </c>
      <c r="AA28" s="18">
        <f t="shared" ref="AA28:AA29" si="23">U28</f>
        <v>7.4818437639347923E-3</v>
      </c>
      <c r="AB28" s="18">
        <f t="shared" ref="AB28:AB29" si="24">V28</f>
        <v>1.6025222383804216E-2</v>
      </c>
      <c r="AE28" s="5"/>
    </row>
    <row r="29" spans="1:51" x14ac:dyDescent="0.25">
      <c r="A29" s="10">
        <v>2019</v>
      </c>
      <c r="B29" s="11">
        <f>'[1]Division - Annual'!$I61</f>
        <v>1094126.1666666667</v>
      </c>
      <c r="C29" s="11">
        <f>'[1]Division - Annual'!$R61</f>
        <v>781140.66666666663</v>
      </c>
      <c r="D29" s="11">
        <f>'[1]Division - Annual'!$AA61</f>
        <v>1140906.5833333335</v>
      </c>
      <c r="E29" s="11">
        <f>'[1]Division - Annual'!$AJ61</f>
        <v>948768.66666666663</v>
      </c>
      <c r="F29" s="11">
        <f>'[1]Division - Annual'!$AS61</f>
        <v>1096583.1666666667</v>
      </c>
      <c r="G29" s="17">
        <f t="shared" ref="G29" si="25">SUM(B29:F29)</f>
        <v>5061525.25</v>
      </c>
      <c r="H29" s="11"/>
      <c r="I29" s="5"/>
      <c r="K29" s="6"/>
      <c r="L29" s="6"/>
      <c r="M29" s="6"/>
      <c r="N29" s="6"/>
      <c r="O29" s="6"/>
      <c r="P29" s="6"/>
      <c r="R29" s="5">
        <f t="shared" si="15"/>
        <v>4.3246015256587444E-2</v>
      </c>
      <c r="S29" s="5">
        <f t="shared" si="15"/>
        <v>1.7815071157131657E-2</v>
      </c>
      <c r="T29" s="5">
        <f t="shared" si="15"/>
        <v>1.3195337439730448E-2</v>
      </c>
      <c r="U29" s="5">
        <f t="shared" si="15"/>
        <v>6.8218465341867152E-3</v>
      </c>
      <c r="V29" s="5">
        <f t="shared" si="15"/>
        <v>1.8464558604405212E-2</v>
      </c>
      <c r="X29" s="18">
        <f>R29</f>
        <v>4.3246015256587444E-2</v>
      </c>
      <c r="Y29" s="18">
        <f t="shared" si="21"/>
        <v>1.7815071157131657E-2</v>
      </c>
      <c r="Z29" s="18">
        <f t="shared" si="22"/>
        <v>1.3195337439730448E-2</v>
      </c>
      <c r="AA29" s="18">
        <f t="shared" si="23"/>
        <v>6.8218465341867152E-3</v>
      </c>
      <c r="AB29" s="18">
        <f t="shared" si="24"/>
        <v>1.8464558604405212E-2</v>
      </c>
      <c r="AE29" s="5"/>
    </row>
    <row r="30" spans="1:51" x14ac:dyDescent="0.25">
      <c r="A30" s="21">
        <v>2020</v>
      </c>
      <c r="B30" s="22">
        <f>'[1]Division - Annual'!$I62</f>
        <v>1106917.5833333333</v>
      </c>
      <c r="C30" s="22">
        <f>'[1]Division - Annual'!$R62</f>
        <v>798392.41666666663</v>
      </c>
      <c r="D30" s="22">
        <f>'[1]Division - Annual'!$AA62</f>
        <v>1156313.1666666667</v>
      </c>
      <c r="E30" s="22">
        <f>'[1]Division - Annual'!$AJ62</f>
        <v>956518.16666666674</v>
      </c>
      <c r="F30" s="22">
        <f>'[1]Division - Annual'!$AS62</f>
        <v>1118854.0000000002</v>
      </c>
      <c r="G30" s="23">
        <f t="shared" ref="G30" si="26">SUM(B30:F30)</f>
        <v>5136995.333333334</v>
      </c>
      <c r="H30" s="22">
        <f>'[1]System - Annual'!I60</f>
        <v>5136995.333333334</v>
      </c>
      <c r="I30" s="5">
        <f>H30/G30-1</f>
        <v>0</v>
      </c>
      <c r="K30" s="6">
        <f>AVERAGEIF(Monthly!$A:$A,Annual!$A30,Monthly!I:I)</f>
        <v>1106917.5833333333</v>
      </c>
      <c r="L30" s="6">
        <f>AVERAGEIF(Monthly!$A:$A,Annual!$A30,Monthly!J:J)</f>
        <v>798392.41666666663</v>
      </c>
      <c r="M30" s="6">
        <f>AVERAGEIF(Monthly!$A:$A,Annual!$A30,Monthly!K:K)</f>
        <v>1156313.1666666667</v>
      </c>
      <c r="N30" s="6">
        <f>AVERAGEIF(Monthly!$A:$A,Annual!$A30,Monthly!L:L)</f>
        <v>956518.16666666663</v>
      </c>
      <c r="O30" s="6">
        <f>AVERAGEIF(Monthly!$A:$A,Annual!$A30,Monthly!M:M)</f>
        <v>1118854</v>
      </c>
      <c r="P30" s="6">
        <f t="shared" ref="P30:P40" si="27">SUM(K30:O30)</f>
        <v>5136995.333333334</v>
      </c>
      <c r="R30" s="5">
        <f t="shared" si="15"/>
        <v>1.1690988714433637E-2</v>
      </c>
      <c r="S30" s="5">
        <f t="shared" si="15"/>
        <v>2.2085330768423228E-2</v>
      </c>
      <c r="T30" s="5">
        <f t="shared" si="15"/>
        <v>1.35038079001355E-2</v>
      </c>
      <c r="U30" s="5">
        <f t="shared" si="15"/>
        <v>8.1679552374200881E-3</v>
      </c>
      <c r="V30" s="5">
        <f t="shared" si="15"/>
        <v>2.0309297106056334E-2</v>
      </c>
      <c r="X30" s="18">
        <f>R30</f>
        <v>1.1690988714433637E-2</v>
      </c>
      <c r="Y30" s="18">
        <f t="shared" ref="Y30" si="28">S30</f>
        <v>2.2085330768423228E-2</v>
      </c>
      <c r="Z30" s="18">
        <f t="shared" ref="Z30" si="29">T30</f>
        <v>1.35038079001355E-2</v>
      </c>
      <c r="AA30" s="18">
        <f t="shared" ref="AA30" si="30">U30</f>
        <v>8.1679552374200881E-3</v>
      </c>
      <c r="AB30" s="18">
        <f t="shared" ref="AB30" si="31">V30</f>
        <v>2.0309297106056334E-2</v>
      </c>
      <c r="AE30" s="5"/>
    </row>
    <row r="31" spans="1:51" x14ac:dyDescent="0.25">
      <c r="A31" s="1">
        <v>2021</v>
      </c>
      <c r="B31" s="6">
        <f>AVERAGEIF(Monthly!$A:$A,Annual!$A31,Monthly!C:C)</f>
        <v>1115850.831785704</v>
      </c>
      <c r="C31" s="6">
        <f>AVERAGEIF(Monthly!$A:$A,Annual!$A31,Monthly!D:D)</f>
        <v>812319.739151121</v>
      </c>
      <c r="D31" s="6">
        <f>AVERAGEIF(Monthly!$A:$A,Annual!$A31,Monthly!E:E)</f>
        <v>1167484.0222110858</v>
      </c>
      <c r="E31" s="6">
        <f>AVERAGEIF(Monthly!$A:$A,Annual!$A31,Monthly!F:F)</f>
        <v>961554.25733962609</v>
      </c>
      <c r="F31" s="6">
        <f>AVERAGEIF(Monthly!$A:$A,Annual!$A31,Monthly!G:G)</f>
        <v>1139207.7990942884</v>
      </c>
      <c r="G31" s="6">
        <f t="shared" si="14"/>
        <v>5196416.6495818254</v>
      </c>
      <c r="H31" s="6">
        <f>'[8]Winter Peak'!F8</f>
        <v>5188942.5</v>
      </c>
      <c r="I31" s="5">
        <f>H31/G31-1</f>
        <v>-1.4383276180186533E-3</v>
      </c>
      <c r="K31" s="6">
        <f>AVERAGEIF(Monthly!$A:$A,Annual!$A31,Monthly!I:I)</f>
        <v>1114379.2861134338</v>
      </c>
      <c r="L31" s="6">
        <f>AVERAGEIF(Monthly!$A:$A,Annual!$A31,Monthly!J:J)</f>
        <v>811248.12168502563</v>
      </c>
      <c r="M31" s="6">
        <f>AVERAGEIF(Monthly!$A:$A,Annual!$A31,Monthly!K:K)</f>
        <v>1165943.9931720449</v>
      </c>
      <c r="N31" s="6">
        <f>AVERAGEIF(Monthly!$A:$A,Annual!$A31,Monthly!L:L)</f>
        <v>960286.18323272874</v>
      </c>
      <c r="O31" s="6">
        <f>AVERAGEIF(Monthly!$A:$A,Annual!$A31,Monthly!M:M)</f>
        <v>1137704.7682377596</v>
      </c>
      <c r="P31" s="6">
        <f t="shared" si="27"/>
        <v>5189562.3524409924</v>
      </c>
      <c r="R31" s="5">
        <f>B31/B30-1</f>
        <v>8.0703826435473136E-3</v>
      </c>
      <c r="S31" s="5">
        <f t="shared" si="15"/>
        <v>1.744420687586401E-2</v>
      </c>
      <c r="T31" s="5">
        <f t="shared" si="15"/>
        <v>9.6607526978367275E-3</v>
      </c>
      <c r="U31" s="5">
        <f t="shared" si="15"/>
        <v>5.2650235494318132E-3</v>
      </c>
      <c r="V31" s="5">
        <f t="shared" si="15"/>
        <v>1.8191648860609311E-2</v>
      </c>
      <c r="X31" s="5">
        <f t="shared" ref="X31:AB35" si="32">K31/K30-1</f>
        <v>6.7409741180826099E-3</v>
      </c>
      <c r="Y31" s="5">
        <f t="shared" si="32"/>
        <v>1.610198788213979E-2</v>
      </c>
      <c r="Z31" s="5">
        <f t="shared" si="32"/>
        <v>8.3289084505897559E-3</v>
      </c>
      <c r="AA31" s="5">
        <f t="shared" si="32"/>
        <v>3.9393047590441377E-3</v>
      </c>
      <c r="AB31" s="5">
        <f t="shared" si="32"/>
        <v>1.6848282472744058E-2</v>
      </c>
      <c r="AE31" s="5">
        <f t="shared" ref="AE31:AE40" si="33">(M31+N31)/(M30+N30)-1</f>
        <v>6.3416529564153112E-3</v>
      </c>
    </row>
    <row r="32" spans="1:51" x14ac:dyDescent="0.25">
      <c r="A32" s="1">
        <v>2022</v>
      </c>
      <c r="B32" s="6">
        <f>AVERAGEIF(Monthly!$A:$A,Annual!$A32,Monthly!C:C)</f>
        <v>1121931.3820718641</v>
      </c>
      <c r="C32" s="6">
        <f>AVERAGEIF(Monthly!$A:$A,Annual!$A32,Monthly!D:D)</f>
        <v>822967.12949783821</v>
      </c>
      <c r="D32" s="6">
        <f>AVERAGEIF(Monthly!$A:$A,Annual!$A32,Monthly!E:E)</f>
        <v>1180686.8682611743</v>
      </c>
      <c r="E32" s="6">
        <f>AVERAGEIF(Monthly!$A:$A,Annual!$A32,Monthly!F:F)</f>
        <v>966403.4074127468</v>
      </c>
      <c r="F32" s="6">
        <f>AVERAGEIF(Monthly!$A:$A,Annual!$A32,Monthly!G:G)</f>
        <v>1157466.6265406276</v>
      </c>
      <c r="G32" s="6">
        <f t="shared" si="14"/>
        <v>5249455.4137842506</v>
      </c>
      <c r="H32" s="6">
        <f>'[8]Winter Peak'!F9</f>
        <v>5238590.666666666</v>
      </c>
      <c r="I32" s="5">
        <f t="shared" ref="I32:I35" si="34">H32/G32-1</f>
        <v>-2.0696903318876414E-3</v>
      </c>
      <c r="K32" s="6">
        <f>AVERAGEIF(Monthly!$A:$A,Annual!$A32,Monthly!I:I)</f>
        <v>1119609.3315373489</v>
      </c>
      <c r="L32" s="6">
        <f>AVERAGEIF(Monthly!$A:$A,Annual!$A32,Monthly!J:J)</f>
        <v>821263.84238645528</v>
      </c>
      <c r="M32" s="6">
        <f>AVERAGEIF(Monthly!$A:$A,Annual!$A32,Monthly!K:K)</f>
        <v>1178243.212064947</v>
      </c>
      <c r="N32" s="6">
        <f>AVERAGEIF(Monthly!$A:$A,Annual!$A32,Monthly!L:L)</f>
        <v>964403.25162372121</v>
      </c>
      <c r="O32" s="6">
        <f>AVERAGEIF(Monthly!$A:$A,Annual!$A32,Monthly!M:M)</f>
        <v>1155071.0290541938</v>
      </c>
      <c r="P32" s="6">
        <f t="shared" si="27"/>
        <v>5238590.666666666</v>
      </c>
      <c r="R32" s="5">
        <f>B32/B31-1</f>
        <v>5.4492501264074011E-3</v>
      </c>
      <c r="S32" s="5">
        <f t="shared" si="15"/>
        <v>1.3107388425454003E-2</v>
      </c>
      <c r="T32" s="5">
        <f t="shared" si="15"/>
        <v>1.1308802346676972E-2</v>
      </c>
      <c r="U32" s="5">
        <f t="shared" si="15"/>
        <v>5.0430332309454595E-3</v>
      </c>
      <c r="V32" s="5">
        <f t="shared" si="15"/>
        <v>1.6027653129530472E-2</v>
      </c>
      <c r="X32" s="5">
        <f t="shared" si="32"/>
        <v>4.6932363954428347E-3</v>
      </c>
      <c r="Y32" s="5">
        <f t="shared" si="32"/>
        <v>1.2346063348197545E-2</v>
      </c>
      <c r="Z32" s="5">
        <f t="shared" si="32"/>
        <v>1.0548721863938848E-2</v>
      </c>
      <c r="AA32" s="5">
        <f t="shared" si="32"/>
        <v>4.2873348204726103E-3</v>
      </c>
      <c r="AB32" s="5">
        <f t="shared" si="32"/>
        <v>1.5264294658212219E-2</v>
      </c>
      <c r="AE32" s="5">
        <f t="shared" si="33"/>
        <v>7.7208420170449266E-3</v>
      </c>
    </row>
    <row r="33" spans="1:31" x14ac:dyDescent="0.25">
      <c r="A33" s="1">
        <v>2023</v>
      </c>
      <c r="B33" s="6">
        <f>AVERAGEIF(Monthly!$A:$A,Annual!$A33,Monthly!C:C)</f>
        <v>1127916.318417921</v>
      </c>
      <c r="C33" s="6">
        <f>AVERAGEIF(Monthly!$A:$A,Annual!$A33,Monthly!D:D)</f>
        <v>833573.21448777895</v>
      </c>
      <c r="D33" s="6">
        <f>AVERAGEIF(Monthly!$A:$A,Annual!$A33,Monthly!E:E)</f>
        <v>1194397.9186298442</v>
      </c>
      <c r="E33" s="6">
        <f>AVERAGEIF(Monthly!$A:$A,Annual!$A33,Monthly!F:F)</f>
        <v>971542.16493248183</v>
      </c>
      <c r="F33" s="6">
        <f>AVERAGEIF(Monthly!$A:$A,Annual!$A33,Monthly!G:G)</f>
        <v>1174458.7787741919</v>
      </c>
      <c r="G33" s="6">
        <f t="shared" si="14"/>
        <v>5301888.3952422179</v>
      </c>
      <c r="H33" s="6">
        <f>'[8]Winter Peak'!F10</f>
        <v>5301692.583333333</v>
      </c>
      <c r="I33" s="5">
        <f t="shared" si="34"/>
        <v>-3.69324841051899E-5</v>
      </c>
      <c r="K33" s="6">
        <f>AVERAGEIF(Monthly!$A:$A,Annual!$A33,Monthly!I:I)</f>
        <v>1127874.6616664189</v>
      </c>
      <c r="L33" s="6">
        <f>AVERAGEIF(Monthly!$A:$A,Annual!$A33,Monthly!J:J)</f>
        <v>833542.42855828442</v>
      </c>
      <c r="M33" s="6">
        <f>AVERAGEIF(Monthly!$A:$A,Annual!$A33,Monthly!K:K)</f>
        <v>1194353.8065476993</v>
      </c>
      <c r="N33" s="6">
        <f>AVERAGEIF(Monthly!$A:$A,Annual!$A33,Monthly!L:L)</f>
        <v>971506.28346691781</v>
      </c>
      <c r="O33" s="6">
        <f>AVERAGEIF(Monthly!$A:$A,Annual!$A33,Monthly!M:M)</f>
        <v>1174415.4030940125</v>
      </c>
      <c r="P33" s="6">
        <f t="shared" si="27"/>
        <v>5301692.583333333</v>
      </c>
      <c r="R33" s="5">
        <f t="shared" si="15"/>
        <v>5.3344941069430885E-3</v>
      </c>
      <c r="S33" s="5">
        <f t="shared" si="15"/>
        <v>1.288761678295991E-2</v>
      </c>
      <c r="T33" s="5">
        <f t="shared" si="15"/>
        <v>1.161277451053766E-2</v>
      </c>
      <c r="U33" s="5">
        <f t="shared" si="15"/>
        <v>5.3174041816475004E-3</v>
      </c>
      <c r="V33" s="5">
        <f t="shared" si="15"/>
        <v>1.4680468398773128E-2</v>
      </c>
      <c r="X33" s="5">
        <f t="shared" si="32"/>
        <v>7.382334084086839E-3</v>
      </c>
      <c r="Y33" s="5">
        <f t="shared" si="32"/>
        <v>1.495084227274579E-2</v>
      </c>
      <c r="Z33" s="5">
        <f t="shared" si="32"/>
        <v>1.3673403180076482E-2</v>
      </c>
      <c r="AA33" s="5">
        <f t="shared" si="32"/>
        <v>7.3652093470626401E-3</v>
      </c>
      <c r="AB33" s="5">
        <f t="shared" si="32"/>
        <v>1.6747345880242959E-2</v>
      </c>
      <c r="AE33" s="5">
        <f>(M33+N33)/(M32+N32)-1</f>
        <v>1.0834090793487849E-2</v>
      </c>
    </row>
    <row r="34" spans="1:31" x14ac:dyDescent="0.25">
      <c r="A34" s="1">
        <v>2024</v>
      </c>
      <c r="B34" s="6">
        <f>AVERAGEIF(Monthly!$A:$A,Annual!$A34,Monthly!C:C)</f>
        <v>1133871.9771253748</v>
      </c>
      <c r="C34" s="6">
        <f>AVERAGEIF(Monthly!$A:$A,Annual!$A34,Monthly!D:D)</f>
        <v>844158.33473697293</v>
      </c>
      <c r="D34" s="6">
        <f>AVERAGEIF(Monthly!$A:$A,Annual!$A34,Monthly!E:E)</f>
        <v>1208139.8901316565</v>
      </c>
      <c r="E34" s="6">
        <f>AVERAGEIF(Monthly!$A:$A,Annual!$A34,Monthly!F:F)</f>
        <v>976950.13223593112</v>
      </c>
      <c r="F34" s="6">
        <f>AVERAGEIF(Monthly!$A:$A,Annual!$A34,Monthly!G:G)</f>
        <v>1190805.2161374751</v>
      </c>
      <c r="G34" s="6">
        <f t="shared" si="14"/>
        <v>5353925.5503674103</v>
      </c>
      <c r="H34" s="6">
        <f>'[8]Winter Peak'!F11</f>
        <v>5367753.166666667</v>
      </c>
      <c r="I34" s="5">
        <f t="shared" si="34"/>
        <v>2.5827061226706416E-3</v>
      </c>
      <c r="K34" s="6">
        <f>AVERAGEIF(Monthly!$A:$A,Annual!$A34,Monthly!I:I)</f>
        <v>1136800.4352230213</v>
      </c>
      <c r="L34" s="6">
        <f>AVERAGEIF(Monthly!$A:$A,Annual!$A34,Monthly!J:J)</f>
        <v>846338.54763660149</v>
      </c>
      <c r="M34" s="6">
        <f>AVERAGEIF(Monthly!$A:$A,Annual!$A34,Monthly!K:K)</f>
        <v>1211260.1604229421</v>
      </c>
      <c r="N34" s="6">
        <f>AVERAGEIF(Monthly!$A:$A,Annual!$A34,Monthly!L:L)</f>
        <v>979473.30732400075</v>
      </c>
      <c r="O34" s="6">
        <f>AVERAGEIF(Monthly!$A:$A,Annual!$A34,Monthly!M:M)</f>
        <v>1193880.7160601013</v>
      </c>
      <c r="P34" s="6">
        <f t="shared" si="27"/>
        <v>5367753.166666667</v>
      </c>
      <c r="R34" s="5">
        <f t="shared" si="15"/>
        <v>5.2802309978170481E-3</v>
      </c>
      <c r="S34" s="5">
        <f t="shared" si="15"/>
        <v>1.2698488945207309E-2</v>
      </c>
      <c r="T34" s="5">
        <f t="shared" si="15"/>
        <v>1.1505354528394074E-2</v>
      </c>
      <c r="U34" s="5">
        <f t="shared" si="15"/>
        <v>5.5663742641836045E-3</v>
      </c>
      <c r="V34" s="5">
        <f t="shared" si="15"/>
        <v>1.3918272534302556E-2</v>
      </c>
      <c r="X34" s="5">
        <f t="shared" si="32"/>
        <v>7.9137991657820539E-3</v>
      </c>
      <c r="Y34" s="5">
        <f t="shared" si="32"/>
        <v>1.5351490985827221E-2</v>
      </c>
      <c r="Z34" s="5">
        <f t="shared" si="32"/>
        <v>1.4155230872592961E-2</v>
      </c>
      <c r="AA34" s="5">
        <f t="shared" si="32"/>
        <v>8.2006920517814219E-3</v>
      </c>
      <c r="AB34" s="5">
        <f t="shared" si="32"/>
        <v>1.6574470085122472E-2</v>
      </c>
      <c r="AE34" s="5">
        <f>(M34+N34)/(M33+N33)-1</f>
        <v>1.148429570635745E-2</v>
      </c>
    </row>
    <row r="35" spans="1:31" x14ac:dyDescent="0.25">
      <c r="A35" s="1">
        <v>2025</v>
      </c>
      <c r="B35" s="6">
        <f>AVERAGEIF(Monthly!$A:$A,Annual!$A35,Monthly!C:C)</f>
        <v>1139816.6144999035</v>
      </c>
      <c r="C35" s="6">
        <f>AVERAGEIF(Monthly!$A:$A,Annual!$A35,Monthly!D:D)</f>
        <v>854742.67634999147</v>
      </c>
      <c r="D35" s="6">
        <f>AVERAGEIF(Monthly!$A:$A,Annual!$A35,Monthly!E:E)</f>
        <v>1221916.52109923</v>
      </c>
      <c r="E35" s="6">
        <f>AVERAGEIF(Monthly!$A:$A,Annual!$A35,Monthly!F:F)</f>
        <v>982480.06946665107</v>
      </c>
      <c r="F35" s="6">
        <f>AVERAGEIF(Monthly!$A:$A,Annual!$A35,Monthly!G:G)</f>
        <v>1206904.7423599428</v>
      </c>
      <c r="G35" s="6">
        <f t="shared" si="14"/>
        <v>5405860.6237757187</v>
      </c>
      <c r="H35" s="6">
        <f>'[8]Winter Peak'!F12</f>
        <v>5431123.75</v>
      </c>
      <c r="I35" s="5">
        <f t="shared" si="34"/>
        <v>4.6732847889512374E-3</v>
      </c>
      <c r="K35" s="6">
        <f>AVERAGEIF(Monthly!$A:$A,Annual!$A35,Monthly!I:I)</f>
        <v>1145143.3021466394</v>
      </c>
      <c r="L35" s="6">
        <f>AVERAGEIF(Monthly!$A:$A,Annual!$A35,Monthly!J:J)</f>
        <v>858737.13229784521</v>
      </c>
      <c r="M35" s="6">
        <f>AVERAGEIF(Monthly!$A:$A,Annual!$A35,Monthly!K:K)</f>
        <v>1227626.8849906514</v>
      </c>
      <c r="N35" s="6">
        <f>AVERAGEIF(Monthly!$A:$A,Annual!$A35,Monthly!L:L)</f>
        <v>987071.4786307374</v>
      </c>
      <c r="O35" s="6">
        <f>AVERAGEIF(Monthly!$A:$A,Annual!$A35,Monthly!M:M)</f>
        <v>1212544.9519341264</v>
      </c>
      <c r="P35" s="6">
        <f t="shared" si="27"/>
        <v>5431123.75</v>
      </c>
      <c r="R35" s="5">
        <f t="shared" si="15"/>
        <v>5.242776516622083E-3</v>
      </c>
      <c r="S35" s="5">
        <f t="shared" si="15"/>
        <v>1.2538336917939041E-2</v>
      </c>
      <c r="T35" s="5">
        <f t="shared" si="15"/>
        <v>1.1403175311157199E-2</v>
      </c>
      <c r="U35" s="5">
        <f t="shared" si="15"/>
        <v>5.6604089075289465E-3</v>
      </c>
      <c r="V35" s="5">
        <f t="shared" si="15"/>
        <v>1.3519865385447805E-2</v>
      </c>
      <c r="X35" s="5">
        <f t="shared" si="32"/>
        <v>7.3389019436655989E-3</v>
      </c>
      <c r="Y35" s="5">
        <f t="shared" si="32"/>
        <v>1.4649674998104212E-2</v>
      </c>
      <c r="Z35" s="5">
        <f t="shared" si="32"/>
        <v>1.3512146360030952E-2</v>
      </c>
      <c r="AA35" s="5">
        <f t="shared" si="32"/>
        <v>7.7574051788051879E-3</v>
      </c>
      <c r="AB35" s="5">
        <f t="shared" si="32"/>
        <v>1.5633250142123467E-2</v>
      </c>
      <c r="AE35" s="5">
        <f t="shared" si="33"/>
        <v>1.0939211103161872E-2</v>
      </c>
    </row>
    <row r="36" spans="1:31" x14ac:dyDescent="0.25">
      <c r="A36" s="1">
        <v>2026</v>
      </c>
      <c r="B36" s="6">
        <f>AVERAGEIF(Monthly!$A:$A,Annual!$A36,Monthly!C:C)</f>
        <v>1145725.9315859582</v>
      </c>
      <c r="C36" s="6">
        <f>AVERAGEIF(Monthly!$A:$A,Annual!$A36,Monthly!D:D)</f>
        <v>865355.13696790545</v>
      </c>
      <c r="D36" s="6">
        <f>AVERAGEIF(Monthly!$A:$A,Annual!$A36,Monthly!E:E)</f>
        <v>1235800.3407179159</v>
      </c>
      <c r="E36" s="6">
        <f>AVERAGEIF(Monthly!$A:$A,Annual!$A36,Monthly!F:F)</f>
        <v>988043.48337658716</v>
      </c>
      <c r="F36" s="6">
        <f>AVERAGEIF(Monthly!$A:$A,Annual!$A36,Monthly!G:G)</f>
        <v>1222962.1177080367</v>
      </c>
      <c r="G36" s="6">
        <f t="shared" ref="G36:G40" si="35">SUM(B36:F36)</f>
        <v>5457887.010356403</v>
      </c>
      <c r="H36" s="6">
        <f>'[8]Winter Peak'!F13</f>
        <v>5492698.916666667</v>
      </c>
      <c r="I36" s="5">
        <f t="shared" ref="I36:I39" si="36">H36/G36-1</f>
        <v>6.3782753736396636E-3</v>
      </c>
      <c r="K36" s="6">
        <f>AVERAGEIF(Monthly!$A:$A,Annual!$A36,Monthly!I:I)</f>
        <v>1153033.6870803337</v>
      </c>
      <c r="L36" s="6">
        <f>AVERAGEIF(Monthly!$A:$A,Annual!$A36,Monthly!J:J)</f>
        <v>870874.61032748048</v>
      </c>
      <c r="M36" s="6">
        <f>AVERAGEIF(Monthly!$A:$A,Annual!$A36,Monthly!K:K)</f>
        <v>1243682.6155978523</v>
      </c>
      <c r="N36" s="6">
        <f>AVERAGEIF(Monthly!$A:$A,Annual!$A36,Monthly!L:L)</f>
        <v>994345.49679469317</v>
      </c>
      <c r="O36" s="6">
        <f>AVERAGEIF(Monthly!$A:$A,Annual!$A36,Monthly!M:M)</f>
        <v>1230762.5068663082</v>
      </c>
      <c r="P36" s="6">
        <f t="shared" si="27"/>
        <v>5492698.9166666679</v>
      </c>
      <c r="R36" s="5">
        <f t="shared" ref="R36:R40" si="37">B36/B35-1</f>
        <v>5.1844454720879618E-3</v>
      </c>
      <c r="S36" s="5">
        <f t="shared" ref="S36:S40" si="38">C36/C35-1</f>
        <v>1.2415971392972125E-2</v>
      </c>
      <c r="T36" s="5">
        <f t="shared" ref="T36:T40" si="39">D36/D35-1</f>
        <v>1.1362330714864255E-2</v>
      </c>
      <c r="U36" s="5">
        <f t="shared" ref="U36:U40" si="40">E36/E35-1</f>
        <v>5.6626226656752987E-3</v>
      </c>
      <c r="V36" s="5">
        <f t="shared" ref="V36:V40" si="41">F36/F35-1</f>
        <v>1.3304592139306681E-2</v>
      </c>
      <c r="X36" s="5">
        <f>K36/K35-1</f>
        <v>6.890303526993824E-3</v>
      </c>
      <c r="Y36" s="5">
        <f>L36/L35-1</f>
        <v>1.4134101779385455E-2</v>
      </c>
      <c r="Z36" s="5">
        <f t="shared" ref="Z36:Z40" si="42">M36/M35-1</f>
        <v>1.3078673010100461E-2</v>
      </c>
      <c r="AA36" s="5">
        <f t="shared" ref="AA36:AA40" si="43">N36/N35-1</f>
        <v>7.3692922158445917E-3</v>
      </c>
      <c r="AB36" s="5">
        <f t="shared" ref="AB36:AB40" si="44">O36/O35-1</f>
        <v>1.5024230568213559E-2</v>
      </c>
      <c r="AE36" s="5">
        <f t="shared" si="33"/>
        <v>1.053405247160133E-2</v>
      </c>
    </row>
    <row r="37" spans="1:31" x14ac:dyDescent="0.25">
      <c r="A37" s="1">
        <v>2027</v>
      </c>
      <c r="B37" s="6">
        <f>AVERAGEIF(Monthly!$A:$A,Annual!$A37,Monthly!C:C)</f>
        <v>1151616.3756954668</v>
      </c>
      <c r="C37" s="6">
        <f>AVERAGEIF(Monthly!$A:$A,Annual!$A37,Monthly!D:D)</f>
        <v>875979.1481242883</v>
      </c>
      <c r="D37" s="6">
        <f>AVERAGEIF(Monthly!$A:$A,Annual!$A37,Monthly!E:E)</f>
        <v>1249805.6126844685</v>
      </c>
      <c r="E37" s="6">
        <f>AVERAGEIF(Monthly!$A:$A,Annual!$A37,Monthly!F:F)</f>
        <v>993774.04441033304</v>
      </c>
      <c r="F37" s="6">
        <f>AVERAGEIF(Monthly!$A:$A,Annual!$A37,Monthly!G:G)</f>
        <v>1239028.5220678034</v>
      </c>
      <c r="G37" s="6">
        <f t="shared" si="35"/>
        <v>5510203.7029823605</v>
      </c>
      <c r="H37" s="6">
        <f>'[8]Winter Peak'!F14</f>
        <v>5555051.416666666</v>
      </c>
      <c r="I37" s="5">
        <f t="shared" si="36"/>
        <v>8.1390300797830051E-3</v>
      </c>
      <c r="K37" s="6">
        <f>AVERAGEIF(Monthly!$A:$A,Annual!$A37,Monthly!I:I)</f>
        <v>1160989.4160176229</v>
      </c>
      <c r="L37" s="6">
        <f>AVERAGEIF(Monthly!$A:$A,Annual!$A37,Monthly!J:J)</f>
        <v>883108.76876013447</v>
      </c>
      <c r="M37" s="6">
        <f>AVERAGEIF(Monthly!$A:$A,Annual!$A37,Monthly!K:K)</f>
        <v>1259977.8181599891</v>
      </c>
      <c r="N37" s="6">
        <f>AVERAGEIF(Monthly!$A:$A,Annual!$A37,Monthly!L:L)</f>
        <v>1001862.4012502963</v>
      </c>
      <c r="O37" s="6">
        <f>AVERAGEIF(Monthly!$A:$A,Annual!$A37,Monthly!M:M)</f>
        <v>1249113.0124786224</v>
      </c>
      <c r="P37" s="6">
        <f t="shared" si="27"/>
        <v>5555051.4166666651</v>
      </c>
      <c r="R37" s="5">
        <f t="shared" si="37"/>
        <v>5.1412331231386332E-3</v>
      </c>
      <c r="S37" s="5">
        <f t="shared" si="38"/>
        <v>1.2277053318950681E-2</v>
      </c>
      <c r="T37" s="5">
        <f t="shared" si="39"/>
        <v>1.1332956874260613E-2</v>
      </c>
      <c r="U37" s="5">
        <f t="shared" si="40"/>
        <v>5.7999077268968691E-3</v>
      </c>
      <c r="V37" s="5">
        <f t="shared" si="41"/>
        <v>1.3137287023965216E-2</v>
      </c>
      <c r="X37" s="5">
        <f t="shared" ref="X37:X40" si="45">K37/K36-1</f>
        <v>6.8998235059674062E-3</v>
      </c>
      <c r="Y37" s="5">
        <f t="shared" ref="Y37:Y40" si="46">L37/L36-1</f>
        <v>1.4048128499295043E-2</v>
      </c>
      <c r="Z37" s="5">
        <f t="shared" si="42"/>
        <v>1.3102380267897784E-2</v>
      </c>
      <c r="AA37" s="5">
        <f t="shared" si="43"/>
        <v>7.5596505237205402E-3</v>
      </c>
      <c r="AB37" s="5">
        <f t="shared" si="44"/>
        <v>1.4909867265161525E-2</v>
      </c>
      <c r="AE37" s="5">
        <f t="shared" si="33"/>
        <v>1.0639771183340363E-2</v>
      </c>
    </row>
    <row r="38" spans="1:31" x14ac:dyDescent="0.25">
      <c r="A38" s="1">
        <v>2028</v>
      </c>
      <c r="B38" s="6">
        <f>AVERAGEIF(Monthly!$A:$A,Annual!$A38,Monthly!C:C)</f>
        <v>1157498.4612855758</v>
      </c>
      <c r="C38" s="6">
        <f>AVERAGEIF(Monthly!$A:$A,Annual!$A38,Monthly!D:D)</f>
        <v>886542.68941411655</v>
      </c>
      <c r="D38" s="6">
        <f>AVERAGEIF(Monthly!$A:$A,Annual!$A38,Monthly!E:E)</f>
        <v>1263900.4950823409</v>
      </c>
      <c r="E38" s="6">
        <f>AVERAGEIF(Monthly!$A:$A,Annual!$A38,Monthly!F:F)</f>
        <v>999591.23837236455</v>
      </c>
      <c r="F38" s="6">
        <f>AVERAGEIF(Monthly!$A:$A,Annual!$A38,Monthly!G:G)</f>
        <v>1255119.3898122108</v>
      </c>
      <c r="G38" s="6">
        <f t="shared" si="35"/>
        <v>5562652.2739666086</v>
      </c>
      <c r="H38" s="6">
        <f>'[8]Winter Peak'!F15</f>
        <v>5618195.916666667</v>
      </c>
      <c r="I38" s="5">
        <f t="shared" si="36"/>
        <v>9.9851006254703112E-3</v>
      </c>
      <c r="K38" s="6">
        <f>AVERAGEIF(Monthly!$A:$A,Annual!$A38,Monthly!I:I)</f>
        <v>1169056.1998953393</v>
      </c>
      <c r="L38" s="6">
        <f>AVERAGEIF(Monthly!$A:$A,Annual!$A38,Monthly!J:J)</f>
        <v>895394.9073766917</v>
      </c>
      <c r="M38" s="6">
        <f>AVERAGEIF(Monthly!$A:$A,Annual!$A38,Monthly!K:K)</f>
        <v>1276520.6687063198</v>
      </c>
      <c r="N38" s="6">
        <f>AVERAGEIF(Monthly!$A:$A,Annual!$A38,Monthly!L:L)</f>
        <v>1009572.2574718514</v>
      </c>
      <c r="O38" s="6">
        <f>AVERAGEIF(Monthly!$A:$A,Annual!$A38,Monthly!M:M)</f>
        <v>1267651.8832164647</v>
      </c>
      <c r="P38" s="6">
        <f t="shared" si="27"/>
        <v>5618195.916666667</v>
      </c>
      <c r="R38" s="5">
        <f t="shared" si="37"/>
        <v>5.1076779683310036E-3</v>
      </c>
      <c r="S38" s="5">
        <f t="shared" si="38"/>
        <v>1.2059124138340094E-2</v>
      </c>
      <c r="T38" s="5">
        <f t="shared" si="39"/>
        <v>1.1277659705494436E-2</v>
      </c>
      <c r="U38" s="5">
        <f t="shared" si="40"/>
        <v>5.8536384550909037E-3</v>
      </c>
      <c r="V38" s="5">
        <f t="shared" si="41"/>
        <v>1.2986680659742511E-2</v>
      </c>
      <c r="X38" s="5">
        <f t="shared" si="45"/>
        <v>6.9481976032019777E-3</v>
      </c>
      <c r="Y38" s="5">
        <f t="shared" si="46"/>
        <v>1.3912373029436376E-2</v>
      </c>
      <c r="Z38" s="5">
        <f t="shared" si="42"/>
        <v>1.3129477605001938E-2</v>
      </c>
      <c r="AA38" s="5">
        <f t="shared" si="43"/>
        <v>7.6955240679092984E-3</v>
      </c>
      <c r="AB38" s="5">
        <f t="shared" si="44"/>
        <v>1.4841628061383672E-2</v>
      </c>
      <c r="AE38" s="5">
        <f t="shared" si="33"/>
        <v>1.0722555271481138E-2</v>
      </c>
    </row>
    <row r="39" spans="1:31" x14ac:dyDescent="0.25">
      <c r="A39" s="1">
        <v>2029</v>
      </c>
      <c r="B39" s="6">
        <f>AVERAGEIF(Monthly!$A:$A,Annual!$A39,Monthly!C:C)</f>
        <v>1163404.3131843768</v>
      </c>
      <c r="C39" s="6">
        <f>AVERAGEIF(Monthly!$A:$A,Annual!$A39,Monthly!D:D)</f>
        <v>897042.24974673463</v>
      </c>
      <c r="D39" s="6">
        <f>AVERAGEIF(Monthly!$A:$A,Annual!$A39,Monthly!E:E)</f>
        <v>1278110.555429264</v>
      </c>
      <c r="E39" s="6">
        <f>AVERAGEIF(Monthly!$A:$A,Annual!$A39,Monthly!F:F)</f>
        <v>1005488.3181475367</v>
      </c>
      <c r="F39" s="6">
        <f>AVERAGEIF(Monthly!$A:$A,Annual!$A39,Monthly!G:G)</f>
        <v>1271358.6144558399</v>
      </c>
      <c r="G39" s="6">
        <f t="shared" si="35"/>
        <v>5615404.050963752</v>
      </c>
      <c r="H39" s="6">
        <f>'[8]Winter Peak'!F16</f>
        <v>5681335.916666667</v>
      </c>
      <c r="I39" s="5">
        <f t="shared" si="36"/>
        <v>1.1741250514573309E-2</v>
      </c>
      <c r="K39" s="6">
        <f>AVERAGEIF(Monthly!$A:$A,Annual!$A39,Monthly!I:I)</f>
        <v>1177064.1346752094</v>
      </c>
      <c r="L39" s="6">
        <f>AVERAGEIF(Monthly!$A:$A,Annual!$A39,Monthly!J:J)</f>
        <v>907574.64752316754</v>
      </c>
      <c r="M39" s="6">
        <f>AVERAGEIF(Monthly!$A:$A,Annual!$A39,Monthly!K:K)</f>
        <v>1293117.1716458795</v>
      </c>
      <c r="N39" s="6">
        <f>AVERAGEIF(Monthly!$A:$A,Annual!$A39,Monthly!L:L)</f>
        <v>1017294.0083803838</v>
      </c>
      <c r="O39" s="6">
        <f>AVERAGEIF(Monthly!$A:$A,Annual!$A39,Monthly!M:M)</f>
        <v>1286285.9544420268</v>
      </c>
      <c r="P39" s="6">
        <f t="shared" si="27"/>
        <v>5681335.9166666679</v>
      </c>
      <c r="R39" s="5">
        <f t="shared" si="37"/>
        <v>5.1022546433812099E-3</v>
      </c>
      <c r="S39" s="5">
        <f t="shared" si="38"/>
        <v>1.1843265370059974E-2</v>
      </c>
      <c r="T39" s="5">
        <f t="shared" si="39"/>
        <v>1.1243021426300848E-2</v>
      </c>
      <c r="U39" s="5">
        <f t="shared" si="40"/>
        <v>5.8994912608221206E-3</v>
      </c>
      <c r="V39" s="5">
        <f t="shared" si="41"/>
        <v>1.2938390383769649E-2</v>
      </c>
      <c r="X39" s="5">
        <f t="shared" si="45"/>
        <v>6.8499142988909245E-3</v>
      </c>
      <c r="Y39" s="5">
        <f t="shared" si="46"/>
        <v>1.3602646213568326E-2</v>
      </c>
      <c r="Z39" s="5">
        <f t="shared" si="42"/>
        <v>1.3001358572892752E-2</v>
      </c>
      <c r="AA39" s="5">
        <f t="shared" si="43"/>
        <v>7.6485371417287507E-3</v>
      </c>
      <c r="AB39" s="5">
        <f t="shared" si="44"/>
        <v>1.4699675417419122E-2</v>
      </c>
      <c r="AE39" s="5">
        <f t="shared" si="33"/>
        <v>1.0637473905641626E-2</v>
      </c>
    </row>
    <row r="40" spans="1:31" x14ac:dyDescent="0.25">
      <c r="A40" s="1">
        <v>2030</v>
      </c>
      <c r="B40" s="6">
        <f>AVERAGEIF(Monthly!$A:$A,Annual!$A40,Monthly!C:C)</f>
        <v>1169339.2959058376</v>
      </c>
      <c r="C40" s="6">
        <f>AVERAGEIF(Monthly!$A:$A,Annual!$A40,Monthly!D:D)</f>
        <v>907495.54268429941</v>
      </c>
      <c r="D40" s="6">
        <f>AVERAGEIF(Monthly!$A:$A,Annual!$A40,Monthly!E:E)</f>
        <v>1292451.9882576566</v>
      </c>
      <c r="E40" s="6">
        <f>AVERAGEIF(Monthly!$A:$A,Annual!$A40,Monthly!F:F)</f>
        <v>1011555.8062517833</v>
      </c>
      <c r="F40" s="6">
        <f>AVERAGEIF(Monthly!$A:$A,Annual!$A40,Monthly!G:G)</f>
        <v>1287773.2515003299</v>
      </c>
      <c r="G40" s="6">
        <f t="shared" si="35"/>
        <v>5668615.8845999064</v>
      </c>
      <c r="H40" s="6">
        <f>'[8]Winter Peak'!F17</f>
        <v>5744316.833333334</v>
      </c>
      <c r="I40" s="5">
        <f>H40/G40-1</f>
        <v>1.3354397312240973E-2</v>
      </c>
      <c r="K40" s="6">
        <f>AVERAGEIF(Monthly!$A:$A,Annual!$A40,Monthly!I:I)</f>
        <v>1184955.1174561803</v>
      </c>
      <c r="L40" s="6">
        <f>AVERAGEIF(Monthly!$A:$A,Annual!$A40,Monthly!J:J)</f>
        <v>919614.59872039349</v>
      </c>
      <c r="M40" s="6">
        <f>AVERAGEIF(Monthly!$A:$A,Annual!$A40,Monthly!K:K)</f>
        <v>1309711.905615845</v>
      </c>
      <c r="N40" s="6">
        <f>AVERAGEIF(Monthly!$A:$A,Annual!$A40,Monthly!L:L)</f>
        <v>1025064.5243919739</v>
      </c>
      <c r="O40" s="6">
        <f>AVERAGEIF(Monthly!$A:$A,Annual!$A40,Monthly!M:M)</f>
        <v>1304970.6871489417</v>
      </c>
      <c r="P40" s="6">
        <f t="shared" si="27"/>
        <v>5744316.833333334</v>
      </c>
      <c r="R40" s="5">
        <f t="shared" si="37"/>
        <v>5.1013930876842029E-3</v>
      </c>
      <c r="S40" s="5">
        <f t="shared" si="38"/>
        <v>1.1653066441983162E-2</v>
      </c>
      <c r="T40" s="5">
        <f t="shared" si="39"/>
        <v>1.1220807752092998E-2</v>
      </c>
      <c r="U40" s="5">
        <f t="shared" si="40"/>
        <v>6.0343695642581796E-3</v>
      </c>
      <c r="V40" s="5">
        <f t="shared" si="41"/>
        <v>1.2911099085536781E-2</v>
      </c>
      <c r="X40" s="5">
        <f t="shared" si="45"/>
        <v>6.7039531224424298E-3</v>
      </c>
      <c r="Y40" s="5">
        <f t="shared" si="46"/>
        <v>1.3266072636651804E-2</v>
      </c>
      <c r="Z40" s="5">
        <f t="shared" si="42"/>
        <v>1.2833124742163804E-2</v>
      </c>
      <c r="AA40" s="5">
        <f t="shared" si="43"/>
        <v>7.638417161191402E-3</v>
      </c>
      <c r="AB40" s="5">
        <f t="shared" si="44"/>
        <v>1.4526111120462426E-2</v>
      </c>
      <c r="AE40" s="5">
        <f t="shared" si="33"/>
        <v>1.0545850103304444E-2</v>
      </c>
    </row>
    <row r="41" spans="1:31" x14ac:dyDescent="0.25">
      <c r="B41" s="6"/>
      <c r="C41" s="6"/>
      <c r="D41" s="6"/>
      <c r="E41" s="6"/>
      <c r="F41" s="6"/>
      <c r="G41" s="6"/>
      <c r="H41" s="6"/>
      <c r="I41" s="5"/>
      <c r="K41" s="6"/>
      <c r="L41" s="6"/>
      <c r="M41" s="6"/>
      <c r="N41" s="6"/>
      <c r="O41" s="6"/>
      <c r="P41" s="6"/>
      <c r="R41" s="5"/>
      <c r="S41" s="5"/>
      <c r="T41" s="5"/>
      <c r="U41" s="5"/>
      <c r="V41" s="5"/>
      <c r="X41" s="5"/>
      <c r="Y41" s="5"/>
      <c r="Z41" s="5"/>
      <c r="AA41" s="5"/>
      <c r="AB41" s="5"/>
      <c r="AE41" s="5"/>
    </row>
  </sheetData>
  <mergeCells count="4">
    <mergeCell ref="B3:F3"/>
    <mergeCell ref="K3:O3"/>
    <mergeCell ref="R3:V3"/>
    <mergeCell ref="X3:AB3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Monthly_Actual</vt:lpstr>
      <vt:lpstr>Division_Pop</vt:lpstr>
      <vt:lpstr>Monthly</vt:lpstr>
      <vt:lpstr>Annual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2022-04-14T22:16:30Z</dcterms:created>
  <dcterms:modified xsi:type="dcterms:W3CDTF">2022-04-14T22:16:49Z</dcterms:modified>
</cp:coreProperties>
</file>