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2022\20220050-EI SPP DUKE\Discovery\DEF to OPC\"/>
    </mc:Choice>
  </mc:AlternateContent>
  <bookViews>
    <workbookView xWindow="-120" yWindow="-120" windowWidth="24240" windowHeight="13140"/>
  </bookViews>
  <sheets>
    <sheet name="DEF" sheetId="2" r:id="rId1"/>
  </sheets>
  <definedNames>
    <definedName name="_xlnm.Print_Area" localSheetId="0">DEF!$B$2:$AP$34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9" i="2" l="1"/>
  <c r="M20" i="2" s="1"/>
  <c r="M19" i="2" s="1"/>
  <c r="L9" i="2"/>
  <c r="L20" i="2" s="1"/>
  <c r="L19" i="2" s="1"/>
  <c r="K9" i="2"/>
  <c r="K20" i="2" s="1"/>
  <c r="K19" i="2" s="1"/>
  <c r="J9" i="2"/>
  <c r="J20" i="2" s="1"/>
  <c r="J19" i="2" s="1"/>
  <c r="I9" i="2"/>
  <c r="I20" i="2" s="1"/>
  <c r="I19" i="2" s="1"/>
  <c r="H9" i="2"/>
  <c r="H20" i="2" s="1"/>
  <c r="H19" i="2" s="1"/>
  <c r="G9" i="2"/>
  <c r="G20" i="2" s="1"/>
  <c r="G19" i="2" s="1"/>
  <c r="F9" i="2"/>
  <c r="F20" i="2" s="1"/>
  <c r="F19" i="2" s="1"/>
  <c r="E9" i="2"/>
  <c r="E20" i="2" s="1"/>
  <c r="E19" i="2" s="1"/>
  <c r="M8" i="2"/>
  <c r="L8" i="2"/>
  <c r="K8" i="2"/>
  <c r="J8" i="2"/>
  <c r="I8" i="2"/>
  <c r="H8" i="2"/>
  <c r="G8" i="2"/>
  <c r="F8" i="2"/>
  <c r="E8" i="2"/>
  <c r="D9" i="2"/>
  <c r="D20" i="2" s="1"/>
  <c r="D19" i="2" s="1"/>
  <c r="D8" i="2"/>
  <c r="D10" i="2" l="1"/>
  <c r="M21" i="2" l="1"/>
  <c r="L21" i="2"/>
  <c r="K21" i="2"/>
  <c r="J21" i="2"/>
  <c r="I21" i="2"/>
  <c r="H21" i="2"/>
  <c r="G21" i="2"/>
  <c r="F21" i="2"/>
  <c r="E21" i="2"/>
  <c r="D21" i="2"/>
  <c r="N20" i="2"/>
  <c r="N19" i="2"/>
  <c r="D18" i="2"/>
  <c r="M10" i="2"/>
  <c r="L10" i="2"/>
  <c r="K10" i="2"/>
  <c r="J10" i="2"/>
  <c r="I10" i="2"/>
  <c r="H10" i="2"/>
  <c r="G10" i="2"/>
  <c r="F10" i="2"/>
  <c r="E10" i="2"/>
  <c r="N9" i="2"/>
  <c r="N8" i="2"/>
  <c r="E7" i="2"/>
  <c r="E18" i="2" s="1"/>
  <c r="N21" i="2" l="1"/>
  <c r="F7" i="2"/>
  <c r="G7" i="2" s="1"/>
  <c r="G18" i="2" s="1"/>
  <c r="N10" i="2"/>
  <c r="H7" i="2" l="1"/>
  <c r="I7" i="2" s="1"/>
  <c r="F18" i="2"/>
  <c r="H18" i="2" l="1"/>
  <c r="I18" i="2"/>
  <c r="J7" i="2"/>
  <c r="K7" i="2" l="1"/>
  <c r="J18" i="2"/>
  <c r="L7" i="2" l="1"/>
  <c r="K18" i="2"/>
  <c r="M7" i="2" l="1"/>
  <c r="M18" i="2" s="1"/>
  <c r="L18" i="2"/>
</calcChain>
</file>

<file path=xl/sharedStrings.xml><?xml version="1.0" encoding="utf-8"?>
<sst xmlns="http://schemas.openxmlformats.org/spreadsheetml/2006/main" count="69" uniqueCount="25">
  <si>
    <t>SPP Costs by Year</t>
  </si>
  <si>
    <t>Total</t>
  </si>
  <si>
    <t>Capital Total</t>
  </si>
  <si>
    <t>Overall Total</t>
  </si>
  <si>
    <t xml:space="preserve">  </t>
  </si>
  <si>
    <t>$ Millions</t>
  </si>
  <si>
    <t>SPP Revenue Requirements By Year</t>
  </si>
  <si>
    <t>Duke Energy Florida, LLC</t>
  </si>
  <si>
    <t>Capital $'s</t>
  </si>
  <si>
    <t>O&amp;M $'s</t>
  </si>
  <si>
    <t>Estimated Annual Jurisdictional Revenue Requirements for Each Year of the Storm Protection Plan</t>
  </si>
  <si>
    <t>2023</t>
  </si>
  <si>
    <t>2024</t>
  </si>
  <si>
    <t>2025</t>
  </si>
  <si>
    <t>2026</t>
  </si>
  <si>
    <t>2027</t>
  </si>
  <si>
    <t>2028</t>
  </si>
  <si>
    <t>2029</t>
  </si>
  <si>
    <t>2030</t>
  </si>
  <si>
    <t>2031</t>
  </si>
  <si>
    <t>2032</t>
  </si>
  <si>
    <t>($ Millions)</t>
  </si>
  <si>
    <t>O&amp;M Expense Total</t>
  </si>
  <si>
    <t>SPP Program Expenditures</t>
  </si>
  <si>
    <t>SPP Program Revenue Requirements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</si>
</sst>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_);_(* \(#,##0.0\);_(* &quot;-&quot;??_);_(@_)"/>
    <numFmt numFmtId="165" formatCode="0_);\(0\)"/>
  </numFmts>
  <fonts count="20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2"/>
      <name val="Arial Narrow"/>
      <family val="2"/>
    </font>
    <font>
      <sz val="18"/>
      <name val="Arial"/>
      <family val="2"/>
    </font>
    <font>
      <b/>
      <sz val="18"/>
      <name val="Arial"/>
      <family val="2"/>
    </font>
    <font>
      <b/>
      <sz val="24"/>
      <name val="Arial"/>
      <family val="2"/>
    </font>
    <font>
      <b/>
      <sz val="15"/>
      <color theme="3"/>
      <name val="Calibri"/>
      <family val="2"/>
      <scheme val="minor"/>
    </font>
    <font>
      <b/>
      <sz val="12"/>
      <name val="Arial"/>
      <family val="2"/>
    </font>
    <font>
      <b/>
      <sz val="13"/>
      <color theme="3"/>
      <name val="Calibri"/>
      <family val="2"/>
      <scheme val="minor"/>
    </font>
    <font>
      <u/>
      <sz val="12"/>
      <color theme="10"/>
      <name val="Arial"/>
      <family val="2"/>
    </font>
    <font>
      <sz val="11"/>
      <color rgb="FF9C6500"/>
      <name val="Calibri"/>
      <family val="2"/>
      <scheme val="minor"/>
    </font>
    <font>
      <sz val="10"/>
      <name val="Courier"/>
      <family val="3"/>
    </font>
    <font>
      <sz val="12"/>
      <name val="Arial"/>
      <family val="2"/>
    </font>
    <font>
      <b/>
      <sz val="11"/>
      <color theme="1"/>
      <name val="Calibri"/>
      <family val="2"/>
      <scheme val="minor"/>
    </font>
  </fonts>
  <fills count="23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</patternFill>
    </fill>
  </fills>
  <borders count="2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double">
        <color indexed="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08">
    <xf numFmtId="0" fontId="0" fillId="0" borderId="0"/>
    <xf numFmtId="43" fontId="2" fillId="0" borderId="0" applyFont="0" applyFill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2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21" borderId="0" applyNumberFormat="0" applyBorder="0" applyAlignment="0" applyProtection="0"/>
    <xf numFmtId="43" fontId="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3" fontId="7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7" fillId="0" borderId="0" applyFont="0" applyFill="0" applyBorder="0" applyAlignment="0" applyProtection="0"/>
    <xf numFmtId="5" fontId="7" fillId="0" borderId="0" applyFont="0" applyFill="0" applyBorder="0" applyAlignment="0" applyProtection="0"/>
    <xf numFmtId="14" fontId="7" fillId="0" borderId="0" applyFont="0" applyFill="0" applyBorder="0" applyAlignment="0" applyProtection="0"/>
    <xf numFmtId="3" fontId="9" fillId="0" borderId="0" applyProtection="0"/>
    <xf numFmtId="3" fontId="10" fillId="0" borderId="0" applyProtection="0"/>
    <xf numFmtId="3" fontId="11" fillId="0" borderId="0" applyProtection="0"/>
    <xf numFmtId="2" fontId="7" fillId="0" borderId="0" applyFont="0" applyFill="0" applyBorder="0" applyAlignment="0" applyProtection="0"/>
    <xf numFmtId="0" fontId="12" fillId="0" borderId="1" applyNumberFormat="0" applyFill="0" applyAlignment="0" applyProtection="0"/>
    <xf numFmtId="0" fontId="10" fillId="0" borderId="0" applyNumberFormat="0" applyFont="0" applyFill="0" applyAlignment="0" applyProtection="0"/>
    <xf numFmtId="0" fontId="13" fillId="0" borderId="0" applyNumberFormat="0" applyFont="0" applyFill="0" applyAlignment="0" applyProtection="0"/>
    <xf numFmtId="0" fontId="13" fillId="0" borderId="0" applyNumberFormat="0" applyFont="0" applyFill="0" applyAlignment="0" applyProtection="0"/>
    <xf numFmtId="0" fontId="14" fillId="0" borderId="2" applyNumberFormat="0" applyFill="0" applyAlignment="0" applyProtection="0"/>
    <xf numFmtId="0" fontId="13" fillId="0" borderId="0" applyNumberFormat="0" applyFont="0" applyFill="0" applyAlignment="0" applyProtection="0"/>
    <xf numFmtId="37" fontId="15" fillId="0" borderId="0" applyNumberFormat="0" applyFill="0" applyBorder="0" applyAlignment="0" applyProtection="0"/>
    <xf numFmtId="0" fontId="16" fillId="2" borderId="0" applyNumberFormat="0" applyBorder="0" applyAlignment="0" applyProtection="0"/>
    <xf numFmtId="0" fontId="17" fillId="0" borderId="0"/>
    <xf numFmtId="0" fontId="7" fillId="0" borderId="0"/>
    <xf numFmtId="0" fontId="17" fillId="0" borderId="0"/>
    <xf numFmtId="0" fontId="17" fillId="0" borderId="0"/>
    <xf numFmtId="0" fontId="7" fillId="0" borderId="0"/>
    <xf numFmtId="0" fontId="17" fillId="0" borderId="0"/>
    <xf numFmtId="0" fontId="17" fillId="0" borderId="0"/>
    <xf numFmtId="0" fontId="7" fillId="0" borderId="0"/>
    <xf numFmtId="0" fontId="17" fillId="0" borderId="0"/>
    <xf numFmtId="0" fontId="17" fillId="0" borderId="0"/>
    <xf numFmtId="37" fontId="18" fillId="0" borderId="0"/>
    <xf numFmtId="0" fontId="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7" fillId="0" borderId="0"/>
    <xf numFmtId="0" fontId="5" fillId="0" borderId="0"/>
    <xf numFmtId="0" fontId="5" fillId="0" borderId="0"/>
    <xf numFmtId="0" fontId="7" fillId="0" borderId="0"/>
    <xf numFmtId="0" fontId="5" fillId="0" borderId="0"/>
    <xf numFmtId="0" fontId="5" fillId="0" borderId="0"/>
    <xf numFmtId="0" fontId="7" fillId="0" borderId="0">
      <alignment wrapText="1"/>
    </xf>
    <xf numFmtId="0" fontId="18" fillId="22" borderId="0"/>
    <xf numFmtId="0" fontId="7" fillId="0" borderId="0"/>
    <xf numFmtId="0" fontId="7" fillId="0" borderId="0"/>
    <xf numFmtId="0" fontId="5" fillId="0" borderId="0"/>
    <xf numFmtId="0" fontId="5" fillId="0" borderId="0"/>
    <xf numFmtId="0" fontId="5" fillId="0" borderId="0"/>
    <xf numFmtId="0" fontId="5" fillId="0" borderId="0"/>
    <xf numFmtId="37" fontId="1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" fillId="0" borderId="0"/>
    <xf numFmtId="37" fontId="18" fillId="0" borderId="0"/>
    <xf numFmtId="0" fontId="5" fillId="0" borderId="0"/>
    <xf numFmtId="0" fontId="5" fillId="0" borderId="0"/>
    <xf numFmtId="0" fontId="18" fillId="22" borderId="0"/>
    <xf numFmtId="0" fontId="5" fillId="0" borderId="0"/>
    <xf numFmtId="0" fontId="5" fillId="0" borderId="0"/>
    <xf numFmtId="0" fontId="7" fillId="0" borderId="0"/>
    <xf numFmtId="0" fontId="5" fillId="0" borderId="0"/>
    <xf numFmtId="0" fontId="5" fillId="0" borderId="0"/>
    <xf numFmtId="0" fontId="7" fillId="0" borderId="0"/>
    <xf numFmtId="0" fontId="17" fillId="0" borderId="0"/>
    <xf numFmtId="0" fontId="17" fillId="0" borderId="0"/>
    <xf numFmtId="0" fontId="7" fillId="0" borderId="0"/>
    <xf numFmtId="0" fontId="7" fillId="0" borderId="0"/>
    <xf numFmtId="0" fontId="18" fillId="0" borderId="0"/>
    <xf numFmtId="0" fontId="17" fillId="0" borderId="0"/>
    <xf numFmtId="0" fontId="17" fillId="0" borderId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19" fillId="0" borderId="4" applyNumberFormat="0" applyFill="0" applyAlignment="0" applyProtection="0"/>
    <xf numFmtId="0" fontId="7" fillId="0" borderId="12" applyNumberFormat="0" applyFont="0" applyBorder="0" applyAlignment="0" applyProtection="0"/>
  </cellStyleXfs>
  <cellXfs count="35">
    <xf numFmtId="0" fontId="0" fillId="0" borderId="0" xfId="0"/>
    <xf numFmtId="164" fontId="1" fillId="0" borderId="7" xfId="1" applyNumberFormat="1" applyFont="1" applyFill="1" applyBorder="1"/>
    <xf numFmtId="164" fontId="1" fillId="0" borderId="7" xfId="1" applyNumberFormat="1" applyFont="1" applyBorder="1"/>
    <xf numFmtId="0" fontId="4" fillId="0" borderId="7" xfId="0" applyFont="1" applyBorder="1" applyAlignment="1">
      <alignment horizontal="center" wrapText="1"/>
    </xf>
    <xf numFmtId="0" fontId="4" fillId="0" borderId="7" xfId="0" applyFont="1" applyBorder="1" applyAlignment="1">
      <alignment horizontal="center"/>
    </xf>
    <xf numFmtId="0" fontId="1" fillId="0" borderId="7" xfId="0" applyFont="1" applyBorder="1" applyAlignment="1">
      <alignment horizontal="right"/>
    </xf>
    <xf numFmtId="165" fontId="4" fillId="0" borderId="7" xfId="1" applyNumberFormat="1" applyFont="1" applyBorder="1" applyAlignment="1">
      <alignment horizontal="center"/>
    </xf>
    <xf numFmtId="164" fontId="4" fillId="0" borderId="7" xfId="1" applyNumberFormat="1" applyFont="1" applyBorder="1" applyAlignment="1">
      <alignment horizontal="center"/>
    </xf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1" fillId="0" borderId="0" xfId="0" applyFont="1" applyBorder="1"/>
    <xf numFmtId="164" fontId="1" fillId="0" borderId="0" xfId="1" applyNumberFormat="1" applyFont="1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0" xfId="0" applyBorder="1"/>
    <xf numFmtId="0" fontId="19" fillId="0" borderId="10" xfId="275" applyFont="1" applyFill="1" applyBorder="1" applyAlignment="1">
      <alignment horizontal="center"/>
    </xf>
    <xf numFmtId="0" fontId="19" fillId="0" borderId="6" xfId="275" applyFont="1" applyFill="1" applyBorder="1" applyAlignment="1">
      <alignment horizontal="center"/>
    </xf>
    <xf numFmtId="0" fontId="19" fillId="0" borderId="5" xfId="275" applyFont="1" applyFill="1" applyBorder="1" applyAlignment="1">
      <alignment horizontal="center"/>
    </xf>
    <xf numFmtId="0" fontId="19" fillId="0" borderId="11" xfId="275" applyFont="1" applyFill="1" applyBorder="1" applyAlignment="1">
      <alignment horizontal="center"/>
    </xf>
    <xf numFmtId="0" fontId="19" fillId="0" borderId="9" xfId="275" applyFont="1" applyFill="1" applyBorder="1" applyAlignment="1">
      <alignment horizontal="center"/>
    </xf>
    <xf numFmtId="0" fontId="19" fillId="0" borderId="8" xfId="275" applyFont="1" applyFill="1" applyBorder="1" applyAlignment="1">
      <alignment horizontal="center"/>
    </xf>
    <xf numFmtId="164" fontId="0" fillId="0" borderId="0" xfId="1" applyNumberFormat="1" applyFont="1"/>
    <xf numFmtId="164" fontId="1" fillId="0" borderId="19" xfId="1" applyNumberFormat="1" applyFont="1" applyBorder="1"/>
    <xf numFmtId="164" fontId="1" fillId="0" borderId="14" xfId="1" applyNumberFormat="1" applyFont="1" applyBorder="1"/>
    <xf numFmtId="0" fontId="1" fillId="0" borderId="14" xfId="0" applyFont="1" applyBorder="1"/>
    <xf numFmtId="0" fontId="1" fillId="0" borderId="19" xfId="0" applyFont="1" applyBorder="1"/>
    <xf numFmtId="0" fontId="0" fillId="0" borderId="0" xfId="0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19" fillId="0" borderId="21" xfId="275" applyFont="1" applyFill="1" applyBorder="1" applyAlignment="1">
      <alignment horizontal="center"/>
    </xf>
    <xf numFmtId="0" fontId="0" fillId="0" borderId="22" xfId="0" applyFill="1" applyBorder="1" applyAlignment="1">
      <alignment horizontal="center"/>
    </xf>
    <xf numFmtId="0" fontId="19" fillId="0" borderId="23" xfId="275" applyFont="1" applyFill="1" applyBorder="1" applyAlignment="1">
      <alignment horizontal="center"/>
    </xf>
  </cellXfs>
  <cellStyles count="308">
    <cellStyle name="20% - Accent1 2" xfId="2"/>
    <cellStyle name="20% - Accent1 2 2" xfId="3"/>
    <cellStyle name="20% - Accent1 2 3" xfId="4"/>
    <cellStyle name="20% - Accent1 3" xfId="5"/>
    <cellStyle name="20% - Accent1 3 2" xfId="6"/>
    <cellStyle name="20% - Accent1 3 3" xfId="7"/>
    <cellStyle name="20% - Accent1 4" xfId="8"/>
    <cellStyle name="20% - Accent1 4 2" xfId="9"/>
    <cellStyle name="20% - Accent1 4 3" xfId="10"/>
    <cellStyle name="20% - Accent1 5" xfId="11"/>
    <cellStyle name="20% - Accent1 5 2" xfId="12"/>
    <cellStyle name="20% - Accent1 6" xfId="13"/>
    <cellStyle name="20% - Accent2 2" xfId="14"/>
    <cellStyle name="20% - Accent2 2 2" xfId="15"/>
    <cellStyle name="20% - Accent2 2 3" xfId="16"/>
    <cellStyle name="20% - Accent2 3" xfId="17"/>
    <cellStyle name="20% - Accent2 3 2" xfId="18"/>
    <cellStyle name="20% - Accent2 3 3" xfId="19"/>
    <cellStyle name="20% - Accent2 4" xfId="20"/>
    <cellStyle name="20% - Accent2 4 2" xfId="21"/>
    <cellStyle name="20% - Accent2 4 3" xfId="22"/>
    <cellStyle name="20% - Accent2 5" xfId="23"/>
    <cellStyle name="20% - Accent2 5 2" xfId="24"/>
    <cellStyle name="20% - Accent2 6" xfId="25"/>
    <cellStyle name="20% - Accent3 2" xfId="26"/>
    <cellStyle name="20% - Accent3 2 2" xfId="27"/>
    <cellStyle name="20% - Accent3 2 3" xfId="28"/>
    <cellStyle name="20% - Accent3 3" xfId="29"/>
    <cellStyle name="20% - Accent3 3 2" xfId="30"/>
    <cellStyle name="20% - Accent3 3 3" xfId="31"/>
    <cellStyle name="20% - Accent3 4" xfId="32"/>
    <cellStyle name="20% - Accent3 4 2" xfId="33"/>
    <cellStyle name="20% - Accent3 4 3" xfId="34"/>
    <cellStyle name="20% - Accent3 5" xfId="35"/>
    <cellStyle name="20% - Accent3 5 2" xfId="36"/>
    <cellStyle name="20% - Accent3 6" xfId="37"/>
    <cellStyle name="20% - Accent4 2" xfId="38"/>
    <cellStyle name="20% - Accent4 2 2" xfId="39"/>
    <cellStyle name="20% - Accent4 2 3" xfId="40"/>
    <cellStyle name="20% - Accent4 3" xfId="41"/>
    <cellStyle name="20% - Accent4 3 2" xfId="42"/>
    <cellStyle name="20% - Accent4 3 3" xfId="43"/>
    <cellStyle name="20% - Accent4 4" xfId="44"/>
    <cellStyle name="20% - Accent4 4 2" xfId="45"/>
    <cellStyle name="20% - Accent4 4 3" xfId="46"/>
    <cellStyle name="20% - Accent4 5" xfId="47"/>
    <cellStyle name="20% - Accent4 5 2" xfId="48"/>
    <cellStyle name="20% - Accent4 6" xfId="49"/>
    <cellStyle name="20% - Accent5 2" xfId="50"/>
    <cellStyle name="20% - Accent5 2 2" xfId="51"/>
    <cellStyle name="20% - Accent5 2 3" xfId="52"/>
    <cellStyle name="20% - Accent5 3" xfId="53"/>
    <cellStyle name="20% - Accent5 3 2" xfId="54"/>
    <cellStyle name="20% - Accent5 3 3" xfId="55"/>
    <cellStyle name="20% - Accent5 4" xfId="56"/>
    <cellStyle name="20% - Accent5 4 2" xfId="57"/>
    <cellStyle name="20% - Accent5 4 3" xfId="58"/>
    <cellStyle name="20% - Accent5 5" xfId="59"/>
    <cellStyle name="20% - Accent5 5 2" xfId="60"/>
    <cellStyle name="20% - Accent5 6" xfId="61"/>
    <cellStyle name="20% - Accent6 2" xfId="62"/>
    <cellStyle name="20% - Accent6 2 2" xfId="63"/>
    <cellStyle name="20% - Accent6 2 3" xfId="64"/>
    <cellStyle name="20% - Accent6 3" xfId="65"/>
    <cellStyle name="20% - Accent6 3 2" xfId="66"/>
    <cellStyle name="20% - Accent6 3 3" xfId="67"/>
    <cellStyle name="20% - Accent6 4" xfId="68"/>
    <cellStyle name="20% - Accent6 4 2" xfId="69"/>
    <cellStyle name="20% - Accent6 4 3" xfId="70"/>
    <cellStyle name="20% - Accent6 5" xfId="71"/>
    <cellStyle name="20% - Accent6 5 2" xfId="72"/>
    <cellStyle name="20% - Accent6 6" xfId="73"/>
    <cellStyle name="40% - Accent1 2" xfId="74"/>
    <cellStyle name="40% - Accent1 2 2" xfId="75"/>
    <cellStyle name="40% - Accent1 2 3" xfId="76"/>
    <cellStyle name="40% - Accent1 3" xfId="77"/>
    <cellStyle name="40% - Accent1 3 2" xfId="78"/>
    <cellStyle name="40% - Accent1 3 3" xfId="79"/>
    <cellStyle name="40% - Accent1 4" xfId="80"/>
    <cellStyle name="40% - Accent1 4 2" xfId="81"/>
    <cellStyle name="40% - Accent1 4 3" xfId="82"/>
    <cellStyle name="40% - Accent1 5" xfId="83"/>
    <cellStyle name="40% - Accent1 5 2" xfId="84"/>
    <cellStyle name="40% - Accent1 6" xfId="85"/>
    <cellStyle name="40% - Accent2 2" xfId="86"/>
    <cellStyle name="40% - Accent2 2 2" xfId="87"/>
    <cellStyle name="40% - Accent2 2 3" xfId="88"/>
    <cellStyle name="40% - Accent2 3" xfId="89"/>
    <cellStyle name="40% - Accent2 3 2" xfId="90"/>
    <cellStyle name="40% - Accent2 3 3" xfId="91"/>
    <cellStyle name="40% - Accent2 4" xfId="92"/>
    <cellStyle name="40% - Accent2 4 2" xfId="93"/>
    <cellStyle name="40% - Accent2 4 3" xfId="94"/>
    <cellStyle name="40% - Accent2 5" xfId="95"/>
    <cellStyle name="40% - Accent2 5 2" xfId="96"/>
    <cellStyle name="40% - Accent2 6" xfId="97"/>
    <cellStyle name="40% - Accent3 2" xfId="98"/>
    <cellStyle name="40% - Accent3 2 2" xfId="99"/>
    <cellStyle name="40% - Accent3 2 3" xfId="100"/>
    <cellStyle name="40% - Accent3 3" xfId="101"/>
    <cellStyle name="40% - Accent3 3 2" xfId="102"/>
    <cellStyle name="40% - Accent3 3 3" xfId="103"/>
    <cellStyle name="40% - Accent3 4" xfId="104"/>
    <cellStyle name="40% - Accent3 4 2" xfId="105"/>
    <cellStyle name="40% - Accent3 4 3" xfId="106"/>
    <cellStyle name="40% - Accent3 5" xfId="107"/>
    <cellStyle name="40% - Accent3 5 2" xfId="108"/>
    <cellStyle name="40% - Accent3 6" xfId="109"/>
    <cellStyle name="40% - Accent4 2" xfId="110"/>
    <cellStyle name="40% - Accent4 2 2" xfId="111"/>
    <cellStyle name="40% - Accent4 2 3" xfId="112"/>
    <cellStyle name="40% - Accent4 3" xfId="113"/>
    <cellStyle name="40% - Accent4 3 2" xfId="114"/>
    <cellStyle name="40% - Accent4 3 3" xfId="115"/>
    <cellStyle name="40% - Accent4 4" xfId="116"/>
    <cellStyle name="40% - Accent4 4 2" xfId="117"/>
    <cellStyle name="40% - Accent4 4 3" xfId="118"/>
    <cellStyle name="40% - Accent4 5" xfId="119"/>
    <cellStyle name="40% - Accent4 5 2" xfId="120"/>
    <cellStyle name="40% - Accent4 6" xfId="121"/>
    <cellStyle name="40% - Accent5 2" xfId="122"/>
    <cellStyle name="40% - Accent5 2 2" xfId="123"/>
    <cellStyle name="40% - Accent5 2 3" xfId="124"/>
    <cellStyle name="40% - Accent5 3" xfId="125"/>
    <cellStyle name="40% - Accent5 3 2" xfId="126"/>
    <cellStyle name="40% - Accent5 3 3" xfId="127"/>
    <cellStyle name="40% - Accent5 4" xfId="128"/>
    <cellStyle name="40% - Accent5 4 2" xfId="129"/>
    <cellStyle name="40% - Accent5 4 3" xfId="130"/>
    <cellStyle name="40% - Accent5 5" xfId="131"/>
    <cellStyle name="40% - Accent5 5 2" xfId="132"/>
    <cellStyle name="40% - Accent5 6" xfId="133"/>
    <cellStyle name="40% - Accent6 2" xfId="134"/>
    <cellStyle name="40% - Accent6 2 2" xfId="135"/>
    <cellStyle name="40% - Accent6 2 3" xfId="136"/>
    <cellStyle name="40% - Accent6 3" xfId="137"/>
    <cellStyle name="40% - Accent6 3 2" xfId="138"/>
    <cellStyle name="40% - Accent6 3 3" xfId="139"/>
    <cellStyle name="40% - Accent6 4" xfId="140"/>
    <cellStyle name="40% - Accent6 4 2" xfId="141"/>
    <cellStyle name="40% - Accent6 4 3" xfId="142"/>
    <cellStyle name="40% - Accent6 5" xfId="143"/>
    <cellStyle name="40% - Accent6 5 2" xfId="144"/>
    <cellStyle name="40% - Accent6 6" xfId="145"/>
    <cellStyle name="60% - Accent1 2" xfId="146"/>
    <cellStyle name="60% - Accent2 2" xfId="147"/>
    <cellStyle name="60% - Accent3 2" xfId="148"/>
    <cellStyle name="60% - Accent4 2" xfId="149"/>
    <cellStyle name="60% - Accent5 2" xfId="150"/>
    <cellStyle name="60% - Accent6 2" xfId="151"/>
    <cellStyle name="Comma" xfId="1" builtinId="3"/>
    <cellStyle name="Comma 10" xfId="152"/>
    <cellStyle name="Comma 2" xfId="153"/>
    <cellStyle name="Comma 2 10" xfId="154"/>
    <cellStyle name="Comma 2 11" xfId="155"/>
    <cellStyle name="Comma 2 12" xfId="156"/>
    <cellStyle name="Comma 2 2" xfId="157"/>
    <cellStyle name="Comma 2 2 2" xfId="158"/>
    <cellStyle name="Comma 2 2 2 2" xfId="159"/>
    <cellStyle name="Comma 2 2 2 3" xfId="160"/>
    <cellStyle name="Comma 2 2 2 4" xfId="161"/>
    <cellStyle name="Comma 2 2 3" xfId="162"/>
    <cellStyle name="Comma 2 2 4" xfId="163"/>
    <cellStyle name="Comma 2 2 5" xfId="164"/>
    <cellStyle name="Comma 2 2 6" xfId="165"/>
    <cellStyle name="Comma 2 2 7" xfId="166"/>
    <cellStyle name="Comma 2 2 8" xfId="167"/>
    <cellStyle name="Comma 2 3" xfId="168"/>
    <cellStyle name="Comma 2 3 2" xfId="169"/>
    <cellStyle name="Comma 2 3 2 2" xfId="170"/>
    <cellStyle name="Comma 2 3 3" xfId="171"/>
    <cellStyle name="Comma 2 3 4" xfId="172"/>
    <cellStyle name="Comma 2 3 5" xfId="173"/>
    <cellStyle name="Comma 2 3 6" xfId="174"/>
    <cellStyle name="Comma 2 4" xfId="175"/>
    <cellStyle name="Comma 2 4 2" xfId="176"/>
    <cellStyle name="Comma 2 4 3" xfId="177"/>
    <cellStyle name="Comma 2 5" xfId="178"/>
    <cellStyle name="Comma 2 6" xfId="179"/>
    <cellStyle name="Comma 2 7" xfId="180"/>
    <cellStyle name="Comma 2 8" xfId="181"/>
    <cellStyle name="Comma 2 9" xfId="182"/>
    <cellStyle name="Comma 3" xfId="183"/>
    <cellStyle name="Comma 3 2" xfId="184"/>
    <cellStyle name="Comma 4" xfId="185"/>
    <cellStyle name="Comma 5" xfId="186"/>
    <cellStyle name="Comma 6" xfId="187"/>
    <cellStyle name="Comma 7" xfId="188"/>
    <cellStyle name="Comma 8" xfId="189"/>
    <cellStyle name="Comma 9" xfId="190"/>
    <cellStyle name="Comma0" xfId="191"/>
    <cellStyle name="Currency 2" xfId="192"/>
    <cellStyle name="Currency 2 2" xfId="193"/>
    <cellStyle name="Currency 2 2 2" xfId="194"/>
    <cellStyle name="Currency 2 3" xfId="195"/>
    <cellStyle name="Currency 3" xfId="196"/>
    <cellStyle name="Currency 4" xfId="197"/>
    <cellStyle name="Currency0" xfId="198"/>
    <cellStyle name="Date" xfId="199"/>
    <cellStyle name="F2" xfId="200"/>
    <cellStyle name="F3" xfId="201"/>
    <cellStyle name="F8" xfId="202"/>
    <cellStyle name="Fixed" xfId="203"/>
    <cellStyle name="Heading 1 2" xfId="204"/>
    <cellStyle name="Heading 1 3" xfId="205"/>
    <cellStyle name="Heading 2 2" xfId="206"/>
    <cellStyle name="Heading 2 3" xfId="207"/>
    <cellStyle name="Heading 2 4" xfId="208"/>
    <cellStyle name="Heading 2 5" xfId="209"/>
    <cellStyle name="Hyperlink 2" xfId="210"/>
    <cellStyle name="Neutral 2" xfId="211"/>
    <cellStyle name="Normal" xfId="0" builtinId="0"/>
    <cellStyle name="Normal 10" xfId="212"/>
    <cellStyle name="Normal 11" xfId="213"/>
    <cellStyle name="Normal 12" xfId="214"/>
    <cellStyle name="Normal 13" xfId="215"/>
    <cellStyle name="Normal 14" xfId="216"/>
    <cellStyle name="Normal 15" xfId="217"/>
    <cellStyle name="Normal 16" xfId="218"/>
    <cellStyle name="Normal 17" xfId="219"/>
    <cellStyle name="Normal 18" xfId="220"/>
    <cellStyle name="Normal 19" xfId="221"/>
    <cellStyle name="Normal 2" xfId="222"/>
    <cellStyle name="Normal 2 2" xfId="223"/>
    <cellStyle name="Normal 2 2 2" xfId="224"/>
    <cellStyle name="Normal 2 2 3" xfId="225"/>
    <cellStyle name="Normal 2 2 4" xfId="226"/>
    <cellStyle name="Normal 2 2 5" xfId="227"/>
    <cellStyle name="Normal 2 2 6" xfId="228"/>
    <cellStyle name="Normal 2 2 6 4 5" xfId="229"/>
    <cellStyle name="Normal 2 3" xfId="230"/>
    <cellStyle name="Normal 2 3 2" xfId="231"/>
    <cellStyle name="Normal 2 3 3" xfId="232"/>
    <cellStyle name="Normal 2 4" xfId="233"/>
    <cellStyle name="Normal 2 5" xfId="234"/>
    <cellStyle name="Normal 20" xfId="235"/>
    <cellStyle name="Normal 21" xfId="236"/>
    <cellStyle name="Normal 22" xfId="237"/>
    <cellStyle name="Normal 23" xfId="238"/>
    <cellStyle name="Normal 24" xfId="239"/>
    <cellStyle name="Normal 25" xfId="240"/>
    <cellStyle name="Normal 26" xfId="241"/>
    <cellStyle name="Normal 26 2" xfId="242"/>
    <cellStyle name="Normal 27" xfId="243"/>
    <cellStyle name="Normal 3" xfId="244"/>
    <cellStyle name="Normal 3 10" xfId="245"/>
    <cellStyle name="Normal 3 2" xfId="246"/>
    <cellStyle name="Normal 3 2 2" xfId="247"/>
    <cellStyle name="Normal 3 2 2 2" xfId="248"/>
    <cellStyle name="Normal 3 2 3" xfId="249"/>
    <cellStyle name="Normal 3 2 4" xfId="250"/>
    <cellStyle name="Normal 3 2 5" xfId="251"/>
    <cellStyle name="Normal 3 2 6" xfId="252"/>
    <cellStyle name="Normal 3 3" xfId="253"/>
    <cellStyle name="Normal 3 3 2" xfId="254"/>
    <cellStyle name="Normal 3 3 2 2" xfId="255"/>
    <cellStyle name="Normal 3 3 3" xfId="256"/>
    <cellStyle name="Normal 3 3 4" xfId="257"/>
    <cellStyle name="Normal 3 3 5" xfId="258"/>
    <cellStyle name="Normal 3 4" xfId="259"/>
    <cellStyle name="Normal 3 4 2" xfId="260"/>
    <cellStyle name="Normal 3 5" xfId="261"/>
    <cellStyle name="Normal 3 6" xfId="262"/>
    <cellStyle name="Normal 3 7" xfId="263"/>
    <cellStyle name="Normal 3 8" xfId="264"/>
    <cellStyle name="Normal 3 9" xfId="265"/>
    <cellStyle name="Normal 4" xfId="266"/>
    <cellStyle name="Normal 4 2" xfId="267"/>
    <cellStyle name="Normal 4 2 2" xfId="268"/>
    <cellStyle name="Normal 4 2 3" xfId="269"/>
    <cellStyle name="Normal 4 3" xfId="270"/>
    <cellStyle name="Normal 4 3 2" xfId="271"/>
    <cellStyle name="Normal 4 4" xfId="272"/>
    <cellStyle name="Normal 4 5" xfId="273"/>
    <cellStyle name="Normal 4 6" xfId="274"/>
    <cellStyle name="Normal 5" xfId="275"/>
    <cellStyle name="Normal 5 2" xfId="276"/>
    <cellStyle name="Normal 6" xfId="277"/>
    <cellStyle name="Normal 6 2" xfId="278"/>
    <cellStyle name="Normal 7" xfId="279"/>
    <cellStyle name="Normal 7 2" xfId="280"/>
    <cellStyle name="Normal 8" xfId="281"/>
    <cellStyle name="Normal 9" xfId="282"/>
    <cellStyle name="Note 2" xfId="283"/>
    <cellStyle name="Note 2 2" xfId="284"/>
    <cellStyle name="Note 2 3" xfId="285"/>
    <cellStyle name="Note 2 4" xfId="286"/>
    <cellStyle name="Note 3" xfId="287"/>
    <cellStyle name="Note 3 2" xfId="288"/>
    <cellStyle name="Note 3 3" xfId="289"/>
    <cellStyle name="Note 4" xfId="290"/>
    <cellStyle name="Note 4 2" xfId="291"/>
    <cellStyle name="Note 4 3" xfId="292"/>
    <cellStyle name="Note 5" xfId="293"/>
    <cellStyle name="Note 5 2" xfId="294"/>
    <cellStyle name="Note 5 3" xfId="295"/>
    <cellStyle name="Note 6" xfId="296"/>
    <cellStyle name="Percent 2" xfId="297"/>
    <cellStyle name="Percent 3" xfId="298"/>
    <cellStyle name="Percent 4" xfId="299"/>
    <cellStyle name="Percent 4 2" xfId="300"/>
    <cellStyle name="Percent 5" xfId="301"/>
    <cellStyle name="Percent 6" xfId="302"/>
    <cellStyle name="Percent 6 2" xfId="303"/>
    <cellStyle name="Percent 7" xfId="304"/>
    <cellStyle name="Title 2" xfId="305"/>
    <cellStyle name="Total 2" xfId="306"/>
    <cellStyle name="Total 3" xfId="30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O28"/>
  <sheetViews>
    <sheetView showGridLines="0" tabSelected="1" view="pageLayout" zoomScaleNormal="100" workbookViewId="0">
      <selection activeCell="R4" sqref="R4"/>
    </sheetView>
  </sheetViews>
  <sheetFormatPr defaultRowHeight="15" x14ac:dyDescent="0.25"/>
  <cols>
    <col min="2" max="2" width="1.5703125" customWidth="1"/>
    <col min="3" max="3" width="18.7109375" customWidth="1"/>
    <col min="4" max="14" width="9.7109375" customWidth="1"/>
    <col min="15" max="15" width="1.5703125" customWidth="1"/>
    <col min="16" max="20" width="7.7109375" customWidth="1"/>
    <col min="22" max="41" width="14.7109375" customWidth="1"/>
  </cols>
  <sheetData>
    <row r="2" spans="1:41" ht="15.75" customHeight="1" x14ac:dyDescent="0.25">
      <c r="B2" s="8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10"/>
      <c r="P2" s="18"/>
      <c r="Q2" s="18"/>
      <c r="R2" s="18"/>
      <c r="S2" s="18"/>
      <c r="T2" s="18"/>
    </row>
    <row r="3" spans="1:41" x14ac:dyDescent="0.25">
      <c r="B3" s="11"/>
      <c r="C3" s="31" t="s">
        <v>7</v>
      </c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12"/>
      <c r="P3" s="18"/>
      <c r="Q3" s="18"/>
      <c r="R3" s="18"/>
      <c r="S3" s="18"/>
      <c r="T3" s="18"/>
    </row>
    <row r="4" spans="1:41" ht="15.75" thickBot="1" x14ac:dyDescent="0.3">
      <c r="B4" s="11"/>
      <c r="C4" s="31" t="s">
        <v>23</v>
      </c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12"/>
      <c r="P4" s="18"/>
      <c r="Q4" s="18"/>
      <c r="R4" s="18"/>
      <c r="S4" s="18"/>
      <c r="T4" s="18"/>
    </row>
    <row r="5" spans="1:41" ht="15.75" thickBot="1" x14ac:dyDescent="0.3">
      <c r="B5" s="11"/>
      <c r="C5" s="31" t="s">
        <v>5</v>
      </c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12"/>
      <c r="P5" s="18"/>
      <c r="Q5" s="18"/>
      <c r="R5" s="18"/>
      <c r="S5" s="18"/>
      <c r="T5" s="18"/>
      <c r="V5" s="32">
        <v>2023</v>
      </c>
      <c r="W5" s="33"/>
      <c r="X5" s="34">
        <v>2024</v>
      </c>
      <c r="Y5" s="33"/>
      <c r="Z5" s="32">
        <v>2025</v>
      </c>
      <c r="AA5" s="33"/>
      <c r="AB5" s="32">
        <v>2026</v>
      </c>
      <c r="AC5" s="33"/>
      <c r="AD5" s="32">
        <v>2027</v>
      </c>
      <c r="AE5" s="33"/>
      <c r="AF5" s="32">
        <v>2028</v>
      </c>
      <c r="AG5" s="33"/>
      <c r="AH5" s="32">
        <v>2029</v>
      </c>
      <c r="AI5" s="33"/>
      <c r="AJ5" s="32">
        <v>2030</v>
      </c>
      <c r="AK5" s="33"/>
      <c r="AL5" s="32">
        <v>2031</v>
      </c>
      <c r="AM5" s="33"/>
      <c r="AN5" s="32">
        <v>2032</v>
      </c>
      <c r="AO5" s="33"/>
    </row>
    <row r="6" spans="1:41" x14ac:dyDescent="0.25">
      <c r="B6" s="11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2"/>
      <c r="P6" s="18"/>
      <c r="Q6" s="18"/>
      <c r="R6" s="18"/>
      <c r="S6" s="18"/>
      <c r="T6" s="18"/>
      <c r="V6" s="19" t="s">
        <v>1</v>
      </c>
      <c r="W6" s="20" t="s">
        <v>1</v>
      </c>
      <c r="X6" s="21" t="s">
        <v>1</v>
      </c>
      <c r="Y6" s="20" t="s">
        <v>1</v>
      </c>
      <c r="Z6" s="19" t="s">
        <v>1</v>
      </c>
      <c r="AA6" s="20" t="s">
        <v>1</v>
      </c>
      <c r="AB6" s="19" t="s">
        <v>1</v>
      </c>
      <c r="AC6" s="20" t="s">
        <v>1</v>
      </c>
      <c r="AD6" s="19" t="s">
        <v>1</v>
      </c>
      <c r="AE6" s="20" t="s">
        <v>1</v>
      </c>
      <c r="AF6" s="19" t="s">
        <v>1</v>
      </c>
      <c r="AG6" s="20" t="s">
        <v>1</v>
      </c>
      <c r="AH6" s="19" t="s">
        <v>1</v>
      </c>
      <c r="AI6" s="20" t="s">
        <v>1</v>
      </c>
      <c r="AJ6" s="19" t="s">
        <v>1</v>
      </c>
      <c r="AK6" s="20" t="s">
        <v>1</v>
      </c>
      <c r="AL6" s="19" t="s">
        <v>1</v>
      </c>
      <c r="AM6" s="20" t="s">
        <v>1</v>
      </c>
      <c r="AN6" s="19" t="s">
        <v>1</v>
      </c>
      <c r="AO6" s="20" t="s">
        <v>1</v>
      </c>
    </row>
    <row r="7" spans="1:41" ht="15.75" thickBot="1" x14ac:dyDescent="0.3">
      <c r="B7" s="11"/>
      <c r="C7" s="3" t="s">
        <v>0</v>
      </c>
      <c r="D7" s="4">
        <v>2023</v>
      </c>
      <c r="E7" s="4">
        <f>D7+1</f>
        <v>2024</v>
      </c>
      <c r="F7" s="4">
        <f>E7+1</f>
        <v>2025</v>
      </c>
      <c r="G7" s="4">
        <f t="shared" ref="G7:M7" si="0">F7+1</f>
        <v>2026</v>
      </c>
      <c r="H7" s="4">
        <f t="shared" si="0"/>
        <v>2027</v>
      </c>
      <c r="I7" s="4">
        <f t="shared" si="0"/>
        <v>2028</v>
      </c>
      <c r="J7" s="4">
        <f t="shared" si="0"/>
        <v>2029</v>
      </c>
      <c r="K7" s="4">
        <f t="shared" si="0"/>
        <v>2030</v>
      </c>
      <c r="L7" s="4">
        <f t="shared" si="0"/>
        <v>2031</v>
      </c>
      <c r="M7" s="4">
        <f t="shared" si="0"/>
        <v>2032</v>
      </c>
      <c r="N7" s="4" t="s">
        <v>1</v>
      </c>
      <c r="O7" s="12"/>
      <c r="P7" s="18"/>
      <c r="Q7" s="18"/>
      <c r="R7" s="18"/>
      <c r="S7" s="18"/>
      <c r="T7" s="18"/>
      <c r="V7" s="22" t="s">
        <v>8</v>
      </c>
      <c r="W7" s="23" t="s">
        <v>9</v>
      </c>
      <c r="X7" s="24" t="s">
        <v>8</v>
      </c>
      <c r="Y7" s="23" t="s">
        <v>9</v>
      </c>
      <c r="Z7" s="22" t="s">
        <v>8</v>
      </c>
      <c r="AA7" s="23" t="s">
        <v>9</v>
      </c>
      <c r="AB7" s="22" t="s">
        <v>8</v>
      </c>
      <c r="AC7" s="23" t="s">
        <v>9</v>
      </c>
      <c r="AD7" s="22" t="s">
        <v>8</v>
      </c>
      <c r="AE7" s="23" t="s">
        <v>9</v>
      </c>
      <c r="AF7" s="22" t="s">
        <v>8</v>
      </c>
      <c r="AG7" s="23" t="s">
        <v>9</v>
      </c>
      <c r="AH7" s="22" t="s">
        <v>8</v>
      </c>
      <c r="AI7" s="23" t="s">
        <v>9</v>
      </c>
      <c r="AJ7" s="22" t="s">
        <v>8</v>
      </c>
      <c r="AK7" s="23" t="s">
        <v>9</v>
      </c>
      <c r="AL7" s="22" t="s">
        <v>8</v>
      </c>
      <c r="AM7" s="23" t="s">
        <v>9</v>
      </c>
      <c r="AN7" s="22" t="s">
        <v>8</v>
      </c>
      <c r="AO7" s="23" t="s">
        <v>9</v>
      </c>
    </row>
    <row r="8" spans="1:41" x14ac:dyDescent="0.25">
      <c r="B8" s="11"/>
      <c r="C8" s="5" t="s">
        <v>2</v>
      </c>
      <c r="D8" s="1">
        <f>V9/1000000</f>
        <v>602.66213118000007</v>
      </c>
      <c r="E8" s="1">
        <f>X9/1000000</f>
        <v>693.40874436539991</v>
      </c>
      <c r="F8" s="1">
        <f>Z9/1000000</f>
        <v>775.170171426362</v>
      </c>
      <c r="G8" s="1">
        <f>AB9/1000000</f>
        <v>748.78329714999995</v>
      </c>
      <c r="H8" s="1">
        <f>AD9/1000000</f>
        <v>747.66984415000002</v>
      </c>
      <c r="I8" s="1">
        <f>AF9/1000000</f>
        <v>749.67633914999999</v>
      </c>
      <c r="J8" s="1">
        <f>AH9/1000000</f>
        <v>748.51164114999995</v>
      </c>
      <c r="K8" s="1">
        <f>AJ9/1000000</f>
        <v>750.62301015000003</v>
      </c>
      <c r="L8" s="1">
        <f>AL9/1000000</f>
        <v>749.40470915000003</v>
      </c>
      <c r="M8" s="1">
        <f>AN9/1000000</f>
        <v>751.62640014999999</v>
      </c>
      <c r="N8" s="1">
        <f>SUM(D8:M8)</f>
        <v>7317.5362880217617</v>
      </c>
      <c r="O8" s="12"/>
      <c r="P8" s="30"/>
      <c r="Q8" s="18"/>
      <c r="R8" s="18"/>
      <c r="S8" s="18"/>
      <c r="T8" s="18"/>
    </row>
    <row r="9" spans="1:41" x14ac:dyDescent="0.25">
      <c r="B9" s="11"/>
      <c r="C9" s="5" t="s">
        <v>22</v>
      </c>
      <c r="D9" s="1">
        <f>W9/1000000</f>
        <v>72.094064775076632</v>
      </c>
      <c r="E9" s="1">
        <f>Y9/1000000</f>
        <v>77.093402771577672</v>
      </c>
      <c r="F9" s="1">
        <f>AA9/1000000</f>
        <v>78.955291570401428</v>
      </c>
      <c r="G9" s="1">
        <f>AC9/1000000</f>
        <v>78.099796287204953</v>
      </c>
      <c r="H9" s="1">
        <f>AE9/1000000</f>
        <v>78.985429287204951</v>
      </c>
      <c r="I9" s="1">
        <f>AG9/1000000</f>
        <v>81.823026287204954</v>
      </c>
      <c r="J9" s="1">
        <f>AI9/1000000</f>
        <v>82.413243287204949</v>
      </c>
      <c r="K9" s="1">
        <f>AK9/1000000</f>
        <v>85.773681287204951</v>
      </c>
      <c r="L9" s="1">
        <f>AM9/1000000</f>
        <v>86.79298228720495</v>
      </c>
      <c r="M9" s="1">
        <f>AO9/1000000</f>
        <v>89.965636287204944</v>
      </c>
      <c r="N9" s="1">
        <f>SUM(D9:M9)</f>
        <v>811.9965541274903</v>
      </c>
      <c r="O9" s="12"/>
      <c r="P9" s="18"/>
      <c r="Q9" s="18"/>
      <c r="R9" s="18"/>
      <c r="S9" s="18"/>
      <c r="T9" s="18"/>
      <c r="V9" s="25">
        <v>602662131.18000007</v>
      </c>
      <c r="W9" s="25">
        <v>72094064.775076628</v>
      </c>
      <c r="X9" s="25">
        <v>693408744.36539996</v>
      </c>
      <c r="Y9" s="25">
        <v>77093402.771577671</v>
      </c>
      <c r="Z9" s="25">
        <v>775170171.42636204</v>
      </c>
      <c r="AA9" s="25">
        <v>78955291.57040143</v>
      </c>
      <c r="AB9" s="25">
        <v>748783297.14999998</v>
      </c>
      <c r="AC9" s="25">
        <v>78099796.287204951</v>
      </c>
      <c r="AD9" s="25">
        <v>747669844.14999998</v>
      </c>
      <c r="AE9" s="25">
        <v>78985429.287204951</v>
      </c>
      <c r="AF9" s="25">
        <v>749676339.14999998</v>
      </c>
      <c r="AG9" s="25">
        <v>81823026.287204951</v>
      </c>
      <c r="AH9" s="25">
        <v>748511641.14999998</v>
      </c>
      <c r="AI9" s="25">
        <v>82413243.287204951</v>
      </c>
      <c r="AJ9" s="25">
        <v>750623010.14999998</v>
      </c>
      <c r="AK9" s="25">
        <v>85773681.287204951</v>
      </c>
      <c r="AL9" s="25">
        <v>749404709.14999998</v>
      </c>
      <c r="AM9" s="25">
        <v>86792982.287204951</v>
      </c>
      <c r="AN9" s="25">
        <v>751626400.14999998</v>
      </c>
      <c r="AO9" s="25">
        <v>89965636.287204951</v>
      </c>
    </row>
    <row r="10" spans="1:41" x14ac:dyDescent="0.25">
      <c r="B10" s="11"/>
      <c r="C10" s="5" t="s">
        <v>3</v>
      </c>
      <c r="D10" s="1">
        <f>SUM(D8:D9)</f>
        <v>674.75619595507669</v>
      </c>
      <c r="E10" s="1">
        <f t="shared" ref="E10:N10" si="1">SUM(E8:E9)</f>
        <v>770.50214713697756</v>
      </c>
      <c r="F10" s="1">
        <f t="shared" si="1"/>
        <v>854.12546299676342</v>
      </c>
      <c r="G10" s="1">
        <f t="shared" si="1"/>
        <v>826.88309343720493</v>
      </c>
      <c r="H10" s="1">
        <f t="shared" si="1"/>
        <v>826.65527343720498</v>
      </c>
      <c r="I10" s="1">
        <f t="shared" si="1"/>
        <v>831.49936543720491</v>
      </c>
      <c r="J10" s="1">
        <f t="shared" si="1"/>
        <v>830.92488443720492</v>
      </c>
      <c r="K10" s="1">
        <f t="shared" si="1"/>
        <v>836.39669143720494</v>
      </c>
      <c r="L10" s="1">
        <f t="shared" si="1"/>
        <v>836.19769143720498</v>
      </c>
      <c r="M10" s="1">
        <f t="shared" si="1"/>
        <v>841.59203643720491</v>
      </c>
      <c r="N10" s="1">
        <f t="shared" si="1"/>
        <v>8129.5328421492522</v>
      </c>
      <c r="O10" s="12"/>
      <c r="P10" s="18"/>
      <c r="Q10" s="18"/>
      <c r="R10" s="18"/>
      <c r="S10" s="18"/>
      <c r="T10" s="18"/>
    </row>
    <row r="11" spans="1:41" ht="9.75" customHeight="1" x14ac:dyDescent="0.25">
      <c r="B11" s="15"/>
      <c r="C11" s="29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17"/>
      <c r="P11" s="18"/>
      <c r="Q11" s="18"/>
      <c r="R11" s="18"/>
      <c r="S11" s="18"/>
      <c r="T11" s="18"/>
    </row>
    <row r="12" spans="1:41" ht="15" customHeight="1" x14ac:dyDescent="0.25">
      <c r="A12" s="18"/>
      <c r="B12" s="18"/>
      <c r="C12" s="13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8"/>
      <c r="P12" s="18"/>
      <c r="Q12" s="18"/>
      <c r="R12" s="18"/>
      <c r="S12" s="18"/>
      <c r="T12" s="18"/>
    </row>
    <row r="13" spans="1:41" x14ac:dyDescent="0.25">
      <c r="B13" s="8"/>
      <c r="C13" s="28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10"/>
      <c r="P13" s="18"/>
      <c r="Q13" s="18"/>
      <c r="R13" s="18"/>
      <c r="S13" s="18"/>
      <c r="T13" s="18"/>
    </row>
    <row r="14" spans="1:41" x14ac:dyDescent="0.25">
      <c r="B14" s="11"/>
      <c r="C14" s="31" t="s">
        <v>7</v>
      </c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12"/>
      <c r="P14" s="18"/>
      <c r="Q14" s="18"/>
      <c r="R14" s="18"/>
      <c r="S14" s="18"/>
      <c r="T14" s="18"/>
    </row>
    <row r="15" spans="1:41" x14ac:dyDescent="0.25">
      <c r="B15" s="11"/>
      <c r="C15" s="31" t="s">
        <v>24</v>
      </c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12"/>
      <c r="P15" s="18"/>
      <c r="Q15" s="18"/>
      <c r="R15" s="18"/>
      <c r="S15" s="18"/>
      <c r="T15" s="18"/>
    </row>
    <row r="16" spans="1:41" x14ac:dyDescent="0.25">
      <c r="B16" s="11"/>
      <c r="C16" s="31" t="s">
        <v>5</v>
      </c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12"/>
      <c r="P16" s="18"/>
      <c r="Q16" s="18"/>
      <c r="R16" s="18"/>
      <c r="S16" s="18"/>
      <c r="T16" s="18"/>
    </row>
    <row r="17" spans="2:32" x14ac:dyDescent="0.25">
      <c r="B17" s="11"/>
      <c r="C17" s="13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2"/>
      <c r="P17" s="18"/>
      <c r="Q17" s="18"/>
      <c r="R17" s="18"/>
      <c r="S17" s="18"/>
      <c r="T17" s="18"/>
    </row>
    <row r="18" spans="2:32" ht="42" customHeight="1" x14ac:dyDescent="0.25">
      <c r="B18" s="11"/>
      <c r="C18" s="3" t="s">
        <v>6</v>
      </c>
      <c r="D18" s="6">
        <f t="shared" ref="D18:M18" si="2">+D7</f>
        <v>2023</v>
      </c>
      <c r="E18" s="6">
        <f t="shared" si="2"/>
        <v>2024</v>
      </c>
      <c r="F18" s="6">
        <f t="shared" si="2"/>
        <v>2025</v>
      </c>
      <c r="G18" s="6">
        <f t="shared" si="2"/>
        <v>2026</v>
      </c>
      <c r="H18" s="6">
        <f t="shared" si="2"/>
        <v>2027</v>
      </c>
      <c r="I18" s="6">
        <f t="shared" si="2"/>
        <v>2028</v>
      </c>
      <c r="J18" s="6">
        <f t="shared" si="2"/>
        <v>2029</v>
      </c>
      <c r="K18" s="6">
        <f t="shared" si="2"/>
        <v>2030</v>
      </c>
      <c r="L18" s="6">
        <f t="shared" si="2"/>
        <v>2031</v>
      </c>
      <c r="M18" s="6">
        <f t="shared" si="2"/>
        <v>2032</v>
      </c>
      <c r="N18" s="7" t="s">
        <v>1</v>
      </c>
      <c r="O18" s="12"/>
      <c r="P18" s="18"/>
      <c r="Q18" s="18"/>
      <c r="R18" s="18"/>
      <c r="S18" s="18"/>
      <c r="T18" s="18"/>
      <c r="V18" t="s">
        <v>10</v>
      </c>
    </row>
    <row r="19" spans="2:32" x14ac:dyDescent="0.25">
      <c r="B19" s="11"/>
      <c r="C19" s="5" t="s">
        <v>2</v>
      </c>
      <c r="D19" s="2">
        <f>W20-D20</f>
        <v>77.260910421485207</v>
      </c>
      <c r="E19" s="2">
        <f t="shared" ref="E19:M19" si="3">X20-E20</f>
        <v>144.21969524239896</v>
      </c>
      <c r="F19" s="2">
        <f t="shared" si="3"/>
        <v>217.87058775830451</v>
      </c>
      <c r="G19" s="2">
        <f t="shared" si="3"/>
        <v>303.3335634499233</v>
      </c>
      <c r="H19" s="2">
        <f t="shared" si="3"/>
        <v>378.5287090533825</v>
      </c>
      <c r="I19" s="2">
        <f t="shared" si="3"/>
        <v>451.14268166397005</v>
      </c>
      <c r="J19" s="2">
        <f t="shared" si="3"/>
        <v>522.24688689726281</v>
      </c>
      <c r="K19" s="2">
        <f t="shared" si="3"/>
        <v>590.74419494905601</v>
      </c>
      <c r="L19" s="2">
        <f t="shared" si="3"/>
        <v>657.75960227426822</v>
      </c>
      <c r="M19" s="2">
        <f t="shared" si="3"/>
        <v>722.14112762167622</v>
      </c>
      <c r="N19" s="2">
        <f>SUM(D19:M19)</f>
        <v>4065.247959331728</v>
      </c>
      <c r="O19" s="12"/>
      <c r="P19" s="18"/>
      <c r="Q19" s="18"/>
      <c r="R19" s="18"/>
      <c r="S19" s="18"/>
      <c r="T19" s="18"/>
      <c r="W19" t="s">
        <v>11</v>
      </c>
      <c r="X19" t="s">
        <v>12</v>
      </c>
      <c r="Y19" t="s">
        <v>13</v>
      </c>
      <c r="Z19" t="s">
        <v>14</v>
      </c>
      <c r="AA19" t="s">
        <v>15</v>
      </c>
      <c r="AB19" t="s">
        <v>16</v>
      </c>
      <c r="AC19" t="s">
        <v>17</v>
      </c>
      <c r="AD19" t="s">
        <v>18</v>
      </c>
      <c r="AE19" t="s">
        <v>19</v>
      </c>
      <c r="AF19" t="s">
        <v>20</v>
      </c>
    </row>
    <row r="20" spans="2:32" x14ac:dyDescent="0.25">
      <c r="B20" s="11"/>
      <c r="C20" s="5" t="s">
        <v>22</v>
      </c>
      <c r="D20" s="2">
        <f>D9</f>
        <v>72.094064775076632</v>
      </c>
      <c r="E20" s="2">
        <f t="shared" ref="E20:M20" si="4">E9</f>
        <v>77.093402771577672</v>
      </c>
      <c r="F20" s="2">
        <f t="shared" si="4"/>
        <v>78.955291570401428</v>
      </c>
      <c r="G20" s="2">
        <f t="shared" si="4"/>
        <v>78.099796287204953</v>
      </c>
      <c r="H20" s="2">
        <f t="shared" si="4"/>
        <v>78.985429287204951</v>
      </c>
      <c r="I20" s="2">
        <f t="shared" si="4"/>
        <v>81.823026287204954</v>
      </c>
      <c r="J20" s="2">
        <f t="shared" si="4"/>
        <v>82.413243287204949</v>
      </c>
      <c r="K20" s="2">
        <f t="shared" si="4"/>
        <v>85.773681287204951</v>
      </c>
      <c r="L20" s="2">
        <f t="shared" si="4"/>
        <v>86.79298228720495</v>
      </c>
      <c r="M20" s="2">
        <f t="shared" si="4"/>
        <v>89.965636287204944</v>
      </c>
      <c r="N20" s="2">
        <f>SUM(D20:M20)</f>
        <v>811.9965541274903</v>
      </c>
      <c r="O20" s="12"/>
      <c r="P20" s="18"/>
      <c r="Q20" s="18"/>
      <c r="R20" s="18"/>
      <c r="S20" s="18"/>
      <c r="T20" s="18"/>
      <c r="V20" t="s">
        <v>21</v>
      </c>
      <c r="W20">
        <v>149.35497519656184</v>
      </c>
      <c r="X20">
        <v>221.31309801397663</v>
      </c>
      <c r="Y20">
        <v>296.82587932870592</v>
      </c>
      <c r="Z20">
        <v>381.43335973712828</v>
      </c>
      <c r="AA20">
        <v>457.51413834058746</v>
      </c>
      <c r="AB20">
        <v>532.96570795117498</v>
      </c>
      <c r="AC20">
        <v>604.66013018446779</v>
      </c>
      <c r="AD20">
        <v>676.51787623626092</v>
      </c>
      <c r="AE20">
        <v>744.55258456147317</v>
      </c>
      <c r="AF20">
        <v>812.10676390888113</v>
      </c>
    </row>
    <row r="21" spans="2:32" x14ac:dyDescent="0.25">
      <c r="B21" s="11"/>
      <c r="C21" s="5" t="s">
        <v>3</v>
      </c>
      <c r="D21" s="2">
        <f>SUM(D19:D20)</f>
        <v>149.35497519656184</v>
      </c>
      <c r="E21" s="2">
        <f t="shared" ref="E21:N21" si="5">SUM(E19:E20)</f>
        <v>221.31309801397663</v>
      </c>
      <c r="F21" s="2">
        <f t="shared" si="5"/>
        <v>296.82587932870592</v>
      </c>
      <c r="G21" s="2">
        <f t="shared" si="5"/>
        <v>381.43335973712828</v>
      </c>
      <c r="H21" s="2">
        <f t="shared" si="5"/>
        <v>457.51413834058746</v>
      </c>
      <c r="I21" s="2">
        <f t="shared" si="5"/>
        <v>532.96570795117498</v>
      </c>
      <c r="J21" s="2">
        <f t="shared" si="5"/>
        <v>604.66013018446779</v>
      </c>
      <c r="K21" s="2">
        <f t="shared" si="5"/>
        <v>676.51787623626092</v>
      </c>
      <c r="L21" s="2">
        <f t="shared" si="5"/>
        <v>744.55258456147317</v>
      </c>
      <c r="M21" s="2">
        <f t="shared" si="5"/>
        <v>812.10676390888113</v>
      </c>
      <c r="N21" s="1">
        <f t="shared" si="5"/>
        <v>4877.2445134592181</v>
      </c>
      <c r="O21" s="12"/>
      <c r="P21" s="18"/>
      <c r="Q21" s="18"/>
      <c r="R21" s="18"/>
      <c r="S21" s="18"/>
      <c r="T21" s="18"/>
    </row>
    <row r="22" spans="2:32" ht="9.75" customHeight="1" x14ac:dyDescent="0.25">
      <c r="B22" s="15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7"/>
      <c r="P22" s="18"/>
      <c r="Q22" s="18"/>
      <c r="R22" s="18"/>
      <c r="S22" s="18"/>
      <c r="T22" s="18"/>
    </row>
    <row r="28" spans="2:32" x14ac:dyDescent="0.25">
      <c r="F28" t="s">
        <v>4</v>
      </c>
    </row>
  </sheetData>
  <mergeCells count="16">
    <mergeCell ref="C14:N14"/>
    <mergeCell ref="C4:N4"/>
    <mergeCell ref="C15:N15"/>
    <mergeCell ref="C16:N16"/>
    <mergeCell ref="AN5:AO5"/>
    <mergeCell ref="AB5:AC5"/>
    <mergeCell ref="AD5:AE5"/>
    <mergeCell ref="AF5:AG5"/>
    <mergeCell ref="AH5:AI5"/>
    <mergeCell ref="AJ5:AK5"/>
    <mergeCell ref="AL5:AM5"/>
    <mergeCell ref="C3:N3"/>
    <mergeCell ref="C5:N5"/>
    <mergeCell ref="V5:W5"/>
    <mergeCell ref="X5:Y5"/>
    <mergeCell ref="Z5:AA5"/>
  </mergeCells>
  <pageMargins left="0.7" right="0.7" top="0.75" bottom="0.75" header="0.3" footer="0.3"/>
  <pageSetup scale="25" orientation="landscape" r:id="rId1"/>
  <headerFooter>
    <oddHeader>&amp;L20220050-EI
POD 3 Document 1 10-Year Summary of SPP Costs and Rev Req - Tables for Testimony
Page 1 of 1
000008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DEF</vt:lpstr>
      <vt:lpstr>DEF!Print_Area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Randy1</dc:creator>
  <cp:lastModifiedBy>Gonzalez, Xiomara</cp:lastModifiedBy>
  <cp:lastPrinted>2022-05-13T17:26:02Z</cp:lastPrinted>
  <dcterms:created xsi:type="dcterms:W3CDTF">2022-05-13T15:18:57Z</dcterms:created>
  <dcterms:modified xsi:type="dcterms:W3CDTF">2022-06-06T19:24:55Z</dcterms:modified>
</cp:coreProperties>
</file>