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2\20220050-EI SPP DUKE\Discovery\DEF to OPC\"/>
    </mc:Choice>
  </mc:AlternateContent>
  <bookViews>
    <workbookView xWindow="-120" yWindow="-120" windowWidth="24240" windowHeight="13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O14" i="1"/>
  <c r="O12" i="1"/>
  <c r="O16" i="1"/>
  <c r="H16" i="1" l="1"/>
  <c r="H14" i="1"/>
  <c r="H12" i="1"/>
  <c r="F20" i="1" l="1"/>
  <c r="D20" i="1"/>
  <c r="H18" i="1"/>
  <c r="H20" i="1" l="1"/>
</calcChain>
</file>

<file path=xl/sharedStrings.xml><?xml version="1.0" encoding="utf-8"?>
<sst xmlns="http://schemas.openxmlformats.org/spreadsheetml/2006/main" count="44" uniqueCount="32">
  <si>
    <t>FPL</t>
  </si>
  <si>
    <t>Duke</t>
  </si>
  <si>
    <t>TEC</t>
  </si>
  <si>
    <t>FPUC</t>
  </si>
  <si>
    <t>Customers</t>
  </si>
  <si>
    <t>Source for Customers</t>
  </si>
  <si>
    <t>Excel Rate Impact Model - Tab Annual usage per customer</t>
  </si>
  <si>
    <t xml:space="preserve">Projected </t>
  </si>
  <si>
    <t xml:space="preserve">Total </t>
  </si>
  <si>
    <t>Investment</t>
  </si>
  <si>
    <t>Per</t>
  </si>
  <si>
    <t>Customer</t>
  </si>
  <si>
    <t>10-Year</t>
  </si>
  <si>
    <t>$ Millions</t>
  </si>
  <si>
    <t>$</t>
  </si>
  <si>
    <t>Source for Costs</t>
  </si>
  <si>
    <t>SPP Plan Appendix A and Excel Rate Impact Model - Tab Appendix A</t>
  </si>
  <si>
    <t>Includes Capital and O&amp;M Investment</t>
  </si>
  <si>
    <t>Excel Rate Impact Model - Tab SPP 2.0 10-Year Cap Ex &amp; OM</t>
  </si>
  <si>
    <t>DEF Website : Rates - About Duke Energy Florida - Application at page 1 #3 states over 1.8 million.</t>
  </si>
  <si>
    <t xml:space="preserve">Pickles Testimony at 6.  </t>
  </si>
  <si>
    <t>Pickles Testimony Tables - POD 1 (BS 58) Master Charts Excel File</t>
  </si>
  <si>
    <t>Total 10-Year Projected SPP Investment Per Customer</t>
  </si>
  <si>
    <t>Petition at 2.  More than 5.7 million.  Same Language in 2021 NextEra 10-K.</t>
  </si>
  <si>
    <t xml:space="preserve">Rev Req </t>
  </si>
  <si>
    <t>Rev Req</t>
  </si>
  <si>
    <t>% of Costs</t>
  </si>
  <si>
    <t>Higher veg Mgmt O&amp;M than FPUC</t>
  </si>
  <si>
    <t>POD 1 - Excel Exhibit MJ-1 APPENDIX C (Page 2 of 2) lists total costs of $14.854.2 million.  O&amp;M is $946.2 million on Appendix C million and listed as $947.4 million in POD 1 Revenue Requirement Calc.</t>
  </si>
  <si>
    <t>20220050-EI</t>
  </si>
  <si>
    <t>POD 3 Document 3 POD 3 Document 3 Spend &amp; Req Compared to Total Net Plant In Service and Revenues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</si>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</sst>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5" fontId="0" fillId="0" borderId="0" xfId="1" applyNumberFormat="1" applyFont="1" applyBorder="1"/>
    <xf numFmtId="164" fontId="0" fillId="0" borderId="0" xfId="1" applyNumberFormat="1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9" fontId="0" fillId="0" borderId="0" xfId="2" applyFont="1"/>
    <xf numFmtId="164" fontId="0" fillId="0" borderId="0" xfId="1" applyNumberFormat="1" applyFont="1"/>
    <xf numFmtId="165" fontId="0" fillId="0" borderId="1" xfId="1" applyNumberFormat="1" applyFont="1" applyBorder="1"/>
    <xf numFmtId="164" fontId="0" fillId="0" borderId="1" xfId="1" applyNumberFormat="1" applyFont="1" applyBorder="1"/>
    <xf numFmtId="165" fontId="0" fillId="0" borderId="9" xfId="0" applyNumberFormat="1" applyBorder="1"/>
    <xf numFmtId="164" fontId="0" fillId="0" borderId="9" xfId="1" applyNumberFormat="1" applyFont="1" applyBorder="1"/>
    <xf numFmtId="165" fontId="0" fillId="0" borderId="9" xfId="1" applyNumberFormat="1" applyFont="1" applyBorder="1"/>
    <xf numFmtId="0" fontId="0" fillId="0" borderId="0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abSelected="1" view="pageLayout" zoomScaleNormal="100" workbookViewId="0">
      <selection activeCell="B5" sqref="B5"/>
    </sheetView>
  </sheetViews>
  <sheetFormatPr defaultRowHeight="12.75" x14ac:dyDescent="0.2"/>
  <cols>
    <col min="1" max="1" width="1.28515625" customWidth="1"/>
    <col min="2" max="2" width="12.85546875" customWidth="1"/>
    <col min="3" max="3" width="4" customWidth="1"/>
    <col min="4" max="4" width="12.85546875" customWidth="1"/>
    <col min="5" max="5" width="2.7109375" customWidth="1"/>
    <col min="6" max="6" width="12.85546875" customWidth="1"/>
    <col min="7" max="7" width="2.7109375" customWidth="1"/>
    <col min="8" max="8" width="12.85546875" customWidth="1"/>
    <col min="9" max="9" width="1.28515625" customWidth="1"/>
  </cols>
  <sheetData>
    <row r="1" spans="1:16" ht="6.75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16" x14ac:dyDescent="0.2">
      <c r="A2" s="6"/>
      <c r="B2" s="21" t="s">
        <v>22</v>
      </c>
      <c r="C2" s="21"/>
      <c r="D2" s="21"/>
      <c r="E2" s="21"/>
      <c r="F2" s="21"/>
      <c r="G2" s="21"/>
      <c r="H2" s="21"/>
      <c r="I2" s="7"/>
    </row>
    <row r="3" spans="1:16" x14ac:dyDescent="0.2">
      <c r="A3" s="6"/>
      <c r="B3" s="21" t="s">
        <v>17</v>
      </c>
      <c r="C3" s="21"/>
      <c r="D3" s="21"/>
      <c r="E3" s="21"/>
      <c r="F3" s="21"/>
      <c r="G3" s="21"/>
      <c r="H3" s="21"/>
      <c r="I3" s="7"/>
      <c r="J3" t="s">
        <v>29</v>
      </c>
    </row>
    <row r="4" spans="1:16" x14ac:dyDescent="0.2">
      <c r="A4" s="6"/>
      <c r="B4" s="8"/>
      <c r="C4" s="8"/>
      <c r="D4" s="8"/>
      <c r="E4" s="8"/>
      <c r="F4" s="8"/>
      <c r="G4" s="8"/>
      <c r="H4" s="8"/>
      <c r="I4" s="7"/>
      <c r="J4" t="s">
        <v>30</v>
      </c>
    </row>
    <row r="5" spans="1:16" x14ac:dyDescent="0.2">
      <c r="A5" s="6"/>
      <c r="B5" s="8"/>
      <c r="C5" s="8"/>
      <c r="D5" s="8"/>
      <c r="E5" s="8"/>
      <c r="F5" s="8"/>
      <c r="G5" s="8"/>
      <c r="H5" s="8"/>
      <c r="I5" s="7"/>
      <c r="J5" t="s">
        <v>31</v>
      </c>
    </row>
    <row r="6" spans="1:16" x14ac:dyDescent="0.2">
      <c r="A6" s="6"/>
      <c r="B6" s="8"/>
      <c r="C6" s="8"/>
      <c r="D6" s="2"/>
      <c r="E6" s="2"/>
      <c r="F6" s="2" t="s">
        <v>7</v>
      </c>
      <c r="G6" s="2"/>
      <c r="H6" s="2" t="s">
        <v>12</v>
      </c>
      <c r="I6" s="7"/>
      <c r="J6">
        <v>12</v>
      </c>
    </row>
    <row r="7" spans="1:16" x14ac:dyDescent="0.2">
      <c r="A7" s="6"/>
      <c r="B7" s="8"/>
      <c r="C7" s="8"/>
      <c r="D7" s="2"/>
      <c r="E7" s="2"/>
      <c r="F7" s="2" t="s">
        <v>12</v>
      </c>
      <c r="G7" s="2"/>
      <c r="H7" s="2" t="s">
        <v>9</v>
      </c>
      <c r="I7" s="7"/>
    </row>
    <row r="8" spans="1:16" x14ac:dyDescent="0.2">
      <c r="A8" s="6"/>
      <c r="B8" s="8"/>
      <c r="C8" s="8"/>
      <c r="D8" s="2"/>
      <c r="E8" s="2"/>
      <c r="F8" s="2" t="s">
        <v>8</v>
      </c>
      <c r="G8" s="2"/>
      <c r="H8" s="2" t="s">
        <v>10</v>
      </c>
      <c r="I8" s="7"/>
      <c r="M8" t="s">
        <v>24</v>
      </c>
      <c r="O8" t="s">
        <v>25</v>
      </c>
    </row>
    <row r="9" spans="1:16" x14ac:dyDescent="0.2">
      <c r="A9" s="6"/>
      <c r="B9" s="8"/>
      <c r="C9" s="8"/>
      <c r="D9" s="8"/>
      <c r="E9" s="2"/>
      <c r="F9" s="2" t="s">
        <v>9</v>
      </c>
      <c r="G9" s="2"/>
      <c r="H9" s="2" t="s">
        <v>11</v>
      </c>
      <c r="I9" s="7"/>
      <c r="M9" t="s">
        <v>12</v>
      </c>
      <c r="O9" t="s">
        <v>26</v>
      </c>
    </row>
    <row r="10" spans="1:16" x14ac:dyDescent="0.2">
      <c r="A10" s="6"/>
      <c r="B10" s="8"/>
      <c r="C10" s="8"/>
      <c r="D10" s="1" t="s">
        <v>4</v>
      </c>
      <c r="E10" s="2"/>
      <c r="F10" s="1" t="s">
        <v>13</v>
      </c>
      <c r="G10" s="2"/>
      <c r="H10" s="1" t="s">
        <v>14</v>
      </c>
      <c r="I10" s="7"/>
    </row>
    <row r="11" spans="1:16" x14ac:dyDescent="0.2">
      <c r="A11" s="6"/>
      <c r="B11" s="8"/>
      <c r="C11" s="8"/>
      <c r="D11" s="8"/>
      <c r="E11" s="8"/>
      <c r="F11" s="8"/>
      <c r="G11" s="8"/>
      <c r="H11" s="8"/>
      <c r="I11" s="7"/>
    </row>
    <row r="12" spans="1:16" x14ac:dyDescent="0.2">
      <c r="A12" s="6"/>
      <c r="B12" s="8" t="s">
        <v>0</v>
      </c>
      <c r="C12" s="8"/>
      <c r="D12" s="9">
        <v>5700000</v>
      </c>
      <c r="E12" s="8"/>
      <c r="F12" s="10">
        <v>14854.2</v>
      </c>
      <c r="G12" s="8"/>
      <c r="H12" s="9">
        <f>(F12*1000000)/D12</f>
        <v>2606</v>
      </c>
      <c r="I12" s="7"/>
      <c r="M12" s="15">
        <v>11231.3</v>
      </c>
      <c r="O12" s="14">
        <f>M12/F12</f>
        <v>0.75610265110204511</v>
      </c>
    </row>
    <row r="13" spans="1:16" x14ac:dyDescent="0.2">
      <c r="A13" s="6"/>
      <c r="B13" s="8"/>
      <c r="C13" s="8"/>
      <c r="D13" s="9"/>
      <c r="E13" s="8"/>
      <c r="F13" s="8"/>
      <c r="G13" s="8"/>
      <c r="H13" s="8"/>
      <c r="I13" s="7"/>
      <c r="M13" s="15"/>
      <c r="O13" s="14"/>
    </row>
    <row r="14" spans="1:16" x14ac:dyDescent="0.2">
      <c r="A14" s="6"/>
      <c r="B14" s="8" t="s">
        <v>1</v>
      </c>
      <c r="C14" s="8"/>
      <c r="D14" s="9">
        <v>1879073</v>
      </c>
      <c r="E14" s="8"/>
      <c r="F14" s="10">
        <v>8129.5328419999996</v>
      </c>
      <c r="G14" s="8"/>
      <c r="H14" s="9">
        <f>(F14*1000000)/D14</f>
        <v>4326.3528569672389</v>
      </c>
      <c r="I14" s="7"/>
      <c r="M14" s="15">
        <v>4877.2</v>
      </c>
      <c r="O14" s="14">
        <f>M14/F14</f>
        <v>0.59993607194778586</v>
      </c>
    </row>
    <row r="15" spans="1:16" x14ac:dyDescent="0.2">
      <c r="A15" s="6"/>
      <c r="B15" s="8"/>
      <c r="C15" s="8"/>
      <c r="D15" s="9"/>
      <c r="E15" s="8"/>
      <c r="F15" s="8"/>
      <c r="G15" s="8"/>
      <c r="H15" s="8"/>
      <c r="I15" s="7"/>
      <c r="M15" s="15"/>
      <c r="O15" s="14"/>
    </row>
    <row r="16" spans="1:16" x14ac:dyDescent="0.2">
      <c r="A16" s="6"/>
      <c r="B16" s="8" t="s">
        <v>2</v>
      </c>
      <c r="C16" s="8"/>
      <c r="D16" s="9">
        <v>824322</v>
      </c>
      <c r="E16" s="8"/>
      <c r="F16" s="10">
        <v>2075.8631700000001</v>
      </c>
      <c r="G16" s="8"/>
      <c r="H16" s="9">
        <f>(F16*1000000)/D16</f>
        <v>2518.2673397046301</v>
      </c>
      <c r="I16" s="7"/>
      <c r="M16" s="15">
        <v>1370.7</v>
      </c>
      <c r="O16" s="14">
        <f>M16/F16</f>
        <v>0.66030363648679213</v>
      </c>
      <c r="P16" t="s">
        <v>27</v>
      </c>
    </row>
    <row r="17" spans="1:15" x14ac:dyDescent="0.2">
      <c r="A17" s="6"/>
      <c r="B17" s="8"/>
      <c r="C17" s="8"/>
      <c r="D17" s="9"/>
      <c r="E17" s="8"/>
      <c r="F17" s="8"/>
      <c r="G17" s="8"/>
      <c r="H17" s="8"/>
      <c r="I17" s="7"/>
      <c r="M17" s="15"/>
      <c r="O17" s="14"/>
    </row>
    <row r="18" spans="1:15" x14ac:dyDescent="0.2">
      <c r="A18" s="6"/>
      <c r="B18" s="8" t="s">
        <v>3</v>
      </c>
      <c r="C18" s="8"/>
      <c r="D18" s="16">
        <v>32993</v>
      </c>
      <c r="E18" s="8"/>
      <c r="F18" s="17">
        <v>263.14</v>
      </c>
      <c r="G18" s="8"/>
      <c r="H18" s="16">
        <f>(F18*1000000)/D18</f>
        <v>7975.6311944958024</v>
      </c>
      <c r="I18" s="7"/>
      <c r="M18" s="15">
        <v>147.28399999999999</v>
      </c>
      <c r="O18" s="14">
        <f>M18/F18</f>
        <v>0.55971726077373263</v>
      </c>
    </row>
    <row r="19" spans="1:15" x14ac:dyDescent="0.2">
      <c r="A19" s="6"/>
      <c r="B19" s="8"/>
      <c r="C19" s="8"/>
      <c r="D19" s="9"/>
      <c r="E19" s="8"/>
      <c r="F19" s="8"/>
      <c r="G19" s="8"/>
      <c r="H19" s="8"/>
      <c r="I19" s="7"/>
      <c r="M19" s="15"/>
      <c r="O19" s="14"/>
    </row>
    <row r="20" spans="1:15" ht="13.5" thickBot="1" x14ac:dyDescent="0.25">
      <c r="A20" s="6"/>
      <c r="B20" s="8" t="s">
        <v>8</v>
      </c>
      <c r="C20" s="8"/>
      <c r="D20" s="18">
        <f>SUM(D12:D18)</f>
        <v>8436388</v>
      </c>
      <c r="E20" s="8"/>
      <c r="F20" s="19">
        <f>SUM(F12:F18)</f>
        <v>25322.736012000001</v>
      </c>
      <c r="G20" s="8"/>
      <c r="H20" s="20">
        <f>(F20*1000000)/D20</f>
        <v>3001.6087467764642</v>
      </c>
      <c r="I20" s="7"/>
      <c r="M20" s="15"/>
      <c r="O20" s="14"/>
    </row>
    <row r="21" spans="1:15" ht="6.75" customHeight="1" thickTop="1" x14ac:dyDescent="0.2">
      <c r="A21" s="11"/>
      <c r="B21" s="12"/>
      <c r="C21" s="12"/>
      <c r="D21" s="12"/>
      <c r="E21" s="12"/>
      <c r="F21" s="12"/>
      <c r="G21" s="12"/>
      <c r="H21" s="12"/>
      <c r="I21" s="13"/>
      <c r="O21" s="14"/>
    </row>
    <row r="25" spans="1:15" x14ac:dyDescent="0.2">
      <c r="B25" t="s">
        <v>5</v>
      </c>
    </row>
    <row r="26" spans="1:15" x14ac:dyDescent="0.2">
      <c r="B26" t="s">
        <v>0</v>
      </c>
      <c r="C26" t="s">
        <v>23</v>
      </c>
    </row>
    <row r="28" spans="1:15" x14ac:dyDescent="0.2">
      <c r="B28" t="s">
        <v>1</v>
      </c>
      <c r="C28" t="s">
        <v>19</v>
      </c>
    </row>
    <row r="30" spans="1:15" x14ac:dyDescent="0.2">
      <c r="B30" t="s">
        <v>2</v>
      </c>
      <c r="C30" t="s">
        <v>20</v>
      </c>
    </row>
    <row r="32" spans="1:15" x14ac:dyDescent="0.2">
      <c r="B32" t="s">
        <v>3</v>
      </c>
      <c r="C32" t="s">
        <v>6</v>
      </c>
    </row>
    <row r="36" spans="2:3" x14ac:dyDescent="0.2">
      <c r="B36" t="s">
        <v>15</v>
      </c>
    </row>
    <row r="38" spans="2:3" x14ac:dyDescent="0.2">
      <c r="B38" t="s">
        <v>0</v>
      </c>
      <c r="C38" t="s">
        <v>28</v>
      </c>
    </row>
    <row r="40" spans="2:3" x14ac:dyDescent="0.2">
      <c r="B40" t="s">
        <v>1</v>
      </c>
      <c r="C40" t="s">
        <v>18</v>
      </c>
    </row>
    <row r="42" spans="2:3" x14ac:dyDescent="0.2">
      <c r="B42" t="s">
        <v>2</v>
      </c>
      <c r="C42" t="s">
        <v>21</v>
      </c>
    </row>
    <row r="44" spans="2:3" x14ac:dyDescent="0.2">
      <c r="B44" t="s">
        <v>3</v>
      </c>
      <c r="C44" t="s">
        <v>16</v>
      </c>
    </row>
  </sheetData>
  <mergeCells count="2">
    <mergeCell ref="B2:H2"/>
    <mergeCell ref="B3:H3"/>
  </mergeCells>
  <pageMargins left="0.7" right="0.7" top="0.75" bottom="0.75" header="0.3" footer="0.3"/>
  <pageSetup scale="48" orientation="portrait" horizontalDpi="4294967295" verticalDpi="4294967295" r:id="rId1"/>
  <headerFooter>
    <oddHeader>&amp;L
20220050-EI
POD 32022-2031 SPP Investment Per Customer
Page 1 of 1
000013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Gonzalez, Xiomara</cp:lastModifiedBy>
  <dcterms:created xsi:type="dcterms:W3CDTF">2022-05-06T14:18:55Z</dcterms:created>
  <dcterms:modified xsi:type="dcterms:W3CDTF">2022-06-06T19:28:14Z</dcterms:modified>
</cp:coreProperties>
</file>