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point1\p_drive\Departments &amp; Divisions\Florida Regulatory\Rate Proceedings\2022 Natural Gas 20220067-GU\ROG's and POD's\OPC\POD 1-59\Filing\"/>
    </mc:Choice>
  </mc:AlternateContent>
  <bookViews>
    <workbookView xWindow="0" yWindow="0" windowWidth="19200" windowHeight="11460" activeTab="3"/>
  </bookViews>
  <sheets>
    <sheet name="CF" sheetId="1" r:id="rId1"/>
    <sheet name="FN" sheetId="2" r:id="rId2"/>
    <sheet name="FI" sheetId="3" r:id="rId3"/>
    <sheet name="FT" sheetId="4" r:id="rId4"/>
    <sheet name="FC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1" i="4" l="1"/>
  <c r="M101" i="4"/>
  <c r="I101" i="4"/>
  <c r="E101" i="4"/>
  <c r="A99" i="4"/>
  <c r="B99" i="4"/>
  <c r="C99" i="4"/>
  <c r="D99" i="4"/>
  <c r="D101" i="4" s="1"/>
  <c r="E99" i="4"/>
  <c r="F99" i="4"/>
  <c r="G99" i="4"/>
  <c r="H99" i="4"/>
  <c r="H101" i="4" s="1"/>
  <c r="I99" i="4"/>
  <c r="J99" i="4"/>
  <c r="K99" i="4"/>
  <c r="L99" i="4"/>
  <c r="L101" i="4" s="1"/>
  <c r="M99" i="4"/>
  <c r="N99" i="4"/>
  <c r="O99" i="4"/>
  <c r="P99" i="4"/>
  <c r="P101" i="4" s="1"/>
  <c r="C101" i="4"/>
  <c r="B101" i="4"/>
  <c r="F101" i="4"/>
  <c r="G101" i="4"/>
  <c r="J101" i="4"/>
  <c r="K101" i="4"/>
  <c r="O101" i="4"/>
  <c r="P97" i="4"/>
  <c r="O97" i="4"/>
  <c r="N97" i="4"/>
  <c r="M97" i="4"/>
  <c r="L97" i="4"/>
  <c r="K97" i="4"/>
  <c r="J97" i="4"/>
  <c r="I97" i="4"/>
  <c r="H97" i="4"/>
  <c r="G97" i="4"/>
  <c r="F97" i="4"/>
  <c r="E97" i="4"/>
  <c r="D97" i="4"/>
  <c r="C97" i="4"/>
  <c r="B97" i="4"/>
  <c r="P95" i="4"/>
  <c r="O95" i="4"/>
  <c r="N95" i="4"/>
  <c r="M95" i="4"/>
  <c r="L95" i="4"/>
  <c r="K95" i="4"/>
  <c r="J95" i="4"/>
  <c r="I95" i="4"/>
  <c r="H95" i="4"/>
  <c r="G95" i="4"/>
  <c r="F95" i="4"/>
  <c r="E95" i="4"/>
  <c r="D95" i="4"/>
  <c r="C95" i="4"/>
  <c r="B95" i="4"/>
  <c r="A95" i="4"/>
  <c r="P91" i="4"/>
  <c r="O91" i="4"/>
  <c r="P89" i="4"/>
  <c r="O89" i="4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C122" i="3"/>
  <c r="B122" i="3"/>
  <c r="A119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C116" i="3"/>
  <c r="B116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C115" i="3"/>
  <c r="B115" i="3"/>
  <c r="A115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C114" i="3"/>
  <c r="B114" i="3"/>
  <c r="A114" i="3"/>
  <c r="P110" i="3"/>
  <c r="O110" i="3"/>
  <c r="L110" i="3"/>
  <c r="K110" i="3"/>
  <c r="H110" i="3"/>
  <c r="G110" i="3"/>
  <c r="D110" i="3"/>
  <c r="C110" i="3"/>
  <c r="P109" i="3"/>
  <c r="O109" i="3"/>
  <c r="N109" i="3"/>
  <c r="N110" i="3" s="1"/>
  <c r="M109" i="3"/>
  <c r="M110" i="3" s="1"/>
  <c r="L109" i="3"/>
  <c r="K109" i="3"/>
  <c r="J109" i="3"/>
  <c r="J110" i="3" s="1"/>
  <c r="I109" i="3"/>
  <c r="I110" i="3" s="1"/>
  <c r="H109" i="3"/>
  <c r="G109" i="3"/>
  <c r="F109" i="3"/>
  <c r="F110" i="3" s="1"/>
  <c r="E109" i="3"/>
  <c r="E110" i="3" s="1"/>
  <c r="D109" i="3"/>
  <c r="C109" i="3"/>
  <c r="B110" i="3"/>
  <c r="B109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B108" i="3"/>
  <c r="A109" i="3"/>
  <c r="A108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B104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B103" i="3"/>
  <c r="A103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B102" i="3"/>
  <c r="A102" i="3"/>
  <c r="P99" i="3"/>
  <c r="O99" i="3"/>
  <c r="P98" i="3"/>
  <c r="O98" i="3"/>
  <c r="S12" i="3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A138" i="1" l="1"/>
  <c r="B138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S87" i="1"/>
  <c r="P144" i="2" l="1"/>
  <c r="O144" i="2"/>
  <c r="G144" i="2"/>
  <c r="G145" i="2" s="1"/>
  <c r="F145" i="2"/>
  <c r="E145" i="2"/>
  <c r="D145" i="2"/>
  <c r="C145" i="2"/>
  <c r="F144" i="2"/>
  <c r="E147" i="2"/>
  <c r="D147" i="2"/>
  <c r="C147" i="2"/>
  <c r="B145" i="2"/>
  <c r="C143" i="2"/>
  <c r="D143" i="2"/>
  <c r="E143" i="2"/>
  <c r="F143" i="2"/>
  <c r="G143" i="2"/>
  <c r="H143" i="2"/>
  <c r="I143" i="2"/>
  <c r="J143" i="2"/>
  <c r="K143" i="2"/>
  <c r="L143" i="2"/>
  <c r="M143" i="2"/>
  <c r="N143" i="2"/>
  <c r="O143" i="2"/>
  <c r="P143" i="2"/>
  <c r="B143" i="2"/>
  <c r="S72" i="2"/>
  <c r="H144" i="2" l="1"/>
  <c r="B128" i="2"/>
  <c r="D127" i="2"/>
  <c r="C127" i="2"/>
  <c r="B127" i="2"/>
  <c r="P126" i="2"/>
  <c r="O126" i="2"/>
  <c r="N126" i="2"/>
  <c r="M126" i="2"/>
  <c r="L126" i="2"/>
  <c r="K126" i="2"/>
  <c r="J126" i="2"/>
  <c r="I126" i="2"/>
  <c r="H126" i="2"/>
  <c r="G126" i="2"/>
  <c r="F126" i="2"/>
  <c r="E126" i="2"/>
  <c r="D126" i="2"/>
  <c r="C126" i="2"/>
  <c r="B126" i="2"/>
  <c r="P127" i="2"/>
  <c r="O127" i="2"/>
  <c r="N127" i="2"/>
  <c r="M127" i="2"/>
  <c r="L127" i="2"/>
  <c r="K127" i="2"/>
  <c r="J127" i="2"/>
  <c r="I127" i="2"/>
  <c r="G127" i="2"/>
  <c r="F127" i="2"/>
  <c r="E127" i="2"/>
  <c r="H127" i="2"/>
  <c r="P139" i="2"/>
  <c r="O139" i="2"/>
  <c r="N139" i="2"/>
  <c r="M139" i="2"/>
  <c r="L139" i="2"/>
  <c r="K139" i="2"/>
  <c r="J139" i="2"/>
  <c r="I139" i="2"/>
  <c r="H139" i="2"/>
  <c r="G139" i="2"/>
  <c r="F139" i="2"/>
  <c r="E139" i="2"/>
  <c r="D139" i="2"/>
  <c r="C139" i="2"/>
  <c r="P138" i="2"/>
  <c r="P140" i="2" s="1"/>
  <c r="O138" i="2"/>
  <c r="O140" i="2" s="1"/>
  <c r="N138" i="2"/>
  <c r="N140" i="2" s="1"/>
  <c r="M138" i="2"/>
  <c r="M140" i="2" s="1"/>
  <c r="L138" i="2"/>
  <c r="L140" i="2" s="1"/>
  <c r="K138" i="2"/>
  <c r="K140" i="2" s="1"/>
  <c r="J138" i="2"/>
  <c r="J140" i="2" s="1"/>
  <c r="I138" i="2"/>
  <c r="I140" i="2" s="1"/>
  <c r="H138" i="2"/>
  <c r="H140" i="2" s="1"/>
  <c r="G138" i="2"/>
  <c r="G140" i="2" s="1"/>
  <c r="F138" i="2"/>
  <c r="F140" i="2" s="1"/>
  <c r="E138" i="2"/>
  <c r="E140" i="2" s="1"/>
  <c r="D138" i="2"/>
  <c r="D140" i="2" s="1"/>
  <c r="C138" i="2"/>
  <c r="C140" i="2" s="1"/>
  <c r="A139" i="2"/>
  <c r="A138" i="2"/>
  <c r="B140" i="2"/>
  <c r="B139" i="2"/>
  <c r="B138" i="2"/>
  <c r="P132" i="2"/>
  <c r="P135" i="2" s="1"/>
  <c r="O132" i="2"/>
  <c r="O135" i="2" s="1"/>
  <c r="N132" i="2"/>
  <c r="N135" i="2" s="1"/>
  <c r="M132" i="2"/>
  <c r="L132" i="2"/>
  <c r="L135" i="2" s="1"/>
  <c r="K132" i="2"/>
  <c r="K135" i="2" s="1"/>
  <c r="J132" i="2"/>
  <c r="J135" i="2" s="1"/>
  <c r="I132" i="2"/>
  <c r="H132" i="2"/>
  <c r="H135" i="2" s="1"/>
  <c r="G132" i="2"/>
  <c r="G135" i="2" s="1"/>
  <c r="F132" i="2"/>
  <c r="F135" i="2" s="1"/>
  <c r="E132" i="2"/>
  <c r="D132" i="2"/>
  <c r="D135" i="2" s="1"/>
  <c r="C132" i="2"/>
  <c r="C135" i="2" s="1"/>
  <c r="B132" i="2"/>
  <c r="A132" i="2"/>
  <c r="B135" i="2"/>
  <c r="S12" i="2"/>
  <c r="P128" i="2"/>
  <c r="L128" i="2"/>
  <c r="E128" i="2"/>
  <c r="D128" i="2"/>
  <c r="B121" i="1"/>
  <c r="P118" i="2"/>
  <c r="O118" i="2"/>
  <c r="P117" i="2"/>
  <c r="O117" i="2"/>
  <c r="S12" i="1"/>
  <c r="P109" i="1"/>
  <c r="P108" i="1"/>
  <c r="O109" i="1"/>
  <c r="O108" i="1"/>
  <c r="N127" i="1"/>
  <c r="M127" i="1"/>
  <c r="J127" i="1"/>
  <c r="I127" i="1"/>
  <c r="F127" i="1"/>
  <c r="E127" i="1"/>
  <c r="P127" i="1"/>
  <c r="O127" i="1"/>
  <c r="L127" i="1"/>
  <c r="K127" i="1"/>
  <c r="H127" i="1"/>
  <c r="G127" i="1"/>
  <c r="D127" i="1"/>
  <c r="C127" i="1"/>
  <c r="B127" i="1"/>
  <c r="B130" i="1"/>
  <c r="B124" i="1"/>
  <c r="B122" i="1"/>
  <c r="B120" i="1"/>
  <c r="N132" i="1"/>
  <c r="M132" i="1"/>
  <c r="J132" i="1"/>
  <c r="I132" i="1"/>
  <c r="F132" i="1"/>
  <c r="E132" i="1"/>
  <c r="B132" i="1"/>
  <c r="P130" i="1"/>
  <c r="P132" i="1" s="1"/>
  <c r="O130" i="1"/>
  <c r="O132" i="1" s="1"/>
  <c r="N130" i="1"/>
  <c r="M130" i="1"/>
  <c r="L130" i="1"/>
  <c r="L132" i="1" s="1"/>
  <c r="K130" i="1"/>
  <c r="K132" i="1" s="1"/>
  <c r="J130" i="1"/>
  <c r="I130" i="1"/>
  <c r="H130" i="1"/>
  <c r="H132" i="1" s="1"/>
  <c r="G130" i="1"/>
  <c r="G132" i="1" s="1"/>
  <c r="F130" i="1"/>
  <c r="E130" i="1"/>
  <c r="D130" i="1"/>
  <c r="D132" i="1" s="1"/>
  <c r="C130" i="1"/>
  <c r="C132" i="1" s="1"/>
  <c r="A130" i="1"/>
  <c r="A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N121" i="1"/>
  <c r="M121" i="1"/>
  <c r="L121" i="1"/>
  <c r="L122" i="1" s="1"/>
  <c r="K121" i="1"/>
  <c r="J121" i="1"/>
  <c r="I121" i="1"/>
  <c r="H121" i="1"/>
  <c r="H122" i="1" s="1"/>
  <c r="G121" i="1"/>
  <c r="F121" i="1"/>
  <c r="E121" i="1"/>
  <c r="D121" i="1"/>
  <c r="D122" i="1" s="1"/>
  <c r="C121" i="1"/>
  <c r="N120" i="1"/>
  <c r="N122" i="1" s="1"/>
  <c r="M120" i="1"/>
  <c r="M122" i="1" s="1"/>
  <c r="L120" i="1"/>
  <c r="K120" i="1"/>
  <c r="K122" i="1" s="1"/>
  <c r="J120" i="1"/>
  <c r="J122" i="1" s="1"/>
  <c r="I120" i="1"/>
  <c r="I122" i="1" s="1"/>
  <c r="H120" i="1"/>
  <c r="G120" i="1"/>
  <c r="G122" i="1" s="1"/>
  <c r="F120" i="1"/>
  <c r="F122" i="1" s="1"/>
  <c r="E120" i="1"/>
  <c r="E122" i="1" s="1"/>
  <c r="D120" i="1"/>
  <c r="C120" i="1"/>
  <c r="C122" i="1" s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H145" i="2" l="1"/>
  <c r="I144" i="2"/>
  <c r="I128" i="2"/>
  <c r="M128" i="2"/>
  <c r="H128" i="2"/>
  <c r="F128" i="2"/>
  <c r="J128" i="2"/>
  <c r="N128" i="2"/>
  <c r="C128" i="2"/>
  <c r="G128" i="2"/>
  <c r="K128" i="2"/>
  <c r="O128" i="2"/>
  <c r="E135" i="2"/>
  <c r="I135" i="2"/>
  <c r="M135" i="2"/>
  <c r="J144" i="2" l="1"/>
  <c r="I145" i="2"/>
  <c r="N103" i="5"/>
  <c r="M103" i="5"/>
  <c r="L103" i="5"/>
  <c r="K103" i="5"/>
  <c r="J103" i="5"/>
  <c r="I103" i="5"/>
  <c r="H103" i="5"/>
  <c r="G103" i="5"/>
  <c r="F103" i="5"/>
  <c r="E103" i="5"/>
  <c r="D103" i="5"/>
  <c r="C103" i="5"/>
  <c r="B103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B102" i="5"/>
  <c r="N91" i="4"/>
  <c r="M91" i="4"/>
  <c r="L91" i="4"/>
  <c r="K91" i="4"/>
  <c r="J91" i="4"/>
  <c r="I91" i="4"/>
  <c r="H91" i="4"/>
  <c r="G91" i="4"/>
  <c r="F91" i="4"/>
  <c r="E91" i="4"/>
  <c r="D91" i="4"/>
  <c r="C91" i="4"/>
  <c r="B91" i="4"/>
  <c r="N89" i="4"/>
  <c r="M89" i="4"/>
  <c r="L89" i="4"/>
  <c r="K89" i="4"/>
  <c r="J89" i="4"/>
  <c r="I89" i="4"/>
  <c r="H89" i="4"/>
  <c r="G89" i="4"/>
  <c r="F89" i="4"/>
  <c r="E89" i="4"/>
  <c r="D89" i="4"/>
  <c r="C89" i="4"/>
  <c r="B89" i="4"/>
  <c r="N99" i="3"/>
  <c r="M99" i="3"/>
  <c r="L99" i="3"/>
  <c r="K99" i="3"/>
  <c r="J99" i="3"/>
  <c r="I99" i="3"/>
  <c r="H99" i="3"/>
  <c r="G99" i="3"/>
  <c r="F99" i="3"/>
  <c r="E99" i="3"/>
  <c r="D99" i="3"/>
  <c r="C99" i="3"/>
  <c r="B99" i="3"/>
  <c r="N98" i="3"/>
  <c r="M98" i="3"/>
  <c r="L98" i="3"/>
  <c r="K98" i="3"/>
  <c r="J98" i="3"/>
  <c r="I98" i="3"/>
  <c r="H98" i="3"/>
  <c r="G98" i="3"/>
  <c r="F98" i="3"/>
  <c r="E98" i="3"/>
  <c r="D98" i="3"/>
  <c r="C98" i="3"/>
  <c r="B98" i="3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N118" i="2"/>
  <c r="M118" i="2"/>
  <c r="L118" i="2"/>
  <c r="K118" i="2"/>
  <c r="J118" i="2"/>
  <c r="I118" i="2"/>
  <c r="H118" i="2"/>
  <c r="G118" i="2"/>
  <c r="F118" i="2"/>
  <c r="E118" i="2"/>
  <c r="D118" i="2"/>
  <c r="C118" i="2"/>
  <c r="B118" i="2"/>
  <c r="N117" i="2"/>
  <c r="M117" i="2"/>
  <c r="L117" i="2"/>
  <c r="K117" i="2"/>
  <c r="J117" i="2"/>
  <c r="I117" i="2"/>
  <c r="H117" i="2"/>
  <c r="G117" i="2"/>
  <c r="F117" i="2"/>
  <c r="E117" i="2"/>
  <c r="D117" i="2"/>
  <c r="C117" i="2"/>
  <c r="B117" i="2"/>
  <c r="J145" i="2" l="1"/>
  <c r="K144" i="2"/>
  <c r="K145" i="2" l="1"/>
  <c r="L144" i="2"/>
  <c r="L145" i="2" l="1"/>
  <c r="M144" i="2"/>
  <c r="N144" i="2" l="1"/>
  <c r="M145" i="2"/>
  <c r="N145" i="2" l="1"/>
  <c r="O145" i="2" l="1"/>
  <c r="P145" i="2"/>
</calcChain>
</file>

<file path=xl/comments1.xml><?xml version="1.0" encoding="utf-8"?>
<comments xmlns="http://schemas.openxmlformats.org/spreadsheetml/2006/main">
  <authors>
    <author>Onsomu, Philip</author>
  </authors>
  <commentList>
    <comment ref="P38" authorId="0" shapeId="0">
      <text>
        <r>
          <rPr>
            <b/>
            <sz val="9"/>
            <color indexed="81"/>
            <rFont val="Tahoma"/>
            <family val="2"/>
          </rPr>
          <t>Onsomu, Philip:</t>
        </r>
        <r>
          <rPr>
            <sz val="9"/>
            <color indexed="81"/>
            <rFont val="Tahoma"/>
            <family val="2"/>
          </rPr>
          <t xml:space="preserve">
Includes Rate case and other deferred debits that are shown separately on the MFR</t>
        </r>
      </text>
    </comment>
  </commentList>
</comments>
</file>

<file path=xl/sharedStrings.xml><?xml version="1.0" encoding="utf-8"?>
<sst xmlns="http://schemas.openxmlformats.org/spreadsheetml/2006/main" count="2216" uniqueCount="167">
  <si>
    <t>Central Florida Gas</t>
  </si>
  <si>
    <t>Balance Sheet by FERC Account</t>
  </si>
  <si>
    <t>13-Month Average</t>
  </si>
  <si>
    <t>December 31, 2021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</si>
  <si>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</si>
  <si>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</si>
  <si>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</si>
  <si>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</si>
  <si>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</si>
  <si>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</si>
  <si>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</si>
  <si>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</si>
  <si>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</si>
  <si>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</si>
  <si>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</si>
  <si>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</si>
  <si>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2020</t>
  </si>
  <si>
    <t>2021</t>
  </si>
  <si>
    <t>Total</t>
  </si>
  <si>
    <t>13-Mo Avg</t>
  </si>
  <si>
    <t>Assets &amp; Other Debits</t>
  </si>
  <si>
    <t>Utility Plant</t>
  </si>
  <si>
    <t xml:space="preserve">  101 - Gas plant in service</t>
  </si>
  <si>
    <t xml:space="preserve">  101.1 - Property under capital leases</t>
  </si>
  <si>
    <t xml:space="preserve">  106 - Completed construction not classified</t>
  </si>
  <si>
    <t xml:space="preserve">  107 - Construction work in progress</t>
  </si>
  <si>
    <t xml:space="preserve">  108 - Accumulated depr &amp; amort</t>
  </si>
  <si>
    <t>-</t>
  </si>
  <si>
    <t>Total utility plant</t>
  </si>
  <si>
    <t>Current &amp; Accrued Assets</t>
  </si>
  <si>
    <t xml:space="preserve">  131 - Cash</t>
  </si>
  <si>
    <t xml:space="preserve">  135 - Working funds</t>
  </si>
  <si>
    <t xml:space="preserve">  142 - Customer accounts receivable</t>
  </si>
  <si>
    <t xml:space="preserve">  143 - Other accounts receivable</t>
  </si>
  <si>
    <t xml:space="preserve">  144 - Accumulated provision for</t>
  </si>
  <si>
    <t xml:space="preserve">    uncollectible accounts</t>
  </si>
  <si>
    <t xml:space="preserve">  146 - AR from associated companies</t>
  </si>
  <si>
    <t xml:space="preserve">  154 - Plant materials &amp; operating supplies</t>
  </si>
  <si>
    <t xml:space="preserve">  164.1 - Gas stored - current</t>
  </si>
  <si>
    <t xml:space="preserve">  165 - Prepayments</t>
  </si>
  <si>
    <t xml:space="preserve">  174 - Misc current and accrued assets</t>
  </si>
  <si>
    <t>Total current &amp; accrued assets</t>
  </si>
  <si>
    <t>Deferred Debits</t>
  </si>
  <si>
    <t xml:space="preserve">  182.3 - Other regulatory assets</t>
  </si>
  <si>
    <t xml:space="preserve">  184 - Clearing accounts</t>
  </si>
  <si>
    <t xml:space="preserve">  186 - Misc deferred debits</t>
  </si>
  <si>
    <t xml:space="preserve">  190 - Accumulated deferred income taxes</t>
  </si>
  <si>
    <t xml:space="preserve">  191 - Unrecovered purchased gas costs</t>
  </si>
  <si>
    <t>Total deferred debits</t>
  </si>
  <si>
    <t>Total Assets &amp; Other Debits</t>
  </si>
  <si>
    <t>=</t>
  </si>
  <si>
    <t>REG-BS13MOF</t>
  </si>
  <si>
    <t>01/31/22</t>
  </si>
  <si>
    <t>FERC Bal Sheet -- 13 Mo. Avg.</t>
  </si>
  <si>
    <t>01:08 PM</t>
  </si>
  <si>
    <t>Liabilities &amp; Other Credits</t>
  </si>
  <si>
    <t>Proprietary Capital</t>
  </si>
  <si>
    <t xml:space="preserve">  216 - Unappropriated retained earnings</t>
  </si>
  <si>
    <t>Total proprietary capital</t>
  </si>
  <si>
    <t>Other Non-Current Liabilities</t>
  </si>
  <si>
    <t xml:space="preserve">  227 - Capital lease obligations-noncurrent</t>
  </si>
  <si>
    <t xml:space="preserve">  228.3 - Accumulated provision</t>
  </si>
  <si>
    <t xml:space="preserve">    for pensions &amp; benefits</t>
  </si>
  <si>
    <t xml:space="preserve">  229 - Accumulated provision for rate refunds</t>
  </si>
  <si>
    <t>Total non-current liabilities</t>
  </si>
  <si>
    <t>Current &amp; Accrued Liabilities</t>
  </si>
  <si>
    <t xml:space="preserve">  232 - Accounts payable</t>
  </si>
  <si>
    <t xml:space="preserve">  235 - Customer deposits</t>
  </si>
  <si>
    <t xml:space="preserve">  236 - Taxes accrued</t>
  </si>
  <si>
    <t xml:space="preserve">  237 - Interest accrued</t>
  </si>
  <si>
    <t xml:space="preserve">  241 - Tax collections payable</t>
  </si>
  <si>
    <t xml:space="preserve">  242 - Misc current and accrued liabilities</t>
  </si>
  <si>
    <t xml:space="preserve">  243 - Obligations under capital leases-current</t>
  </si>
  <si>
    <t>Total current &amp; accrued liabilities</t>
  </si>
  <si>
    <t>Deferred Credits</t>
  </si>
  <si>
    <t xml:space="preserve">  253 - Other deferred credits</t>
  </si>
  <si>
    <t xml:space="preserve">  254 - Other regulatory liabilities</t>
  </si>
  <si>
    <t xml:space="preserve">  282 - ADIT other property</t>
  </si>
  <si>
    <t xml:space="preserve">  283 - ADIT other</t>
  </si>
  <si>
    <t>Total deferred credits</t>
  </si>
  <si>
    <t>Total Liabilities &amp; Other Credits</t>
  </si>
  <si>
    <t>Capital lease obligations - FERC 101.1</t>
  </si>
  <si>
    <t xml:space="preserve">  101L**** (operating leases)</t>
  </si>
  <si>
    <t>Total FERC 101.1</t>
  </si>
  <si>
    <t xml:space="preserve">  Lease amort in 108</t>
  </si>
  <si>
    <t>FPU Natural Gas</t>
  </si>
  <si>
    <t xml:space="preserve">  114 - Gas plant acquisition adjustments</t>
  </si>
  <si>
    <t xml:space="preserve">  115 - Accumulated provision for amortization</t>
  </si>
  <si>
    <t xml:space="preserve">    of gas plant acquis. adj.</t>
  </si>
  <si>
    <t>Other Property &amp; Investment</t>
  </si>
  <si>
    <t xml:space="preserve">  121 - Non-utility property</t>
  </si>
  <si>
    <t>Total other property &amp; investments</t>
  </si>
  <si>
    <t xml:space="preserve">  173 - Accrued utility revenue</t>
  </si>
  <si>
    <t xml:space="preserve">  228.1 - Accumulated provision</t>
  </si>
  <si>
    <t xml:space="preserve">    for property insurance</t>
  </si>
  <si>
    <t xml:space="preserve">  228.2 - Accumulated provision</t>
  </si>
  <si>
    <t xml:space="preserve">    for injuries &amp; damages</t>
  </si>
  <si>
    <t xml:space="preserve">  252 - Customer advances for construction</t>
  </si>
  <si>
    <t>FPU-Indiantown</t>
  </si>
  <si>
    <t>Ft. Meade</t>
  </si>
  <si>
    <t>FPU Parent</t>
  </si>
  <si>
    <t xml:space="preserve">  123 - Investment in associated companies</t>
  </si>
  <si>
    <t xml:space="preserve">  123.1 - Investment in subsidiary companies</t>
  </si>
  <si>
    <t xml:space="preserve">  189 - Unamortized loss on reacquired debt</t>
  </si>
  <si>
    <t>Accrued insurance</t>
  </si>
  <si>
    <t>Plant in service</t>
  </si>
  <si>
    <t>ADIT</t>
  </si>
  <si>
    <t>RWIP</t>
  </si>
  <si>
    <t>Deferred taxes</t>
  </si>
  <si>
    <t>To B-1 1 of 2 CF</t>
  </si>
  <si>
    <t>Contract Asset (current) - Miscellaneous Deferred Debits</t>
  </si>
  <si>
    <t>15901860</t>
  </si>
  <si>
    <t>GRIP Clearing - Miscellaneous Deferred Debits GRIP</t>
  </si>
  <si>
    <t>1609186G</t>
  </si>
  <si>
    <t>Environmental Regulatory Assets - Environmental Regulatory Assets</t>
  </si>
  <si>
    <t>17201865</t>
  </si>
  <si>
    <t>Environmental Regulatory Assets Contra - Environmental Regulatory Assets</t>
  </si>
  <si>
    <t>17291865</t>
  </si>
  <si>
    <t>Deferred Rate Case - Miscellaneous Deferred Debits</t>
  </si>
  <si>
    <t>17601860</t>
  </si>
  <si>
    <t>Contract Asset (non-current) - Miscellaneous Deferred Debits</t>
  </si>
  <si>
    <t>19301860</t>
  </si>
  <si>
    <t>Other Deferred debits</t>
  </si>
  <si>
    <t>Rate case</t>
  </si>
  <si>
    <t>see below - row 110 for breakdown btn rate case and other deferred debits</t>
  </si>
  <si>
    <t>Lease Amort-RoU Asset 101.1 - Capital Leases</t>
  </si>
  <si>
    <t>see below - row 129</t>
  </si>
  <si>
    <t>see below - row 124</t>
  </si>
  <si>
    <t>Operating leases</t>
  </si>
  <si>
    <t>a</t>
  </si>
  <si>
    <t>sum of a</t>
  </si>
  <si>
    <t>Accumulated depreciation</t>
  </si>
  <si>
    <t>Less Deferred Rate case</t>
  </si>
  <si>
    <t>To B-1 1 of 2</t>
  </si>
  <si>
    <t>Operating leases, net</t>
  </si>
  <si>
    <t>To B-1 1 of 2 FN</t>
  </si>
  <si>
    <t>Total without def rate case and goodwill</t>
  </si>
  <si>
    <t>See below row 120 to 128</t>
  </si>
  <si>
    <t>See below row 139</t>
  </si>
  <si>
    <t>To B-1 2 of 2 FN</t>
  </si>
  <si>
    <t>DIT gross</t>
  </si>
  <si>
    <t>less acquisition adj</t>
  </si>
  <si>
    <t>Total less acquisition adjustment</t>
  </si>
  <si>
    <t>see below row 143 to 145</t>
  </si>
  <si>
    <t>See workpaper B1. Acquisition Adjustment FN</t>
  </si>
  <si>
    <t>To B-1 2 of 2 CF</t>
  </si>
  <si>
    <t>see row 138</t>
  </si>
  <si>
    <t>Environmental reg liabilities</t>
  </si>
  <si>
    <t>Operating lease asset</t>
  </si>
  <si>
    <t>Operating lease, net</t>
  </si>
  <si>
    <t>To B-1 1 of 2 FI</t>
  </si>
  <si>
    <t>To B-1 2 of 2 FI</t>
  </si>
  <si>
    <t>see below 113 to 116</t>
  </si>
  <si>
    <t>See below row 102 to 105</t>
  </si>
  <si>
    <t>See below row 107 to 110</t>
  </si>
  <si>
    <t>See below row 119 to 122</t>
  </si>
  <si>
    <t>To B-1 1 of 2 FT</t>
  </si>
  <si>
    <t>See row 89 below</t>
  </si>
  <si>
    <t>See row 97 below</t>
  </si>
  <si>
    <t>see below row 99 to 102 for breakout</t>
  </si>
  <si>
    <t>B-1 2 of 2 FT</t>
  </si>
  <si>
    <t>see row 91</t>
  </si>
  <si>
    <t>RWIP - Retirement Work in Progress</t>
  </si>
  <si>
    <t>Unrecovered PGC-DB CLR - Miscellaneous Deferred Debits</t>
  </si>
  <si>
    <t>Unrecovered Piping &amp; Conversion - Miscellaneous Deferred Debits</t>
  </si>
  <si>
    <t>Goodwill - Intangibles</t>
  </si>
  <si>
    <t>Regulatory Asset - Miscellaneous Deferred Debits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</si>
</sst>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,###,##0;\(#,###,##0\)"/>
    <numFmt numFmtId="165" formatCode="&quot;$&quot;#,###,##0;\(&quot;$&quot;#,###,##0\)"/>
    <numFmt numFmtId="166" formatCode="_(* #,##0_);_(* \(#,##0\);_(* &quot;-&quot;??_);_(@_)"/>
  </numFmts>
  <fonts count="10" x14ac:knownFonts="1">
    <font>
      <sz val="10"/>
      <color indexed="0"/>
      <name val="Arial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b/>
      <sz val="12"/>
      <color indexed="0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u/>
      <sz val="10"/>
      <name val="Arial"/>
      <family val="2"/>
    </font>
    <font>
      <b/>
      <i/>
      <u val="singleAccounting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/>
    <xf numFmtId="0" fontId="1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left"/>
    </xf>
    <xf numFmtId="164" fontId="1" fillId="0" borderId="0" xfId="1"/>
    <xf numFmtId="0" fontId="3" fillId="0" borderId="0" xfId="0" applyFont="1" applyAlignment="1">
      <alignment horizontal="left"/>
    </xf>
    <xf numFmtId="49" fontId="1" fillId="0" borderId="0" xfId="1" applyNumberFormat="1" applyAlignment="1">
      <alignment horizontal="center"/>
    </xf>
    <xf numFmtId="49" fontId="1" fillId="0" borderId="1" xfId="1" applyNumberFormat="1" applyBorder="1" applyAlignment="1">
      <alignment horizontal="center"/>
    </xf>
    <xf numFmtId="49" fontId="4" fillId="0" borderId="1" xfId="1" applyNumberFormat="1" applyFont="1" applyBorder="1" applyAlignment="1">
      <alignment horizontal="center"/>
    </xf>
    <xf numFmtId="164" fontId="2" fillId="0" borderId="0" xfId="1" applyFont="1"/>
    <xf numFmtId="0" fontId="4" fillId="0" borderId="0" xfId="0" applyFont="1" applyAlignment="1">
      <alignment horizontal="left"/>
    </xf>
    <xf numFmtId="164" fontId="4" fillId="0" borderId="0" xfId="1" applyFont="1"/>
    <xf numFmtId="0" fontId="0" fillId="0" borderId="0" xfId="0" applyAlignment="1">
      <alignment horizontal="left"/>
    </xf>
    <xf numFmtId="165" fontId="1" fillId="0" borderId="0" xfId="1" applyNumberFormat="1"/>
    <xf numFmtId="49" fontId="1" fillId="0" borderId="0" xfId="1" applyNumberFormat="1" applyAlignment="1">
      <alignment horizontal="fill"/>
    </xf>
    <xf numFmtId="0" fontId="5" fillId="0" borderId="0" xfId="0" applyFont="1" applyAlignment="1">
      <alignment horizontal="left"/>
    </xf>
    <xf numFmtId="165" fontId="5" fillId="0" borderId="0" xfId="1" applyNumberFormat="1" applyFont="1"/>
    <xf numFmtId="49" fontId="1" fillId="0" borderId="0" xfId="1" applyNumberFormat="1" applyAlignment="1">
      <alignment horizontal="right"/>
    </xf>
    <xf numFmtId="0" fontId="1" fillId="0" borderId="0" xfId="2"/>
    <xf numFmtId="164" fontId="1" fillId="2" borderId="0" xfId="1" applyFill="1"/>
    <xf numFmtId="165" fontId="1" fillId="3" borderId="0" xfId="1" applyNumberFormat="1" applyFill="1"/>
    <xf numFmtId="0" fontId="8" fillId="0" borderId="0" xfId="0" applyFont="1" applyAlignment="1">
      <alignment horizontal="left"/>
    </xf>
    <xf numFmtId="166" fontId="0" fillId="0" borderId="0" xfId="3" applyNumberFormat="1" applyFont="1"/>
    <xf numFmtId="166" fontId="1" fillId="0" borderId="0" xfId="3" applyNumberFormat="1"/>
    <xf numFmtId="166" fontId="0" fillId="0" borderId="0" xfId="3" applyNumberFormat="1" applyFont="1" applyAlignment="1">
      <alignment horizontal="left"/>
    </xf>
    <xf numFmtId="164" fontId="0" fillId="0" borderId="0" xfId="0" applyNumberFormat="1"/>
    <xf numFmtId="166" fontId="1" fillId="0" borderId="2" xfId="3" applyNumberFormat="1" applyBorder="1"/>
    <xf numFmtId="166" fontId="9" fillId="0" borderId="0" xfId="3" applyNumberFormat="1" applyFont="1"/>
    <xf numFmtId="164" fontId="1" fillId="0" borderId="2" xfId="1" applyBorder="1"/>
    <xf numFmtId="0" fontId="0" fillId="0" borderId="3" xfId="0" applyBorder="1"/>
    <xf numFmtId="164" fontId="1" fillId="0" borderId="3" xfId="1" applyBorder="1"/>
  </cellXfs>
  <cellStyles count="4">
    <cellStyle name="Comma" xfId="3" builtinId="3"/>
    <cellStyle name="FRxAmtStyle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customXml" Target="/customXML/item.xml" Id="imanage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141"/>
  <sheetViews>
    <sheetView topLeftCell="D1" zoomScaleNormal="100" workbookViewId="0">
      <pane ySplit="8" topLeftCell="A120" activePane="bottomLeft" state="frozenSplit"/>
      <selection pane="bottomLeft" activeCell="N117" sqref="N117"/>
    </sheetView>
  </sheetViews>
  <sheetFormatPr defaultRowHeight="12.75" x14ac:dyDescent="0.2"/>
  <cols>
    <col min="1" max="1" width="40.7109375" customWidth="1"/>
    <col min="2" max="14" width="13.7109375" style="2" customWidth="1"/>
    <col min="15" max="15" width="14.7109375" style="2" customWidth="1"/>
    <col min="16" max="16" width="13.7109375" style="2" customWidth="1"/>
    <col min="17" max="17" width="20.42578125" customWidth="1"/>
    <col min="19" max="19" width="11.140625" bestFit="1" customWidth="1"/>
  </cols>
  <sheetData>
    <row r="1" spans="1:19" ht="22.5" x14ac:dyDescent="0.45">
      <c r="A1" s="1" t="s">
        <v>0</v>
      </c>
    </row>
    <row r="2" spans="1:19" ht="19.5" x14ac:dyDescent="0.4">
      <c r="A2" s="3" t="s">
        <v>1</v>
      </c>
    </row>
    <row r="3" spans="1:19" ht="19.5" x14ac:dyDescent="0.4">
      <c r="A3" s="3" t="s">
        <v>2</v>
      </c>
    </row>
    <row r="4" spans="1:19" ht="19.5" x14ac:dyDescent="0.4">
      <c r="A4" s="3" t="s">
        <v>3</v>
      </c>
    </row>
    <row r="6" spans="1:19" x14ac:dyDescent="0.2">
      <c r="B6" s="4" t="s">
        <v>4</v>
      </c>
      <c r="C6" s="4" t="s">
        <v>5</v>
      </c>
      <c r="D6" s="4" t="s">
        <v>6</v>
      </c>
      <c r="E6" s="4" t="s">
        <v>7</v>
      </c>
      <c r="F6" s="4" t="s">
        <v>8</v>
      </c>
      <c r="G6" s="4" t="s">
        <v>9</v>
      </c>
      <c r="H6" s="4" t="s">
        <v>10</v>
      </c>
      <c r="I6" s="4" t="s">
        <v>11</v>
      </c>
      <c r="J6" s="4" t="s">
        <v>12</v>
      </c>
      <c r="K6" s="4" t="s">
        <v>13</v>
      </c>
      <c r="L6" s="4" t="s">
        <v>14</v>
      </c>
      <c r="M6" s="4" t="s">
        <v>15</v>
      </c>
      <c r="N6" s="4" t="s">
        <v>4</v>
      </c>
    </row>
    <row r="7" spans="1:19" x14ac:dyDescent="0.2">
      <c r="B7" s="5" t="s">
        <v>16</v>
      </c>
      <c r="C7" s="5" t="s">
        <v>17</v>
      </c>
      <c r="D7" s="5" t="s">
        <v>17</v>
      </c>
      <c r="E7" s="5" t="s">
        <v>17</v>
      </c>
      <c r="F7" s="5" t="s">
        <v>17</v>
      </c>
      <c r="G7" s="5" t="s">
        <v>17</v>
      </c>
      <c r="H7" s="5" t="s">
        <v>17</v>
      </c>
      <c r="I7" s="5" t="s">
        <v>17</v>
      </c>
      <c r="J7" s="5" t="s">
        <v>17</v>
      </c>
      <c r="K7" s="5" t="s">
        <v>17</v>
      </c>
      <c r="L7" s="5" t="s">
        <v>17</v>
      </c>
      <c r="M7" s="5" t="s">
        <v>17</v>
      </c>
      <c r="N7" s="5" t="s">
        <v>17</v>
      </c>
      <c r="O7" s="6" t="s">
        <v>18</v>
      </c>
      <c r="P7" s="6" t="s">
        <v>19</v>
      </c>
    </row>
    <row r="9" spans="1:19" ht="22.5" x14ac:dyDescent="0.45">
      <c r="A9" s="1" t="s">
        <v>20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1" spans="1:19" x14ac:dyDescent="0.2">
      <c r="A11" s="8" t="s">
        <v>21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pans="1:19" x14ac:dyDescent="0.2">
      <c r="A12" s="10" t="s">
        <v>22</v>
      </c>
      <c r="B12" s="11">
        <v>139537024</v>
      </c>
      <c r="C12" s="11">
        <v>139874031</v>
      </c>
      <c r="D12" s="11">
        <v>140137358</v>
      </c>
      <c r="E12" s="11">
        <v>140390749</v>
      </c>
      <c r="F12" s="11">
        <v>140652353</v>
      </c>
      <c r="G12" s="11">
        <v>140741975</v>
      </c>
      <c r="H12" s="11">
        <v>140895807</v>
      </c>
      <c r="I12" s="11">
        <v>141155416</v>
      </c>
      <c r="J12" s="11">
        <v>141420031</v>
      </c>
      <c r="K12" s="11">
        <v>141667353</v>
      </c>
      <c r="L12" s="11">
        <v>141858949</v>
      </c>
      <c r="M12" s="11">
        <v>143158615</v>
      </c>
      <c r="N12" s="11">
        <v>143349974</v>
      </c>
      <c r="O12" s="11">
        <v>1834839636</v>
      </c>
      <c r="P12" s="11">
        <v>141141510</v>
      </c>
      <c r="Q12" s="23" t="s">
        <v>129</v>
      </c>
      <c r="R12" t="s">
        <v>130</v>
      </c>
      <c r="S12" s="23">
        <f>+P12+P14</f>
        <v>147926566</v>
      </c>
    </row>
    <row r="13" spans="1:19" x14ac:dyDescent="0.2">
      <c r="A13" s="10" t="s">
        <v>23</v>
      </c>
      <c r="B13" s="2">
        <v>568090</v>
      </c>
      <c r="C13" s="2">
        <v>568090</v>
      </c>
      <c r="D13" s="2">
        <v>568090</v>
      </c>
      <c r="E13" s="2">
        <v>568090</v>
      </c>
      <c r="F13" s="2">
        <v>568090</v>
      </c>
      <c r="G13" s="2">
        <v>568090</v>
      </c>
      <c r="H13" s="2">
        <v>568090</v>
      </c>
      <c r="I13" s="2">
        <v>568090</v>
      </c>
      <c r="J13" s="2">
        <v>568090</v>
      </c>
      <c r="K13" s="2">
        <v>568090</v>
      </c>
      <c r="L13" s="2">
        <v>568090</v>
      </c>
      <c r="M13" s="2">
        <v>568090</v>
      </c>
      <c r="N13" s="2">
        <v>568090</v>
      </c>
      <c r="O13" s="2">
        <v>7385166</v>
      </c>
      <c r="P13" s="2">
        <v>568090</v>
      </c>
      <c r="Q13" t="s">
        <v>126</v>
      </c>
    </row>
    <row r="14" spans="1:19" x14ac:dyDescent="0.2">
      <c r="A14" s="10" t="s">
        <v>24</v>
      </c>
      <c r="B14" s="2">
        <v>3924106</v>
      </c>
      <c r="C14" s="2">
        <v>4095055</v>
      </c>
      <c r="D14" s="2">
        <v>4156786</v>
      </c>
      <c r="E14" s="2">
        <v>4220693</v>
      </c>
      <c r="F14" s="2">
        <v>4599349</v>
      </c>
      <c r="G14" s="2">
        <v>6295228</v>
      </c>
      <c r="H14" s="2">
        <v>7662861</v>
      </c>
      <c r="I14" s="2">
        <v>8267002</v>
      </c>
      <c r="J14" s="2">
        <v>8630782</v>
      </c>
      <c r="K14" s="2">
        <v>9036208</v>
      </c>
      <c r="L14" s="2">
        <v>9677657</v>
      </c>
      <c r="M14" s="2">
        <v>8777499</v>
      </c>
      <c r="N14" s="2">
        <v>8862505</v>
      </c>
      <c r="O14" s="2">
        <v>88205732</v>
      </c>
      <c r="P14" s="2">
        <v>6785056</v>
      </c>
      <c r="Q14" t="s">
        <v>129</v>
      </c>
    </row>
    <row r="15" spans="1:19" x14ac:dyDescent="0.2">
      <c r="A15" s="10" t="s">
        <v>25</v>
      </c>
      <c r="B15" s="2">
        <v>2829541</v>
      </c>
      <c r="C15" s="2">
        <v>3024754</v>
      </c>
      <c r="D15" s="2">
        <v>3146600</v>
      </c>
      <c r="E15" s="2">
        <v>3558376</v>
      </c>
      <c r="F15" s="2">
        <v>3479331</v>
      </c>
      <c r="G15" s="2">
        <v>2197780</v>
      </c>
      <c r="H15" s="2">
        <v>1439186</v>
      </c>
      <c r="I15" s="2">
        <v>1122324</v>
      </c>
      <c r="J15" s="2">
        <v>1286736</v>
      </c>
      <c r="K15" s="2">
        <v>1072950</v>
      </c>
      <c r="L15" s="2">
        <v>590851</v>
      </c>
      <c r="M15" s="2">
        <v>680730</v>
      </c>
      <c r="N15" s="2">
        <v>1002408</v>
      </c>
      <c r="O15" s="2">
        <v>25431566</v>
      </c>
      <c r="P15" s="2">
        <v>1956274</v>
      </c>
      <c r="Q15" t="s">
        <v>109</v>
      </c>
    </row>
    <row r="16" spans="1:19" x14ac:dyDescent="0.2">
      <c r="A16" s="10" t="s">
        <v>26</v>
      </c>
      <c r="B16" s="2">
        <v>-36390518</v>
      </c>
      <c r="C16" s="2">
        <v>-36670967</v>
      </c>
      <c r="D16" s="2">
        <v>-36950368</v>
      </c>
      <c r="E16" s="2">
        <v>-37189190</v>
      </c>
      <c r="F16" s="2">
        <v>-37524016</v>
      </c>
      <c r="G16" s="2">
        <v>-37787751</v>
      </c>
      <c r="H16" s="2">
        <v>-38156271</v>
      </c>
      <c r="I16" s="2">
        <v>-38380534</v>
      </c>
      <c r="J16" s="2">
        <v>-38683992</v>
      </c>
      <c r="K16" s="2">
        <v>-38935744</v>
      </c>
      <c r="L16" s="2">
        <v>-39247141</v>
      </c>
      <c r="M16" s="2">
        <v>-39564506</v>
      </c>
      <c r="N16" s="2">
        <v>-39765153</v>
      </c>
      <c r="O16" s="2">
        <v>-495246152</v>
      </c>
      <c r="P16" s="2">
        <v>-38095858</v>
      </c>
      <c r="Q16" t="s">
        <v>127</v>
      </c>
    </row>
    <row r="17" spans="1:17" x14ac:dyDescent="0.2">
      <c r="B17" s="12" t="s">
        <v>27</v>
      </c>
      <c r="C17" s="12" t="s">
        <v>27</v>
      </c>
      <c r="D17" s="12" t="s">
        <v>27</v>
      </c>
      <c r="E17" s="12" t="s">
        <v>27</v>
      </c>
      <c r="F17" s="12" t="s">
        <v>27</v>
      </c>
      <c r="G17" s="12" t="s">
        <v>27</v>
      </c>
      <c r="H17" s="12" t="s">
        <v>27</v>
      </c>
      <c r="I17" s="12" t="s">
        <v>27</v>
      </c>
      <c r="J17" s="12" t="s">
        <v>27</v>
      </c>
      <c r="K17" s="12" t="s">
        <v>27</v>
      </c>
      <c r="L17" s="12" t="s">
        <v>27</v>
      </c>
      <c r="M17" s="12" t="s">
        <v>27</v>
      </c>
      <c r="N17" s="12" t="s">
        <v>27</v>
      </c>
      <c r="O17" s="12" t="s">
        <v>27</v>
      </c>
      <c r="P17" s="12" t="s">
        <v>27</v>
      </c>
    </row>
    <row r="18" spans="1:17" x14ac:dyDescent="0.2">
      <c r="A18" s="10" t="s">
        <v>28</v>
      </c>
      <c r="B18" s="2">
        <v>110468243</v>
      </c>
      <c r="C18" s="2">
        <v>110890962</v>
      </c>
      <c r="D18" s="2">
        <v>111058465</v>
      </c>
      <c r="E18" s="2">
        <v>111548718</v>
      </c>
      <c r="F18" s="2">
        <v>111775107</v>
      </c>
      <c r="G18" s="2">
        <v>112015321</v>
      </c>
      <c r="H18" s="2">
        <v>112409672</v>
      </c>
      <c r="I18" s="2">
        <v>112732299</v>
      </c>
      <c r="J18" s="2">
        <v>113221647</v>
      </c>
      <c r="K18" s="2">
        <v>113408857</v>
      </c>
      <c r="L18" s="2">
        <v>113448406</v>
      </c>
      <c r="M18" s="2">
        <v>113620428</v>
      </c>
      <c r="N18" s="2">
        <v>114017824</v>
      </c>
      <c r="O18" s="2">
        <v>1460615948</v>
      </c>
      <c r="P18" s="2">
        <v>112355073</v>
      </c>
    </row>
    <row r="19" spans="1:17" x14ac:dyDescent="0.2">
      <c r="B19" s="12" t="s">
        <v>27</v>
      </c>
      <c r="C19" s="12" t="s">
        <v>27</v>
      </c>
      <c r="D19" s="12" t="s">
        <v>27</v>
      </c>
      <c r="E19" s="12" t="s">
        <v>27</v>
      </c>
      <c r="F19" s="12" t="s">
        <v>27</v>
      </c>
      <c r="G19" s="12" t="s">
        <v>27</v>
      </c>
      <c r="H19" s="12" t="s">
        <v>27</v>
      </c>
      <c r="I19" s="12" t="s">
        <v>27</v>
      </c>
      <c r="J19" s="12" t="s">
        <v>27</v>
      </c>
      <c r="K19" s="12" t="s">
        <v>27</v>
      </c>
      <c r="L19" s="12" t="s">
        <v>27</v>
      </c>
      <c r="M19" s="12" t="s">
        <v>27</v>
      </c>
      <c r="N19" s="12" t="s">
        <v>27</v>
      </c>
      <c r="O19" s="12" t="s">
        <v>27</v>
      </c>
      <c r="P19" s="12" t="s">
        <v>27</v>
      </c>
    </row>
    <row r="20" spans="1:17" x14ac:dyDescent="0.2">
      <c r="A20" s="8" t="s">
        <v>29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1:17" x14ac:dyDescent="0.2">
      <c r="A21" s="10" t="s">
        <v>30</v>
      </c>
      <c r="B21" s="2">
        <v>2403</v>
      </c>
      <c r="C21" s="2">
        <v>11159</v>
      </c>
      <c r="D21" s="2">
        <v>321039</v>
      </c>
      <c r="E21" s="2">
        <v>14429</v>
      </c>
      <c r="F21" s="2">
        <v>2865</v>
      </c>
      <c r="G21" s="2">
        <v>11778</v>
      </c>
      <c r="H21" s="2">
        <v>6487</v>
      </c>
      <c r="I21" s="2">
        <v>5089</v>
      </c>
      <c r="J21" s="2">
        <v>7695</v>
      </c>
      <c r="K21" s="2">
        <v>253903</v>
      </c>
      <c r="L21" s="2">
        <v>6185</v>
      </c>
      <c r="M21" s="2">
        <v>36239</v>
      </c>
      <c r="N21" s="2">
        <v>10323</v>
      </c>
      <c r="O21" s="2">
        <v>689594</v>
      </c>
      <c r="P21" s="2">
        <v>53046</v>
      </c>
      <c r="Q21" t="s">
        <v>109</v>
      </c>
    </row>
    <row r="22" spans="1:17" x14ac:dyDescent="0.2">
      <c r="A22" s="10" t="s">
        <v>31</v>
      </c>
      <c r="B22" s="2">
        <v>650</v>
      </c>
      <c r="C22" s="2">
        <v>650</v>
      </c>
      <c r="D22" s="2">
        <v>650</v>
      </c>
      <c r="E22" s="2">
        <v>650</v>
      </c>
      <c r="F22" s="2">
        <v>650</v>
      </c>
      <c r="G22" s="2">
        <v>650</v>
      </c>
      <c r="H22" s="2">
        <v>650</v>
      </c>
      <c r="I22" s="2">
        <v>650</v>
      </c>
      <c r="J22" s="2">
        <v>650</v>
      </c>
      <c r="K22" s="2">
        <v>650</v>
      </c>
      <c r="L22" s="2">
        <v>650</v>
      </c>
      <c r="M22" s="2">
        <v>650</v>
      </c>
      <c r="N22" s="2">
        <v>650</v>
      </c>
      <c r="O22" s="2">
        <v>8450</v>
      </c>
      <c r="P22" s="2">
        <v>650</v>
      </c>
      <c r="Q22" t="s">
        <v>109</v>
      </c>
    </row>
    <row r="23" spans="1:17" x14ac:dyDescent="0.2">
      <c r="A23" s="10" t="s">
        <v>32</v>
      </c>
      <c r="B23" s="2">
        <v>4508125</v>
      </c>
      <c r="C23" s="2">
        <v>4847010</v>
      </c>
      <c r="D23" s="2">
        <v>5240488</v>
      </c>
      <c r="E23" s="2">
        <v>4573957</v>
      </c>
      <c r="F23" s="2">
        <v>3912401</v>
      </c>
      <c r="G23" s="2">
        <v>3845571</v>
      </c>
      <c r="H23" s="2">
        <v>3669822</v>
      </c>
      <c r="I23" s="2">
        <v>3373064</v>
      </c>
      <c r="J23" s="2">
        <v>3730539</v>
      </c>
      <c r="K23" s="2">
        <v>2856317</v>
      </c>
      <c r="L23" s="2">
        <v>3999857</v>
      </c>
      <c r="M23" s="2">
        <v>5162795</v>
      </c>
      <c r="N23" s="2">
        <v>5088973</v>
      </c>
      <c r="O23" s="2">
        <v>54808918</v>
      </c>
      <c r="P23" s="2">
        <v>4216071</v>
      </c>
      <c r="Q23" t="s">
        <v>109</v>
      </c>
    </row>
    <row r="24" spans="1:17" x14ac:dyDescent="0.2">
      <c r="A24" s="10" t="s">
        <v>33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45868</v>
      </c>
      <c r="I24" s="2">
        <v>45868</v>
      </c>
      <c r="J24" s="2">
        <v>45868</v>
      </c>
      <c r="K24" s="2">
        <v>45868</v>
      </c>
      <c r="L24" s="2">
        <v>45868</v>
      </c>
      <c r="M24" s="2">
        <v>45868</v>
      </c>
      <c r="N24" s="2">
        <v>45868</v>
      </c>
      <c r="O24" s="2">
        <v>321079</v>
      </c>
      <c r="P24" s="2">
        <v>24698</v>
      </c>
      <c r="Q24" t="s">
        <v>109</v>
      </c>
    </row>
    <row r="25" spans="1:17" x14ac:dyDescent="0.2">
      <c r="A25" s="10" t="s">
        <v>34</v>
      </c>
      <c r="B25" s="2">
        <v>-257023</v>
      </c>
      <c r="C25" s="2">
        <v>-260853</v>
      </c>
      <c r="D25" s="2">
        <v>-265111</v>
      </c>
      <c r="E25" s="2">
        <v>-248345</v>
      </c>
      <c r="F25" s="2">
        <v>-246585</v>
      </c>
      <c r="G25" s="2">
        <v>-245644</v>
      </c>
      <c r="H25" s="2">
        <v>-198632</v>
      </c>
      <c r="I25" s="2">
        <v>-193415</v>
      </c>
      <c r="J25" s="2">
        <v>-174279</v>
      </c>
      <c r="K25" s="2">
        <v>-109771</v>
      </c>
      <c r="L25" s="2">
        <v>-101582</v>
      </c>
      <c r="M25" s="2">
        <v>-96301</v>
      </c>
      <c r="N25" s="2">
        <v>-73861</v>
      </c>
      <c r="O25" s="2">
        <v>-2471401</v>
      </c>
      <c r="P25" s="2">
        <v>-190108</v>
      </c>
      <c r="Q25" t="s">
        <v>109</v>
      </c>
    </row>
    <row r="26" spans="1:17" x14ac:dyDescent="0.2">
      <c r="A26" s="10" t="s">
        <v>35</v>
      </c>
    </row>
    <row r="27" spans="1:17" x14ac:dyDescent="0.2">
      <c r="A27" s="10" t="s">
        <v>36</v>
      </c>
      <c r="B27" s="2">
        <v>-33323736</v>
      </c>
      <c r="C27" s="2">
        <v>-33332935</v>
      </c>
      <c r="D27" s="2">
        <v>-33913780</v>
      </c>
      <c r="E27" s="2">
        <v>-33545157</v>
      </c>
      <c r="F27" s="2">
        <v>-32202215</v>
      </c>
      <c r="G27" s="2">
        <v>-31981176</v>
      </c>
      <c r="H27" s="2">
        <v>-31407979</v>
      </c>
      <c r="I27" s="2">
        <v>-30574349</v>
      </c>
      <c r="J27" s="2">
        <v>-30566874</v>
      </c>
      <c r="K27" s="2">
        <v>-29943420</v>
      </c>
      <c r="L27" s="2">
        <v>-30474647</v>
      </c>
      <c r="M27" s="2">
        <v>-32616553</v>
      </c>
      <c r="N27" s="2">
        <v>-31487364</v>
      </c>
      <c r="O27" s="2">
        <v>-415370186</v>
      </c>
      <c r="P27" s="2">
        <v>-31951553</v>
      </c>
      <c r="Q27" t="s">
        <v>109</v>
      </c>
    </row>
    <row r="28" spans="1:17" x14ac:dyDescent="0.2">
      <c r="A28" s="10" t="s">
        <v>37</v>
      </c>
      <c r="B28" s="2">
        <v>31278</v>
      </c>
      <c r="C28" s="2">
        <v>31278</v>
      </c>
      <c r="D28" s="2">
        <v>37991</v>
      </c>
      <c r="E28" s="2">
        <v>37991</v>
      </c>
      <c r="F28" s="2">
        <v>37991</v>
      </c>
      <c r="G28" s="2">
        <v>36466</v>
      </c>
      <c r="H28" s="2">
        <v>36466</v>
      </c>
      <c r="I28" s="2">
        <v>36466</v>
      </c>
      <c r="J28" s="2">
        <v>36466</v>
      </c>
      <c r="K28" s="2">
        <v>36466</v>
      </c>
      <c r="L28" s="2">
        <v>36466</v>
      </c>
      <c r="M28" s="2">
        <v>36466</v>
      </c>
      <c r="N28" s="2">
        <v>36466</v>
      </c>
      <c r="O28" s="2">
        <v>468255</v>
      </c>
      <c r="P28" s="2">
        <v>36020</v>
      </c>
      <c r="Q28" t="s">
        <v>109</v>
      </c>
    </row>
    <row r="29" spans="1:17" x14ac:dyDescent="0.2">
      <c r="A29" s="10" t="s">
        <v>38</v>
      </c>
      <c r="B29" s="2">
        <v>-122614</v>
      </c>
      <c r="C29" s="2">
        <v>-465438</v>
      </c>
      <c r="D29" s="2">
        <v>-497551</v>
      </c>
      <c r="E29" s="2">
        <v>-7729</v>
      </c>
      <c r="F29" s="2">
        <v>-51295</v>
      </c>
      <c r="G29" s="2">
        <v>-83661</v>
      </c>
      <c r="H29" s="2">
        <v>-65251</v>
      </c>
      <c r="I29" s="2">
        <v>-50554</v>
      </c>
      <c r="J29" s="2">
        <v>-61724</v>
      </c>
      <c r="K29" s="2">
        <v>-28434</v>
      </c>
      <c r="L29" s="2">
        <v>0</v>
      </c>
      <c r="M29" s="2">
        <v>-309699</v>
      </c>
      <c r="N29" s="2">
        <v>-376770</v>
      </c>
      <c r="O29" s="2">
        <v>-2120719</v>
      </c>
      <c r="P29" s="2">
        <v>-163132</v>
      </c>
      <c r="Q29" t="s">
        <v>109</v>
      </c>
    </row>
    <row r="30" spans="1:17" x14ac:dyDescent="0.2">
      <c r="A30" s="10" t="s">
        <v>39</v>
      </c>
      <c r="B30" s="2">
        <v>483644</v>
      </c>
      <c r="C30" s="2">
        <v>373850</v>
      </c>
      <c r="D30" s="2">
        <v>328155</v>
      </c>
      <c r="E30" s="2">
        <v>282690</v>
      </c>
      <c r="F30" s="2">
        <v>232352</v>
      </c>
      <c r="G30" s="2">
        <v>186845</v>
      </c>
      <c r="H30" s="2">
        <v>135540</v>
      </c>
      <c r="I30" s="2">
        <v>110631</v>
      </c>
      <c r="J30" s="2">
        <v>64116</v>
      </c>
      <c r="K30" s="2">
        <v>358477</v>
      </c>
      <c r="L30" s="2">
        <v>314865</v>
      </c>
      <c r="M30" s="2">
        <v>461693</v>
      </c>
      <c r="N30" s="2">
        <v>310516</v>
      </c>
      <c r="O30" s="2">
        <v>3643376</v>
      </c>
      <c r="P30" s="2">
        <v>280260</v>
      </c>
      <c r="Q30" t="s">
        <v>109</v>
      </c>
    </row>
    <row r="31" spans="1:17" x14ac:dyDescent="0.2">
      <c r="A31" s="10" t="s">
        <v>40</v>
      </c>
      <c r="B31" s="2">
        <v>49955</v>
      </c>
      <c r="C31" s="2">
        <v>35555</v>
      </c>
      <c r="D31" s="2">
        <v>35555</v>
      </c>
      <c r="E31" s="2">
        <v>17555</v>
      </c>
      <c r="F31" s="2">
        <v>17555</v>
      </c>
      <c r="G31" s="2">
        <v>15155</v>
      </c>
      <c r="H31" s="2">
        <v>13955</v>
      </c>
      <c r="I31" s="2">
        <v>12755</v>
      </c>
      <c r="J31" s="2">
        <v>11555</v>
      </c>
      <c r="K31" s="2">
        <v>10355</v>
      </c>
      <c r="L31" s="2">
        <v>9155</v>
      </c>
      <c r="M31" s="2">
        <v>7955</v>
      </c>
      <c r="N31" s="2">
        <v>6755</v>
      </c>
      <c r="O31" s="2">
        <v>243812</v>
      </c>
      <c r="P31" s="2">
        <v>18755</v>
      </c>
      <c r="Q31" t="s">
        <v>109</v>
      </c>
    </row>
    <row r="32" spans="1:17" x14ac:dyDescent="0.2">
      <c r="B32" s="12" t="s">
        <v>27</v>
      </c>
      <c r="C32" s="12" t="s">
        <v>27</v>
      </c>
      <c r="D32" s="12" t="s">
        <v>27</v>
      </c>
      <c r="E32" s="12" t="s">
        <v>27</v>
      </c>
      <c r="F32" s="12" t="s">
        <v>27</v>
      </c>
      <c r="G32" s="12" t="s">
        <v>27</v>
      </c>
      <c r="H32" s="12" t="s">
        <v>27</v>
      </c>
      <c r="I32" s="12" t="s">
        <v>27</v>
      </c>
      <c r="J32" s="12" t="s">
        <v>27</v>
      </c>
      <c r="K32" s="12" t="s">
        <v>27</v>
      </c>
      <c r="L32" s="12" t="s">
        <v>27</v>
      </c>
      <c r="M32" s="12" t="s">
        <v>27</v>
      </c>
      <c r="N32" s="12" t="s">
        <v>27</v>
      </c>
      <c r="O32" s="12" t="s">
        <v>27</v>
      </c>
      <c r="P32" s="12" t="s">
        <v>27</v>
      </c>
    </row>
    <row r="33" spans="1:17" x14ac:dyDescent="0.2">
      <c r="A33" s="10" t="s">
        <v>41</v>
      </c>
      <c r="B33" s="2">
        <v>-28627319</v>
      </c>
      <c r="C33" s="2">
        <v>-28759724</v>
      </c>
      <c r="D33" s="2">
        <v>-28712564</v>
      </c>
      <c r="E33" s="2">
        <v>-28873959</v>
      </c>
      <c r="F33" s="2">
        <v>-28296281</v>
      </c>
      <c r="G33" s="2">
        <v>-28214016</v>
      </c>
      <c r="H33" s="2">
        <v>-27763074</v>
      </c>
      <c r="I33" s="2">
        <v>-27233795</v>
      </c>
      <c r="J33" s="2">
        <v>-26905989</v>
      </c>
      <c r="K33" s="2">
        <v>-26519589</v>
      </c>
      <c r="L33" s="2">
        <v>-26163182</v>
      </c>
      <c r="M33" s="2">
        <v>-27270886</v>
      </c>
      <c r="N33" s="2">
        <v>-26438444</v>
      </c>
      <c r="O33" s="2">
        <v>-359778821</v>
      </c>
      <c r="P33" s="2">
        <v>-27675294</v>
      </c>
    </row>
    <row r="34" spans="1:17" x14ac:dyDescent="0.2">
      <c r="B34" s="12" t="s">
        <v>27</v>
      </c>
      <c r="C34" s="12" t="s">
        <v>27</v>
      </c>
      <c r="D34" s="12" t="s">
        <v>27</v>
      </c>
      <c r="E34" s="12" t="s">
        <v>27</v>
      </c>
      <c r="F34" s="12" t="s">
        <v>27</v>
      </c>
      <c r="G34" s="12" t="s">
        <v>27</v>
      </c>
      <c r="H34" s="12" t="s">
        <v>27</v>
      </c>
      <c r="I34" s="12" t="s">
        <v>27</v>
      </c>
      <c r="J34" s="12" t="s">
        <v>27</v>
      </c>
      <c r="K34" s="12" t="s">
        <v>27</v>
      </c>
      <c r="L34" s="12" t="s">
        <v>27</v>
      </c>
      <c r="M34" s="12" t="s">
        <v>27</v>
      </c>
      <c r="N34" s="12" t="s">
        <v>27</v>
      </c>
      <c r="O34" s="12" t="s">
        <v>27</v>
      </c>
      <c r="P34" s="12" t="s">
        <v>27</v>
      </c>
    </row>
    <row r="35" spans="1:17" x14ac:dyDescent="0.2">
      <c r="A35" s="8" t="s">
        <v>42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7" x14ac:dyDescent="0.2">
      <c r="A36" s="10" t="s">
        <v>43</v>
      </c>
      <c r="B36" s="2">
        <v>105738</v>
      </c>
      <c r="C36" s="2">
        <v>114536</v>
      </c>
      <c r="D36" s="2">
        <v>122465</v>
      </c>
      <c r="E36" s="2">
        <v>107341</v>
      </c>
      <c r="F36" s="2">
        <v>112322</v>
      </c>
      <c r="G36" s="2">
        <v>116962</v>
      </c>
      <c r="H36" s="2">
        <v>73451</v>
      </c>
      <c r="I36" s="2">
        <v>149438</v>
      </c>
      <c r="J36" s="2">
        <v>149438</v>
      </c>
      <c r="K36" s="2">
        <v>149438</v>
      </c>
      <c r="L36" s="2">
        <v>149438</v>
      </c>
      <c r="M36" s="2">
        <v>149438</v>
      </c>
      <c r="N36" s="2">
        <v>149438</v>
      </c>
      <c r="O36" s="2">
        <v>1649441</v>
      </c>
      <c r="P36" s="2">
        <v>126880</v>
      </c>
      <c r="Q36" t="s">
        <v>109</v>
      </c>
    </row>
    <row r="37" spans="1:17" x14ac:dyDescent="0.2">
      <c r="A37" s="10" t="s">
        <v>44</v>
      </c>
      <c r="B37" s="2">
        <v>56512</v>
      </c>
      <c r="C37" s="2">
        <v>57692</v>
      </c>
      <c r="D37" s="2">
        <v>54213</v>
      </c>
      <c r="E37" s="2">
        <v>37672</v>
      </c>
      <c r="F37" s="2">
        <v>25814</v>
      </c>
      <c r="G37" s="2">
        <v>15300</v>
      </c>
      <c r="H37" s="2">
        <v>12300</v>
      </c>
      <c r="I37" s="2">
        <v>17831</v>
      </c>
      <c r="J37" s="2">
        <v>16133</v>
      </c>
      <c r="K37" s="2">
        <v>17647</v>
      </c>
      <c r="L37" s="2">
        <v>27534</v>
      </c>
      <c r="M37" s="2">
        <v>27096</v>
      </c>
      <c r="N37" s="2">
        <v>28724</v>
      </c>
      <c r="O37" s="2">
        <v>394469</v>
      </c>
      <c r="P37" s="2">
        <v>30344</v>
      </c>
      <c r="Q37" t="s">
        <v>109</v>
      </c>
    </row>
    <row r="38" spans="1:17" x14ac:dyDescent="0.2">
      <c r="A38" s="10" t="s">
        <v>45</v>
      </c>
      <c r="B38" s="2">
        <v>680276</v>
      </c>
      <c r="C38" s="2">
        <v>678916</v>
      </c>
      <c r="D38" s="2">
        <v>600773</v>
      </c>
      <c r="E38" s="2">
        <v>545697</v>
      </c>
      <c r="F38" s="2">
        <v>519418</v>
      </c>
      <c r="G38" s="2">
        <v>559357</v>
      </c>
      <c r="H38" s="2">
        <v>610969</v>
      </c>
      <c r="I38" s="2">
        <v>642910</v>
      </c>
      <c r="J38" s="2">
        <v>683055</v>
      </c>
      <c r="K38" s="2">
        <v>749787</v>
      </c>
      <c r="L38" s="2">
        <v>794037</v>
      </c>
      <c r="M38" s="2">
        <v>799208</v>
      </c>
      <c r="N38" s="2">
        <v>772519</v>
      </c>
      <c r="O38" s="2">
        <v>8636923</v>
      </c>
      <c r="P38" s="2">
        <v>664379</v>
      </c>
      <c r="Q38" t="s">
        <v>124</v>
      </c>
    </row>
    <row r="39" spans="1:17" x14ac:dyDescent="0.2">
      <c r="A39" s="10" t="s">
        <v>46</v>
      </c>
      <c r="B39" s="2">
        <v>26540</v>
      </c>
      <c r="C39" s="2">
        <v>26540</v>
      </c>
      <c r="D39" s="2">
        <v>26540</v>
      </c>
      <c r="E39" s="2">
        <v>51179</v>
      </c>
      <c r="F39" s="2">
        <v>51179</v>
      </c>
      <c r="G39" s="2">
        <v>51179</v>
      </c>
      <c r="H39" s="2">
        <v>34731</v>
      </c>
      <c r="I39" s="2">
        <v>34731</v>
      </c>
      <c r="J39" s="2">
        <v>34731</v>
      </c>
      <c r="K39" s="2">
        <v>38827</v>
      </c>
      <c r="L39" s="2">
        <v>38827</v>
      </c>
      <c r="M39" s="2">
        <v>38827</v>
      </c>
      <c r="N39" s="2">
        <v>35831</v>
      </c>
      <c r="O39" s="2">
        <v>489665</v>
      </c>
      <c r="P39" s="2">
        <v>37667</v>
      </c>
      <c r="Q39" t="s">
        <v>109</v>
      </c>
    </row>
    <row r="40" spans="1:17" x14ac:dyDescent="0.2">
      <c r="A40" s="10" t="s">
        <v>47</v>
      </c>
      <c r="B40" s="2">
        <v>39681</v>
      </c>
      <c r="C40" s="2">
        <v>28112</v>
      </c>
      <c r="D40" s="2">
        <v>-49117</v>
      </c>
      <c r="E40" s="2">
        <v>-228313</v>
      </c>
      <c r="F40" s="2">
        <v>141366</v>
      </c>
      <c r="G40" s="2">
        <v>266155</v>
      </c>
      <c r="H40" s="2">
        <v>-8358</v>
      </c>
      <c r="I40" s="2">
        <v>-173322</v>
      </c>
      <c r="J40" s="2">
        <v>-387227</v>
      </c>
      <c r="K40" s="2">
        <v>-497930</v>
      </c>
      <c r="L40" s="2">
        <v>-163523</v>
      </c>
      <c r="M40" s="2">
        <v>-170829</v>
      </c>
      <c r="N40" s="2">
        <v>-291411</v>
      </c>
      <c r="O40" s="2">
        <v>-1494716</v>
      </c>
      <c r="P40" s="2">
        <v>-114978</v>
      </c>
      <c r="Q40" t="s">
        <v>109</v>
      </c>
    </row>
    <row r="41" spans="1:17" x14ac:dyDescent="0.2">
      <c r="B41" s="12" t="s">
        <v>27</v>
      </c>
      <c r="C41" s="12" t="s">
        <v>27</v>
      </c>
      <c r="D41" s="12" t="s">
        <v>27</v>
      </c>
      <c r="E41" s="12" t="s">
        <v>27</v>
      </c>
      <c r="F41" s="12" t="s">
        <v>27</v>
      </c>
      <c r="G41" s="12" t="s">
        <v>27</v>
      </c>
      <c r="H41" s="12" t="s">
        <v>27</v>
      </c>
      <c r="I41" s="12" t="s">
        <v>27</v>
      </c>
      <c r="J41" s="12" t="s">
        <v>27</v>
      </c>
      <c r="K41" s="12" t="s">
        <v>27</v>
      </c>
      <c r="L41" s="12" t="s">
        <v>27</v>
      </c>
      <c r="M41" s="12" t="s">
        <v>27</v>
      </c>
      <c r="N41" s="12" t="s">
        <v>27</v>
      </c>
      <c r="O41" s="12" t="s">
        <v>27</v>
      </c>
      <c r="P41" s="12" t="s">
        <v>27</v>
      </c>
    </row>
    <row r="42" spans="1:17" x14ac:dyDescent="0.2">
      <c r="A42" s="10" t="s">
        <v>48</v>
      </c>
      <c r="B42" s="2">
        <v>908748</v>
      </c>
      <c r="C42" s="2">
        <v>905796</v>
      </c>
      <c r="D42" s="2">
        <v>754874</v>
      </c>
      <c r="E42" s="2">
        <v>513576</v>
      </c>
      <c r="F42" s="2">
        <v>850100</v>
      </c>
      <c r="G42" s="2">
        <v>1008953</v>
      </c>
      <c r="H42" s="2">
        <v>723092</v>
      </c>
      <c r="I42" s="2">
        <v>671589</v>
      </c>
      <c r="J42" s="2">
        <v>496131</v>
      </c>
      <c r="K42" s="2">
        <v>457770</v>
      </c>
      <c r="L42" s="2">
        <v>846313</v>
      </c>
      <c r="M42" s="2">
        <v>843740</v>
      </c>
      <c r="N42" s="2">
        <v>695101</v>
      </c>
      <c r="O42" s="2">
        <v>9675782</v>
      </c>
      <c r="P42" s="2">
        <v>744291</v>
      </c>
    </row>
    <row r="43" spans="1:17" x14ac:dyDescent="0.2">
      <c r="B43" s="12" t="s">
        <v>27</v>
      </c>
      <c r="C43" s="12" t="s">
        <v>27</v>
      </c>
      <c r="D43" s="12" t="s">
        <v>27</v>
      </c>
      <c r="E43" s="12" t="s">
        <v>27</v>
      </c>
      <c r="F43" s="12" t="s">
        <v>27</v>
      </c>
      <c r="G43" s="12" t="s">
        <v>27</v>
      </c>
      <c r="H43" s="12" t="s">
        <v>27</v>
      </c>
      <c r="I43" s="12" t="s">
        <v>27</v>
      </c>
      <c r="J43" s="12" t="s">
        <v>27</v>
      </c>
      <c r="K43" s="12" t="s">
        <v>27</v>
      </c>
      <c r="L43" s="12" t="s">
        <v>27</v>
      </c>
      <c r="M43" s="12" t="s">
        <v>27</v>
      </c>
      <c r="N43" s="12" t="s">
        <v>27</v>
      </c>
      <c r="O43" s="12" t="s">
        <v>27</v>
      </c>
      <c r="P43" s="12" t="s">
        <v>27</v>
      </c>
    </row>
    <row r="45" spans="1:17" ht="15.75" x14ac:dyDescent="0.25">
      <c r="A45" s="13" t="s">
        <v>49</v>
      </c>
      <c r="B45" s="14">
        <v>82749672</v>
      </c>
      <c r="C45" s="14">
        <v>83037035</v>
      </c>
      <c r="D45" s="14">
        <v>83100775</v>
      </c>
      <c r="E45" s="14">
        <v>83188335</v>
      </c>
      <c r="F45" s="14">
        <v>84328925</v>
      </c>
      <c r="G45" s="14">
        <v>84810258</v>
      </c>
      <c r="H45" s="14">
        <v>85369691</v>
      </c>
      <c r="I45" s="14">
        <v>86170093</v>
      </c>
      <c r="J45" s="14">
        <v>86811789</v>
      </c>
      <c r="K45" s="14">
        <v>87347037</v>
      </c>
      <c r="L45" s="14">
        <v>88131536</v>
      </c>
      <c r="M45" s="14">
        <v>87193281</v>
      </c>
      <c r="N45" s="14">
        <v>88274481</v>
      </c>
      <c r="O45" s="14">
        <v>1110512909</v>
      </c>
      <c r="P45" s="14">
        <v>85424070</v>
      </c>
    </row>
    <row r="46" spans="1:17" x14ac:dyDescent="0.2">
      <c r="B46" s="12" t="s">
        <v>50</v>
      </c>
      <c r="C46" s="12" t="s">
        <v>50</v>
      </c>
      <c r="D46" s="12" t="s">
        <v>50</v>
      </c>
      <c r="E46" s="12" t="s">
        <v>50</v>
      </c>
      <c r="F46" s="12" t="s">
        <v>50</v>
      </c>
      <c r="G46" s="12" t="s">
        <v>50</v>
      </c>
      <c r="H46" s="12" t="s">
        <v>50</v>
      </c>
      <c r="I46" s="12" t="s">
        <v>50</v>
      </c>
      <c r="J46" s="12" t="s">
        <v>50</v>
      </c>
      <c r="K46" s="12" t="s">
        <v>50</v>
      </c>
      <c r="L46" s="12" t="s">
        <v>50</v>
      </c>
      <c r="M46" s="12" t="s">
        <v>50</v>
      </c>
      <c r="N46" s="12" t="s">
        <v>50</v>
      </c>
      <c r="O46" s="12" t="s">
        <v>50</v>
      </c>
      <c r="P46" s="12" t="s">
        <v>50</v>
      </c>
    </row>
    <row r="48" spans="1:17" x14ac:dyDescent="0.2">
      <c r="A48" s="10" t="s">
        <v>51</v>
      </c>
      <c r="P48" s="15" t="s">
        <v>52</v>
      </c>
    </row>
    <row r="49" spans="1:17" x14ac:dyDescent="0.2">
      <c r="A49" s="10" t="s">
        <v>53</v>
      </c>
      <c r="P49" s="15" t="s">
        <v>54</v>
      </c>
    </row>
    <row r="50" spans="1:17" ht="22.5" x14ac:dyDescent="0.45">
      <c r="A50" s="1" t="s">
        <v>0</v>
      </c>
    </row>
    <row r="51" spans="1:17" ht="19.5" x14ac:dyDescent="0.4">
      <c r="A51" s="3" t="s">
        <v>1</v>
      </c>
    </row>
    <row r="52" spans="1:17" ht="19.5" x14ac:dyDescent="0.4">
      <c r="A52" s="3" t="s">
        <v>2</v>
      </c>
    </row>
    <row r="53" spans="1:17" ht="19.5" x14ac:dyDescent="0.4">
      <c r="A53" s="3" t="s">
        <v>3</v>
      </c>
    </row>
    <row r="55" spans="1:17" x14ac:dyDescent="0.2">
      <c r="B55" s="4" t="s">
        <v>4</v>
      </c>
      <c r="C55" s="4" t="s">
        <v>5</v>
      </c>
      <c r="D55" s="4" t="s">
        <v>6</v>
      </c>
      <c r="E55" s="4" t="s">
        <v>7</v>
      </c>
      <c r="F55" s="4" t="s">
        <v>8</v>
      </c>
      <c r="G55" s="4" t="s">
        <v>9</v>
      </c>
      <c r="H55" s="4" t="s">
        <v>10</v>
      </c>
      <c r="I55" s="4" t="s">
        <v>11</v>
      </c>
      <c r="J55" s="4" t="s">
        <v>12</v>
      </c>
      <c r="K55" s="4" t="s">
        <v>13</v>
      </c>
      <c r="L55" s="4" t="s">
        <v>14</v>
      </c>
      <c r="M55" s="4" t="s">
        <v>15</v>
      </c>
      <c r="N55" s="4" t="s">
        <v>4</v>
      </c>
    </row>
    <row r="56" spans="1:17" x14ac:dyDescent="0.2">
      <c r="B56" s="5" t="s">
        <v>16</v>
      </c>
      <c r="C56" s="5" t="s">
        <v>17</v>
      </c>
      <c r="D56" s="5" t="s">
        <v>17</v>
      </c>
      <c r="E56" s="5" t="s">
        <v>17</v>
      </c>
      <c r="F56" s="5" t="s">
        <v>17</v>
      </c>
      <c r="G56" s="5" t="s">
        <v>17</v>
      </c>
      <c r="H56" s="5" t="s">
        <v>17</v>
      </c>
      <c r="I56" s="5" t="s">
        <v>17</v>
      </c>
      <c r="J56" s="5" t="s">
        <v>17</v>
      </c>
      <c r="K56" s="5" t="s">
        <v>17</v>
      </c>
      <c r="L56" s="5" t="s">
        <v>17</v>
      </c>
      <c r="M56" s="5" t="s">
        <v>17</v>
      </c>
      <c r="N56" s="5" t="s">
        <v>17</v>
      </c>
      <c r="O56" s="6" t="s">
        <v>18</v>
      </c>
      <c r="P56" s="6" t="s">
        <v>19</v>
      </c>
    </row>
    <row r="58" spans="1:17" ht="22.5" x14ac:dyDescent="0.45">
      <c r="A58" s="1" t="s">
        <v>55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</row>
    <row r="60" spans="1:17" x14ac:dyDescent="0.2">
      <c r="A60" s="8" t="s">
        <v>56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</row>
    <row r="61" spans="1:17" x14ac:dyDescent="0.2">
      <c r="A61" s="10" t="s">
        <v>57</v>
      </c>
      <c r="B61" s="11">
        <v>57473696</v>
      </c>
      <c r="C61" s="11">
        <v>57953814</v>
      </c>
      <c r="D61" s="11">
        <v>58422602</v>
      </c>
      <c r="E61" s="11">
        <v>58767331</v>
      </c>
      <c r="F61" s="11">
        <v>59299639</v>
      </c>
      <c r="G61" s="11">
        <v>59580385</v>
      </c>
      <c r="H61" s="11">
        <v>59819350</v>
      </c>
      <c r="I61" s="11">
        <v>60247680</v>
      </c>
      <c r="J61" s="11">
        <v>60649700</v>
      </c>
      <c r="K61" s="11">
        <v>60975760</v>
      </c>
      <c r="L61" s="11">
        <v>61434876</v>
      </c>
      <c r="M61" s="11">
        <v>61656412</v>
      </c>
      <c r="N61" s="18">
        <v>61991708</v>
      </c>
      <c r="O61" s="11">
        <v>778272954</v>
      </c>
      <c r="P61" s="11">
        <v>59867150</v>
      </c>
      <c r="Q61" t="s">
        <v>145</v>
      </c>
    </row>
    <row r="62" spans="1:17" x14ac:dyDescent="0.2">
      <c r="B62" s="12" t="s">
        <v>27</v>
      </c>
      <c r="C62" s="12" t="s">
        <v>27</v>
      </c>
      <c r="D62" s="12" t="s">
        <v>27</v>
      </c>
      <c r="E62" s="12" t="s">
        <v>27</v>
      </c>
      <c r="F62" s="12" t="s">
        <v>27</v>
      </c>
      <c r="G62" s="12" t="s">
        <v>27</v>
      </c>
      <c r="H62" s="12" t="s">
        <v>27</v>
      </c>
      <c r="I62" s="12" t="s">
        <v>27</v>
      </c>
      <c r="J62" s="12" t="s">
        <v>27</v>
      </c>
      <c r="K62" s="12" t="s">
        <v>27</v>
      </c>
      <c r="L62" s="12" t="s">
        <v>27</v>
      </c>
      <c r="M62" s="12" t="s">
        <v>27</v>
      </c>
      <c r="N62" s="12" t="s">
        <v>27</v>
      </c>
      <c r="O62" s="12" t="s">
        <v>27</v>
      </c>
      <c r="P62" s="12" t="s">
        <v>27</v>
      </c>
    </row>
    <row r="63" spans="1:17" x14ac:dyDescent="0.2">
      <c r="A63" s="10" t="s">
        <v>58</v>
      </c>
      <c r="B63" s="2">
        <v>57473696</v>
      </c>
      <c r="C63" s="2">
        <v>57953814</v>
      </c>
      <c r="D63" s="2">
        <v>58422602</v>
      </c>
      <c r="E63" s="2">
        <v>58767331</v>
      </c>
      <c r="F63" s="2">
        <v>59299639</v>
      </c>
      <c r="G63" s="2">
        <v>59580385</v>
      </c>
      <c r="H63" s="2">
        <v>59819350</v>
      </c>
      <c r="I63" s="2">
        <v>60247680</v>
      </c>
      <c r="J63" s="2">
        <v>60649700</v>
      </c>
      <c r="K63" s="2">
        <v>60975760</v>
      </c>
      <c r="L63" s="2">
        <v>61434876</v>
      </c>
      <c r="M63" s="2">
        <v>61656413</v>
      </c>
      <c r="N63" s="2">
        <v>61991708</v>
      </c>
      <c r="O63" s="2">
        <v>778272954</v>
      </c>
      <c r="P63" s="2">
        <v>59867150</v>
      </c>
    </row>
    <row r="64" spans="1:17" x14ac:dyDescent="0.2">
      <c r="B64" s="12" t="s">
        <v>27</v>
      </c>
      <c r="C64" s="12" t="s">
        <v>27</v>
      </c>
      <c r="D64" s="12" t="s">
        <v>27</v>
      </c>
      <c r="E64" s="12" t="s">
        <v>27</v>
      </c>
      <c r="F64" s="12" t="s">
        <v>27</v>
      </c>
      <c r="G64" s="12" t="s">
        <v>27</v>
      </c>
      <c r="H64" s="12" t="s">
        <v>27</v>
      </c>
      <c r="I64" s="12" t="s">
        <v>27</v>
      </c>
      <c r="J64" s="12" t="s">
        <v>27</v>
      </c>
      <c r="K64" s="12" t="s">
        <v>27</v>
      </c>
      <c r="L64" s="12" t="s">
        <v>27</v>
      </c>
      <c r="M64" s="12" t="s">
        <v>27</v>
      </c>
      <c r="N64" s="12" t="s">
        <v>27</v>
      </c>
      <c r="O64" s="12" t="s">
        <v>27</v>
      </c>
      <c r="P64" s="12" t="s">
        <v>27</v>
      </c>
    </row>
    <row r="65" spans="1:17" x14ac:dyDescent="0.2">
      <c r="A65" s="8" t="s">
        <v>59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</row>
    <row r="66" spans="1:17" x14ac:dyDescent="0.2">
      <c r="A66" s="10" t="s">
        <v>60</v>
      </c>
      <c r="B66" s="2">
        <v>391274</v>
      </c>
      <c r="C66" s="2">
        <v>392053</v>
      </c>
      <c r="D66" s="2">
        <v>392835</v>
      </c>
      <c r="E66" s="2">
        <v>259227</v>
      </c>
      <c r="F66" s="2">
        <v>260013</v>
      </c>
      <c r="G66" s="2">
        <v>260802</v>
      </c>
      <c r="H66" s="2">
        <v>261593</v>
      </c>
      <c r="I66" s="2">
        <v>262387</v>
      </c>
      <c r="J66" s="2">
        <v>263182</v>
      </c>
      <c r="K66" s="2">
        <v>263981</v>
      </c>
      <c r="L66" s="2">
        <v>129982</v>
      </c>
      <c r="M66" s="2">
        <v>130376</v>
      </c>
      <c r="N66" s="2">
        <v>130772</v>
      </c>
      <c r="O66" s="2">
        <v>3398476</v>
      </c>
      <c r="P66" s="2">
        <v>261421</v>
      </c>
      <c r="Q66" t="s">
        <v>145</v>
      </c>
    </row>
    <row r="67" spans="1:17" x14ac:dyDescent="0.2">
      <c r="A67" s="10" t="s">
        <v>61</v>
      </c>
      <c r="B67" s="2">
        <v>753033</v>
      </c>
      <c r="C67" s="2">
        <v>754771</v>
      </c>
      <c r="D67" s="2">
        <v>751415</v>
      </c>
      <c r="E67" s="2">
        <v>753142</v>
      </c>
      <c r="F67" s="2">
        <v>754869</v>
      </c>
      <c r="G67" s="2">
        <v>756596</v>
      </c>
      <c r="H67" s="2">
        <v>758323</v>
      </c>
      <c r="I67" s="2">
        <v>760050</v>
      </c>
      <c r="J67" s="2">
        <v>761777</v>
      </c>
      <c r="K67" s="2">
        <v>763504</v>
      </c>
      <c r="L67" s="2">
        <v>765231</v>
      </c>
      <c r="M67" s="2">
        <v>939162</v>
      </c>
      <c r="N67" s="2">
        <v>943773</v>
      </c>
      <c r="O67" s="2">
        <v>10215646</v>
      </c>
      <c r="P67" s="2">
        <v>785819</v>
      </c>
      <c r="Q67" t="s">
        <v>145</v>
      </c>
    </row>
    <row r="68" spans="1:17" x14ac:dyDescent="0.2">
      <c r="A68" s="10" t="s">
        <v>62</v>
      </c>
    </row>
    <row r="69" spans="1:17" x14ac:dyDescent="0.2">
      <c r="A69" s="10" t="s">
        <v>63</v>
      </c>
      <c r="B69" s="2">
        <v>151833</v>
      </c>
      <c r="C69" s="2">
        <v>158221</v>
      </c>
      <c r="D69" s="2">
        <v>163714</v>
      </c>
      <c r="E69" s="2">
        <v>172580</v>
      </c>
      <c r="F69" s="2">
        <v>29651</v>
      </c>
      <c r="G69" s="2">
        <v>35103</v>
      </c>
      <c r="H69" s="2">
        <v>40090</v>
      </c>
      <c r="I69" s="2">
        <v>47411</v>
      </c>
      <c r="J69" s="2">
        <v>53949</v>
      </c>
      <c r="K69" s="2">
        <v>101734</v>
      </c>
      <c r="L69" s="2">
        <v>0</v>
      </c>
      <c r="M69" s="2">
        <v>0</v>
      </c>
      <c r="N69" s="2">
        <v>0</v>
      </c>
      <c r="O69" s="2">
        <v>954286</v>
      </c>
      <c r="P69" s="2">
        <v>73407</v>
      </c>
      <c r="Q69" t="s">
        <v>145</v>
      </c>
    </row>
    <row r="70" spans="1:17" x14ac:dyDescent="0.2">
      <c r="B70" s="12" t="s">
        <v>27</v>
      </c>
      <c r="C70" s="12" t="s">
        <v>27</v>
      </c>
      <c r="D70" s="12" t="s">
        <v>27</v>
      </c>
      <c r="E70" s="12" t="s">
        <v>27</v>
      </c>
      <c r="F70" s="12" t="s">
        <v>27</v>
      </c>
      <c r="G70" s="12" t="s">
        <v>27</v>
      </c>
      <c r="H70" s="12" t="s">
        <v>27</v>
      </c>
      <c r="I70" s="12" t="s">
        <v>27</v>
      </c>
      <c r="J70" s="12" t="s">
        <v>27</v>
      </c>
      <c r="K70" s="12" t="s">
        <v>27</v>
      </c>
      <c r="L70" s="12" t="s">
        <v>27</v>
      </c>
      <c r="M70" s="12" t="s">
        <v>27</v>
      </c>
      <c r="N70" s="12" t="s">
        <v>27</v>
      </c>
      <c r="O70" s="12" t="s">
        <v>27</v>
      </c>
      <c r="P70" s="12" t="s">
        <v>27</v>
      </c>
    </row>
    <row r="71" spans="1:17" x14ac:dyDescent="0.2">
      <c r="A71" s="10" t="s">
        <v>64</v>
      </c>
      <c r="B71" s="2">
        <v>1296140</v>
      </c>
      <c r="C71" s="2">
        <v>1305045</v>
      </c>
      <c r="D71" s="2">
        <v>1307964</v>
      </c>
      <c r="E71" s="2">
        <v>1184949</v>
      </c>
      <c r="F71" s="2">
        <v>1044533</v>
      </c>
      <c r="G71" s="2">
        <v>1052501</v>
      </c>
      <c r="H71" s="2">
        <v>1060006</v>
      </c>
      <c r="I71" s="2">
        <v>1069848</v>
      </c>
      <c r="J71" s="2">
        <v>1078908</v>
      </c>
      <c r="K71" s="2">
        <v>1129219</v>
      </c>
      <c r="L71" s="2">
        <v>895213</v>
      </c>
      <c r="M71" s="2">
        <v>1069538</v>
      </c>
      <c r="N71" s="2">
        <v>1074545</v>
      </c>
      <c r="O71" s="2">
        <v>14568409</v>
      </c>
      <c r="P71" s="2">
        <v>1120647</v>
      </c>
    </row>
    <row r="72" spans="1:17" x14ac:dyDescent="0.2">
      <c r="B72" s="12" t="s">
        <v>27</v>
      </c>
      <c r="C72" s="12" t="s">
        <v>27</v>
      </c>
      <c r="D72" s="12" t="s">
        <v>27</v>
      </c>
      <c r="E72" s="12" t="s">
        <v>27</v>
      </c>
      <c r="F72" s="12" t="s">
        <v>27</v>
      </c>
      <c r="G72" s="12" t="s">
        <v>27</v>
      </c>
      <c r="H72" s="12" t="s">
        <v>27</v>
      </c>
      <c r="I72" s="12" t="s">
        <v>27</v>
      </c>
      <c r="J72" s="12" t="s">
        <v>27</v>
      </c>
      <c r="K72" s="12" t="s">
        <v>27</v>
      </c>
      <c r="L72" s="12" t="s">
        <v>27</v>
      </c>
      <c r="M72" s="12" t="s">
        <v>27</v>
      </c>
      <c r="N72" s="12" t="s">
        <v>27</v>
      </c>
      <c r="O72" s="12" t="s">
        <v>27</v>
      </c>
      <c r="P72" s="12" t="s">
        <v>27</v>
      </c>
    </row>
    <row r="73" spans="1:17" x14ac:dyDescent="0.2">
      <c r="A73" s="8" t="s">
        <v>65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</row>
    <row r="74" spans="1:17" x14ac:dyDescent="0.2">
      <c r="A74" s="10" t="s">
        <v>66</v>
      </c>
      <c r="B74" s="2">
        <v>1285010</v>
      </c>
      <c r="C74" s="2">
        <v>835076</v>
      </c>
      <c r="D74" s="2">
        <v>168849</v>
      </c>
      <c r="E74" s="2">
        <v>-66511</v>
      </c>
      <c r="F74" s="2">
        <v>399391</v>
      </c>
      <c r="G74" s="2">
        <v>428647</v>
      </c>
      <c r="H74" s="2">
        <v>371628</v>
      </c>
      <c r="I74" s="2">
        <v>636197</v>
      </c>
      <c r="J74" s="2">
        <v>635306</v>
      </c>
      <c r="K74" s="2">
        <v>520987</v>
      </c>
      <c r="L74" s="2">
        <v>911694</v>
      </c>
      <c r="M74" s="2">
        <v>412092</v>
      </c>
      <c r="N74" s="2">
        <v>947749</v>
      </c>
      <c r="O74" s="2">
        <v>7486114</v>
      </c>
      <c r="P74" s="2">
        <v>575855</v>
      </c>
      <c r="Q74" t="s">
        <v>145</v>
      </c>
    </row>
    <row r="75" spans="1:17" x14ac:dyDescent="0.2">
      <c r="A75" s="10" t="s">
        <v>67</v>
      </c>
      <c r="B75" s="2">
        <v>1430512</v>
      </c>
      <c r="C75" s="2">
        <v>1443726</v>
      </c>
      <c r="D75" s="2">
        <v>1439735</v>
      </c>
      <c r="E75" s="2">
        <v>1445855</v>
      </c>
      <c r="F75" s="2">
        <v>1449059</v>
      </c>
      <c r="G75" s="2">
        <v>1454363</v>
      </c>
      <c r="H75" s="2">
        <v>1523848</v>
      </c>
      <c r="I75" s="2">
        <v>1557599</v>
      </c>
      <c r="J75" s="2">
        <v>1566862</v>
      </c>
      <c r="K75" s="2">
        <v>1571414</v>
      </c>
      <c r="L75" s="2">
        <v>1574292</v>
      </c>
      <c r="M75" s="2">
        <v>1584719</v>
      </c>
      <c r="N75" s="2">
        <v>1595097</v>
      </c>
      <c r="O75" s="2">
        <v>19637081</v>
      </c>
      <c r="P75" s="2">
        <v>1510545</v>
      </c>
      <c r="Q75" t="s">
        <v>145</v>
      </c>
    </row>
    <row r="76" spans="1:17" x14ac:dyDescent="0.2">
      <c r="A76" s="10" t="s">
        <v>68</v>
      </c>
      <c r="B76" s="2">
        <v>1039323</v>
      </c>
      <c r="C76" s="2">
        <v>1196283</v>
      </c>
      <c r="D76" s="2">
        <v>1349561</v>
      </c>
      <c r="E76" s="2">
        <v>1432309</v>
      </c>
      <c r="F76" s="2">
        <v>1606225</v>
      </c>
      <c r="G76" s="2">
        <v>1698411</v>
      </c>
      <c r="H76" s="2">
        <v>1762563</v>
      </c>
      <c r="I76" s="2">
        <v>1902698</v>
      </c>
      <c r="J76" s="2">
        <v>2034284</v>
      </c>
      <c r="K76" s="2">
        <v>2146321</v>
      </c>
      <c r="L76" s="2">
        <v>2296457</v>
      </c>
      <c r="M76" s="2">
        <v>2369407</v>
      </c>
      <c r="N76" s="2">
        <v>1890182</v>
      </c>
      <c r="O76" s="2">
        <v>22724023</v>
      </c>
      <c r="P76" s="2">
        <v>1748002</v>
      </c>
      <c r="Q76" t="s">
        <v>145</v>
      </c>
    </row>
    <row r="77" spans="1:17" x14ac:dyDescent="0.2">
      <c r="A77" s="10" t="s">
        <v>69</v>
      </c>
      <c r="B77" s="2">
        <v>20555</v>
      </c>
      <c r="C77" s="2">
        <v>1789</v>
      </c>
      <c r="D77" s="2">
        <v>4143</v>
      </c>
      <c r="E77" s="2">
        <v>6495</v>
      </c>
      <c r="F77" s="2">
        <v>8916</v>
      </c>
      <c r="G77" s="2">
        <v>11706</v>
      </c>
      <c r="H77" s="2">
        <v>13966</v>
      </c>
      <c r="I77" s="2">
        <v>16133</v>
      </c>
      <c r="J77" s="2">
        <v>18936</v>
      </c>
      <c r="K77" s="2">
        <v>21298</v>
      </c>
      <c r="L77" s="2">
        <v>23976</v>
      </c>
      <c r="M77" s="2">
        <v>26580</v>
      </c>
      <c r="N77" s="2">
        <v>15110</v>
      </c>
      <c r="O77" s="2">
        <v>189602</v>
      </c>
      <c r="P77" s="2">
        <v>14585</v>
      </c>
      <c r="Q77" t="s">
        <v>145</v>
      </c>
    </row>
    <row r="78" spans="1:17" x14ac:dyDescent="0.2">
      <c r="A78" s="10" t="s">
        <v>70</v>
      </c>
      <c r="B78" s="2">
        <v>309708</v>
      </c>
      <c r="C78" s="2">
        <v>436535</v>
      </c>
      <c r="D78" s="2">
        <v>607761</v>
      </c>
      <c r="E78" s="2">
        <v>519577</v>
      </c>
      <c r="F78" s="2">
        <v>646542</v>
      </c>
      <c r="G78" s="2">
        <v>759958</v>
      </c>
      <c r="H78" s="2">
        <v>974506</v>
      </c>
      <c r="I78" s="2">
        <v>921668</v>
      </c>
      <c r="J78" s="2">
        <v>1087661</v>
      </c>
      <c r="K78" s="2">
        <v>1262728</v>
      </c>
      <c r="L78" s="2">
        <v>1299612</v>
      </c>
      <c r="M78" s="2">
        <v>242179</v>
      </c>
      <c r="N78" s="2">
        <v>333050</v>
      </c>
      <c r="O78" s="2">
        <v>9401485</v>
      </c>
      <c r="P78" s="2">
        <v>723191</v>
      </c>
      <c r="Q78" t="s">
        <v>145</v>
      </c>
    </row>
    <row r="79" spans="1:17" x14ac:dyDescent="0.2">
      <c r="A79" s="10" t="s">
        <v>71</v>
      </c>
      <c r="B79" s="2">
        <v>93462</v>
      </c>
      <c r="C79" s="2">
        <v>80266</v>
      </c>
      <c r="D79" s="2">
        <v>81469</v>
      </c>
      <c r="E79" s="2">
        <v>64671</v>
      </c>
      <c r="F79" s="2">
        <v>59705</v>
      </c>
      <c r="G79" s="2">
        <v>53651</v>
      </c>
      <c r="H79" s="2">
        <v>49143</v>
      </c>
      <c r="I79" s="2">
        <v>44548</v>
      </c>
      <c r="J79" s="2">
        <v>40133</v>
      </c>
      <c r="K79" s="2">
        <v>35670</v>
      </c>
      <c r="L79" s="2">
        <v>30899</v>
      </c>
      <c r="M79" s="2">
        <v>25586</v>
      </c>
      <c r="N79" s="2">
        <v>18730</v>
      </c>
      <c r="O79" s="2">
        <v>677935</v>
      </c>
      <c r="P79" s="2">
        <v>52149</v>
      </c>
      <c r="Q79" t="s">
        <v>145</v>
      </c>
    </row>
    <row r="80" spans="1:17" x14ac:dyDescent="0.2">
      <c r="A80" s="10" t="s">
        <v>72</v>
      </c>
      <c r="B80" s="2">
        <v>121365</v>
      </c>
      <c r="C80" s="2">
        <v>-12658</v>
      </c>
      <c r="D80" s="2">
        <v>-12288</v>
      </c>
      <c r="E80" s="2">
        <v>122475</v>
      </c>
      <c r="F80" s="2">
        <v>122848</v>
      </c>
      <c r="G80" s="2">
        <v>123221</v>
      </c>
      <c r="H80" s="2">
        <v>123596</v>
      </c>
      <c r="I80" s="2">
        <v>123971</v>
      </c>
      <c r="J80" s="2">
        <v>124348</v>
      </c>
      <c r="K80" s="2">
        <v>124726</v>
      </c>
      <c r="L80" s="2">
        <v>125105</v>
      </c>
      <c r="M80" s="2">
        <v>125485</v>
      </c>
      <c r="N80" s="2">
        <v>125867</v>
      </c>
      <c r="O80" s="2">
        <v>1338062</v>
      </c>
      <c r="P80" s="2">
        <v>102928</v>
      </c>
      <c r="Q80" t="s">
        <v>145</v>
      </c>
    </row>
    <row r="81" spans="1:20" x14ac:dyDescent="0.2">
      <c r="B81" s="12" t="s">
        <v>27</v>
      </c>
      <c r="C81" s="12" t="s">
        <v>27</v>
      </c>
      <c r="D81" s="12" t="s">
        <v>27</v>
      </c>
      <c r="E81" s="12" t="s">
        <v>27</v>
      </c>
      <c r="F81" s="12" t="s">
        <v>27</v>
      </c>
      <c r="G81" s="12" t="s">
        <v>27</v>
      </c>
      <c r="H81" s="12" t="s">
        <v>27</v>
      </c>
      <c r="I81" s="12" t="s">
        <v>27</v>
      </c>
      <c r="J81" s="12" t="s">
        <v>27</v>
      </c>
      <c r="K81" s="12" t="s">
        <v>27</v>
      </c>
      <c r="L81" s="12" t="s">
        <v>27</v>
      </c>
      <c r="M81" s="12" t="s">
        <v>27</v>
      </c>
      <c r="N81" s="12" t="s">
        <v>27</v>
      </c>
      <c r="O81" s="12" t="s">
        <v>27</v>
      </c>
      <c r="P81" s="12" t="s">
        <v>27</v>
      </c>
    </row>
    <row r="82" spans="1:20" x14ac:dyDescent="0.2">
      <c r="A82" s="10" t="s">
        <v>73</v>
      </c>
      <c r="B82" s="2">
        <v>4299936</v>
      </c>
      <c r="C82" s="2">
        <v>3981018</v>
      </c>
      <c r="D82" s="2">
        <v>3639232</v>
      </c>
      <c r="E82" s="2">
        <v>3524872</v>
      </c>
      <c r="F82" s="2">
        <v>4292685</v>
      </c>
      <c r="G82" s="2">
        <v>4529958</v>
      </c>
      <c r="H82" s="2">
        <v>4819250</v>
      </c>
      <c r="I82" s="2">
        <v>5202813</v>
      </c>
      <c r="J82" s="2">
        <v>5507529</v>
      </c>
      <c r="K82" s="2">
        <v>5683143</v>
      </c>
      <c r="L82" s="2">
        <v>6262035</v>
      </c>
      <c r="M82" s="2">
        <v>4786049</v>
      </c>
      <c r="N82" s="2">
        <v>4925784</v>
      </c>
      <c r="O82" s="2">
        <v>61454302</v>
      </c>
      <c r="P82" s="2">
        <v>4727254</v>
      </c>
    </row>
    <row r="83" spans="1:20" x14ac:dyDescent="0.2">
      <c r="B83" s="12" t="s">
        <v>27</v>
      </c>
      <c r="C83" s="12" t="s">
        <v>27</v>
      </c>
      <c r="D83" s="12" t="s">
        <v>27</v>
      </c>
      <c r="E83" s="12" t="s">
        <v>27</v>
      </c>
      <c r="F83" s="12" t="s">
        <v>27</v>
      </c>
      <c r="G83" s="12" t="s">
        <v>27</v>
      </c>
      <c r="H83" s="12" t="s">
        <v>27</v>
      </c>
      <c r="I83" s="12" t="s">
        <v>27</v>
      </c>
      <c r="J83" s="12" t="s">
        <v>27</v>
      </c>
      <c r="K83" s="12" t="s">
        <v>27</v>
      </c>
      <c r="L83" s="12" t="s">
        <v>27</v>
      </c>
      <c r="M83" s="12" t="s">
        <v>27</v>
      </c>
      <c r="N83" s="12" t="s">
        <v>27</v>
      </c>
      <c r="O83" s="12" t="s">
        <v>27</v>
      </c>
      <c r="P83" s="12" t="s">
        <v>27</v>
      </c>
    </row>
    <row r="84" spans="1:20" x14ac:dyDescent="0.2">
      <c r="A84" s="8" t="s">
        <v>74</v>
      </c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  <row r="85" spans="1:20" x14ac:dyDescent="0.2">
      <c r="A85" s="10" t="s">
        <v>75</v>
      </c>
      <c r="B85" s="2">
        <v>-2057146</v>
      </c>
      <c r="C85" s="2">
        <v>-1930424</v>
      </c>
      <c r="D85" s="2">
        <v>-1987139</v>
      </c>
      <c r="E85" s="2">
        <v>-2054526</v>
      </c>
      <c r="F85" s="2">
        <v>-2064177</v>
      </c>
      <c r="G85" s="2">
        <v>-2099366</v>
      </c>
      <c r="H85" s="2">
        <v>-2065725</v>
      </c>
      <c r="I85" s="2">
        <v>-2077594</v>
      </c>
      <c r="J85" s="2">
        <v>-2142230</v>
      </c>
      <c r="K85" s="2">
        <v>-2108108</v>
      </c>
      <c r="L85" s="2">
        <v>-2118146</v>
      </c>
      <c r="M85" s="2">
        <v>-1966813</v>
      </c>
      <c r="N85" s="2">
        <v>-1984745</v>
      </c>
      <c r="O85" s="2">
        <v>-26656139</v>
      </c>
      <c r="P85" s="2">
        <v>-2050472</v>
      </c>
      <c r="Q85" t="s">
        <v>145</v>
      </c>
    </row>
    <row r="86" spans="1:20" x14ac:dyDescent="0.2">
      <c r="A86" s="10" t="s">
        <v>76</v>
      </c>
      <c r="B86" s="2">
        <v>10604331</v>
      </c>
      <c r="C86" s="2">
        <v>10591653</v>
      </c>
      <c r="D86" s="2">
        <v>10578975</v>
      </c>
      <c r="E86" s="2">
        <v>10566297</v>
      </c>
      <c r="F86" s="2">
        <v>10553619</v>
      </c>
      <c r="G86" s="2">
        <v>10540941</v>
      </c>
      <c r="H86" s="2">
        <v>10528263</v>
      </c>
      <c r="I86" s="2">
        <v>10515585</v>
      </c>
      <c r="J86" s="2">
        <v>10502907</v>
      </c>
      <c r="K86" s="2">
        <v>10490229</v>
      </c>
      <c r="L86" s="2">
        <v>10477551</v>
      </c>
      <c r="M86" s="2">
        <v>10464873</v>
      </c>
      <c r="N86" s="2">
        <v>10452195</v>
      </c>
      <c r="O86" s="2">
        <v>136867421</v>
      </c>
      <c r="P86" s="2">
        <v>10528263</v>
      </c>
      <c r="Q86" t="s">
        <v>146</v>
      </c>
    </row>
    <row r="87" spans="1:20" x14ac:dyDescent="0.2">
      <c r="A87" s="10" t="s">
        <v>77</v>
      </c>
      <c r="B87" s="2">
        <v>11746979</v>
      </c>
      <c r="C87" s="2">
        <v>11750192</v>
      </c>
      <c r="D87" s="2">
        <v>11753406</v>
      </c>
      <c r="E87" s="2">
        <v>11802801</v>
      </c>
      <c r="F87" s="2">
        <v>11806014</v>
      </c>
      <c r="G87" s="2">
        <v>11809227</v>
      </c>
      <c r="H87" s="2">
        <v>11858622</v>
      </c>
      <c r="I87" s="2">
        <v>11861835</v>
      </c>
      <c r="J87" s="2">
        <v>11865048</v>
      </c>
      <c r="K87" s="2">
        <v>11844775</v>
      </c>
      <c r="L87" s="2">
        <v>11847988</v>
      </c>
      <c r="M87" s="2">
        <v>11851201</v>
      </c>
      <c r="N87" s="2">
        <v>12251861</v>
      </c>
      <c r="O87" s="2">
        <v>154049947</v>
      </c>
      <c r="P87" s="2">
        <v>11849996</v>
      </c>
      <c r="Q87" t="s">
        <v>129</v>
      </c>
      <c r="R87" t="s">
        <v>130</v>
      </c>
      <c r="S87" s="23">
        <f>+P87+P88</f>
        <v>11231228</v>
      </c>
      <c r="T87" t="s">
        <v>145</v>
      </c>
    </row>
    <row r="88" spans="1:20" x14ac:dyDescent="0.2">
      <c r="A88" s="10" t="s">
        <v>78</v>
      </c>
      <c r="B88" s="2">
        <v>-614264</v>
      </c>
      <c r="C88" s="2">
        <v>-614264</v>
      </c>
      <c r="D88" s="2">
        <v>-614264</v>
      </c>
      <c r="E88" s="2">
        <v>-603388</v>
      </c>
      <c r="F88" s="2">
        <v>-603388</v>
      </c>
      <c r="G88" s="2">
        <v>-603388</v>
      </c>
      <c r="H88" s="2">
        <v>-650074</v>
      </c>
      <c r="I88" s="2">
        <v>-650074</v>
      </c>
      <c r="J88" s="2">
        <v>-650074</v>
      </c>
      <c r="K88" s="2">
        <v>-667980</v>
      </c>
      <c r="L88" s="2">
        <v>-667980</v>
      </c>
      <c r="M88" s="2">
        <v>-667980</v>
      </c>
      <c r="N88" s="2">
        <v>-436867</v>
      </c>
      <c r="O88" s="2">
        <v>-8043985</v>
      </c>
      <c r="P88" s="2">
        <v>-618768</v>
      </c>
      <c r="Q88" t="s">
        <v>129</v>
      </c>
    </row>
    <row r="89" spans="1:20" x14ac:dyDescent="0.2">
      <c r="B89" s="12" t="s">
        <v>27</v>
      </c>
      <c r="C89" s="12" t="s">
        <v>27</v>
      </c>
      <c r="D89" s="12" t="s">
        <v>27</v>
      </c>
      <c r="E89" s="12" t="s">
        <v>27</v>
      </c>
      <c r="F89" s="12" t="s">
        <v>27</v>
      </c>
      <c r="G89" s="12" t="s">
        <v>27</v>
      </c>
      <c r="H89" s="12" t="s">
        <v>27</v>
      </c>
      <c r="I89" s="12" t="s">
        <v>27</v>
      </c>
      <c r="J89" s="12" t="s">
        <v>27</v>
      </c>
      <c r="K89" s="12" t="s">
        <v>27</v>
      </c>
      <c r="L89" s="12" t="s">
        <v>27</v>
      </c>
      <c r="M89" s="12" t="s">
        <v>27</v>
      </c>
      <c r="N89" s="12" t="s">
        <v>27</v>
      </c>
      <c r="O89" s="12" t="s">
        <v>27</v>
      </c>
      <c r="P89" s="12" t="s">
        <v>27</v>
      </c>
    </row>
    <row r="90" spans="1:20" x14ac:dyDescent="0.2">
      <c r="A90" s="10" t="s">
        <v>79</v>
      </c>
      <c r="B90" s="2">
        <v>19679901</v>
      </c>
      <c r="C90" s="2">
        <v>19797158</v>
      </c>
      <c r="D90" s="2">
        <v>19730978</v>
      </c>
      <c r="E90" s="2">
        <v>19711183</v>
      </c>
      <c r="F90" s="2">
        <v>19692068</v>
      </c>
      <c r="G90" s="2">
        <v>19647414</v>
      </c>
      <c r="H90" s="2">
        <v>19671085</v>
      </c>
      <c r="I90" s="2">
        <v>19649751</v>
      </c>
      <c r="J90" s="2">
        <v>19575651</v>
      </c>
      <c r="K90" s="2">
        <v>19558916</v>
      </c>
      <c r="L90" s="2">
        <v>19539413</v>
      </c>
      <c r="M90" s="2">
        <v>19681282</v>
      </c>
      <c r="N90" s="2">
        <v>20282445</v>
      </c>
      <c r="O90" s="2">
        <v>256217244</v>
      </c>
      <c r="P90" s="2">
        <v>19709019</v>
      </c>
    </row>
    <row r="91" spans="1:20" x14ac:dyDescent="0.2">
      <c r="B91" s="12" t="s">
        <v>27</v>
      </c>
      <c r="C91" s="12" t="s">
        <v>27</v>
      </c>
      <c r="D91" s="12" t="s">
        <v>27</v>
      </c>
      <c r="E91" s="12" t="s">
        <v>27</v>
      </c>
      <c r="F91" s="12" t="s">
        <v>27</v>
      </c>
      <c r="G91" s="12" t="s">
        <v>27</v>
      </c>
      <c r="H91" s="12" t="s">
        <v>27</v>
      </c>
      <c r="I91" s="12" t="s">
        <v>27</v>
      </c>
      <c r="J91" s="12" t="s">
        <v>27</v>
      </c>
      <c r="K91" s="12" t="s">
        <v>27</v>
      </c>
      <c r="L91" s="12" t="s">
        <v>27</v>
      </c>
      <c r="M91" s="12" t="s">
        <v>27</v>
      </c>
      <c r="N91" s="12" t="s">
        <v>27</v>
      </c>
      <c r="O91" s="12" t="s">
        <v>27</v>
      </c>
      <c r="P91" s="12" t="s">
        <v>27</v>
      </c>
    </row>
    <row r="93" spans="1:20" ht="15.75" x14ac:dyDescent="0.25">
      <c r="A93" s="13" t="s">
        <v>80</v>
      </c>
      <c r="B93" s="14">
        <v>82749672</v>
      </c>
      <c r="C93" s="14">
        <v>83037035</v>
      </c>
      <c r="D93" s="14">
        <v>83100775</v>
      </c>
      <c r="E93" s="14">
        <v>83188335</v>
      </c>
      <c r="F93" s="14">
        <v>84328925</v>
      </c>
      <c r="G93" s="14">
        <v>84810258</v>
      </c>
      <c r="H93" s="14">
        <v>85369691</v>
      </c>
      <c r="I93" s="14">
        <v>86170093</v>
      </c>
      <c r="J93" s="14">
        <v>86811789</v>
      </c>
      <c r="K93" s="14">
        <v>87347037</v>
      </c>
      <c r="L93" s="14">
        <v>88131536</v>
      </c>
      <c r="M93" s="14">
        <v>87193281</v>
      </c>
      <c r="N93" s="14">
        <v>88274481</v>
      </c>
      <c r="O93" s="14">
        <v>1110512909</v>
      </c>
      <c r="P93" s="14">
        <v>85424070</v>
      </c>
    </row>
    <row r="94" spans="1:20" x14ac:dyDescent="0.2">
      <c r="B94" s="12" t="s">
        <v>50</v>
      </c>
      <c r="C94" s="12" t="s">
        <v>50</v>
      </c>
      <c r="D94" s="12" t="s">
        <v>50</v>
      </c>
      <c r="E94" s="12" t="s">
        <v>50</v>
      </c>
      <c r="F94" s="12" t="s">
        <v>50</v>
      </c>
      <c r="G94" s="12" t="s">
        <v>50</v>
      </c>
      <c r="H94" s="12" t="s">
        <v>50</v>
      </c>
      <c r="I94" s="12" t="s">
        <v>50</v>
      </c>
      <c r="J94" s="12" t="s">
        <v>50</v>
      </c>
      <c r="K94" s="12" t="s">
        <v>50</v>
      </c>
      <c r="L94" s="12" t="s">
        <v>50</v>
      </c>
      <c r="M94" s="12" t="s">
        <v>50</v>
      </c>
      <c r="N94" s="12" t="s">
        <v>50</v>
      </c>
      <c r="O94" s="12" t="s">
        <v>50</v>
      </c>
      <c r="P94" s="12" t="s">
        <v>50</v>
      </c>
    </row>
    <row r="95" spans="1:20" x14ac:dyDescent="0.2">
      <c r="A95" s="10" t="s">
        <v>81</v>
      </c>
    </row>
    <row r="96" spans="1:20" x14ac:dyDescent="0.2">
      <c r="A96" s="10" t="s">
        <v>82</v>
      </c>
      <c r="B96" s="2">
        <v>568090</v>
      </c>
      <c r="C96" s="2">
        <v>568090</v>
      </c>
      <c r="D96" s="2">
        <v>568090</v>
      </c>
      <c r="E96" s="2">
        <v>568090</v>
      </c>
      <c r="F96" s="2">
        <v>568090</v>
      </c>
      <c r="G96" s="2">
        <v>568090</v>
      </c>
      <c r="H96" s="2">
        <v>568090</v>
      </c>
      <c r="I96" s="2">
        <v>568090</v>
      </c>
      <c r="J96" s="2">
        <v>568090</v>
      </c>
      <c r="K96" s="2">
        <v>568090</v>
      </c>
      <c r="L96" s="2">
        <v>568090</v>
      </c>
      <c r="M96" s="2">
        <v>568090</v>
      </c>
      <c r="N96" s="2">
        <v>568090</v>
      </c>
      <c r="O96" s="2">
        <v>7385166</v>
      </c>
      <c r="P96" s="2">
        <v>568090</v>
      </c>
    </row>
    <row r="97" spans="1:256" x14ac:dyDescent="0.2">
      <c r="B97" s="12" t="s">
        <v>27</v>
      </c>
      <c r="C97" s="12" t="s">
        <v>27</v>
      </c>
      <c r="D97" s="12" t="s">
        <v>27</v>
      </c>
      <c r="E97" s="12" t="s">
        <v>27</v>
      </c>
      <c r="F97" s="12" t="s">
        <v>27</v>
      </c>
      <c r="G97" s="12" t="s">
        <v>27</v>
      </c>
      <c r="H97" s="12" t="s">
        <v>27</v>
      </c>
      <c r="I97" s="12" t="s">
        <v>27</v>
      </c>
      <c r="J97" s="12" t="s">
        <v>27</v>
      </c>
      <c r="K97" s="12" t="s">
        <v>27</v>
      </c>
      <c r="L97" s="12" t="s">
        <v>27</v>
      </c>
      <c r="M97" s="12" t="s">
        <v>27</v>
      </c>
      <c r="N97" s="12" t="s">
        <v>27</v>
      </c>
      <c r="O97" s="12" t="s">
        <v>27</v>
      </c>
      <c r="P97" s="12" t="s">
        <v>27</v>
      </c>
    </row>
    <row r="98" spans="1:256" x14ac:dyDescent="0.2">
      <c r="A98" s="10" t="s">
        <v>83</v>
      </c>
      <c r="B98" s="2">
        <v>568090</v>
      </c>
      <c r="C98" s="2">
        <v>568090</v>
      </c>
      <c r="D98" s="2">
        <v>568090</v>
      </c>
      <c r="E98" s="2">
        <v>568090</v>
      </c>
      <c r="F98" s="2">
        <v>568090</v>
      </c>
      <c r="G98" s="2">
        <v>568090</v>
      </c>
      <c r="H98" s="2">
        <v>568090</v>
      </c>
      <c r="I98" s="2">
        <v>568090</v>
      </c>
      <c r="J98" s="2">
        <v>568090</v>
      </c>
      <c r="K98" s="2">
        <v>568090</v>
      </c>
      <c r="L98" s="2">
        <v>568090</v>
      </c>
      <c r="M98" s="2">
        <v>568090</v>
      </c>
      <c r="N98" s="2">
        <v>568090</v>
      </c>
      <c r="O98" s="2">
        <v>7385166</v>
      </c>
      <c r="P98" s="2">
        <v>568090</v>
      </c>
    </row>
    <row r="99" spans="1:256" x14ac:dyDescent="0.2">
      <c r="B99" s="12" t="s">
        <v>50</v>
      </c>
      <c r="C99" s="12" t="s">
        <v>50</v>
      </c>
      <c r="D99" s="12" t="s">
        <v>50</v>
      </c>
      <c r="E99" s="12" t="s">
        <v>50</v>
      </c>
      <c r="F99" s="12" t="s">
        <v>50</v>
      </c>
      <c r="G99" s="12" t="s">
        <v>50</v>
      </c>
      <c r="H99" s="12" t="s">
        <v>50</v>
      </c>
      <c r="I99" s="12" t="s">
        <v>50</v>
      </c>
      <c r="J99" s="12" t="s">
        <v>50</v>
      </c>
      <c r="K99" s="12" t="s">
        <v>50</v>
      </c>
      <c r="L99" s="12" t="s">
        <v>50</v>
      </c>
      <c r="M99" s="12" t="s">
        <v>50</v>
      </c>
      <c r="N99" s="12" t="s">
        <v>50</v>
      </c>
      <c r="O99" s="12" t="s">
        <v>50</v>
      </c>
      <c r="P99" s="12" t="s">
        <v>50</v>
      </c>
    </row>
    <row r="100" spans="1:256" x14ac:dyDescent="0.2">
      <c r="A100" s="10" t="s">
        <v>84</v>
      </c>
      <c r="B100" s="2">
        <v>-70233</v>
      </c>
      <c r="C100" s="2">
        <v>-77877</v>
      </c>
      <c r="D100" s="2">
        <v>-85517</v>
      </c>
      <c r="E100" s="2">
        <v>-93153</v>
      </c>
      <c r="F100" s="2">
        <v>-100786</v>
      </c>
      <c r="G100" s="2">
        <v>-108415</v>
      </c>
      <c r="H100" s="2">
        <v>-116041</v>
      </c>
      <c r="I100" s="2">
        <v>-123663</v>
      </c>
      <c r="J100" s="2">
        <v>-131282</v>
      </c>
      <c r="K100" s="2">
        <v>-138897</v>
      </c>
      <c r="L100" s="2">
        <v>-146917</v>
      </c>
      <c r="M100" s="2">
        <v>-154934</v>
      </c>
      <c r="N100" s="2">
        <v>-162948</v>
      </c>
      <c r="O100" s="2">
        <v>-1510664</v>
      </c>
      <c r="P100" s="2">
        <v>-116205</v>
      </c>
    </row>
    <row r="105" spans="1:256" x14ac:dyDescent="0.2">
      <c r="A105" s="10" t="s">
        <v>51</v>
      </c>
      <c r="P105" s="15" t="s">
        <v>52</v>
      </c>
    </row>
    <row r="106" spans="1:256" x14ac:dyDescent="0.2">
      <c r="A106" s="10" t="s">
        <v>53</v>
      </c>
      <c r="P106" s="15" t="s">
        <v>54</v>
      </c>
    </row>
    <row r="108" spans="1:256" x14ac:dyDescent="0.2">
      <c r="A108" s="16" t="s">
        <v>105</v>
      </c>
      <c r="B108" s="17">
        <f>+B12+B14</f>
        <v>143461130</v>
      </c>
      <c r="C108" s="17">
        <f>+C12+C14</f>
        <v>143969086</v>
      </c>
      <c r="D108" s="17">
        <f>+D12+D14</f>
        <v>144294144</v>
      </c>
      <c r="E108" s="17">
        <f t="shared" ref="E108:N108" si="0">+E12+E14</f>
        <v>144611442</v>
      </c>
      <c r="F108" s="17">
        <f t="shared" si="0"/>
        <v>145251702</v>
      </c>
      <c r="G108" s="17">
        <f t="shared" si="0"/>
        <v>147037203</v>
      </c>
      <c r="H108" s="17">
        <f t="shared" si="0"/>
        <v>148558668</v>
      </c>
      <c r="I108" s="17">
        <f t="shared" si="0"/>
        <v>149422418</v>
      </c>
      <c r="J108" s="17">
        <f t="shared" si="0"/>
        <v>150050813</v>
      </c>
      <c r="K108" s="17">
        <f t="shared" si="0"/>
        <v>150703561</v>
      </c>
      <c r="L108" s="17">
        <f t="shared" si="0"/>
        <v>151536606</v>
      </c>
      <c r="M108" s="17">
        <f t="shared" si="0"/>
        <v>151936114</v>
      </c>
      <c r="N108" s="17">
        <f t="shared" si="0"/>
        <v>152212479</v>
      </c>
      <c r="O108" s="17">
        <f t="shared" ref="O108:P108" si="1">+O12+O14</f>
        <v>1923045368</v>
      </c>
      <c r="P108" s="17">
        <f t="shared" si="1"/>
        <v>147926566</v>
      </c>
      <c r="Q108" t="s">
        <v>109</v>
      </c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  <c r="CG108" s="16"/>
      <c r="CH108" s="16"/>
      <c r="CI108" s="16"/>
      <c r="CJ108" s="16"/>
      <c r="CK108" s="16"/>
      <c r="CL108" s="16"/>
      <c r="CM108" s="16"/>
      <c r="CN108" s="16"/>
      <c r="CO108" s="16"/>
      <c r="CP108" s="16"/>
      <c r="CQ108" s="16"/>
      <c r="CR108" s="16"/>
      <c r="CS108" s="16"/>
      <c r="CT108" s="16"/>
      <c r="CU108" s="16"/>
      <c r="CV108" s="16"/>
      <c r="CW108" s="16"/>
      <c r="CX108" s="16"/>
      <c r="CY108" s="16"/>
      <c r="CZ108" s="16"/>
      <c r="DA108" s="16"/>
      <c r="DB108" s="16"/>
      <c r="DC108" s="16"/>
      <c r="DD108" s="16"/>
      <c r="DE108" s="16"/>
      <c r="DF108" s="16"/>
      <c r="DG108" s="16"/>
      <c r="DH108" s="16"/>
      <c r="DI108" s="16"/>
      <c r="DJ108" s="16"/>
      <c r="DK108" s="16"/>
      <c r="DL108" s="16"/>
      <c r="DM108" s="16"/>
      <c r="DN108" s="16"/>
      <c r="DO108" s="16"/>
      <c r="DP108" s="16"/>
      <c r="DQ108" s="16"/>
      <c r="DR108" s="16"/>
      <c r="DS108" s="16"/>
      <c r="DT108" s="16"/>
      <c r="DU108" s="16"/>
      <c r="DV108" s="16"/>
      <c r="DW108" s="16"/>
      <c r="DX108" s="16"/>
      <c r="DY108" s="16"/>
      <c r="DZ108" s="16"/>
      <c r="EA108" s="16"/>
      <c r="EB108" s="16"/>
      <c r="EC108" s="16"/>
      <c r="ED108" s="16"/>
      <c r="EE108" s="16"/>
      <c r="EF108" s="16"/>
      <c r="EG108" s="16"/>
      <c r="EH108" s="16"/>
      <c r="EI108" s="16"/>
      <c r="EJ108" s="16"/>
      <c r="EK108" s="16"/>
      <c r="EL108" s="16"/>
      <c r="EM108" s="16"/>
      <c r="EN108" s="16"/>
      <c r="EO108" s="16"/>
      <c r="EP108" s="16"/>
      <c r="EQ108" s="16"/>
      <c r="ER108" s="16"/>
      <c r="ES108" s="16"/>
      <c r="ET108" s="16"/>
      <c r="EU108" s="16"/>
      <c r="EV108" s="16"/>
      <c r="EW108" s="16"/>
      <c r="EX108" s="16"/>
      <c r="EY108" s="16"/>
      <c r="EZ108" s="16"/>
      <c r="FA108" s="16"/>
      <c r="FB108" s="16"/>
      <c r="FC108" s="16"/>
      <c r="FD108" s="16"/>
      <c r="FE108" s="16"/>
      <c r="FF108" s="16"/>
      <c r="FG108" s="16"/>
      <c r="FH108" s="16"/>
      <c r="FI108" s="16"/>
      <c r="FJ108" s="16"/>
      <c r="FK108" s="16"/>
      <c r="FL108" s="16"/>
      <c r="FM108" s="16"/>
      <c r="FN108" s="16"/>
      <c r="FO108" s="16"/>
      <c r="FP108" s="16"/>
      <c r="FQ108" s="16"/>
      <c r="FR108" s="16"/>
      <c r="FS108" s="16"/>
      <c r="FT108" s="16"/>
      <c r="FU108" s="16"/>
      <c r="FV108" s="16"/>
      <c r="FW108" s="16"/>
      <c r="FX108" s="16"/>
      <c r="FY108" s="16"/>
      <c r="FZ108" s="16"/>
      <c r="GA108" s="16"/>
      <c r="GB108" s="16"/>
      <c r="GC108" s="16"/>
      <c r="GD108" s="16"/>
      <c r="GE108" s="16"/>
      <c r="GF108" s="16"/>
      <c r="GG108" s="16"/>
      <c r="GH108" s="16"/>
      <c r="GI108" s="16"/>
      <c r="GJ108" s="16"/>
      <c r="GK108" s="16"/>
      <c r="GL108" s="16"/>
      <c r="GM108" s="16"/>
      <c r="GN108" s="16"/>
      <c r="GO108" s="16"/>
      <c r="GP108" s="16"/>
      <c r="GQ108" s="16"/>
      <c r="GR108" s="16"/>
      <c r="GS108" s="16"/>
      <c r="GT108" s="16"/>
      <c r="GU108" s="16"/>
      <c r="GV108" s="16"/>
      <c r="GW108" s="16"/>
      <c r="GX108" s="16"/>
      <c r="GY108" s="16"/>
      <c r="GZ108" s="16"/>
      <c r="HA108" s="16"/>
      <c r="HB108" s="16"/>
      <c r="HC108" s="16"/>
      <c r="HD108" s="16"/>
      <c r="HE108" s="16"/>
      <c r="HF108" s="16"/>
      <c r="HG108" s="16"/>
      <c r="HH108" s="16"/>
      <c r="HI108" s="16"/>
      <c r="HJ108" s="16"/>
      <c r="HK108" s="16"/>
      <c r="HL108" s="16"/>
      <c r="HM108" s="16"/>
      <c r="HN108" s="16"/>
      <c r="HO108" s="16"/>
      <c r="HP108" s="16"/>
      <c r="HQ108" s="16"/>
      <c r="HR108" s="16"/>
      <c r="HS108" s="16"/>
      <c r="HT108" s="16"/>
      <c r="HU108" s="16"/>
      <c r="HV108" s="16"/>
      <c r="HW108" s="16"/>
      <c r="HX108" s="16"/>
      <c r="HY108" s="16"/>
      <c r="HZ108" s="16"/>
      <c r="IA108" s="16"/>
      <c r="IB108" s="16"/>
      <c r="IC108" s="16"/>
      <c r="ID108" s="16"/>
      <c r="IE108" s="16"/>
      <c r="IF108" s="16"/>
      <c r="IG108" s="16"/>
      <c r="IH108" s="16"/>
      <c r="II108" s="16"/>
      <c r="IJ108" s="16"/>
      <c r="IK108" s="16"/>
      <c r="IL108" s="16"/>
      <c r="IM108" s="16"/>
      <c r="IN108" s="16"/>
      <c r="IO108" s="16"/>
      <c r="IP108" s="16"/>
      <c r="IQ108" s="16"/>
      <c r="IR108" s="16"/>
      <c r="IS108" s="16"/>
      <c r="IT108" s="16"/>
      <c r="IU108" s="16"/>
      <c r="IV108" s="16"/>
    </row>
    <row r="109" spans="1:256" x14ac:dyDescent="0.2">
      <c r="A109" s="16" t="s">
        <v>106</v>
      </c>
      <c r="B109" s="2">
        <f t="shared" ref="B109:P109" si="2">+B87+B88</f>
        <v>11132715</v>
      </c>
      <c r="C109" s="2">
        <f t="shared" si="2"/>
        <v>11135928</v>
      </c>
      <c r="D109" s="2">
        <f t="shared" si="2"/>
        <v>11139142</v>
      </c>
      <c r="E109" s="2">
        <f t="shared" si="2"/>
        <v>11199413</v>
      </c>
      <c r="F109" s="2">
        <f t="shared" si="2"/>
        <v>11202626</v>
      </c>
      <c r="G109" s="2">
        <f t="shared" si="2"/>
        <v>11205839</v>
      </c>
      <c r="H109" s="2">
        <f t="shared" si="2"/>
        <v>11208548</v>
      </c>
      <c r="I109" s="2">
        <f t="shared" si="2"/>
        <v>11211761</v>
      </c>
      <c r="J109" s="2">
        <f t="shared" si="2"/>
        <v>11214974</v>
      </c>
      <c r="K109" s="2">
        <f t="shared" si="2"/>
        <v>11176795</v>
      </c>
      <c r="L109" s="2">
        <f t="shared" si="2"/>
        <v>11180008</v>
      </c>
      <c r="M109" s="2">
        <f t="shared" si="2"/>
        <v>11183221</v>
      </c>
      <c r="N109" s="2">
        <f t="shared" si="2"/>
        <v>11814994</v>
      </c>
      <c r="O109" s="2">
        <f t="shared" si="2"/>
        <v>146005962</v>
      </c>
      <c r="P109" s="2">
        <f t="shared" si="2"/>
        <v>11231228</v>
      </c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  <c r="BY109" s="16"/>
      <c r="BZ109" s="16"/>
      <c r="CA109" s="16"/>
      <c r="CB109" s="16"/>
      <c r="CC109" s="16"/>
      <c r="CD109" s="16"/>
      <c r="CE109" s="16"/>
      <c r="CF109" s="16"/>
      <c r="CG109" s="16"/>
      <c r="CH109" s="16"/>
      <c r="CI109" s="16"/>
      <c r="CJ109" s="16"/>
      <c r="CK109" s="16"/>
      <c r="CL109" s="16"/>
      <c r="CM109" s="16"/>
      <c r="CN109" s="16"/>
      <c r="CO109" s="16"/>
      <c r="CP109" s="16"/>
      <c r="CQ109" s="16"/>
      <c r="CR109" s="16"/>
      <c r="CS109" s="16"/>
      <c r="CT109" s="16"/>
      <c r="CU109" s="16"/>
      <c r="CV109" s="16"/>
      <c r="CW109" s="16"/>
      <c r="CX109" s="16"/>
      <c r="CY109" s="16"/>
      <c r="CZ109" s="16"/>
      <c r="DA109" s="16"/>
      <c r="DB109" s="16"/>
      <c r="DC109" s="16"/>
      <c r="DD109" s="16"/>
      <c r="DE109" s="16"/>
      <c r="DF109" s="16"/>
      <c r="DG109" s="16"/>
      <c r="DH109" s="16"/>
      <c r="DI109" s="16"/>
      <c r="DJ109" s="16"/>
      <c r="DK109" s="16"/>
      <c r="DL109" s="16"/>
      <c r="DM109" s="16"/>
      <c r="DN109" s="16"/>
      <c r="DO109" s="16"/>
      <c r="DP109" s="16"/>
      <c r="DQ109" s="16"/>
      <c r="DR109" s="16"/>
      <c r="DS109" s="16"/>
      <c r="DT109" s="16"/>
      <c r="DU109" s="16"/>
      <c r="DV109" s="16"/>
      <c r="DW109" s="16"/>
      <c r="DX109" s="16"/>
      <c r="DY109" s="16"/>
      <c r="DZ109" s="16"/>
      <c r="EA109" s="16"/>
      <c r="EB109" s="16"/>
      <c r="EC109" s="16"/>
      <c r="ED109" s="16"/>
      <c r="EE109" s="16"/>
      <c r="EF109" s="16"/>
      <c r="EG109" s="16"/>
      <c r="EH109" s="16"/>
      <c r="EI109" s="16"/>
      <c r="EJ109" s="16"/>
      <c r="EK109" s="16"/>
      <c r="EL109" s="16"/>
      <c r="EM109" s="16"/>
      <c r="EN109" s="16"/>
      <c r="EO109" s="16"/>
      <c r="EP109" s="16"/>
      <c r="EQ109" s="16"/>
      <c r="ER109" s="16"/>
      <c r="ES109" s="16"/>
      <c r="ET109" s="16"/>
      <c r="EU109" s="16"/>
      <c r="EV109" s="16"/>
      <c r="EW109" s="16"/>
      <c r="EX109" s="16"/>
      <c r="EY109" s="16"/>
      <c r="EZ109" s="16"/>
      <c r="FA109" s="16"/>
      <c r="FB109" s="16"/>
      <c r="FC109" s="16"/>
      <c r="FD109" s="16"/>
      <c r="FE109" s="16"/>
      <c r="FF109" s="16"/>
      <c r="FG109" s="16"/>
      <c r="FH109" s="16"/>
      <c r="FI109" s="16"/>
      <c r="FJ109" s="16"/>
      <c r="FK109" s="16"/>
      <c r="FL109" s="16"/>
      <c r="FM109" s="16"/>
      <c r="FN109" s="16"/>
      <c r="FO109" s="16"/>
      <c r="FP109" s="16"/>
      <c r="FQ109" s="16"/>
      <c r="FR109" s="16"/>
      <c r="FS109" s="16"/>
      <c r="FT109" s="16"/>
      <c r="FU109" s="16"/>
      <c r="FV109" s="16"/>
      <c r="FW109" s="16"/>
      <c r="FX109" s="16"/>
      <c r="FY109" s="16"/>
      <c r="FZ109" s="16"/>
      <c r="GA109" s="16"/>
      <c r="GB109" s="16"/>
      <c r="GC109" s="16"/>
      <c r="GD109" s="16"/>
      <c r="GE109" s="16"/>
      <c r="GF109" s="16"/>
      <c r="GG109" s="16"/>
      <c r="GH109" s="16"/>
      <c r="GI109" s="16"/>
      <c r="GJ109" s="16"/>
      <c r="GK109" s="16"/>
      <c r="GL109" s="16"/>
      <c r="GM109" s="16"/>
      <c r="GN109" s="16"/>
      <c r="GO109" s="16"/>
      <c r="GP109" s="16"/>
      <c r="GQ109" s="16"/>
      <c r="GR109" s="16"/>
      <c r="GS109" s="16"/>
      <c r="GT109" s="16"/>
      <c r="GU109" s="16"/>
      <c r="GV109" s="16"/>
      <c r="GW109" s="16"/>
      <c r="GX109" s="16"/>
      <c r="GY109" s="16"/>
      <c r="GZ109" s="16"/>
      <c r="HA109" s="16"/>
      <c r="HB109" s="16"/>
      <c r="HC109" s="16"/>
      <c r="HD109" s="16"/>
      <c r="HE109" s="16"/>
      <c r="HF109" s="16"/>
      <c r="HG109" s="16"/>
      <c r="HH109" s="16"/>
      <c r="HI109" s="16"/>
      <c r="HJ109" s="16"/>
      <c r="HK109" s="16"/>
      <c r="HL109" s="16"/>
      <c r="HM109" s="16"/>
      <c r="HN109" s="16"/>
      <c r="HO109" s="16"/>
      <c r="HP109" s="16"/>
      <c r="HQ109" s="16"/>
      <c r="HR109" s="16"/>
      <c r="HS109" s="16"/>
      <c r="HT109" s="16"/>
      <c r="HU109" s="16"/>
      <c r="HV109" s="16"/>
      <c r="HW109" s="16"/>
      <c r="HX109" s="16"/>
      <c r="HY109" s="16"/>
      <c r="HZ109" s="16"/>
      <c r="IA109" s="16"/>
      <c r="IB109" s="16"/>
      <c r="IC109" s="16"/>
      <c r="ID109" s="16"/>
      <c r="IE109" s="16"/>
      <c r="IF109" s="16"/>
      <c r="IG109" s="16"/>
      <c r="IH109" s="16"/>
      <c r="II109" s="16"/>
      <c r="IJ109" s="16"/>
      <c r="IK109" s="16"/>
      <c r="IL109" s="16"/>
      <c r="IM109" s="16"/>
      <c r="IN109" s="16"/>
      <c r="IO109" s="16"/>
      <c r="IP109" s="16"/>
      <c r="IQ109" s="16"/>
      <c r="IR109" s="16"/>
      <c r="IS109" s="16"/>
      <c r="IT109" s="16"/>
      <c r="IU109" s="16"/>
      <c r="IV109" s="16"/>
    </row>
    <row r="110" spans="1:256" x14ac:dyDescent="0.2">
      <c r="A110" s="19" t="s">
        <v>45</v>
      </c>
    </row>
    <row r="111" spans="1:256" x14ac:dyDescent="0.2">
      <c r="A111" t="s">
        <v>110</v>
      </c>
      <c r="B111" s="2">
        <v>18000</v>
      </c>
      <c r="C111" s="2">
        <v>18000</v>
      </c>
      <c r="D111" s="2">
        <v>18000</v>
      </c>
      <c r="E111" s="2">
        <v>18000</v>
      </c>
      <c r="F111" s="2">
        <v>18000</v>
      </c>
      <c r="G111" s="2">
        <v>18000</v>
      </c>
      <c r="H111" s="2">
        <v>18000</v>
      </c>
      <c r="I111" s="2">
        <v>18000</v>
      </c>
      <c r="J111" s="2">
        <v>18000</v>
      </c>
      <c r="K111" s="2">
        <v>18000</v>
      </c>
      <c r="L111" s="2">
        <v>18000</v>
      </c>
      <c r="M111" s="2">
        <v>18000</v>
      </c>
      <c r="N111" s="2">
        <v>18000</v>
      </c>
      <c r="P111" s="2" t="s">
        <v>111</v>
      </c>
    </row>
    <row r="112" spans="1:256" x14ac:dyDescent="0.2">
      <c r="A112" t="s">
        <v>112</v>
      </c>
      <c r="B112" s="2">
        <v>278276</v>
      </c>
      <c r="C112" s="2">
        <v>278276</v>
      </c>
      <c r="D112" s="2">
        <v>194635</v>
      </c>
      <c r="E112" s="2">
        <v>136971</v>
      </c>
      <c r="F112" s="2">
        <v>106287</v>
      </c>
      <c r="G112" s="2">
        <v>129524</v>
      </c>
      <c r="H112" s="2">
        <v>178389</v>
      </c>
      <c r="I112" s="2">
        <v>209618</v>
      </c>
      <c r="J112" s="2">
        <v>244590</v>
      </c>
      <c r="K112" s="2">
        <v>309111</v>
      </c>
      <c r="L112" s="2">
        <v>342238</v>
      </c>
      <c r="M112" s="2">
        <v>349131</v>
      </c>
      <c r="N112" s="2">
        <v>314117</v>
      </c>
      <c r="P112" s="2" t="s">
        <v>113</v>
      </c>
    </row>
    <row r="113" spans="1:17" x14ac:dyDescent="0.2">
      <c r="A113" t="s">
        <v>114</v>
      </c>
      <c r="B113" s="2">
        <v>2420000</v>
      </c>
      <c r="C113" s="2">
        <v>2420000</v>
      </c>
      <c r="D113" s="2">
        <v>2420000</v>
      </c>
      <c r="E113" s="2">
        <v>2420000</v>
      </c>
      <c r="F113" s="2">
        <v>2420000</v>
      </c>
      <c r="G113" s="2">
        <v>2438113</v>
      </c>
      <c r="H113" s="2">
        <v>2438113</v>
      </c>
      <c r="I113" s="2">
        <v>2441355</v>
      </c>
      <c r="J113" s="2">
        <v>2445662</v>
      </c>
      <c r="K113" s="2">
        <v>2448672</v>
      </c>
      <c r="L113" s="2">
        <v>2460632</v>
      </c>
      <c r="M113" s="2">
        <v>2460809</v>
      </c>
      <c r="N113" s="2">
        <v>2468389</v>
      </c>
      <c r="P113" s="2" t="s">
        <v>115</v>
      </c>
    </row>
    <row r="114" spans="1:17" x14ac:dyDescent="0.2">
      <c r="A114" t="s">
        <v>116</v>
      </c>
      <c r="B114" s="2">
        <v>-2420000</v>
      </c>
      <c r="C114" s="2">
        <v>-2420000</v>
      </c>
      <c r="D114" s="2">
        <v>-2420000</v>
      </c>
      <c r="E114" s="2">
        <v>-2420000</v>
      </c>
      <c r="F114" s="2">
        <v>-2416757</v>
      </c>
      <c r="G114" s="2">
        <v>-2416757</v>
      </c>
      <c r="H114" s="2">
        <v>-2416757</v>
      </c>
      <c r="I114" s="2">
        <v>-2420000</v>
      </c>
      <c r="J114" s="2">
        <v>-2420000</v>
      </c>
      <c r="K114" s="2">
        <v>-2420000</v>
      </c>
      <c r="L114" s="2">
        <v>-2420000</v>
      </c>
      <c r="M114" s="2">
        <v>-2420000</v>
      </c>
      <c r="N114" s="2">
        <v>-2420000</v>
      </c>
      <c r="P114" s="2" t="s">
        <v>117</v>
      </c>
    </row>
    <row r="115" spans="1:17" x14ac:dyDescent="0.2">
      <c r="A115" t="s">
        <v>118</v>
      </c>
      <c r="B115" s="2">
        <v>0</v>
      </c>
      <c r="C115" s="2">
        <v>140</v>
      </c>
      <c r="D115" s="2">
        <v>7138</v>
      </c>
      <c r="E115" s="2">
        <v>11226</v>
      </c>
      <c r="F115" s="2">
        <v>13889</v>
      </c>
      <c r="G115" s="2">
        <v>13978</v>
      </c>
      <c r="H115" s="2">
        <v>18224</v>
      </c>
      <c r="I115" s="2">
        <v>20437</v>
      </c>
      <c r="J115" s="2">
        <v>22804</v>
      </c>
      <c r="K115" s="2">
        <v>23504</v>
      </c>
      <c r="L115" s="2">
        <v>24167</v>
      </c>
      <c r="M115" s="2">
        <v>23768</v>
      </c>
      <c r="N115" s="2">
        <v>26013</v>
      </c>
      <c r="P115" s="2" t="s">
        <v>119</v>
      </c>
    </row>
    <row r="116" spans="1:17" x14ac:dyDescent="0.2">
      <c r="A116" t="s">
        <v>120</v>
      </c>
      <c r="B116" s="2">
        <v>384000</v>
      </c>
      <c r="C116" s="2">
        <v>382500</v>
      </c>
      <c r="D116" s="2">
        <v>381000</v>
      </c>
      <c r="E116" s="2">
        <v>379500</v>
      </c>
      <c r="F116" s="2">
        <v>378000</v>
      </c>
      <c r="G116" s="2">
        <v>376500</v>
      </c>
      <c r="H116" s="2">
        <v>375000</v>
      </c>
      <c r="I116" s="2">
        <v>373500</v>
      </c>
      <c r="J116" s="2">
        <v>372000</v>
      </c>
      <c r="K116" s="2">
        <v>370500</v>
      </c>
      <c r="L116" s="2">
        <v>369000</v>
      </c>
      <c r="M116" s="2">
        <v>367500</v>
      </c>
      <c r="N116" s="2">
        <v>366000</v>
      </c>
      <c r="P116" s="2" t="s">
        <v>121</v>
      </c>
    </row>
    <row r="117" spans="1:17" x14ac:dyDescent="0.2">
      <c r="B117" s="2">
        <f>SUM(B111:B116)</f>
        <v>680276</v>
      </c>
      <c r="C117" s="2">
        <f t="shared" ref="C117:N117" si="3">SUM(C111:C116)</f>
        <v>678916</v>
      </c>
      <c r="D117" s="2">
        <f t="shared" si="3"/>
        <v>600773</v>
      </c>
      <c r="E117" s="2">
        <f t="shared" si="3"/>
        <v>545697</v>
      </c>
      <c r="F117" s="2">
        <f t="shared" si="3"/>
        <v>519419</v>
      </c>
      <c r="G117" s="2">
        <f t="shared" si="3"/>
        <v>559358</v>
      </c>
      <c r="H117" s="2">
        <f t="shared" si="3"/>
        <v>610969</v>
      </c>
      <c r="I117" s="2">
        <f t="shared" si="3"/>
        <v>642910</v>
      </c>
      <c r="J117" s="2">
        <f t="shared" si="3"/>
        <v>683056</v>
      </c>
      <c r="K117" s="2">
        <f t="shared" si="3"/>
        <v>749787</v>
      </c>
      <c r="L117" s="2">
        <f t="shared" si="3"/>
        <v>794037</v>
      </c>
      <c r="M117" s="2">
        <f t="shared" si="3"/>
        <v>799208</v>
      </c>
      <c r="N117" s="2">
        <f t="shared" si="3"/>
        <v>772519</v>
      </c>
    </row>
    <row r="120" spans="1:17" s="20" customFormat="1" x14ac:dyDescent="0.2">
      <c r="A120" s="20" t="s">
        <v>122</v>
      </c>
      <c r="B120" s="21">
        <f t="shared" ref="B120:N120" si="4">+SUM(B111,B112,B113,B114,B116)</f>
        <v>680276</v>
      </c>
      <c r="C120" s="21">
        <f t="shared" si="4"/>
        <v>678776</v>
      </c>
      <c r="D120" s="21">
        <f t="shared" si="4"/>
        <v>593635</v>
      </c>
      <c r="E120" s="21">
        <f t="shared" si="4"/>
        <v>534471</v>
      </c>
      <c r="F120" s="21">
        <f t="shared" si="4"/>
        <v>505530</v>
      </c>
      <c r="G120" s="21">
        <f t="shared" si="4"/>
        <v>545380</v>
      </c>
      <c r="H120" s="21">
        <f t="shared" si="4"/>
        <v>592745</v>
      </c>
      <c r="I120" s="21">
        <f t="shared" si="4"/>
        <v>622473</v>
      </c>
      <c r="J120" s="21">
        <f t="shared" si="4"/>
        <v>660252</v>
      </c>
      <c r="K120" s="21">
        <f t="shared" si="4"/>
        <v>726283</v>
      </c>
      <c r="L120" s="21">
        <f t="shared" si="4"/>
        <v>769870</v>
      </c>
      <c r="M120" s="21">
        <f t="shared" si="4"/>
        <v>775440</v>
      </c>
      <c r="N120" s="21">
        <f t="shared" si="4"/>
        <v>746506</v>
      </c>
      <c r="P120" s="21"/>
    </row>
    <row r="121" spans="1:17" s="20" customFormat="1" x14ac:dyDescent="0.2">
      <c r="A121" s="20" t="s">
        <v>123</v>
      </c>
      <c r="B121" s="21">
        <f t="shared" ref="B121:N121" si="5">+B115</f>
        <v>0</v>
      </c>
      <c r="C121" s="21">
        <f t="shared" si="5"/>
        <v>140</v>
      </c>
      <c r="D121" s="21">
        <f t="shared" si="5"/>
        <v>7138</v>
      </c>
      <c r="E121" s="21">
        <f t="shared" si="5"/>
        <v>11226</v>
      </c>
      <c r="F121" s="21">
        <f t="shared" si="5"/>
        <v>13889</v>
      </c>
      <c r="G121" s="21">
        <f t="shared" si="5"/>
        <v>13978</v>
      </c>
      <c r="H121" s="21">
        <f t="shared" si="5"/>
        <v>18224</v>
      </c>
      <c r="I121" s="21">
        <f t="shared" si="5"/>
        <v>20437</v>
      </c>
      <c r="J121" s="21">
        <f t="shared" si="5"/>
        <v>22804</v>
      </c>
      <c r="K121" s="21">
        <f t="shared" si="5"/>
        <v>23504</v>
      </c>
      <c r="L121" s="21">
        <f t="shared" si="5"/>
        <v>24167</v>
      </c>
      <c r="M121" s="21">
        <f t="shared" si="5"/>
        <v>23768</v>
      </c>
      <c r="N121" s="21">
        <f t="shared" si="5"/>
        <v>26013</v>
      </c>
      <c r="P121" s="21"/>
    </row>
    <row r="122" spans="1:17" s="20" customFormat="1" ht="13.5" thickBot="1" x14ac:dyDescent="0.25">
      <c r="B122" s="24">
        <f>SUM(B120:B121)</f>
        <v>680276</v>
      </c>
      <c r="C122" s="24">
        <f t="shared" ref="C122:N122" si="6">SUM(C120:C121)</f>
        <v>678916</v>
      </c>
      <c r="D122" s="24">
        <f t="shared" si="6"/>
        <v>600773</v>
      </c>
      <c r="E122" s="24">
        <f t="shared" si="6"/>
        <v>545697</v>
      </c>
      <c r="F122" s="24">
        <f t="shared" si="6"/>
        <v>519419</v>
      </c>
      <c r="G122" s="24">
        <f t="shared" si="6"/>
        <v>559358</v>
      </c>
      <c r="H122" s="24">
        <f t="shared" si="6"/>
        <v>610969</v>
      </c>
      <c r="I122" s="24">
        <f t="shared" si="6"/>
        <v>642910</v>
      </c>
      <c r="J122" s="24">
        <f t="shared" si="6"/>
        <v>683056</v>
      </c>
      <c r="K122" s="24">
        <f t="shared" si="6"/>
        <v>749787</v>
      </c>
      <c r="L122" s="24">
        <f t="shared" si="6"/>
        <v>794037</v>
      </c>
      <c r="M122" s="24">
        <f t="shared" si="6"/>
        <v>799208</v>
      </c>
      <c r="N122" s="24">
        <f t="shared" si="6"/>
        <v>772519</v>
      </c>
      <c r="P122" s="21"/>
    </row>
    <row r="123" spans="1:17" s="20" customFormat="1" ht="15.75" thickTop="1" x14ac:dyDescent="0.35">
      <c r="A123" s="25" t="s">
        <v>131</v>
      </c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</row>
    <row r="124" spans="1:17" s="20" customFormat="1" x14ac:dyDescent="0.2">
      <c r="A124" s="21" t="str">
        <f>+A16</f>
        <v xml:space="preserve">  108 - Accumulated depr &amp; amort</v>
      </c>
      <c r="B124" s="21">
        <f>+B16</f>
        <v>-36390518</v>
      </c>
      <c r="C124" s="21">
        <f t="shared" ref="C124:P124" si="7">+C16</f>
        <v>-36670967</v>
      </c>
      <c r="D124" s="21">
        <f t="shared" si="7"/>
        <v>-36950368</v>
      </c>
      <c r="E124" s="21">
        <f t="shared" si="7"/>
        <v>-37189190</v>
      </c>
      <c r="F124" s="21">
        <f t="shared" si="7"/>
        <v>-37524016</v>
      </c>
      <c r="G124" s="21">
        <f t="shared" si="7"/>
        <v>-37787751</v>
      </c>
      <c r="H124" s="21">
        <f t="shared" si="7"/>
        <v>-38156271</v>
      </c>
      <c r="I124" s="21">
        <f t="shared" si="7"/>
        <v>-38380534</v>
      </c>
      <c r="J124" s="21">
        <f t="shared" si="7"/>
        <v>-38683992</v>
      </c>
      <c r="K124" s="21">
        <f t="shared" si="7"/>
        <v>-38935744</v>
      </c>
      <c r="L124" s="21">
        <f t="shared" si="7"/>
        <v>-39247141</v>
      </c>
      <c r="M124" s="21">
        <f t="shared" si="7"/>
        <v>-39564506</v>
      </c>
      <c r="N124" s="21">
        <f t="shared" si="7"/>
        <v>-39765153</v>
      </c>
      <c r="O124" s="21">
        <f t="shared" si="7"/>
        <v>-495246152</v>
      </c>
      <c r="P124" s="21">
        <f t="shared" si="7"/>
        <v>-38095858</v>
      </c>
    </row>
    <row r="125" spans="1:17" s="20" customFormat="1" x14ac:dyDescent="0.2">
      <c r="A125" s="20" t="s">
        <v>125</v>
      </c>
      <c r="B125" s="20">
        <v>-70233</v>
      </c>
      <c r="C125" s="20">
        <v>-77877</v>
      </c>
      <c r="D125" s="20">
        <v>-85517</v>
      </c>
      <c r="E125" s="20">
        <v>-93153</v>
      </c>
      <c r="F125" s="20">
        <v>-100786</v>
      </c>
      <c r="G125" s="20">
        <v>-108415</v>
      </c>
      <c r="H125" s="20">
        <v>-116041</v>
      </c>
      <c r="I125" s="20">
        <v>-123663</v>
      </c>
      <c r="J125" s="20">
        <v>-131282</v>
      </c>
      <c r="K125" s="20">
        <v>-138897</v>
      </c>
      <c r="L125" s="20">
        <v>-146917</v>
      </c>
      <c r="M125" s="20">
        <v>-154934</v>
      </c>
      <c r="N125" s="20">
        <v>-162948</v>
      </c>
      <c r="O125" s="20">
        <v>-1510664</v>
      </c>
      <c r="P125" s="20">
        <v>-116205</v>
      </c>
    </row>
    <row r="126" spans="1:17" s="20" customFormat="1" x14ac:dyDescent="0.2">
      <c r="A126" s="20" t="s">
        <v>162</v>
      </c>
      <c r="B126" s="20">
        <v>403170</v>
      </c>
      <c r="C126" s="20">
        <v>418407</v>
      </c>
      <c r="D126" s="20">
        <v>432152</v>
      </c>
      <c r="E126" s="20">
        <v>484334</v>
      </c>
      <c r="F126" s="20">
        <v>437589</v>
      </c>
      <c r="G126" s="20">
        <v>392261</v>
      </c>
      <c r="H126" s="20">
        <v>406403</v>
      </c>
      <c r="I126" s="20">
        <v>488380</v>
      </c>
      <c r="J126" s="20">
        <v>497866</v>
      </c>
      <c r="K126" s="20">
        <v>504750</v>
      </c>
      <c r="L126" s="20">
        <v>511266</v>
      </c>
      <c r="M126" s="20">
        <v>415882</v>
      </c>
      <c r="N126" s="20">
        <v>256882</v>
      </c>
      <c r="O126" s="20">
        <v>5649343</v>
      </c>
      <c r="P126" s="20">
        <v>434565</v>
      </c>
      <c r="Q126" t="s">
        <v>109</v>
      </c>
    </row>
    <row r="127" spans="1:17" s="20" customFormat="1" ht="13.5" thickBot="1" x14ac:dyDescent="0.25">
      <c r="B127" s="24">
        <f>+B124-B125-B126</f>
        <v>-36723455</v>
      </c>
      <c r="C127" s="24">
        <f t="shared" ref="C127:P127" si="8">+C124-C125-C126</f>
        <v>-37011497</v>
      </c>
      <c r="D127" s="24">
        <f t="shared" si="8"/>
        <v>-37297003</v>
      </c>
      <c r="E127" s="24">
        <f t="shared" si="8"/>
        <v>-37580371</v>
      </c>
      <c r="F127" s="24">
        <f t="shared" si="8"/>
        <v>-37860819</v>
      </c>
      <c r="G127" s="24">
        <f t="shared" si="8"/>
        <v>-38071597</v>
      </c>
      <c r="H127" s="24">
        <f t="shared" si="8"/>
        <v>-38446633</v>
      </c>
      <c r="I127" s="24">
        <f t="shared" si="8"/>
        <v>-38745251</v>
      </c>
      <c r="J127" s="24">
        <f t="shared" si="8"/>
        <v>-39050576</v>
      </c>
      <c r="K127" s="24">
        <f t="shared" si="8"/>
        <v>-39301597</v>
      </c>
      <c r="L127" s="24">
        <f t="shared" si="8"/>
        <v>-39611490</v>
      </c>
      <c r="M127" s="24">
        <f t="shared" si="8"/>
        <v>-39825454</v>
      </c>
      <c r="N127" s="24">
        <f t="shared" si="8"/>
        <v>-39859087</v>
      </c>
      <c r="O127" s="24">
        <f t="shared" si="8"/>
        <v>-499384831</v>
      </c>
      <c r="P127" s="24">
        <f t="shared" si="8"/>
        <v>-38414218</v>
      </c>
      <c r="Q127" t="s">
        <v>109</v>
      </c>
    </row>
    <row r="128" spans="1:17" s="20" customFormat="1" ht="13.5" thickTop="1" x14ac:dyDescent="0.2"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</row>
    <row r="129" spans="1:17" s="20" customFormat="1" ht="15" x14ac:dyDescent="0.35">
      <c r="A129" s="25" t="s">
        <v>128</v>
      </c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</row>
    <row r="130" spans="1:17" s="20" customFormat="1" x14ac:dyDescent="0.2">
      <c r="A130" s="20" t="str">
        <f t="shared" ref="A130:P130" si="9">+A13</f>
        <v xml:space="preserve">  101.1 - Property under capital leases</v>
      </c>
      <c r="B130" s="20">
        <f t="shared" si="9"/>
        <v>568090</v>
      </c>
      <c r="C130" s="20">
        <f t="shared" si="9"/>
        <v>568090</v>
      </c>
      <c r="D130" s="20">
        <f t="shared" si="9"/>
        <v>568090</v>
      </c>
      <c r="E130" s="20">
        <f t="shared" si="9"/>
        <v>568090</v>
      </c>
      <c r="F130" s="20">
        <f t="shared" si="9"/>
        <v>568090</v>
      </c>
      <c r="G130" s="20">
        <f t="shared" si="9"/>
        <v>568090</v>
      </c>
      <c r="H130" s="20">
        <f t="shared" si="9"/>
        <v>568090</v>
      </c>
      <c r="I130" s="20">
        <f t="shared" si="9"/>
        <v>568090</v>
      </c>
      <c r="J130" s="20">
        <f t="shared" si="9"/>
        <v>568090</v>
      </c>
      <c r="K130" s="20">
        <f t="shared" si="9"/>
        <v>568090</v>
      </c>
      <c r="L130" s="20">
        <f t="shared" si="9"/>
        <v>568090</v>
      </c>
      <c r="M130" s="20">
        <f t="shared" si="9"/>
        <v>568090</v>
      </c>
      <c r="N130" s="20">
        <f t="shared" si="9"/>
        <v>568090</v>
      </c>
      <c r="O130" s="20">
        <f t="shared" si="9"/>
        <v>7385166</v>
      </c>
      <c r="P130" s="20">
        <f t="shared" si="9"/>
        <v>568090</v>
      </c>
    </row>
    <row r="131" spans="1:17" s="20" customFormat="1" x14ac:dyDescent="0.2">
      <c r="A131" s="22" t="s">
        <v>125</v>
      </c>
      <c r="B131" s="20">
        <v>-70233</v>
      </c>
      <c r="C131" s="20">
        <v>-77877</v>
      </c>
      <c r="D131" s="20">
        <v>-85517</v>
      </c>
      <c r="E131" s="20">
        <v>-93153</v>
      </c>
      <c r="F131" s="20">
        <v>-100786</v>
      </c>
      <c r="G131" s="20">
        <v>-108415</v>
      </c>
      <c r="H131" s="20">
        <v>-116041</v>
      </c>
      <c r="I131" s="20">
        <v>-123663</v>
      </c>
      <c r="J131" s="20">
        <v>-131282</v>
      </c>
      <c r="K131" s="20">
        <v>-138897</v>
      </c>
      <c r="L131" s="20">
        <v>-146917</v>
      </c>
      <c r="M131" s="20">
        <v>-154934</v>
      </c>
      <c r="N131" s="20">
        <v>-162948</v>
      </c>
      <c r="O131" s="20">
        <v>-1510664</v>
      </c>
      <c r="P131" s="20">
        <v>-116205</v>
      </c>
    </row>
    <row r="132" spans="1:17" s="20" customFormat="1" ht="13.5" thickBot="1" x14ac:dyDescent="0.25">
      <c r="A132" s="20" t="s">
        <v>128</v>
      </c>
      <c r="B132" s="24">
        <f>SUM(B130:B131)</f>
        <v>497857</v>
      </c>
      <c r="C132" s="24">
        <f t="shared" ref="C132:P132" si="10">SUM(C130:C131)</f>
        <v>490213</v>
      </c>
      <c r="D132" s="24">
        <f t="shared" si="10"/>
        <v>482573</v>
      </c>
      <c r="E132" s="24">
        <f t="shared" si="10"/>
        <v>474937</v>
      </c>
      <c r="F132" s="24">
        <f t="shared" si="10"/>
        <v>467304</v>
      </c>
      <c r="G132" s="24">
        <f t="shared" si="10"/>
        <v>459675</v>
      </c>
      <c r="H132" s="24">
        <f t="shared" si="10"/>
        <v>452049</v>
      </c>
      <c r="I132" s="24">
        <f t="shared" si="10"/>
        <v>444427</v>
      </c>
      <c r="J132" s="24">
        <f t="shared" si="10"/>
        <v>436808</v>
      </c>
      <c r="K132" s="24">
        <f t="shared" si="10"/>
        <v>429193</v>
      </c>
      <c r="L132" s="24">
        <f t="shared" si="10"/>
        <v>421173</v>
      </c>
      <c r="M132" s="24">
        <f t="shared" si="10"/>
        <v>413156</v>
      </c>
      <c r="N132" s="24">
        <f t="shared" si="10"/>
        <v>405142</v>
      </c>
      <c r="O132" s="24">
        <f t="shared" si="10"/>
        <v>5874502</v>
      </c>
      <c r="P132" s="24">
        <f t="shared" si="10"/>
        <v>451885</v>
      </c>
      <c r="Q132" t="s">
        <v>109</v>
      </c>
    </row>
    <row r="133" spans="1:17" ht="13.5" thickTop="1" x14ac:dyDescent="0.2"/>
    <row r="136" spans="1:17" x14ac:dyDescent="0.2">
      <c r="A136" t="s">
        <v>108</v>
      </c>
      <c r="B136" s="2">
        <f>+B87+B88</f>
        <v>11132715</v>
      </c>
      <c r="C136" s="2">
        <f t="shared" ref="C136:P136" si="11">+C87+C88</f>
        <v>11135928</v>
      </c>
      <c r="D136" s="2">
        <f t="shared" si="11"/>
        <v>11139142</v>
      </c>
      <c r="E136" s="2">
        <f t="shared" si="11"/>
        <v>11199413</v>
      </c>
      <c r="F136" s="2">
        <f t="shared" si="11"/>
        <v>11202626</v>
      </c>
      <c r="G136" s="2">
        <f t="shared" si="11"/>
        <v>11205839</v>
      </c>
      <c r="H136" s="2">
        <f t="shared" si="11"/>
        <v>11208548</v>
      </c>
      <c r="I136" s="2">
        <f t="shared" si="11"/>
        <v>11211761</v>
      </c>
      <c r="J136" s="2">
        <f t="shared" si="11"/>
        <v>11214974</v>
      </c>
      <c r="K136" s="2">
        <f t="shared" si="11"/>
        <v>11176795</v>
      </c>
      <c r="L136" s="2">
        <f t="shared" si="11"/>
        <v>11180008</v>
      </c>
      <c r="M136" s="2">
        <f t="shared" si="11"/>
        <v>11183221</v>
      </c>
      <c r="N136" s="2">
        <f t="shared" si="11"/>
        <v>11814994</v>
      </c>
      <c r="O136" s="2">
        <f t="shared" si="11"/>
        <v>146005962</v>
      </c>
      <c r="P136" s="2">
        <f t="shared" si="11"/>
        <v>11231228</v>
      </c>
      <c r="Q136" t="s">
        <v>109</v>
      </c>
    </row>
    <row r="138" spans="1:17" x14ac:dyDescent="0.2">
      <c r="A138" s="2" t="str">
        <f>+A86</f>
        <v xml:space="preserve">  254 - Other regulatory liabilities</v>
      </c>
      <c r="B138" s="2">
        <f>+B86</f>
        <v>10604331</v>
      </c>
      <c r="C138" s="2">
        <f t="shared" ref="C138:P138" si="12">+C86</f>
        <v>10591653</v>
      </c>
      <c r="D138" s="2">
        <f t="shared" si="12"/>
        <v>10578975</v>
      </c>
      <c r="E138" s="2">
        <f t="shared" si="12"/>
        <v>10566297</v>
      </c>
      <c r="F138" s="2">
        <f t="shared" si="12"/>
        <v>10553619</v>
      </c>
      <c r="G138" s="2">
        <f t="shared" si="12"/>
        <v>10540941</v>
      </c>
      <c r="H138" s="2">
        <f t="shared" si="12"/>
        <v>10528263</v>
      </c>
      <c r="I138" s="2">
        <f t="shared" si="12"/>
        <v>10515585</v>
      </c>
      <c r="J138" s="2">
        <f t="shared" si="12"/>
        <v>10502907</v>
      </c>
      <c r="K138" s="2">
        <f t="shared" si="12"/>
        <v>10490229</v>
      </c>
      <c r="L138" s="2">
        <f t="shared" si="12"/>
        <v>10477551</v>
      </c>
      <c r="M138" s="2">
        <f t="shared" si="12"/>
        <v>10464873</v>
      </c>
      <c r="N138" s="2">
        <f t="shared" si="12"/>
        <v>10452195</v>
      </c>
      <c r="O138" s="2">
        <f t="shared" si="12"/>
        <v>136867421</v>
      </c>
      <c r="P138" s="2">
        <f t="shared" si="12"/>
        <v>10528263</v>
      </c>
    </row>
    <row r="139" spans="1:17" x14ac:dyDescent="0.2">
      <c r="A139" t="s">
        <v>147</v>
      </c>
      <c r="B139" s="2">
        <v>2420000</v>
      </c>
      <c r="C139" s="2">
        <v>2420000</v>
      </c>
      <c r="D139" s="2">
        <v>2420000</v>
      </c>
      <c r="E139" s="2">
        <v>2420000</v>
      </c>
      <c r="F139" s="2">
        <v>2420000</v>
      </c>
      <c r="G139" s="2">
        <v>2420000</v>
      </c>
      <c r="H139" s="2">
        <v>2420000</v>
      </c>
      <c r="I139" s="2">
        <v>2420000</v>
      </c>
      <c r="J139" s="2">
        <v>2420000</v>
      </c>
      <c r="K139" s="2">
        <v>2420000</v>
      </c>
      <c r="L139" s="2">
        <v>2420000</v>
      </c>
      <c r="M139" s="2">
        <v>2420000</v>
      </c>
      <c r="N139" s="2">
        <v>2420000</v>
      </c>
      <c r="O139" s="2">
        <v>31460000</v>
      </c>
      <c r="P139" s="2">
        <v>2420000</v>
      </c>
    </row>
    <row r="140" spans="1:17" ht="13.5" thickBot="1" x14ac:dyDescent="0.25">
      <c r="B140" s="24">
        <f>+B138-B139</f>
        <v>8184331</v>
      </c>
      <c r="C140" s="24">
        <f t="shared" ref="C140:P140" si="13">+C138-C139</f>
        <v>8171653</v>
      </c>
      <c r="D140" s="24">
        <f t="shared" si="13"/>
        <v>8158975</v>
      </c>
      <c r="E140" s="24">
        <f t="shared" si="13"/>
        <v>8146297</v>
      </c>
      <c r="F140" s="24">
        <f t="shared" si="13"/>
        <v>8133619</v>
      </c>
      <c r="G140" s="24">
        <f t="shared" si="13"/>
        <v>8120941</v>
      </c>
      <c r="H140" s="24">
        <f t="shared" si="13"/>
        <v>8108263</v>
      </c>
      <c r="I140" s="24">
        <f t="shared" si="13"/>
        <v>8095585</v>
      </c>
      <c r="J140" s="24">
        <f t="shared" si="13"/>
        <v>8082907</v>
      </c>
      <c r="K140" s="24">
        <f t="shared" si="13"/>
        <v>8070229</v>
      </c>
      <c r="L140" s="24">
        <f t="shared" si="13"/>
        <v>8057551</v>
      </c>
      <c r="M140" s="24">
        <f t="shared" si="13"/>
        <v>8044873</v>
      </c>
      <c r="N140" s="24">
        <f t="shared" si="13"/>
        <v>8032195</v>
      </c>
      <c r="O140" s="24">
        <f t="shared" si="13"/>
        <v>105407421</v>
      </c>
      <c r="P140" s="24">
        <f t="shared" si="13"/>
        <v>8108263</v>
      </c>
      <c r="Q140" t="s">
        <v>109</v>
      </c>
    </row>
    <row r="141" spans="1:17" ht="13.5" thickTop="1" x14ac:dyDescent="0.2"/>
  </sheetData>
  <pageMargins left="0.5" right="0.5" top="1" bottom="0.5" header="0.5" footer="0.5"/>
  <pageSetup orientation="landscape" r:id="rId1"/>
  <headerFooter alignWithMargins="0"/>
  <rowBreaks count="1" manualBreakCount="1">
    <brk id="49" min="1" max="1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47"/>
  <sheetViews>
    <sheetView zoomScale="85" zoomScaleNormal="85" workbookViewId="0">
      <pane xSplit="1" ySplit="7" topLeftCell="I77" activePane="bottomRight" state="frozen"/>
      <selection pane="topRight" activeCell="B1" sqref="B1"/>
      <selection pane="bottomLeft" activeCell="A8" sqref="A8"/>
      <selection pane="bottomRight" activeCell="Q92" sqref="Q92"/>
    </sheetView>
  </sheetViews>
  <sheetFormatPr defaultRowHeight="12.75" x14ac:dyDescent="0.2"/>
  <cols>
    <col min="1" max="1" width="40.7109375" customWidth="1"/>
    <col min="2" max="14" width="13.7109375" style="2" customWidth="1"/>
    <col min="15" max="15" width="14.7109375" style="2" customWidth="1"/>
    <col min="16" max="16" width="13.7109375" style="2" customWidth="1"/>
    <col min="18" max="18" width="10.28515625" bestFit="1" customWidth="1"/>
    <col min="19" max="19" width="11.28515625" bestFit="1" customWidth="1"/>
  </cols>
  <sheetData>
    <row r="1" spans="1:19" ht="22.5" x14ac:dyDescent="0.45">
      <c r="A1" s="1" t="s">
        <v>85</v>
      </c>
    </row>
    <row r="2" spans="1:19" ht="19.5" x14ac:dyDescent="0.4">
      <c r="A2" s="3" t="s">
        <v>1</v>
      </c>
    </row>
    <row r="3" spans="1:19" ht="19.5" x14ac:dyDescent="0.4">
      <c r="A3" s="3" t="s">
        <v>2</v>
      </c>
    </row>
    <row r="4" spans="1:19" ht="19.5" x14ac:dyDescent="0.4">
      <c r="A4" s="3" t="s">
        <v>3</v>
      </c>
    </row>
    <row r="6" spans="1:19" x14ac:dyDescent="0.2">
      <c r="B6" s="4" t="s">
        <v>4</v>
      </c>
      <c r="C6" s="4" t="s">
        <v>5</v>
      </c>
      <c r="D6" s="4" t="s">
        <v>6</v>
      </c>
      <c r="E6" s="4" t="s">
        <v>7</v>
      </c>
      <c r="F6" s="4" t="s">
        <v>8</v>
      </c>
      <c r="G6" s="4" t="s">
        <v>9</v>
      </c>
      <c r="H6" s="4" t="s">
        <v>10</v>
      </c>
      <c r="I6" s="4" t="s">
        <v>11</v>
      </c>
      <c r="J6" s="4" t="s">
        <v>12</v>
      </c>
      <c r="K6" s="4" t="s">
        <v>13</v>
      </c>
      <c r="L6" s="4" t="s">
        <v>14</v>
      </c>
      <c r="M6" s="4" t="s">
        <v>15</v>
      </c>
      <c r="N6" s="4" t="s">
        <v>4</v>
      </c>
    </row>
    <row r="7" spans="1:19" x14ac:dyDescent="0.2">
      <c r="B7" s="5" t="s">
        <v>16</v>
      </c>
      <c r="C7" s="5" t="s">
        <v>17</v>
      </c>
      <c r="D7" s="5" t="s">
        <v>17</v>
      </c>
      <c r="E7" s="5" t="s">
        <v>17</v>
      </c>
      <c r="F7" s="5" t="s">
        <v>17</v>
      </c>
      <c r="G7" s="5" t="s">
        <v>17</v>
      </c>
      <c r="H7" s="5" t="s">
        <v>17</v>
      </c>
      <c r="I7" s="5" t="s">
        <v>17</v>
      </c>
      <c r="J7" s="5" t="s">
        <v>17</v>
      </c>
      <c r="K7" s="5" t="s">
        <v>17</v>
      </c>
      <c r="L7" s="5" t="s">
        <v>17</v>
      </c>
      <c r="M7" s="5" t="s">
        <v>17</v>
      </c>
      <c r="N7" s="5" t="s">
        <v>17</v>
      </c>
      <c r="O7" s="6" t="s">
        <v>18</v>
      </c>
      <c r="P7" s="6" t="s">
        <v>19</v>
      </c>
    </row>
    <row r="9" spans="1:19" ht="22.5" x14ac:dyDescent="0.45">
      <c r="A9" s="1" t="s">
        <v>20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1" spans="1:19" x14ac:dyDescent="0.2">
      <c r="A11" s="8" t="s">
        <v>21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pans="1:19" x14ac:dyDescent="0.2">
      <c r="A12" s="10" t="s">
        <v>22</v>
      </c>
      <c r="B12" s="11">
        <v>325226503</v>
      </c>
      <c r="C12" s="11">
        <v>327860962</v>
      </c>
      <c r="D12" s="11">
        <v>329397005</v>
      </c>
      <c r="E12" s="11">
        <v>332495980</v>
      </c>
      <c r="F12" s="11">
        <v>334430271</v>
      </c>
      <c r="G12" s="11">
        <v>335884312</v>
      </c>
      <c r="H12" s="11">
        <v>337549098</v>
      </c>
      <c r="I12" s="11">
        <v>339346290</v>
      </c>
      <c r="J12" s="11">
        <v>341212675</v>
      </c>
      <c r="K12" s="11">
        <v>342433115</v>
      </c>
      <c r="L12" s="11">
        <v>343863918</v>
      </c>
      <c r="M12" s="11">
        <v>345547351</v>
      </c>
      <c r="N12" s="11">
        <v>345710973</v>
      </c>
      <c r="O12" s="11">
        <v>4380958454</v>
      </c>
      <c r="P12" s="11">
        <v>336996804</v>
      </c>
      <c r="Q12" t="s">
        <v>129</v>
      </c>
      <c r="R12" t="s">
        <v>130</v>
      </c>
      <c r="S12" s="23">
        <f>+P12+P14</f>
        <v>355736421</v>
      </c>
    </row>
    <row r="13" spans="1:19" x14ac:dyDescent="0.2">
      <c r="A13" s="10" t="s">
        <v>23</v>
      </c>
      <c r="B13" s="2">
        <v>1908383</v>
      </c>
      <c r="C13" s="2">
        <v>1908383</v>
      </c>
      <c r="D13" s="2">
        <v>1908383</v>
      </c>
      <c r="E13" s="2">
        <v>1677920</v>
      </c>
      <c r="F13" s="2">
        <v>1677920</v>
      </c>
      <c r="G13" s="2">
        <v>1677920</v>
      </c>
      <c r="H13" s="2">
        <v>1677920</v>
      </c>
      <c r="I13" s="2">
        <v>1677920</v>
      </c>
      <c r="J13" s="2">
        <v>1677920</v>
      </c>
      <c r="K13" s="2">
        <v>1677920</v>
      </c>
      <c r="L13" s="2">
        <v>1677920</v>
      </c>
      <c r="M13" s="2">
        <v>1677920</v>
      </c>
      <c r="N13" s="2">
        <v>1677920</v>
      </c>
      <c r="O13" s="2">
        <v>22504347</v>
      </c>
      <c r="P13" s="2">
        <v>1731104</v>
      </c>
      <c r="Q13" t="s">
        <v>138</v>
      </c>
    </row>
    <row r="14" spans="1:19" x14ac:dyDescent="0.2">
      <c r="A14" s="10" t="s">
        <v>24</v>
      </c>
      <c r="B14" s="2">
        <v>13615297</v>
      </c>
      <c r="C14" s="2">
        <v>13433857</v>
      </c>
      <c r="D14" s="2">
        <v>14423072</v>
      </c>
      <c r="E14" s="2">
        <v>15677288</v>
      </c>
      <c r="F14" s="2">
        <v>15706207</v>
      </c>
      <c r="G14" s="2">
        <v>16239922</v>
      </c>
      <c r="H14" s="2">
        <v>18854715</v>
      </c>
      <c r="I14" s="2">
        <v>18645167</v>
      </c>
      <c r="J14" s="2">
        <v>21449589</v>
      </c>
      <c r="K14" s="2">
        <v>21965442</v>
      </c>
      <c r="L14" s="2">
        <v>22058632</v>
      </c>
      <c r="M14" s="2">
        <v>22515987</v>
      </c>
      <c r="N14" s="2">
        <v>29029845</v>
      </c>
      <c r="O14" s="2">
        <v>243615021</v>
      </c>
      <c r="P14" s="2">
        <v>18739617</v>
      </c>
      <c r="Q14" t="s">
        <v>129</v>
      </c>
    </row>
    <row r="15" spans="1:19" x14ac:dyDescent="0.2">
      <c r="A15" s="10" t="s">
        <v>25</v>
      </c>
      <c r="B15" s="2">
        <v>3989961</v>
      </c>
      <c r="C15" s="2">
        <v>4047618</v>
      </c>
      <c r="D15" s="2">
        <v>4477184</v>
      </c>
      <c r="E15" s="2">
        <v>6576996</v>
      </c>
      <c r="F15" s="2">
        <v>7366749</v>
      </c>
      <c r="G15" s="2">
        <v>7501968</v>
      </c>
      <c r="H15" s="2">
        <v>6676071</v>
      </c>
      <c r="I15" s="2">
        <v>7415824</v>
      </c>
      <c r="J15" s="2">
        <v>5152394</v>
      </c>
      <c r="K15" s="2">
        <v>6047364</v>
      </c>
      <c r="L15" s="2">
        <v>7620634</v>
      </c>
      <c r="M15" s="2">
        <v>8756330</v>
      </c>
      <c r="N15" s="2">
        <v>3841311</v>
      </c>
      <c r="O15" s="2">
        <v>79470404</v>
      </c>
      <c r="P15" s="2">
        <v>6113108</v>
      </c>
      <c r="Q15" t="s">
        <v>135</v>
      </c>
    </row>
    <row r="16" spans="1:19" x14ac:dyDescent="0.2">
      <c r="A16" s="10" t="s">
        <v>26</v>
      </c>
      <c r="B16" s="2">
        <v>-81786804</v>
      </c>
      <c r="C16" s="2">
        <v>-82416477</v>
      </c>
      <c r="D16" s="2">
        <v>-83162699</v>
      </c>
      <c r="E16" s="2">
        <v>-83759100</v>
      </c>
      <c r="F16" s="2">
        <v>-84345828</v>
      </c>
      <c r="G16" s="2">
        <v>-85108751</v>
      </c>
      <c r="H16" s="2">
        <v>-85730712</v>
      </c>
      <c r="I16" s="2">
        <v>-86452323</v>
      </c>
      <c r="J16" s="2">
        <v>-87163389</v>
      </c>
      <c r="K16" s="2">
        <v>-87558091</v>
      </c>
      <c r="L16" s="2">
        <v>-88230210</v>
      </c>
      <c r="M16" s="2">
        <v>-88827253</v>
      </c>
      <c r="N16" s="2">
        <v>-88528685</v>
      </c>
      <c r="O16" s="2">
        <v>-1113070323</v>
      </c>
      <c r="P16" s="2">
        <v>-85620794</v>
      </c>
      <c r="Q16" t="s">
        <v>138</v>
      </c>
    </row>
    <row r="17" spans="1:17" x14ac:dyDescent="0.2">
      <c r="A17" s="10" t="s">
        <v>86</v>
      </c>
      <c r="B17" s="2">
        <v>44558329</v>
      </c>
      <c r="C17" s="2">
        <v>44558329</v>
      </c>
      <c r="D17" s="2">
        <v>44558329</v>
      </c>
      <c r="E17" s="2">
        <v>44558329</v>
      </c>
      <c r="F17" s="2">
        <v>44558329</v>
      </c>
      <c r="G17" s="2">
        <v>44558329</v>
      </c>
      <c r="H17" s="2">
        <v>44558329</v>
      </c>
      <c r="I17" s="2">
        <v>44558329</v>
      </c>
      <c r="J17" s="2">
        <v>44558329</v>
      </c>
      <c r="K17" s="2">
        <v>44558329</v>
      </c>
      <c r="L17" s="2">
        <v>44558329</v>
      </c>
      <c r="M17" s="2">
        <v>44558329</v>
      </c>
      <c r="N17" s="2">
        <v>44558329</v>
      </c>
      <c r="O17" s="2">
        <v>579258280</v>
      </c>
      <c r="P17" s="2">
        <v>44558329</v>
      </c>
      <c r="Q17" t="s">
        <v>144</v>
      </c>
    </row>
    <row r="18" spans="1:17" x14ac:dyDescent="0.2">
      <c r="A18" s="10" t="s">
        <v>87</v>
      </c>
      <c r="B18" s="2">
        <v>-16031024</v>
      </c>
      <c r="C18" s="2">
        <v>-16157953</v>
      </c>
      <c r="D18" s="2">
        <v>-16284882</v>
      </c>
      <c r="E18" s="2">
        <v>-16411811</v>
      </c>
      <c r="F18" s="2">
        <v>-16538740</v>
      </c>
      <c r="G18" s="2">
        <v>-16665669</v>
      </c>
      <c r="H18" s="2">
        <v>-16792598</v>
      </c>
      <c r="I18" s="2">
        <v>-16919527</v>
      </c>
      <c r="J18" s="2">
        <v>-17046456</v>
      </c>
      <c r="K18" s="2">
        <v>-17173385</v>
      </c>
      <c r="L18" s="2">
        <v>-17300314</v>
      </c>
      <c r="M18" s="2">
        <v>-17427243</v>
      </c>
      <c r="N18" s="2">
        <v>-17554172</v>
      </c>
      <c r="O18" s="2">
        <v>-218303772</v>
      </c>
      <c r="P18" s="2">
        <v>-16792598</v>
      </c>
      <c r="Q18" t="s">
        <v>144</v>
      </c>
    </row>
    <row r="19" spans="1:17" x14ac:dyDescent="0.2">
      <c r="A19" s="10" t="s">
        <v>88</v>
      </c>
    </row>
    <row r="20" spans="1:17" x14ac:dyDescent="0.2">
      <c r="B20" s="12" t="s">
        <v>27</v>
      </c>
      <c r="C20" s="12" t="s">
        <v>27</v>
      </c>
      <c r="D20" s="12" t="s">
        <v>27</v>
      </c>
      <c r="E20" s="12" t="s">
        <v>27</v>
      </c>
      <c r="F20" s="12" t="s">
        <v>27</v>
      </c>
      <c r="G20" s="12" t="s">
        <v>27</v>
      </c>
      <c r="H20" s="12" t="s">
        <v>27</v>
      </c>
      <c r="I20" s="12" t="s">
        <v>27</v>
      </c>
      <c r="J20" s="12" t="s">
        <v>27</v>
      </c>
      <c r="K20" s="12" t="s">
        <v>27</v>
      </c>
      <c r="L20" s="12" t="s">
        <v>27</v>
      </c>
      <c r="M20" s="12" t="s">
        <v>27</v>
      </c>
      <c r="N20" s="12" t="s">
        <v>27</v>
      </c>
      <c r="O20" s="12" t="s">
        <v>27</v>
      </c>
      <c r="P20" s="12" t="s">
        <v>27</v>
      </c>
    </row>
    <row r="21" spans="1:17" x14ac:dyDescent="0.2">
      <c r="A21" s="10" t="s">
        <v>28</v>
      </c>
      <c r="B21" s="2">
        <v>291480646</v>
      </c>
      <c r="C21" s="2">
        <v>293234720</v>
      </c>
      <c r="D21" s="2">
        <v>295316392</v>
      </c>
      <c r="E21" s="2">
        <v>300815602</v>
      </c>
      <c r="F21" s="2">
        <v>302854908</v>
      </c>
      <c r="G21" s="2">
        <v>304088030</v>
      </c>
      <c r="H21" s="2">
        <v>306792823</v>
      </c>
      <c r="I21" s="2">
        <v>308271680</v>
      </c>
      <c r="J21" s="2">
        <v>309841062</v>
      </c>
      <c r="K21" s="2">
        <v>311950695</v>
      </c>
      <c r="L21" s="2">
        <v>314248909</v>
      </c>
      <c r="M21" s="2">
        <v>316801422</v>
      </c>
      <c r="N21" s="2">
        <v>318735522</v>
      </c>
      <c r="O21" s="2">
        <v>3974432410</v>
      </c>
      <c r="P21" s="2">
        <v>305725570</v>
      </c>
    </row>
    <row r="22" spans="1:17" x14ac:dyDescent="0.2">
      <c r="B22" s="12" t="s">
        <v>27</v>
      </c>
      <c r="C22" s="12" t="s">
        <v>27</v>
      </c>
      <c r="D22" s="12" t="s">
        <v>27</v>
      </c>
      <c r="E22" s="12" t="s">
        <v>27</v>
      </c>
      <c r="F22" s="12" t="s">
        <v>27</v>
      </c>
      <c r="G22" s="12" t="s">
        <v>27</v>
      </c>
      <c r="H22" s="12" t="s">
        <v>27</v>
      </c>
      <c r="I22" s="12" t="s">
        <v>27</v>
      </c>
      <c r="J22" s="12" t="s">
        <v>27</v>
      </c>
      <c r="K22" s="12" t="s">
        <v>27</v>
      </c>
      <c r="L22" s="12" t="s">
        <v>27</v>
      </c>
      <c r="M22" s="12" t="s">
        <v>27</v>
      </c>
      <c r="N22" s="12" t="s">
        <v>27</v>
      </c>
      <c r="O22" s="12" t="s">
        <v>27</v>
      </c>
      <c r="P22" s="12" t="s">
        <v>27</v>
      </c>
    </row>
    <row r="23" spans="1:17" x14ac:dyDescent="0.2">
      <c r="A23" s="8" t="s">
        <v>89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1:17" x14ac:dyDescent="0.2">
      <c r="A24" s="10" t="s">
        <v>90</v>
      </c>
      <c r="B24" s="2">
        <v>8436</v>
      </c>
      <c r="C24" s="2">
        <v>8436</v>
      </c>
      <c r="D24" s="2">
        <v>8436</v>
      </c>
      <c r="E24" s="2">
        <v>8436</v>
      </c>
      <c r="F24" s="2">
        <v>8436</v>
      </c>
      <c r="G24" s="2">
        <v>8436</v>
      </c>
      <c r="H24" s="2">
        <v>8436</v>
      </c>
      <c r="I24" s="2">
        <v>8436</v>
      </c>
      <c r="J24" s="2">
        <v>8436</v>
      </c>
      <c r="K24" s="2">
        <v>8436</v>
      </c>
      <c r="L24" s="2">
        <v>8436</v>
      </c>
      <c r="M24" s="2">
        <v>8436</v>
      </c>
      <c r="N24" s="2">
        <v>8436</v>
      </c>
      <c r="O24" s="2">
        <v>109664</v>
      </c>
      <c r="P24" s="2">
        <v>8436</v>
      </c>
      <c r="Q24" t="s">
        <v>135</v>
      </c>
    </row>
    <row r="25" spans="1:17" x14ac:dyDescent="0.2">
      <c r="B25" s="12" t="s">
        <v>27</v>
      </c>
      <c r="C25" s="12" t="s">
        <v>27</v>
      </c>
      <c r="D25" s="12" t="s">
        <v>27</v>
      </c>
      <c r="E25" s="12" t="s">
        <v>27</v>
      </c>
      <c r="F25" s="12" t="s">
        <v>27</v>
      </c>
      <c r="G25" s="12" t="s">
        <v>27</v>
      </c>
      <c r="H25" s="12" t="s">
        <v>27</v>
      </c>
      <c r="I25" s="12" t="s">
        <v>27</v>
      </c>
      <c r="J25" s="12" t="s">
        <v>27</v>
      </c>
      <c r="K25" s="12" t="s">
        <v>27</v>
      </c>
      <c r="L25" s="12" t="s">
        <v>27</v>
      </c>
      <c r="M25" s="12" t="s">
        <v>27</v>
      </c>
      <c r="N25" s="12" t="s">
        <v>27</v>
      </c>
      <c r="O25" s="12" t="s">
        <v>27</v>
      </c>
      <c r="P25" s="12" t="s">
        <v>27</v>
      </c>
    </row>
    <row r="26" spans="1:17" x14ac:dyDescent="0.2">
      <c r="A26" s="10" t="s">
        <v>91</v>
      </c>
      <c r="B26" s="2">
        <v>8436</v>
      </c>
      <c r="C26" s="2">
        <v>8436</v>
      </c>
      <c r="D26" s="2">
        <v>8436</v>
      </c>
      <c r="E26" s="2">
        <v>8436</v>
      </c>
      <c r="F26" s="2">
        <v>8436</v>
      </c>
      <c r="G26" s="2">
        <v>8436</v>
      </c>
      <c r="H26" s="2">
        <v>8436</v>
      </c>
      <c r="I26" s="2">
        <v>8436</v>
      </c>
      <c r="J26" s="2">
        <v>8436</v>
      </c>
      <c r="K26" s="2">
        <v>8436</v>
      </c>
      <c r="L26" s="2">
        <v>8436</v>
      </c>
      <c r="M26" s="2">
        <v>8436</v>
      </c>
      <c r="N26" s="2">
        <v>8436</v>
      </c>
      <c r="O26" s="2">
        <v>109664</v>
      </c>
      <c r="P26" s="2">
        <v>8436</v>
      </c>
    </row>
    <row r="27" spans="1:17" x14ac:dyDescent="0.2">
      <c r="B27" s="12" t="s">
        <v>27</v>
      </c>
      <c r="C27" s="12" t="s">
        <v>27</v>
      </c>
      <c r="D27" s="12" t="s">
        <v>27</v>
      </c>
      <c r="E27" s="12" t="s">
        <v>27</v>
      </c>
      <c r="F27" s="12" t="s">
        <v>27</v>
      </c>
      <c r="G27" s="12" t="s">
        <v>27</v>
      </c>
      <c r="H27" s="12" t="s">
        <v>27</v>
      </c>
      <c r="I27" s="12" t="s">
        <v>27</v>
      </c>
      <c r="J27" s="12" t="s">
        <v>27</v>
      </c>
      <c r="K27" s="12" t="s">
        <v>27</v>
      </c>
      <c r="L27" s="12" t="s">
        <v>27</v>
      </c>
      <c r="M27" s="12" t="s">
        <v>27</v>
      </c>
      <c r="N27" s="12" t="s">
        <v>27</v>
      </c>
      <c r="O27" s="12" t="s">
        <v>27</v>
      </c>
      <c r="P27" s="12" t="s">
        <v>27</v>
      </c>
    </row>
    <row r="28" spans="1:17" x14ac:dyDescent="0.2">
      <c r="A28" s="8" t="s">
        <v>29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1:17" x14ac:dyDescent="0.2">
      <c r="A29" s="10" t="s">
        <v>31</v>
      </c>
      <c r="B29" s="2">
        <v>38952</v>
      </c>
      <c r="C29" s="2">
        <v>38952</v>
      </c>
      <c r="D29" s="2">
        <v>38952</v>
      </c>
      <c r="E29" s="2">
        <v>38952</v>
      </c>
      <c r="F29" s="2">
        <v>38952</v>
      </c>
      <c r="G29" s="2">
        <v>38952</v>
      </c>
      <c r="H29" s="2">
        <v>38952</v>
      </c>
      <c r="I29" s="2">
        <v>38952</v>
      </c>
      <c r="J29" s="2">
        <v>38952</v>
      </c>
      <c r="K29" s="2">
        <v>37650</v>
      </c>
      <c r="L29" s="2">
        <v>37650</v>
      </c>
      <c r="M29" s="2">
        <v>37650</v>
      </c>
      <c r="N29" s="2">
        <v>38650</v>
      </c>
      <c r="O29" s="2">
        <v>502168</v>
      </c>
      <c r="P29" s="2">
        <v>38628</v>
      </c>
      <c r="Q29" t="s">
        <v>135</v>
      </c>
    </row>
    <row r="30" spans="1:17" x14ac:dyDescent="0.2">
      <c r="A30" s="10" t="s">
        <v>32</v>
      </c>
      <c r="B30" s="2">
        <v>12573962</v>
      </c>
      <c r="C30" s="2">
        <v>14872500</v>
      </c>
      <c r="D30" s="2">
        <v>14280615</v>
      </c>
      <c r="E30" s="2">
        <v>12158167</v>
      </c>
      <c r="F30" s="2">
        <v>10779059</v>
      </c>
      <c r="G30" s="2">
        <v>10939623</v>
      </c>
      <c r="H30" s="2">
        <v>9604459</v>
      </c>
      <c r="I30" s="2">
        <v>10065135</v>
      </c>
      <c r="J30" s="2">
        <v>9266390</v>
      </c>
      <c r="K30" s="2">
        <v>9827824</v>
      </c>
      <c r="L30" s="2">
        <v>10137334</v>
      </c>
      <c r="M30" s="2">
        <v>10860189</v>
      </c>
      <c r="N30" s="2">
        <v>11927096</v>
      </c>
      <c r="O30" s="2">
        <v>147292354</v>
      </c>
      <c r="P30" s="2">
        <v>11330181</v>
      </c>
      <c r="Q30" t="s">
        <v>135</v>
      </c>
    </row>
    <row r="31" spans="1:17" x14ac:dyDescent="0.2">
      <c r="A31" s="10" t="s">
        <v>33</v>
      </c>
      <c r="B31" s="2">
        <v>95799</v>
      </c>
      <c r="C31" s="2">
        <v>94702</v>
      </c>
      <c r="D31" s="2">
        <v>101308</v>
      </c>
      <c r="E31" s="2">
        <v>68910</v>
      </c>
      <c r="F31" s="2">
        <v>67944</v>
      </c>
      <c r="G31" s="2">
        <v>35578</v>
      </c>
      <c r="H31" s="2">
        <v>38557</v>
      </c>
      <c r="I31" s="2">
        <v>2645</v>
      </c>
      <c r="J31" s="2">
        <v>20</v>
      </c>
      <c r="K31" s="2">
        <v>20</v>
      </c>
      <c r="L31" s="2">
        <v>13436</v>
      </c>
      <c r="M31" s="2">
        <v>13436</v>
      </c>
      <c r="N31" s="2">
        <v>104534</v>
      </c>
      <c r="O31" s="2">
        <v>636887</v>
      </c>
      <c r="P31" s="2">
        <v>48991</v>
      </c>
      <c r="Q31" t="s">
        <v>135</v>
      </c>
    </row>
    <row r="32" spans="1:17" x14ac:dyDescent="0.2">
      <c r="A32" s="10" t="s">
        <v>34</v>
      </c>
      <c r="B32" s="2">
        <v>-999192</v>
      </c>
      <c r="C32" s="2">
        <v>-1013056</v>
      </c>
      <c r="D32" s="2">
        <v>-1007009</v>
      </c>
      <c r="E32" s="2">
        <v>-843902</v>
      </c>
      <c r="F32" s="2">
        <v>-848490</v>
      </c>
      <c r="G32" s="2">
        <v>-843204</v>
      </c>
      <c r="H32" s="2">
        <v>-750262</v>
      </c>
      <c r="I32" s="2">
        <v>-709147</v>
      </c>
      <c r="J32" s="2">
        <v>-629914</v>
      </c>
      <c r="K32" s="2">
        <v>-529678</v>
      </c>
      <c r="L32" s="2">
        <v>-520036</v>
      </c>
      <c r="M32" s="2">
        <v>-532654</v>
      </c>
      <c r="N32" s="2">
        <v>-581834</v>
      </c>
      <c r="O32" s="2">
        <v>-9808379</v>
      </c>
      <c r="P32" s="2">
        <v>-754491</v>
      </c>
      <c r="Q32" t="s">
        <v>135</v>
      </c>
    </row>
    <row r="33" spans="1:17" x14ac:dyDescent="0.2">
      <c r="A33" s="10" t="s">
        <v>35</v>
      </c>
    </row>
    <row r="34" spans="1:17" x14ac:dyDescent="0.2">
      <c r="A34" s="10" t="s">
        <v>36</v>
      </c>
      <c r="B34" s="2">
        <v>-83735732</v>
      </c>
      <c r="C34" s="2">
        <v>-83997859</v>
      </c>
      <c r="D34" s="2">
        <v>-83418053</v>
      </c>
      <c r="E34" s="2">
        <v>-85256209</v>
      </c>
      <c r="F34" s="2">
        <v>-83792766</v>
      </c>
      <c r="G34" s="2">
        <v>-83165919</v>
      </c>
      <c r="H34" s="2">
        <v>-84518234</v>
      </c>
      <c r="I34" s="2">
        <v>-85450528</v>
      </c>
      <c r="J34" s="2">
        <v>-85199058</v>
      </c>
      <c r="K34" s="2">
        <v>-88356123</v>
      </c>
      <c r="L34" s="2">
        <v>-90165305</v>
      </c>
      <c r="M34" s="2">
        <v>-95937132</v>
      </c>
      <c r="N34" s="2">
        <v>-95637954</v>
      </c>
      <c r="O34" s="2">
        <v>-1128630870</v>
      </c>
      <c r="P34" s="2">
        <v>-86817759</v>
      </c>
      <c r="Q34" t="s">
        <v>135</v>
      </c>
    </row>
    <row r="35" spans="1:17" x14ac:dyDescent="0.2">
      <c r="A35" s="10" t="s">
        <v>37</v>
      </c>
      <c r="B35" s="2">
        <v>431048</v>
      </c>
      <c r="C35" s="2">
        <v>443116</v>
      </c>
      <c r="D35" s="2">
        <v>466985</v>
      </c>
      <c r="E35" s="2">
        <v>490358</v>
      </c>
      <c r="F35" s="2">
        <v>558335</v>
      </c>
      <c r="G35" s="2">
        <v>573865</v>
      </c>
      <c r="H35" s="2">
        <v>682571</v>
      </c>
      <c r="I35" s="2">
        <v>757119</v>
      </c>
      <c r="J35" s="2">
        <v>781769</v>
      </c>
      <c r="K35" s="2">
        <v>762035</v>
      </c>
      <c r="L35" s="2">
        <v>716210</v>
      </c>
      <c r="M35" s="2">
        <v>772817</v>
      </c>
      <c r="N35" s="2">
        <v>676922</v>
      </c>
      <c r="O35" s="2">
        <v>8113149</v>
      </c>
      <c r="P35" s="2">
        <v>624088</v>
      </c>
      <c r="Q35" t="s">
        <v>135</v>
      </c>
    </row>
    <row r="36" spans="1:17" x14ac:dyDescent="0.2">
      <c r="A36" s="10" t="s">
        <v>39</v>
      </c>
      <c r="B36" s="2">
        <v>937942</v>
      </c>
      <c r="C36" s="2">
        <v>959835</v>
      </c>
      <c r="D36" s="2">
        <v>841063</v>
      </c>
      <c r="E36" s="2">
        <v>717648</v>
      </c>
      <c r="F36" s="2">
        <v>603941</v>
      </c>
      <c r="G36" s="2">
        <v>488467</v>
      </c>
      <c r="H36" s="2">
        <v>371602</v>
      </c>
      <c r="I36" s="2">
        <v>287426</v>
      </c>
      <c r="J36" s="2">
        <v>263341</v>
      </c>
      <c r="K36" s="2">
        <v>1011389</v>
      </c>
      <c r="L36" s="2">
        <v>908433</v>
      </c>
      <c r="M36" s="2">
        <v>1413228</v>
      </c>
      <c r="N36" s="2">
        <v>841629</v>
      </c>
      <c r="O36" s="2">
        <v>9645944</v>
      </c>
      <c r="P36" s="2">
        <v>741996</v>
      </c>
      <c r="Q36" t="s">
        <v>135</v>
      </c>
    </row>
    <row r="37" spans="1:17" x14ac:dyDescent="0.2">
      <c r="A37" s="10" t="s">
        <v>92</v>
      </c>
      <c r="B37" s="2">
        <v>2960986</v>
      </c>
      <c r="C37" s="2">
        <v>2920295</v>
      </c>
      <c r="D37" s="2">
        <v>2807511</v>
      </c>
      <c r="E37" s="2">
        <v>2659073</v>
      </c>
      <c r="F37" s="2">
        <v>2589393</v>
      </c>
      <c r="G37" s="2">
        <v>2504666</v>
      </c>
      <c r="H37" s="2">
        <v>2030444</v>
      </c>
      <c r="I37" s="2">
        <v>2014565</v>
      </c>
      <c r="J37" s="2">
        <v>1969019</v>
      </c>
      <c r="K37" s="2">
        <v>2100901</v>
      </c>
      <c r="L37" s="2">
        <v>2234373</v>
      </c>
      <c r="M37" s="2">
        <v>2637913</v>
      </c>
      <c r="N37" s="2">
        <v>2980105</v>
      </c>
      <c r="O37" s="2">
        <v>32409244</v>
      </c>
      <c r="P37" s="2">
        <v>2493019</v>
      </c>
      <c r="Q37" t="s">
        <v>135</v>
      </c>
    </row>
    <row r="38" spans="1:17" x14ac:dyDescent="0.2">
      <c r="B38" s="12" t="s">
        <v>27</v>
      </c>
      <c r="C38" s="12" t="s">
        <v>27</v>
      </c>
      <c r="D38" s="12" t="s">
        <v>27</v>
      </c>
      <c r="E38" s="12" t="s">
        <v>27</v>
      </c>
      <c r="F38" s="12" t="s">
        <v>27</v>
      </c>
      <c r="G38" s="12" t="s">
        <v>27</v>
      </c>
      <c r="H38" s="12" t="s">
        <v>27</v>
      </c>
      <c r="I38" s="12" t="s">
        <v>27</v>
      </c>
      <c r="J38" s="12" t="s">
        <v>27</v>
      </c>
      <c r="K38" s="12" t="s">
        <v>27</v>
      </c>
      <c r="L38" s="12" t="s">
        <v>27</v>
      </c>
      <c r="M38" s="12" t="s">
        <v>27</v>
      </c>
      <c r="N38" s="12" t="s">
        <v>27</v>
      </c>
      <c r="O38" s="12" t="s">
        <v>27</v>
      </c>
      <c r="P38" s="12" t="s">
        <v>27</v>
      </c>
    </row>
    <row r="39" spans="1:17" x14ac:dyDescent="0.2">
      <c r="A39" s="10" t="s">
        <v>41</v>
      </c>
      <c r="B39" s="2">
        <v>-67696235</v>
      </c>
      <c r="C39" s="2">
        <v>-65681516</v>
      </c>
      <c r="D39" s="2">
        <v>-65888627</v>
      </c>
      <c r="E39" s="2">
        <v>-69967002</v>
      </c>
      <c r="F39" s="2">
        <v>-70003633</v>
      </c>
      <c r="G39" s="2">
        <v>-69427973</v>
      </c>
      <c r="H39" s="2">
        <v>-72501911</v>
      </c>
      <c r="I39" s="2">
        <v>-72993833</v>
      </c>
      <c r="J39" s="2">
        <v>-73509482</v>
      </c>
      <c r="K39" s="2">
        <v>-75145981</v>
      </c>
      <c r="L39" s="2">
        <v>-76637904</v>
      </c>
      <c r="M39" s="2">
        <v>-80734553</v>
      </c>
      <c r="N39" s="2">
        <v>-79650852</v>
      </c>
      <c r="O39" s="2">
        <v>-939839504</v>
      </c>
      <c r="P39" s="2">
        <v>-72295346</v>
      </c>
    </row>
    <row r="40" spans="1:17" x14ac:dyDescent="0.2">
      <c r="B40" s="12" t="s">
        <v>27</v>
      </c>
      <c r="C40" s="12" t="s">
        <v>27</v>
      </c>
      <c r="D40" s="12" t="s">
        <v>27</v>
      </c>
      <c r="E40" s="12" t="s">
        <v>27</v>
      </c>
      <c r="F40" s="12" t="s">
        <v>27</v>
      </c>
      <c r="G40" s="12" t="s">
        <v>27</v>
      </c>
      <c r="H40" s="12" t="s">
        <v>27</v>
      </c>
      <c r="I40" s="12" t="s">
        <v>27</v>
      </c>
      <c r="J40" s="12" t="s">
        <v>27</v>
      </c>
      <c r="K40" s="12" t="s">
        <v>27</v>
      </c>
      <c r="L40" s="12" t="s">
        <v>27</v>
      </c>
      <c r="M40" s="12" t="s">
        <v>27</v>
      </c>
      <c r="N40" s="12" t="s">
        <v>27</v>
      </c>
      <c r="O40" s="12" t="s">
        <v>27</v>
      </c>
      <c r="P40" s="12" t="s">
        <v>27</v>
      </c>
    </row>
    <row r="41" spans="1:17" x14ac:dyDescent="0.2">
      <c r="A41" s="8" t="s">
        <v>42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</row>
    <row r="42" spans="1:17" x14ac:dyDescent="0.2">
      <c r="A42" s="10" t="s">
        <v>43</v>
      </c>
      <c r="B42" s="2">
        <v>13659882</v>
      </c>
      <c r="C42" s="2">
        <v>13607496</v>
      </c>
      <c r="D42" s="2">
        <v>13588809</v>
      </c>
      <c r="E42" s="2">
        <v>13312853</v>
      </c>
      <c r="F42" s="2">
        <v>13291968</v>
      </c>
      <c r="G42" s="2">
        <v>13269600</v>
      </c>
      <c r="H42" s="2">
        <v>13072652</v>
      </c>
      <c r="I42" s="2">
        <v>12988196</v>
      </c>
      <c r="J42" s="2">
        <v>12950167</v>
      </c>
      <c r="K42" s="2">
        <v>12829141</v>
      </c>
      <c r="L42" s="2">
        <v>12791112</v>
      </c>
      <c r="M42" s="2">
        <v>12753083</v>
      </c>
      <c r="N42" s="2">
        <v>11133038</v>
      </c>
      <c r="O42" s="2">
        <v>169247998</v>
      </c>
      <c r="P42" s="2">
        <v>13019077</v>
      </c>
      <c r="Q42" t="s">
        <v>135</v>
      </c>
    </row>
    <row r="43" spans="1:17" x14ac:dyDescent="0.2">
      <c r="A43" s="10" t="s">
        <v>44</v>
      </c>
      <c r="B43" s="2">
        <v>541103</v>
      </c>
      <c r="C43" s="2">
        <v>324845</v>
      </c>
      <c r="D43" s="2">
        <v>221993</v>
      </c>
      <c r="E43" s="2">
        <v>362351</v>
      </c>
      <c r="F43" s="2">
        <v>307044</v>
      </c>
      <c r="G43" s="2">
        <v>322044</v>
      </c>
      <c r="H43" s="2">
        <v>216415</v>
      </c>
      <c r="I43" s="2">
        <v>168592</v>
      </c>
      <c r="J43" s="2">
        <v>224928</v>
      </c>
      <c r="K43" s="2">
        <v>223320</v>
      </c>
      <c r="L43" s="2">
        <v>225642</v>
      </c>
      <c r="M43" s="2">
        <v>204015</v>
      </c>
      <c r="N43" s="2">
        <v>206454</v>
      </c>
      <c r="O43" s="2">
        <v>3548746</v>
      </c>
      <c r="P43" s="2">
        <v>272980</v>
      </c>
      <c r="Q43" t="s">
        <v>135</v>
      </c>
    </row>
    <row r="44" spans="1:17" x14ac:dyDescent="0.2">
      <c r="A44" s="10" t="s">
        <v>45</v>
      </c>
      <c r="B44" s="2">
        <v>3487044</v>
      </c>
      <c r="C44" s="2">
        <v>3302036</v>
      </c>
      <c r="D44" s="2">
        <v>3316150</v>
      </c>
      <c r="E44" s="2">
        <v>3339592</v>
      </c>
      <c r="F44" s="2">
        <v>3340941</v>
      </c>
      <c r="G44" s="2">
        <v>3346247</v>
      </c>
      <c r="H44" s="2">
        <v>3340344</v>
      </c>
      <c r="I44" s="2">
        <v>3588045</v>
      </c>
      <c r="J44" s="2">
        <v>4013627</v>
      </c>
      <c r="K44" s="2">
        <v>4381639</v>
      </c>
      <c r="L44" s="2">
        <v>4810031</v>
      </c>
      <c r="M44" s="2">
        <v>5091059</v>
      </c>
      <c r="N44" s="2">
        <v>6708069</v>
      </c>
      <c r="O44" s="2">
        <v>52064824</v>
      </c>
      <c r="P44" s="2">
        <v>4004986</v>
      </c>
      <c r="Q44" t="s">
        <v>137</v>
      </c>
    </row>
    <row r="45" spans="1:17" x14ac:dyDescent="0.2">
      <c r="B45" s="12" t="s">
        <v>27</v>
      </c>
      <c r="C45" s="12" t="s">
        <v>27</v>
      </c>
      <c r="D45" s="12" t="s">
        <v>27</v>
      </c>
      <c r="E45" s="12" t="s">
        <v>27</v>
      </c>
      <c r="F45" s="12" t="s">
        <v>27</v>
      </c>
      <c r="G45" s="12" t="s">
        <v>27</v>
      </c>
      <c r="H45" s="12" t="s">
        <v>27</v>
      </c>
      <c r="I45" s="12" t="s">
        <v>27</v>
      </c>
      <c r="J45" s="12" t="s">
        <v>27</v>
      </c>
      <c r="K45" s="12" t="s">
        <v>27</v>
      </c>
      <c r="L45" s="12" t="s">
        <v>27</v>
      </c>
      <c r="M45" s="12" t="s">
        <v>27</v>
      </c>
      <c r="N45" s="12" t="s">
        <v>27</v>
      </c>
      <c r="O45" s="12" t="s">
        <v>27</v>
      </c>
      <c r="P45" s="12" t="s">
        <v>27</v>
      </c>
    </row>
    <row r="46" spans="1:17" x14ac:dyDescent="0.2">
      <c r="A46" s="10" t="s">
        <v>48</v>
      </c>
      <c r="B46" s="2">
        <v>17688029</v>
      </c>
      <c r="C46" s="2">
        <v>17234377</v>
      </c>
      <c r="D46" s="2">
        <v>17126951</v>
      </c>
      <c r="E46" s="2">
        <v>17014796</v>
      </c>
      <c r="F46" s="2">
        <v>16939953</v>
      </c>
      <c r="G46" s="2">
        <v>16937892</v>
      </c>
      <c r="H46" s="2">
        <v>16629411</v>
      </c>
      <c r="I46" s="2">
        <v>16744834</v>
      </c>
      <c r="J46" s="2">
        <v>17188722</v>
      </c>
      <c r="K46" s="2">
        <v>17434100</v>
      </c>
      <c r="L46" s="2">
        <v>17826785</v>
      </c>
      <c r="M46" s="2">
        <v>18048157</v>
      </c>
      <c r="N46" s="2">
        <v>18047561</v>
      </c>
      <c r="O46" s="2">
        <v>224861568</v>
      </c>
      <c r="P46" s="2">
        <v>17297044</v>
      </c>
    </row>
    <row r="47" spans="1:17" x14ac:dyDescent="0.2">
      <c r="B47" s="12" t="s">
        <v>27</v>
      </c>
      <c r="C47" s="12" t="s">
        <v>27</v>
      </c>
      <c r="D47" s="12" t="s">
        <v>27</v>
      </c>
      <c r="E47" s="12" t="s">
        <v>27</v>
      </c>
      <c r="F47" s="12" t="s">
        <v>27</v>
      </c>
      <c r="G47" s="12" t="s">
        <v>27</v>
      </c>
      <c r="H47" s="12" t="s">
        <v>27</v>
      </c>
      <c r="I47" s="12" t="s">
        <v>27</v>
      </c>
      <c r="J47" s="12" t="s">
        <v>27</v>
      </c>
      <c r="K47" s="12" t="s">
        <v>27</v>
      </c>
      <c r="L47" s="12" t="s">
        <v>27</v>
      </c>
      <c r="M47" s="12" t="s">
        <v>27</v>
      </c>
      <c r="N47" s="12" t="s">
        <v>27</v>
      </c>
      <c r="O47" s="12" t="s">
        <v>27</v>
      </c>
      <c r="P47" s="12" t="s">
        <v>27</v>
      </c>
    </row>
    <row r="49" spans="1:16" ht="15.75" x14ac:dyDescent="0.25">
      <c r="A49" s="13" t="s">
        <v>49</v>
      </c>
      <c r="B49" s="14">
        <v>241480876</v>
      </c>
      <c r="C49" s="14">
        <v>244796017</v>
      </c>
      <c r="D49" s="14">
        <v>246563151</v>
      </c>
      <c r="E49" s="14">
        <v>247871832</v>
      </c>
      <c r="F49" s="14">
        <v>249799664</v>
      </c>
      <c r="G49" s="14">
        <v>251606385</v>
      </c>
      <c r="H49" s="14">
        <v>250928759</v>
      </c>
      <c r="I49" s="14">
        <v>252031116</v>
      </c>
      <c r="J49" s="14">
        <v>253528737</v>
      </c>
      <c r="K49" s="14">
        <v>254247249</v>
      </c>
      <c r="L49" s="14">
        <v>255446225</v>
      </c>
      <c r="M49" s="14">
        <v>254123461</v>
      </c>
      <c r="N49" s="14">
        <v>257140667</v>
      </c>
      <c r="O49" s="14">
        <v>3259564138</v>
      </c>
      <c r="P49" s="14">
        <v>250735703</v>
      </c>
    </row>
    <row r="50" spans="1:16" x14ac:dyDescent="0.2">
      <c r="B50" s="12" t="s">
        <v>50</v>
      </c>
      <c r="C50" s="12" t="s">
        <v>50</v>
      </c>
      <c r="D50" s="12" t="s">
        <v>50</v>
      </c>
      <c r="E50" s="12" t="s">
        <v>50</v>
      </c>
      <c r="F50" s="12" t="s">
        <v>50</v>
      </c>
      <c r="G50" s="12" t="s">
        <v>50</v>
      </c>
      <c r="H50" s="12" t="s">
        <v>50</v>
      </c>
      <c r="I50" s="12" t="s">
        <v>50</v>
      </c>
      <c r="J50" s="12" t="s">
        <v>50</v>
      </c>
      <c r="K50" s="12" t="s">
        <v>50</v>
      </c>
      <c r="L50" s="12" t="s">
        <v>50</v>
      </c>
      <c r="M50" s="12" t="s">
        <v>50</v>
      </c>
      <c r="N50" s="12" t="s">
        <v>50</v>
      </c>
      <c r="O50" s="12" t="s">
        <v>50</v>
      </c>
      <c r="P50" s="12" t="s">
        <v>50</v>
      </c>
    </row>
    <row r="52" spans="1:16" x14ac:dyDescent="0.2">
      <c r="A52" s="10" t="s">
        <v>51</v>
      </c>
      <c r="P52" s="15" t="s">
        <v>52</v>
      </c>
    </row>
    <row r="53" spans="1:16" x14ac:dyDescent="0.2">
      <c r="A53" s="10" t="s">
        <v>53</v>
      </c>
      <c r="P53" s="15" t="s">
        <v>54</v>
      </c>
    </row>
    <row r="54" spans="1:16" ht="22.5" x14ac:dyDescent="0.45">
      <c r="A54" s="1" t="s">
        <v>85</v>
      </c>
    </row>
    <row r="55" spans="1:16" ht="19.5" x14ac:dyDescent="0.4">
      <c r="A55" s="3" t="s">
        <v>1</v>
      </c>
    </row>
    <row r="56" spans="1:16" ht="19.5" x14ac:dyDescent="0.4">
      <c r="A56" s="3" t="s">
        <v>2</v>
      </c>
    </row>
    <row r="57" spans="1:16" ht="19.5" x14ac:dyDescent="0.4">
      <c r="A57" s="3" t="s">
        <v>3</v>
      </c>
    </row>
    <row r="59" spans="1:16" x14ac:dyDescent="0.2">
      <c r="B59" s="4" t="s">
        <v>4</v>
      </c>
      <c r="C59" s="4" t="s">
        <v>5</v>
      </c>
      <c r="D59" s="4" t="s">
        <v>6</v>
      </c>
      <c r="E59" s="4" t="s">
        <v>7</v>
      </c>
      <c r="F59" s="4" t="s">
        <v>8</v>
      </c>
      <c r="G59" s="4" t="s">
        <v>9</v>
      </c>
      <c r="H59" s="4" t="s">
        <v>10</v>
      </c>
      <c r="I59" s="4" t="s">
        <v>11</v>
      </c>
      <c r="J59" s="4" t="s">
        <v>12</v>
      </c>
      <c r="K59" s="4" t="s">
        <v>13</v>
      </c>
      <c r="L59" s="4" t="s">
        <v>14</v>
      </c>
      <c r="M59" s="4" t="s">
        <v>15</v>
      </c>
      <c r="N59" s="4" t="s">
        <v>4</v>
      </c>
    </row>
    <row r="60" spans="1:16" x14ac:dyDescent="0.2">
      <c r="B60" s="5" t="s">
        <v>16</v>
      </c>
      <c r="C60" s="5" t="s">
        <v>17</v>
      </c>
      <c r="D60" s="5" t="s">
        <v>17</v>
      </c>
      <c r="E60" s="5" t="s">
        <v>17</v>
      </c>
      <c r="F60" s="5" t="s">
        <v>17</v>
      </c>
      <c r="G60" s="5" t="s">
        <v>17</v>
      </c>
      <c r="H60" s="5" t="s">
        <v>17</v>
      </c>
      <c r="I60" s="5" t="s">
        <v>17</v>
      </c>
      <c r="J60" s="5" t="s">
        <v>17</v>
      </c>
      <c r="K60" s="5" t="s">
        <v>17</v>
      </c>
      <c r="L60" s="5" t="s">
        <v>17</v>
      </c>
      <c r="M60" s="5" t="s">
        <v>17</v>
      </c>
      <c r="N60" s="5" t="s">
        <v>17</v>
      </c>
      <c r="O60" s="6" t="s">
        <v>18</v>
      </c>
      <c r="P60" s="6" t="s">
        <v>19</v>
      </c>
    </row>
    <row r="62" spans="1:16" ht="22.5" x14ac:dyDescent="0.45">
      <c r="A62" s="1" t="s">
        <v>55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</row>
    <row r="64" spans="1:16" x14ac:dyDescent="0.2">
      <c r="A64" s="8" t="s">
        <v>56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</row>
    <row r="65" spans="1:20" x14ac:dyDescent="0.2">
      <c r="A65" s="10" t="s">
        <v>57</v>
      </c>
      <c r="B65" s="11">
        <v>149904166</v>
      </c>
      <c r="C65" s="11">
        <v>151501905</v>
      </c>
      <c r="D65" s="11">
        <v>152950052</v>
      </c>
      <c r="E65" s="11">
        <v>153724865</v>
      </c>
      <c r="F65" s="11">
        <v>155061263</v>
      </c>
      <c r="G65" s="11">
        <v>156009773</v>
      </c>
      <c r="H65" s="11">
        <v>156534049</v>
      </c>
      <c r="I65" s="11">
        <v>157275451</v>
      </c>
      <c r="J65" s="11">
        <v>158102710</v>
      </c>
      <c r="K65" s="11">
        <v>158643580</v>
      </c>
      <c r="L65" s="11">
        <v>159760163</v>
      </c>
      <c r="M65" s="11">
        <v>160794268</v>
      </c>
      <c r="N65" s="11">
        <v>161743890</v>
      </c>
      <c r="O65" s="11">
        <v>2032006133</v>
      </c>
      <c r="P65" s="11">
        <v>156308164</v>
      </c>
      <c r="Q65" t="s">
        <v>139</v>
      </c>
    </row>
    <row r="66" spans="1:20" x14ac:dyDescent="0.2">
      <c r="B66" s="12" t="s">
        <v>27</v>
      </c>
      <c r="C66" s="12" t="s">
        <v>27</v>
      </c>
      <c r="D66" s="12" t="s">
        <v>27</v>
      </c>
      <c r="E66" s="12" t="s">
        <v>27</v>
      </c>
      <c r="F66" s="12" t="s">
        <v>27</v>
      </c>
      <c r="G66" s="12" t="s">
        <v>27</v>
      </c>
      <c r="H66" s="12" t="s">
        <v>27</v>
      </c>
      <c r="I66" s="12" t="s">
        <v>27</v>
      </c>
      <c r="J66" s="12" t="s">
        <v>27</v>
      </c>
      <c r="K66" s="12" t="s">
        <v>27</v>
      </c>
      <c r="L66" s="12" t="s">
        <v>27</v>
      </c>
      <c r="M66" s="12" t="s">
        <v>27</v>
      </c>
      <c r="N66" s="12" t="s">
        <v>27</v>
      </c>
      <c r="O66" s="12" t="s">
        <v>27</v>
      </c>
      <c r="P66" s="12" t="s">
        <v>27</v>
      </c>
    </row>
    <row r="67" spans="1:20" x14ac:dyDescent="0.2">
      <c r="A67" s="10" t="s">
        <v>58</v>
      </c>
      <c r="B67" s="2">
        <v>149904166</v>
      </c>
      <c r="C67" s="2">
        <v>151501905</v>
      </c>
      <c r="D67" s="2">
        <v>152950052</v>
      </c>
      <c r="E67" s="2">
        <v>153724865</v>
      </c>
      <c r="F67" s="2">
        <v>155061263</v>
      </c>
      <c r="G67" s="2">
        <v>156009773</v>
      </c>
      <c r="H67" s="2">
        <v>156534049</v>
      </c>
      <c r="I67" s="2">
        <v>157275451</v>
      </c>
      <c r="J67" s="2">
        <v>158102710</v>
      </c>
      <c r="K67" s="2">
        <v>158643580</v>
      </c>
      <c r="L67" s="2">
        <v>159760163</v>
      </c>
      <c r="M67" s="2">
        <v>160794268</v>
      </c>
      <c r="N67" s="2">
        <v>161743890</v>
      </c>
      <c r="O67" s="2">
        <v>2032006133</v>
      </c>
      <c r="P67" s="2">
        <v>156308164</v>
      </c>
    </row>
    <row r="68" spans="1:20" x14ac:dyDescent="0.2">
      <c r="B68" s="12" t="s">
        <v>27</v>
      </c>
      <c r="C68" s="12" t="s">
        <v>27</v>
      </c>
      <c r="D68" s="12" t="s">
        <v>27</v>
      </c>
      <c r="E68" s="12" t="s">
        <v>27</v>
      </c>
      <c r="F68" s="12" t="s">
        <v>27</v>
      </c>
      <c r="G68" s="12" t="s">
        <v>27</v>
      </c>
      <c r="H68" s="12" t="s">
        <v>27</v>
      </c>
      <c r="I68" s="12" t="s">
        <v>27</v>
      </c>
      <c r="J68" s="12" t="s">
        <v>27</v>
      </c>
      <c r="K68" s="12" t="s">
        <v>27</v>
      </c>
      <c r="L68" s="12" t="s">
        <v>27</v>
      </c>
      <c r="M68" s="12" t="s">
        <v>27</v>
      </c>
      <c r="N68" s="12" t="s">
        <v>27</v>
      </c>
      <c r="O68" s="12" t="s">
        <v>27</v>
      </c>
      <c r="P68" s="12" t="s">
        <v>27</v>
      </c>
    </row>
    <row r="69" spans="1:20" x14ac:dyDescent="0.2">
      <c r="A69" s="8" t="s">
        <v>59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</row>
    <row r="70" spans="1:20" x14ac:dyDescent="0.2">
      <c r="A70" s="10" t="s">
        <v>60</v>
      </c>
      <c r="B70" s="2">
        <v>1379073</v>
      </c>
      <c r="C70" s="2">
        <v>1341203</v>
      </c>
      <c r="D70" s="2">
        <v>1303219</v>
      </c>
      <c r="E70" s="2">
        <v>1041674</v>
      </c>
      <c r="F70" s="2">
        <v>1012400</v>
      </c>
      <c r="G70" s="2">
        <v>983036</v>
      </c>
      <c r="H70" s="2">
        <v>953584</v>
      </c>
      <c r="I70" s="2">
        <v>924042</v>
      </c>
      <c r="J70" s="2">
        <v>893412</v>
      </c>
      <c r="K70" s="2">
        <v>862689</v>
      </c>
      <c r="L70" s="2">
        <v>831874</v>
      </c>
      <c r="M70" s="2">
        <v>800964</v>
      </c>
      <c r="N70" s="2">
        <v>769961</v>
      </c>
      <c r="O70" s="2">
        <v>13097131</v>
      </c>
      <c r="P70" s="2">
        <v>1007472</v>
      </c>
      <c r="Q70" t="s">
        <v>139</v>
      </c>
    </row>
    <row r="71" spans="1:20" x14ac:dyDescent="0.2">
      <c r="A71" s="10" t="s">
        <v>93</v>
      </c>
      <c r="B71" s="2">
        <v>662950</v>
      </c>
      <c r="C71" s="2">
        <v>663450</v>
      </c>
      <c r="D71" s="2">
        <v>663950</v>
      </c>
      <c r="E71" s="2">
        <v>664450</v>
      </c>
      <c r="F71" s="2">
        <v>664950</v>
      </c>
      <c r="G71" s="2">
        <v>665450</v>
      </c>
      <c r="H71" s="2">
        <v>665950</v>
      </c>
      <c r="I71" s="2">
        <v>666450</v>
      </c>
      <c r="J71" s="2">
        <v>666950</v>
      </c>
      <c r="K71" s="2">
        <v>667450</v>
      </c>
      <c r="L71" s="2">
        <v>667950</v>
      </c>
      <c r="M71" s="2">
        <v>668450</v>
      </c>
      <c r="N71" s="2">
        <v>655534</v>
      </c>
      <c r="O71" s="2">
        <v>8643936</v>
      </c>
      <c r="P71" s="2">
        <v>664918</v>
      </c>
      <c r="Q71" t="s">
        <v>129</v>
      </c>
    </row>
    <row r="72" spans="1:20" x14ac:dyDescent="0.2">
      <c r="A72" s="10" t="s">
        <v>94</v>
      </c>
      <c r="R72" t="s">
        <v>130</v>
      </c>
      <c r="S72" s="23">
        <f>+P71+P73</f>
        <v>680052</v>
      </c>
      <c r="T72" t="s">
        <v>139</v>
      </c>
    </row>
    <row r="73" spans="1:20" x14ac:dyDescent="0.2">
      <c r="A73" s="10" t="s">
        <v>95</v>
      </c>
      <c r="B73" s="2">
        <v>0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13747</v>
      </c>
      <c r="I73" s="2">
        <v>9621</v>
      </c>
      <c r="J73" s="2">
        <v>20095</v>
      </c>
      <c r="K73" s="2">
        <v>30484</v>
      </c>
      <c r="L73" s="2">
        <v>41055</v>
      </c>
      <c r="M73" s="2">
        <v>37117</v>
      </c>
      <c r="N73" s="2">
        <v>44618</v>
      </c>
      <c r="O73" s="2">
        <v>196736</v>
      </c>
      <c r="P73" s="2">
        <v>15134</v>
      </c>
      <c r="Q73" t="s">
        <v>129</v>
      </c>
    </row>
    <row r="74" spans="1:20" x14ac:dyDescent="0.2">
      <c r="A74" s="10" t="s">
        <v>96</v>
      </c>
    </row>
    <row r="75" spans="1:20" x14ac:dyDescent="0.2">
      <c r="A75" s="10" t="s">
        <v>61</v>
      </c>
      <c r="B75" s="2">
        <v>12057854</v>
      </c>
      <c r="C75" s="2">
        <v>12057854</v>
      </c>
      <c r="D75" s="2">
        <v>12057854</v>
      </c>
      <c r="E75" s="2">
        <v>12057854</v>
      </c>
      <c r="F75" s="2">
        <v>12057854</v>
      </c>
      <c r="G75" s="2">
        <v>12057854</v>
      </c>
      <c r="H75" s="2">
        <v>12057854</v>
      </c>
      <c r="I75" s="2">
        <v>12057854</v>
      </c>
      <c r="J75" s="2">
        <v>12057854</v>
      </c>
      <c r="K75" s="2">
        <v>12057854</v>
      </c>
      <c r="L75" s="2">
        <v>12057854</v>
      </c>
      <c r="M75" s="2">
        <v>12057854</v>
      </c>
      <c r="N75" s="2">
        <v>12057854</v>
      </c>
      <c r="O75" s="2">
        <v>156752106</v>
      </c>
      <c r="P75" s="2">
        <v>12057854</v>
      </c>
      <c r="Q75" t="s">
        <v>139</v>
      </c>
    </row>
    <row r="76" spans="1:20" x14ac:dyDescent="0.2">
      <c r="A76" s="10" t="s">
        <v>62</v>
      </c>
    </row>
    <row r="77" spans="1:20" x14ac:dyDescent="0.2">
      <c r="A77" s="10" t="s">
        <v>63</v>
      </c>
      <c r="B77" s="2">
        <v>309719</v>
      </c>
      <c r="C77" s="2">
        <v>329825</v>
      </c>
      <c r="D77" s="2">
        <v>349670</v>
      </c>
      <c r="E77" s="2">
        <v>366790</v>
      </c>
      <c r="F77" s="2">
        <v>74245</v>
      </c>
      <c r="G77" s="2">
        <v>88769</v>
      </c>
      <c r="H77" s="2">
        <v>100007</v>
      </c>
      <c r="I77" s="2">
        <v>112126</v>
      </c>
      <c r="J77" s="2">
        <v>125345</v>
      </c>
      <c r="K77" s="2">
        <v>242959</v>
      </c>
      <c r="L77" s="2">
        <v>0</v>
      </c>
      <c r="M77" s="2">
        <v>0</v>
      </c>
      <c r="N77" s="2">
        <v>0</v>
      </c>
      <c r="O77" s="2">
        <v>2099455</v>
      </c>
      <c r="P77" s="2">
        <v>161497</v>
      </c>
      <c r="Q77" t="s">
        <v>139</v>
      </c>
    </row>
    <row r="78" spans="1:20" x14ac:dyDescent="0.2">
      <c r="B78" s="12" t="s">
        <v>27</v>
      </c>
      <c r="C78" s="12" t="s">
        <v>27</v>
      </c>
      <c r="D78" s="12" t="s">
        <v>27</v>
      </c>
      <c r="E78" s="12" t="s">
        <v>27</v>
      </c>
      <c r="F78" s="12" t="s">
        <v>27</v>
      </c>
      <c r="G78" s="12" t="s">
        <v>27</v>
      </c>
      <c r="H78" s="12" t="s">
        <v>27</v>
      </c>
      <c r="I78" s="12" t="s">
        <v>27</v>
      </c>
      <c r="J78" s="12" t="s">
        <v>27</v>
      </c>
      <c r="K78" s="12" t="s">
        <v>27</v>
      </c>
      <c r="L78" s="12" t="s">
        <v>27</v>
      </c>
      <c r="M78" s="12" t="s">
        <v>27</v>
      </c>
      <c r="N78" s="12" t="s">
        <v>27</v>
      </c>
      <c r="O78" s="12" t="s">
        <v>27</v>
      </c>
      <c r="P78" s="12" t="s">
        <v>27</v>
      </c>
    </row>
    <row r="79" spans="1:20" x14ac:dyDescent="0.2">
      <c r="A79" s="10" t="s">
        <v>64</v>
      </c>
      <c r="B79" s="2">
        <v>14409596</v>
      </c>
      <c r="C79" s="2">
        <v>14392333</v>
      </c>
      <c r="D79" s="2">
        <v>14374693</v>
      </c>
      <c r="E79" s="2">
        <v>14130769</v>
      </c>
      <c r="F79" s="2">
        <v>13809449</v>
      </c>
      <c r="G79" s="2">
        <v>13795109</v>
      </c>
      <c r="H79" s="2">
        <v>13791142</v>
      </c>
      <c r="I79" s="2">
        <v>13770093</v>
      </c>
      <c r="J79" s="2">
        <v>13763656</v>
      </c>
      <c r="K79" s="2">
        <v>13861437</v>
      </c>
      <c r="L79" s="2">
        <v>13598733</v>
      </c>
      <c r="M79" s="2">
        <v>13564386</v>
      </c>
      <c r="N79" s="2">
        <v>13527968</v>
      </c>
      <c r="O79" s="2">
        <v>180789364</v>
      </c>
      <c r="P79" s="2">
        <v>13906874</v>
      </c>
    </row>
    <row r="80" spans="1:20" x14ac:dyDescent="0.2">
      <c r="B80" s="12" t="s">
        <v>27</v>
      </c>
      <c r="C80" s="12" t="s">
        <v>27</v>
      </c>
      <c r="D80" s="12" t="s">
        <v>27</v>
      </c>
      <c r="E80" s="12" t="s">
        <v>27</v>
      </c>
      <c r="F80" s="12" t="s">
        <v>27</v>
      </c>
      <c r="G80" s="12" t="s">
        <v>27</v>
      </c>
      <c r="H80" s="12" t="s">
        <v>27</v>
      </c>
      <c r="I80" s="12" t="s">
        <v>27</v>
      </c>
      <c r="J80" s="12" t="s">
        <v>27</v>
      </c>
      <c r="K80" s="12" t="s">
        <v>27</v>
      </c>
      <c r="L80" s="12" t="s">
        <v>27</v>
      </c>
      <c r="M80" s="12" t="s">
        <v>27</v>
      </c>
      <c r="N80" s="12" t="s">
        <v>27</v>
      </c>
      <c r="O80" s="12" t="s">
        <v>27</v>
      </c>
      <c r="P80" s="12" t="s">
        <v>27</v>
      </c>
    </row>
    <row r="81" spans="1:18" x14ac:dyDescent="0.2">
      <c r="A81" s="8" t="s">
        <v>65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</row>
    <row r="82" spans="1:18" x14ac:dyDescent="0.2">
      <c r="A82" s="10" t="s">
        <v>66</v>
      </c>
      <c r="B82" s="2">
        <v>7853985</v>
      </c>
      <c r="C82" s="2">
        <v>7378856</v>
      </c>
      <c r="D82" s="2">
        <v>5599442</v>
      </c>
      <c r="E82" s="2">
        <v>6129357</v>
      </c>
      <c r="F82" s="2">
        <v>5501494</v>
      </c>
      <c r="G82" s="2">
        <v>5506970</v>
      </c>
      <c r="H82" s="2">
        <v>4380467</v>
      </c>
      <c r="I82" s="2">
        <v>4813930</v>
      </c>
      <c r="J82" s="2">
        <v>5792735</v>
      </c>
      <c r="K82" s="2">
        <v>5323796</v>
      </c>
      <c r="L82" s="2">
        <v>5959568</v>
      </c>
      <c r="M82" s="2">
        <v>7756670</v>
      </c>
      <c r="N82" s="2">
        <v>9048403</v>
      </c>
      <c r="O82" s="2">
        <v>81045673</v>
      </c>
      <c r="P82" s="2">
        <v>6234283</v>
      </c>
      <c r="Q82" t="s">
        <v>139</v>
      </c>
    </row>
    <row r="83" spans="1:18" x14ac:dyDescent="0.2">
      <c r="A83" s="10" t="s">
        <v>67</v>
      </c>
      <c r="B83" s="2">
        <v>8608570</v>
      </c>
      <c r="C83" s="2">
        <v>8692781</v>
      </c>
      <c r="D83" s="2">
        <v>8685978</v>
      </c>
      <c r="E83" s="2">
        <v>8671617</v>
      </c>
      <c r="F83" s="2">
        <v>8685616</v>
      </c>
      <c r="G83" s="2">
        <v>8724486</v>
      </c>
      <c r="H83" s="2">
        <v>8743094</v>
      </c>
      <c r="I83" s="2">
        <v>8788815</v>
      </c>
      <c r="J83" s="2">
        <v>8816148</v>
      </c>
      <c r="K83" s="2">
        <v>8840680</v>
      </c>
      <c r="L83" s="2">
        <v>8835043</v>
      </c>
      <c r="M83" s="2">
        <v>8853599</v>
      </c>
      <c r="N83" s="2">
        <v>9011934</v>
      </c>
      <c r="O83" s="2">
        <v>113958360</v>
      </c>
      <c r="P83" s="2">
        <v>8766028</v>
      </c>
      <c r="Q83" t="s">
        <v>139</v>
      </c>
    </row>
    <row r="84" spans="1:18" x14ac:dyDescent="0.2">
      <c r="A84" s="10" t="s">
        <v>68</v>
      </c>
      <c r="B84" s="2">
        <v>1063173</v>
      </c>
      <c r="C84" s="2">
        <v>1573033</v>
      </c>
      <c r="D84" s="2">
        <v>2034293</v>
      </c>
      <c r="E84" s="2">
        <v>2002330</v>
      </c>
      <c r="F84" s="2">
        <v>2427284</v>
      </c>
      <c r="G84" s="2">
        <v>2726220</v>
      </c>
      <c r="H84" s="2">
        <v>2343382</v>
      </c>
      <c r="I84" s="2">
        <v>2575031</v>
      </c>
      <c r="J84" s="2">
        <v>2834574</v>
      </c>
      <c r="K84" s="2">
        <v>2873423</v>
      </c>
      <c r="L84" s="2">
        <v>3226963</v>
      </c>
      <c r="M84" s="2">
        <v>3553707</v>
      </c>
      <c r="N84" s="2">
        <v>3068793</v>
      </c>
      <c r="O84" s="2">
        <v>32302206</v>
      </c>
      <c r="P84" s="2">
        <v>2484785</v>
      </c>
      <c r="Q84" t="s">
        <v>139</v>
      </c>
    </row>
    <row r="85" spans="1:18" x14ac:dyDescent="0.2">
      <c r="A85" s="10" t="s">
        <v>69</v>
      </c>
      <c r="B85" s="2">
        <v>172845</v>
      </c>
      <c r="C85" s="2">
        <v>11291</v>
      </c>
      <c r="D85" s="2">
        <v>26923</v>
      </c>
      <c r="E85" s="2">
        <v>42415</v>
      </c>
      <c r="F85" s="2">
        <v>58374</v>
      </c>
      <c r="G85" s="2">
        <v>76949</v>
      </c>
      <c r="H85" s="2">
        <v>90630</v>
      </c>
      <c r="I85" s="2">
        <v>105280</v>
      </c>
      <c r="J85" s="2">
        <v>123529</v>
      </c>
      <c r="K85" s="2">
        <v>139041</v>
      </c>
      <c r="L85" s="2">
        <v>152948</v>
      </c>
      <c r="M85" s="2">
        <v>168386</v>
      </c>
      <c r="N85" s="2">
        <v>163697</v>
      </c>
      <c r="O85" s="2">
        <v>1332307</v>
      </c>
      <c r="P85" s="2">
        <v>102485</v>
      </c>
      <c r="Q85" t="s">
        <v>139</v>
      </c>
    </row>
    <row r="86" spans="1:18" x14ac:dyDescent="0.2">
      <c r="A86" s="10" t="s">
        <v>70</v>
      </c>
      <c r="B86" s="2">
        <v>941634</v>
      </c>
      <c r="C86" s="2">
        <v>1302209</v>
      </c>
      <c r="D86" s="2">
        <v>2060370</v>
      </c>
      <c r="E86" s="2">
        <v>1887601</v>
      </c>
      <c r="F86" s="2">
        <v>2235704</v>
      </c>
      <c r="G86" s="2">
        <v>2870947</v>
      </c>
      <c r="H86" s="2">
        <v>2676787</v>
      </c>
      <c r="I86" s="2">
        <v>2758723</v>
      </c>
      <c r="J86" s="2">
        <v>3011094</v>
      </c>
      <c r="K86" s="2">
        <v>3340124</v>
      </c>
      <c r="L86" s="2">
        <v>3602822</v>
      </c>
      <c r="M86" s="2">
        <v>663135</v>
      </c>
      <c r="N86" s="2">
        <v>1097023</v>
      </c>
      <c r="O86" s="2">
        <v>28448172</v>
      </c>
      <c r="P86" s="2">
        <v>2188321</v>
      </c>
      <c r="Q86" t="s">
        <v>139</v>
      </c>
    </row>
    <row r="87" spans="1:18" x14ac:dyDescent="0.2">
      <c r="A87" s="10" t="s">
        <v>72</v>
      </c>
      <c r="B87" s="2">
        <v>348293</v>
      </c>
      <c r="C87" s="2">
        <v>350872</v>
      </c>
      <c r="D87" s="2">
        <v>353459</v>
      </c>
      <c r="E87" s="2">
        <v>354474</v>
      </c>
      <c r="F87" s="2">
        <v>347173</v>
      </c>
      <c r="G87" s="2">
        <v>339850</v>
      </c>
      <c r="H87" s="2">
        <v>332505</v>
      </c>
      <c r="I87" s="2">
        <v>325137</v>
      </c>
      <c r="J87" s="2">
        <v>317776</v>
      </c>
      <c r="K87" s="2">
        <v>310393</v>
      </c>
      <c r="L87" s="2">
        <v>302988</v>
      </c>
      <c r="M87" s="2">
        <v>295560</v>
      </c>
      <c r="N87" s="2">
        <v>288109</v>
      </c>
      <c r="O87" s="2">
        <v>4266590</v>
      </c>
      <c r="P87" s="2">
        <v>328199</v>
      </c>
      <c r="Q87" t="s">
        <v>139</v>
      </c>
    </row>
    <row r="88" spans="1:18" x14ac:dyDescent="0.2">
      <c r="B88" s="12" t="s">
        <v>27</v>
      </c>
      <c r="C88" s="12" t="s">
        <v>27</v>
      </c>
      <c r="D88" s="12" t="s">
        <v>27</v>
      </c>
      <c r="E88" s="12" t="s">
        <v>27</v>
      </c>
      <c r="F88" s="12" t="s">
        <v>27</v>
      </c>
      <c r="G88" s="12" t="s">
        <v>27</v>
      </c>
      <c r="H88" s="12" t="s">
        <v>27</v>
      </c>
      <c r="I88" s="12" t="s">
        <v>27</v>
      </c>
      <c r="J88" s="12" t="s">
        <v>27</v>
      </c>
      <c r="K88" s="12" t="s">
        <v>27</v>
      </c>
      <c r="L88" s="12" t="s">
        <v>27</v>
      </c>
      <c r="M88" s="12" t="s">
        <v>27</v>
      </c>
      <c r="N88" s="12" t="s">
        <v>27</v>
      </c>
      <c r="O88" s="12" t="s">
        <v>27</v>
      </c>
      <c r="P88" s="12" t="s">
        <v>27</v>
      </c>
    </row>
    <row r="89" spans="1:18" x14ac:dyDescent="0.2">
      <c r="A89" s="10" t="s">
        <v>73</v>
      </c>
      <c r="B89" s="2">
        <v>18988500</v>
      </c>
      <c r="C89" s="2">
        <v>19309042</v>
      </c>
      <c r="D89" s="2">
        <v>18760465</v>
      </c>
      <c r="E89" s="2">
        <v>19087793</v>
      </c>
      <c r="F89" s="2">
        <v>19255645</v>
      </c>
      <c r="G89" s="2">
        <v>20245421</v>
      </c>
      <c r="H89" s="2">
        <v>18566865</v>
      </c>
      <c r="I89" s="2">
        <v>19366917</v>
      </c>
      <c r="J89" s="2">
        <v>20895856</v>
      </c>
      <c r="K89" s="2">
        <v>20827458</v>
      </c>
      <c r="L89" s="2">
        <v>22080332</v>
      </c>
      <c r="M89" s="2">
        <v>21291056</v>
      </c>
      <c r="N89" s="2">
        <v>22677960</v>
      </c>
      <c r="O89" s="2">
        <v>261353308</v>
      </c>
      <c r="P89" s="2">
        <v>20104101</v>
      </c>
    </row>
    <row r="90" spans="1:18" x14ac:dyDescent="0.2">
      <c r="B90" s="12" t="s">
        <v>27</v>
      </c>
      <c r="C90" s="12" t="s">
        <v>27</v>
      </c>
      <c r="D90" s="12" t="s">
        <v>27</v>
      </c>
      <c r="E90" s="12" t="s">
        <v>27</v>
      </c>
      <c r="F90" s="12" t="s">
        <v>27</v>
      </c>
      <c r="G90" s="12" t="s">
        <v>27</v>
      </c>
      <c r="H90" s="12" t="s">
        <v>27</v>
      </c>
      <c r="I90" s="12" t="s">
        <v>27</v>
      </c>
      <c r="J90" s="12" t="s">
        <v>27</v>
      </c>
      <c r="K90" s="12" t="s">
        <v>27</v>
      </c>
      <c r="L90" s="12" t="s">
        <v>27</v>
      </c>
      <c r="M90" s="12" t="s">
        <v>27</v>
      </c>
      <c r="N90" s="12" t="s">
        <v>27</v>
      </c>
      <c r="O90" s="12" t="s">
        <v>27</v>
      </c>
      <c r="P90" s="12" t="s">
        <v>27</v>
      </c>
    </row>
    <row r="91" spans="1:18" x14ac:dyDescent="0.2">
      <c r="A91" s="8" t="s">
        <v>74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</row>
    <row r="92" spans="1:18" x14ac:dyDescent="0.2">
      <c r="A92" s="10" t="s">
        <v>97</v>
      </c>
      <c r="B92" s="2">
        <v>828054</v>
      </c>
      <c r="C92" s="2">
        <v>828054</v>
      </c>
      <c r="D92" s="2">
        <v>828054</v>
      </c>
      <c r="E92" s="2">
        <v>828054</v>
      </c>
      <c r="F92" s="2">
        <v>853727</v>
      </c>
      <c r="G92" s="2">
        <v>830045</v>
      </c>
      <c r="H92" s="2">
        <v>807611</v>
      </c>
      <c r="I92" s="2">
        <v>817329</v>
      </c>
      <c r="J92" s="2">
        <v>817329</v>
      </c>
      <c r="K92" s="2">
        <v>817329</v>
      </c>
      <c r="L92" s="2">
        <v>812360</v>
      </c>
      <c r="M92" s="2">
        <v>705895</v>
      </c>
      <c r="N92" s="2">
        <v>695131</v>
      </c>
      <c r="O92" s="2">
        <v>10468977</v>
      </c>
      <c r="P92" s="2">
        <v>805306</v>
      </c>
      <c r="Q92" t="s">
        <v>139</v>
      </c>
    </row>
    <row r="93" spans="1:18" x14ac:dyDescent="0.2">
      <c r="A93" s="10" t="s">
        <v>75</v>
      </c>
      <c r="B93" s="2">
        <v>6542763</v>
      </c>
      <c r="C93" s="2">
        <v>7990381</v>
      </c>
      <c r="D93" s="2">
        <v>8909080</v>
      </c>
      <c r="E93" s="2">
        <v>8979097</v>
      </c>
      <c r="F93" s="2">
        <v>9731821</v>
      </c>
      <c r="G93" s="2">
        <v>9671771</v>
      </c>
      <c r="H93" s="2">
        <v>9512787</v>
      </c>
      <c r="I93" s="2">
        <v>9118513</v>
      </c>
      <c r="J93" s="2">
        <v>8299869</v>
      </c>
      <c r="K93" s="2">
        <v>8294026</v>
      </c>
      <c r="L93" s="2">
        <v>7424712</v>
      </c>
      <c r="M93" s="2">
        <v>6031425</v>
      </c>
      <c r="N93" s="2">
        <v>5758660</v>
      </c>
      <c r="O93" s="2">
        <v>106264905</v>
      </c>
      <c r="P93" s="2">
        <v>8174223</v>
      </c>
      <c r="Q93" t="s">
        <v>139</v>
      </c>
    </row>
    <row r="94" spans="1:18" x14ac:dyDescent="0.2">
      <c r="A94" s="10" t="s">
        <v>76</v>
      </c>
      <c r="B94" s="2">
        <v>19182753</v>
      </c>
      <c r="C94" s="2">
        <v>19177104</v>
      </c>
      <c r="D94" s="2">
        <v>19171455</v>
      </c>
      <c r="E94" s="2">
        <v>19165806</v>
      </c>
      <c r="F94" s="2">
        <v>19160157</v>
      </c>
      <c r="G94" s="2">
        <v>19154508</v>
      </c>
      <c r="H94" s="2">
        <v>19148859</v>
      </c>
      <c r="I94" s="2">
        <v>19143210</v>
      </c>
      <c r="J94" s="2">
        <v>19137561</v>
      </c>
      <c r="K94" s="2">
        <v>19131912</v>
      </c>
      <c r="L94" s="2">
        <v>19126263</v>
      </c>
      <c r="M94" s="2">
        <v>19120614</v>
      </c>
      <c r="N94" s="2">
        <v>19114965</v>
      </c>
      <c r="O94" s="2">
        <v>248935169</v>
      </c>
      <c r="P94" s="2">
        <v>19148859</v>
      </c>
      <c r="Q94" t="s">
        <v>139</v>
      </c>
    </row>
    <row r="95" spans="1:18" x14ac:dyDescent="0.2">
      <c r="A95" s="10" t="s">
        <v>77</v>
      </c>
      <c r="B95" s="2">
        <v>27868424</v>
      </c>
      <c r="C95" s="2">
        <v>27869856</v>
      </c>
      <c r="D95" s="2">
        <v>27871287</v>
      </c>
      <c r="E95" s="2">
        <v>28140077</v>
      </c>
      <c r="F95" s="2">
        <v>28141509</v>
      </c>
      <c r="G95" s="2">
        <v>28142940</v>
      </c>
      <c r="H95" s="2">
        <v>28411730</v>
      </c>
      <c r="I95" s="2">
        <v>28413162</v>
      </c>
      <c r="J95" s="2">
        <v>28414594</v>
      </c>
      <c r="K95" s="2">
        <v>28316242</v>
      </c>
      <c r="L95" s="2">
        <v>28317674</v>
      </c>
      <c r="M95" s="2">
        <v>28319106</v>
      </c>
      <c r="N95" s="2">
        <v>29188472</v>
      </c>
      <c r="O95" s="2">
        <v>367415072</v>
      </c>
      <c r="P95" s="2">
        <v>28262698</v>
      </c>
      <c r="Q95" t="s">
        <v>143</v>
      </c>
      <c r="R95" s="23"/>
    </row>
    <row r="96" spans="1:18" x14ac:dyDescent="0.2">
      <c r="A96" s="10" t="s">
        <v>78</v>
      </c>
      <c r="B96" s="2">
        <v>3756620</v>
      </c>
      <c r="C96" s="2">
        <v>3727343</v>
      </c>
      <c r="D96" s="2">
        <v>3698066</v>
      </c>
      <c r="E96" s="2">
        <v>3815371</v>
      </c>
      <c r="F96" s="2">
        <v>3786094</v>
      </c>
      <c r="G96" s="2">
        <v>3756817</v>
      </c>
      <c r="H96" s="2">
        <v>4155716</v>
      </c>
      <c r="I96" s="2">
        <v>4126439</v>
      </c>
      <c r="J96" s="2">
        <v>4097162</v>
      </c>
      <c r="K96" s="2">
        <v>4355265</v>
      </c>
      <c r="L96" s="2">
        <v>4325988</v>
      </c>
      <c r="M96" s="2">
        <v>4296711</v>
      </c>
      <c r="N96" s="2">
        <v>4433621</v>
      </c>
      <c r="O96" s="2">
        <v>52331211</v>
      </c>
      <c r="P96" s="2">
        <v>4025478</v>
      </c>
      <c r="Q96" t="s">
        <v>143</v>
      </c>
    </row>
    <row r="97" spans="1:16" x14ac:dyDescent="0.2">
      <c r="B97" s="12" t="s">
        <v>27</v>
      </c>
      <c r="C97" s="12" t="s">
        <v>27</v>
      </c>
      <c r="D97" s="12" t="s">
        <v>27</v>
      </c>
      <c r="E97" s="12" t="s">
        <v>27</v>
      </c>
      <c r="F97" s="12" t="s">
        <v>27</v>
      </c>
      <c r="G97" s="12" t="s">
        <v>27</v>
      </c>
      <c r="H97" s="12" t="s">
        <v>27</v>
      </c>
      <c r="I97" s="12" t="s">
        <v>27</v>
      </c>
      <c r="J97" s="12" t="s">
        <v>27</v>
      </c>
      <c r="K97" s="12" t="s">
        <v>27</v>
      </c>
      <c r="L97" s="12" t="s">
        <v>27</v>
      </c>
      <c r="M97" s="12" t="s">
        <v>27</v>
      </c>
      <c r="N97" s="12" t="s">
        <v>27</v>
      </c>
      <c r="O97" s="12" t="s">
        <v>27</v>
      </c>
      <c r="P97" s="12" t="s">
        <v>27</v>
      </c>
    </row>
    <row r="98" spans="1:16" x14ac:dyDescent="0.2">
      <c r="A98" s="10" t="s">
        <v>79</v>
      </c>
      <c r="B98" s="2">
        <v>58178614</v>
      </c>
      <c r="C98" s="2">
        <v>59592737</v>
      </c>
      <c r="D98" s="2">
        <v>60477942</v>
      </c>
      <c r="E98" s="2">
        <v>60928405</v>
      </c>
      <c r="F98" s="2">
        <v>61673307</v>
      </c>
      <c r="G98" s="2">
        <v>61556081</v>
      </c>
      <c r="H98" s="2">
        <v>62036704</v>
      </c>
      <c r="I98" s="2">
        <v>61618654</v>
      </c>
      <c r="J98" s="2">
        <v>60766516</v>
      </c>
      <c r="K98" s="2">
        <v>60914774</v>
      </c>
      <c r="L98" s="2">
        <v>60006997</v>
      </c>
      <c r="M98" s="2">
        <v>58473751</v>
      </c>
      <c r="N98" s="2">
        <v>59190849</v>
      </c>
      <c r="O98" s="2">
        <v>785415332</v>
      </c>
      <c r="P98" s="2">
        <v>60416564</v>
      </c>
    </row>
    <row r="99" spans="1:16" x14ac:dyDescent="0.2">
      <c r="B99" s="12" t="s">
        <v>27</v>
      </c>
      <c r="C99" s="12" t="s">
        <v>27</v>
      </c>
      <c r="D99" s="12" t="s">
        <v>27</v>
      </c>
      <c r="E99" s="12" t="s">
        <v>27</v>
      </c>
      <c r="F99" s="12" t="s">
        <v>27</v>
      </c>
      <c r="G99" s="12" t="s">
        <v>27</v>
      </c>
      <c r="H99" s="12" t="s">
        <v>27</v>
      </c>
      <c r="I99" s="12" t="s">
        <v>27</v>
      </c>
      <c r="J99" s="12" t="s">
        <v>27</v>
      </c>
      <c r="K99" s="12" t="s">
        <v>27</v>
      </c>
      <c r="L99" s="12" t="s">
        <v>27</v>
      </c>
      <c r="M99" s="12" t="s">
        <v>27</v>
      </c>
      <c r="N99" s="12" t="s">
        <v>27</v>
      </c>
      <c r="O99" s="12" t="s">
        <v>27</v>
      </c>
      <c r="P99" s="12" t="s">
        <v>27</v>
      </c>
    </row>
    <row r="101" spans="1:16" ht="15.75" x14ac:dyDescent="0.25">
      <c r="A101" s="13" t="s">
        <v>80</v>
      </c>
      <c r="B101" s="14">
        <v>241480876</v>
      </c>
      <c r="C101" s="14">
        <v>244796017</v>
      </c>
      <c r="D101" s="14">
        <v>246563151</v>
      </c>
      <c r="E101" s="14">
        <v>247871832</v>
      </c>
      <c r="F101" s="14">
        <v>249799664</v>
      </c>
      <c r="G101" s="14">
        <v>251606385</v>
      </c>
      <c r="H101" s="14">
        <v>250928759</v>
      </c>
      <c r="I101" s="14">
        <v>252031116</v>
      </c>
      <c r="J101" s="14">
        <v>253528737</v>
      </c>
      <c r="K101" s="14">
        <v>254247249</v>
      </c>
      <c r="L101" s="14">
        <v>255446225</v>
      </c>
      <c r="M101" s="14">
        <v>254123461</v>
      </c>
      <c r="N101" s="14">
        <v>257140667</v>
      </c>
      <c r="O101" s="14">
        <v>3259564138</v>
      </c>
      <c r="P101" s="14">
        <v>250735703</v>
      </c>
    </row>
    <row r="102" spans="1:16" x14ac:dyDescent="0.2">
      <c r="B102" s="12" t="s">
        <v>50</v>
      </c>
      <c r="C102" s="12" t="s">
        <v>50</v>
      </c>
      <c r="D102" s="12" t="s">
        <v>50</v>
      </c>
      <c r="E102" s="12" t="s">
        <v>50</v>
      </c>
      <c r="F102" s="12" t="s">
        <v>50</v>
      </c>
      <c r="G102" s="12" t="s">
        <v>50</v>
      </c>
      <c r="H102" s="12" t="s">
        <v>50</v>
      </c>
      <c r="I102" s="12" t="s">
        <v>50</v>
      </c>
      <c r="J102" s="12" t="s">
        <v>50</v>
      </c>
      <c r="K102" s="12" t="s">
        <v>50</v>
      </c>
      <c r="L102" s="12" t="s">
        <v>50</v>
      </c>
      <c r="M102" s="12" t="s">
        <v>50</v>
      </c>
      <c r="N102" s="12" t="s">
        <v>50</v>
      </c>
      <c r="O102" s="12" t="s">
        <v>50</v>
      </c>
      <c r="P102" s="12" t="s">
        <v>50</v>
      </c>
    </row>
    <row r="103" spans="1:16" x14ac:dyDescent="0.2">
      <c r="A103" s="10" t="s">
        <v>81</v>
      </c>
    </row>
    <row r="104" spans="1:16" x14ac:dyDescent="0.2">
      <c r="A104" s="10" t="s">
        <v>82</v>
      </c>
      <c r="B104" s="2">
        <v>1908383</v>
      </c>
      <c r="C104" s="2">
        <v>1908383</v>
      </c>
      <c r="D104" s="2">
        <v>1908383</v>
      </c>
      <c r="E104" s="2">
        <v>1677920</v>
      </c>
      <c r="F104" s="2">
        <v>1677920</v>
      </c>
      <c r="G104" s="2">
        <v>1677920</v>
      </c>
      <c r="H104" s="2">
        <v>1677920</v>
      </c>
      <c r="I104" s="2">
        <v>1677920</v>
      </c>
      <c r="J104" s="2">
        <v>1677920</v>
      </c>
      <c r="K104" s="2">
        <v>1677920</v>
      </c>
      <c r="L104" s="2">
        <v>1677920</v>
      </c>
      <c r="M104" s="2">
        <v>1677920</v>
      </c>
      <c r="N104" s="2">
        <v>1677920</v>
      </c>
      <c r="O104" s="2">
        <v>22504347</v>
      </c>
      <c r="P104" s="2">
        <v>1731104</v>
      </c>
    </row>
    <row r="105" spans="1:16" x14ac:dyDescent="0.2">
      <c r="B105" s="12" t="s">
        <v>27</v>
      </c>
      <c r="C105" s="12" t="s">
        <v>27</v>
      </c>
      <c r="D105" s="12" t="s">
        <v>27</v>
      </c>
      <c r="E105" s="12" t="s">
        <v>27</v>
      </c>
      <c r="F105" s="12" t="s">
        <v>27</v>
      </c>
      <c r="G105" s="12" t="s">
        <v>27</v>
      </c>
      <c r="H105" s="12" t="s">
        <v>27</v>
      </c>
      <c r="I105" s="12" t="s">
        <v>27</v>
      </c>
      <c r="J105" s="12" t="s">
        <v>27</v>
      </c>
      <c r="K105" s="12" t="s">
        <v>27</v>
      </c>
      <c r="L105" s="12" t="s">
        <v>27</v>
      </c>
      <c r="M105" s="12" t="s">
        <v>27</v>
      </c>
      <c r="N105" s="12" t="s">
        <v>27</v>
      </c>
      <c r="O105" s="12" t="s">
        <v>27</v>
      </c>
      <c r="P105" s="12" t="s">
        <v>27</v>
      </c>
    </row>
    <row r="106" spans="1:16" x14ac:dyDescent="0.2">
      <c r="A106" s="10" t="s">
        <v>83</v>
      </c>
      <c r="B106" s="2">
        <v>1908383</v>
      </c>
      <c r="C106" s="2">
        <v>1908383</v>
      </c>
      <c r="D106" s="2">
        <v>1908383</v>
      </c>
      <c r="E106" s="2">
        <v>1677920</v>
      </c>
      <c r="F106" s="2">
        <v>1677920</v>
      </c>
      <c r="G106" s="2">
        <v>1677920</v>
      </c>
      <c r="H106" s="2">
        <v>1677920</v>
      </c>
      <c r="I106" s="2">
        <v>1677920</v>
      </c>
      <c r="J106" s="2">
        <v>1677920</v>
      </c>
      <c r="K106" s="2">
        <v>1677920</v>
      </c>
      <c r="L106" s="2">
        <v>1677920</v>
      </c>
      <c r="M106" s="2">
        <v>1677920</v>
      </c>
      <c r="N106" s="2">
        <v>1677920</v>
      </c>
      <c r="O106" s="2">
        <v>22504347</v>
      </c>
      <c r="P106" s="2">
        <v>1731104</v>
      </c>
    </row>
    <row r="107" spans="1:16" x14ac:dyDescent="0.2">
      <c r="B107" s="12" t="s">
        <v>50</v>
      </c>
      <c r="C107" s="12" t="s">
        <v>50</v>
      </c>
      <c r="D107" s="12" t="s">
        <v>50</v>
      </c>
      <c r="E107" s="12" t="s">
        <v>50</v>
      </c>
      <c r="F107" s="12" t="s">
        <v>50</v>
      </c>
      <c r="G107" s="12" t="s">
        <v>50</v>
      </c>
      <c r="H107" s="12" t="s">
        <v>50</v>
      </c>
      <c r="I107" s="12" t="s">
        <v>50</v>
      </c>
      <c r="J107" s="12" t="s">
        <v>50</v>
      </c>
      <c r="K107" s="12" t="s">
        <v>50</v>
      </c>
      <c r="L107" s="12" t="s">
        <v>50</v>
      </c>
      <c r="M107" s="12" t="s">
        <v>50</v>
      </c>
      <c r="N107" s="12" t="s">
        <v>50</v>
      </c>
      <c r="O107" s="12" t="s">
        <v>50</v>
      </c>
      <c r="P107" s="12" t="s">
        <v>50</v>
      </c>
    </row>
    <row r="108" spans="1:16" x14ac:dyDescent="0.2">
      <c r="A108" s="10" t="s">
        <v>84</v>
      </c>
      <c r="B108" s="2">
        <v>-249866</v>
      </c>
      <c r="C108" s="2">
        <v>-288010</v>
      </c>
      <c r="D108" s="2">
        <v>-326260</v>
      </c>
      <c r="E108" s="2">
        <v>-365010</v>
      </c>
      <c r="F108" s="2">
        <v>-403871</v>
      </c>
      <c r="G108" s="2">
        <v>-442842</v>
      </c>
      <c r="H108" s="2">
        <v>-481924</v>
      </c>
      <c r="I108" s="2">
        <v>-521119</v>
      </c>
      <c r="J108" s="2">
        <v>-560428</v>
      </c>
      <c r="K108" s="2">
        <v>-599852</v>
      </c>
      <c r="L108" s="2">
        <v>-639392</v>
      </c>
      <c r="M108" s="2">
        <v>-679048</v>
      </c>
      <c r="N108" s="2">
        <v>-718820</v>
      </c>
      <c r="O108" s="2">
        <v>-6276442</v>
      </c>
      <c r="P108" s="2">
        <v>-482803</v>
      </c>
    </row>
    <row r="113" spans="1:256" x14ac:dyDescent="0.2">
      <c r="A113" s="10" t="s">
        <v>51</v>
      </c>
      <c r="P113" s="15" t="s">
        <v>52</v>
      </c>
    </row>
    <row r="114" spans="1:256" x14ac:dyDescent="0.2">
      <c r="A114" s="10" t="s">
        <v>53</v>
      </c>
      <c r="P114" s="15" t="s">
        <v>54</v>
      </c>
    </row>
    <row r="117" spans="1:256" x14ac:dyDescent="0.2">
      <c r="A117" s="16" t="s">
        <v>104</v>
      </c>
      <c r="B117" s="17">
        <f t="shared" ref="B117:H117" si="0">+B71+B73</f>
        <v>662950</v>
      </c>
      <c r="C117" s="17">
        <f t="shared" si="0"/>
        <v>663450</v>
      </c>
      <c r="D117" s="17">
        <f t="shared" si="0"/>
        <v>663950</v>
      </c>
      <c r="E117" s="17">
        <f t="shared" si="0"/>
        <v>664450</v>
      </c>
      <c r="F117" s="17">
        <f t="shared" si="0"/>
        <v>664950</v>
      </c>
      <c r="G117" s="17">
        <f t="shared" si="0"/>
        <v>665450</v>
      </c>
      <c r="H117" s="17">
        <f t="shared" si="0"/>
        <v>679697</v>
      </c>
      <c r="I117" s="17">
        <f t="shared" ref="I117:N117" si="1">+I71+I73</f>
        <v>676071</v>
      </c>
      <c r="J117" s="17">
        <f t="shared" si="1"/>
        <v>687045</v>
      </c>
      <c r="K117" s="17">
        <f t="shared" si="1"/>
        <v>697934</v>
      </c>
      <c r="L117" s="17">
        <f t="shared" si="1"/>
        <v>709005</v>
      </c>
      <c r="M117" s="17">
        <f t="shared" si="1"/>
        <v>705567</v>
      </c>
      <c r="N117" s="17">
        <f t="shared" si="1"/>
        <v>700152</v>
      </c>
      <c r="O117" s="17">
        <f t="shared" ref="O117:P117" si="2">+O71+O73</f>
        <v>8840672</v>
      </c>
      <c r="P117" s="17">
        <f t="shared" si="2"/>
        <v>680052</v>
      </c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  <c r="BY117" s="16"/>
      <c r="BZ117" s="16"/>
      <c r="CA117" s="16"/>
      <c r="CB117" s="16"/>
      <c r="CC117" s="16"/>
      <c r="CD117" s="16"/>
      <c r="CE117" s="16"/>
      <c r="CF117" s="16"/>
      <c r="CG117" s="16"/>
      <c r="CH117" s="16"/>
      <c r="CI117" s="16"/>
      <c r="CJ117" s="16"/>
      <c r="CK117" s="16"/>
      <c r="CL117" s="16"/>
      <c r="CM117" s="16"/>
      <c r="CN117" s="16"/>
      <c r="CO117" s="16"/>
      <c r="CP117" s="16"/>
      <c r="CQ117" s="16"/>
      <c r="CR117" s="16"/>
      <c r="CS117" s="16"/>
      <c r="CT117" s="16"/>
      <c r="CU117" s="16"/>
      <c r="CV117" s="16"/>
      <c r="CW117" s="16"/>
      <c r="CX117" s="16"/>
      <c r="CY117" s="16"/>
      <c r="CZ117" s="16"/>
      <c r="DA117" s="16"/>
      <c r="DB117" s="16"/>
      <c r="DC117" s="16"/>
      <c r="DD117" s="16"/>
      <c r="DE117" s="16"/>
      <c r="DF117" s="16"/>
      <c r="DG117" s="16"/>
      <c r="DH117" s="16"/>
      <c r="DI117" s="16"/>
      <c r="DJ117" s="16"/>
      <c r="DK117" s="16"/>
      <c r="DL117" s="16"/>
      <c r="DM117" s="16"/>
      <c r="DN117" s="16"/>
      <c r="DO117" s="16"/>
      <c r="DP117" s="16"/>
      <c r="DQ117" s="16"/>
      <c r="DR117" s="16"/>
      <c r="DS117" s="16"/>
      <c r="DT117" s="16"/>
      <c r="DU117" s="16"/>
      <c r="DV117" s="16"/>
      <c r="DW117" s="16"/>
      <c r="DX117" s="16"/>
      <c r="DY117" s="16"/>
      <c r="DZ117" s="16"/>
      <c r="EA117" s="16"/>
      <c r="EB117" s="16"/>
      <c r="EC117" s="16"/>
      <c r="ED117" s="16"/>
      <c r="EE117" s="16"/>
      <c r="EF117" s="16"/>
      <c r="EG117" s="16"/>
      <c r="EH117" s="16"/>
      <c r="EI117" s="16"/>
      <c r="EJ117" s="16"/>
      <c r="EK117" s="16"/>
      <c r="EL117" s="16"/>
      <c r="EM117" s="16"/>
      <c r="EN117" s="16"/>
      <c r="EO117" s="16"/>
      <c r="EP117" s="16"/>
      <c r="EQ117" s="16"/>
      <c r="ER117" s="16"/>
      <c r="ES117" s="16"/>
      <c r="ET117" s="16"/>
      <c r="EU117" s="16"/>
      <c r="EV117" s="16"/>
      <c r="EW117" s="16"/>
      <c r="EX117" s="16"/>
      <c r="EY117" s="16"/>
      <c r="EZ117" s="16"/>
      <c r="FA117" s="16"/>
      <c r="FB117" s="16"/>
      <c r="FC117" s="16"/>
      <c r="FD117" s="16"/>
      <c r="FE117" s="16"/>
      <c r="FF117" s="16"/>
      <c r="FG117" s="16"/>
      <c r="FH117" s="16"/>
      <c r="FI117" s="16"/>
      <c r="FJ117" s="16"/>
      <c r="FK117" s="16"/>
      <c r="FL117" s="16"/>
      <c r="FM117" s="16"/>
      <c r="FN117" s="16"/>
      <c r="FO117" s="16"/>
      <c r="FP117" s="16"/>
      <c r="FQ117" s="16"/>
      <c r="FR117" s="16"/>
      <c r="FS117" s="16"/>
      <c r="FT117" s="16"/>
      <c r="FU117" s="16"/>
      <c r="FV117" s="16"/>
      <c r="FW117" s="16"/>
      <c r="FX117" s="16"/>
      <c r="FY117" s="16"/>
      <c r="FZ117" s="16"/>
      <c r="GA117" s="16"/>
      <c r="GB117" s="16"/>
      <c r="GC117" s="16"/>
      <c r="GD117" s="16"/>
      <c r="GE117" s="16"/>
      <c r="GF117" s="16"/>
      <c r="GG117" s="16"/>
      <c r="GH117" s="16"/>
      <c r="GI117" s="16"/>
      <c r="GJ117" s="16"/>
      <c r="GK117" s="16"/>
      <c r="GL117" s="16"/>
      <c r="GM117" s="16"/>
      <c r="GN117" s="16"/>
      <c r="GO117" s="16"/>
      <c r="GP117" s="16"/>
      <c r="GQ117" s="16"/>
      <c r="GR117" s="16"/>
      <c r="GS117" s="16"/>
      <c r="GT117" s="16"/>
      <c r="GU117" s="16"/>
      <c r="GV117" s="16"/>
      <c r="GW117" s="16"/>
      <c r="GX117" s="16"/>
      <c r="GY117" s="16"/>
      <c r="GZ117" s="16"/>
      <c r="HA117" s="16"/>
      <c r="HB117" s="16"/>
      <c r="HC117" s="16"/>
      <c r="HD117" s="16"/>
      <c r="HE117" s="16"/>
      <c r="HF117" s="16"/>
      <c r="HG117" s="16"/>
      <c r="HH117" s="16"/>
      <c r="HI117" s="16"/>
      <c r="HJ117" s="16"/>
      <c r="HK117" s="16"/>
      <c r="HL117" s="16"/>
      <c r="HM117" s="16"/>
      <c r="HN117" s="16"/>
      <c r="HO117" s="16"/>
      <c r="HP117" s="16"/>
      <c r="HQ117" s="16"/>
      <c r="HR117" s="16"/>
      <c r="HS117" s="16"/>
      <c r="HT117" s="16"/>
      <c r="HU117" s="16"/>
      <c r="HV117" s="16"/>
      <c r="HW117" s="16"/>
      <c r="HX117" s="16"/>
      <c r="HY117" s="16"/>
      <c r="HZ117" s="16"/>
      <c r="IA117" s="16"/>
      <c r="IB117" s="16"/>
      <c r="IC117" s="16"/>
      <c r="ID117" s="16"/>
      <c r="IE117" s="16"/>
      <c r="IF117" s="16"/>
      <c r="IG117" s="16"/>
      <c r="IH117" s="16"/>
      <c r="II117" s="16"/>
      <c r="IJ117" s="16"/>
      <c r="IK117" s="16"/>
      <c r="IL117" s="16"/>
      <c r="IM117" s="16"/>
      <c r="IN117" s="16"/>
      <c r="IO117" s="16"/>
      <c r="IP117" s="16"/>
      <c r="IQ117" s="16"/>
      <c r="IR117" s="16"/>
      <c r="IS117" s="16"/>
      <c r="IT117" s="16"/>
      <c r="IU117" s="16"/>
      <c r="IV117" s="16"/>
    </row>
    <row r="118" spans="1:256" x14ac:dyDescent="0.2">
      <c r="A118" s="16" t="s">
        <v>105</v>
      </c>
      <c r="B118" s="17">
        <f>+B12+B14</f>
        <v>338841800</v>
      </c>
      <c r="C118" s="17">
        <f>+C12+C14</f>
        <v>341294819</v>
      </c>
      <c r="D118" s="17">
        <f>+D12+D14</f>
        <v>343820077</v>
      </c>
      <c r="E118" s="17">
        <f t="shared" ref="E118:N118" si="3">+E12+E14</f>
        <v>348173268</v>
      </c>
      <c r="F118" s="17">
        <f t="shared" si="3"/>
        <v>350136478</v>
      </c>
      <c r="G118" s="17">
        <f t="shared" si="3"/>
        <v>352124234</v>
      </c>
      <c r="H118" s="17">
        <f t="shared" si="3"/>
        <v>356403813</v>
      </c>
      <c r="I118" s="17">
        <f t="shared" si="3"/>
        <v>357991457</v>
      </c>
      <c r="J118" s="17">
        <f t="shared" si="3"/>
        <v>362662264</v>
      </c>
      <c r="K118" s="17">
        <f t="shared" si="3"/>
        <v>364398557</v>
      </c>
      <c r="L118" s="17">
        <f t="shared" si="3"/>
        <v>365922550</v>
      </c>
      <c r="M118" s="17">
        <f t="shared" si="3"/>
        <v>368063338</v>
      </c>
      <c r="N118" s="17">
        <f t="shared" si="3"/>
        <v>374740818</v>
      </c>
      <c r="O118" s="17">
        <f t="shared" ref="O118:P118" si="4">+O12+O14</f>
        <v>4624573475</v>
      </c>
      <c r="P118" s="17">
        <f t="shared" si="4"/>
        <v>355736421</v>
      </c>
      <c r="Q118" t="s">
        <v>135</v>
      </c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  <c r="BY118" s="16"/>
      <c r="BZ118" s="16"/>
      <c r="CA118" s="16"/>
      <c r="CB118" s="16"/>
      <c r="CC118" s="16"/>
      <c r="CD118" s="16"/>
      <c r="CE118" s="16"/>
      <c r="CF118" s="16"/>
      <c r="CG118" s="16"/>
      <c r="CH118" s="16"/>
      <c r="CI118" s="16"/>
      <c r="CJ118" s="16"/>
      <c r="CK118" s="16"/>
      <c r="CL118" s="16"/>
      <c r="CM118" s="16"/>
      <c r="CN118" s="16"/>
      <c r="CO118" s="16"/>
      <c r="CP118" s="16"/>
      <c r="CQ118" s="16"/>
      <c r="CR118" s="16"/>
      <c r="CS118" s="16"/>
      <c r="CT118" s="16"/>
      <c r="CU118" s="16"/>
      <c r="CV118" s="16"/>
      <c r="CW118" s="16"/>
      <c r="CX118" s="16"/>
      <c r="CY118" s="16"/>
      <c r="CZ118" s="16"/>
      <c r="DA118" s="16"/>
      <c r="DB118" s="16"/>
      <c r="DC118" s="16"/>
      <c r="DD118" s="16"/>
      <c r="DE118" s="16"/>
      <c r="DF118" s="16"/>
      <c r="DG118" s="16"/>
      <c r="DH118" s="16"/>
      <c r="DI118" s="16"/>
      <c r="DJ118" s="16"/>
      <c r="DK118" s="16"/>
      <c r="DL118" s="16"/>
      <c r="DM118" s="16"/>
      <c r="DN118" s="16"/>
      <c r="DO118" s="16"/>
      <c r="DP118" s="16"/>
      <c r="DQ118" s="16"/>
      <c r="DR118" s="16"/>
      <c r="DS118" s="16"/>
      <c r="DT118" s="16"/>
      <c r="DU118" s="16"/>
      <c r="DV118" s="16"/>
      <c r="DW118" s="16"/>
      <c r="DX118" s="16"/>
      <c r="DY118" s="16"/>
      <c r="DZ118" s="16"/>
      <c r="EA118" s="16"/>
      <c r="EB118" s="16"/>
      <c r="EC118" s="16"/>
      <c r="ED118" s="16"/>
      <c r="EE118" s="16"/>
      <c r="EF118" s="16"/>
      <c r="EG118" s="16"/>
      <c r="EH118" s="16"/>
      <c r="EI118" s="16"/>
      <c r="EJ118" s="16"/>
      <c r="EK118" s="16"/>
      <c r="EL118" s="16"/>
      <c r="EM118" s="16"/>
      <c r="EN118" s="16"/>
      <c r="EO118" s="16"/>
      <c r="EP118" s="16"/>
      <c r="EQ118" s="16"/>
      <c r="ER118" s="16"/>
      <c r="ES118" s="16"/>
      <c r="ET118" s="16"/>
      <c r="EU118" s="16"/>
      <c r="EV118" s="16"/>
      <c r="EW118" s="16"/>
      <c r="EX118" s="16"/>
      <c r="EY118" s="16"/>
      <c r="EZ118" s="16"/>
      <c r="FA118" s="16"/>
      <c r="FB118" s="16"/>
      <c r="FC118" s="16"/>
      <c r="FD118" s="16"/>
      <c r="FE118" s="16"/>
      <c r="FF118" s="16"/>
      <c r="FG118" s="16"/>
      <c r="FH118" s="16"/>
      <c r="FI118" s="16"/>
      <c r="FJ118" s="16"/>
      <c r="FK118" s="16"/>
      <c r="FL118" s="16"/>
      <c r="FM118" s="16"/>
      <c r="FN118" s="16"/>
      <c r="FO118" s="16"/>
      <c r="FP118" s="16"/>
      <c r="FQ118" s="16"/>
      <c r="FR118" s="16"/>
      <c r="FS118" s="16"/>
      <c r="FT118" s="16"/>
      <c r="FU118" s="16"/>
      <c r="FV118" s="16"/>
      <c r="FW118" s="16"/>
      <c r="FX118" s="16"/>
      <c r="FY118" s="16"/>
      <c r="FZ118" s="16"/>
      <c r="GA118" s="16"/>
      <c r="GB118" s="16"/>
      <c r="GC118" s="16"/>
      <c r="GD118" s="16"/>
      <c r="GE118" s="16"/>
      <c r="GF118" s="16"/>
      <c r="GG118" s="16"/>
      <c r="GH118" s="16"/>
      <c r="GI118" s="16"/>
      <c r="GJ118" s="16"/>
      <c r="GK118" s="16"/>
      <c r="GL118" s="16"/>
      <c r="GM118" s="16"/>
      <c r="GN118" s="16"/>
      <c r="GO118" s="16"/>
      <c r="GP118" s="16"/>
      <c r="GQ118" s="16"/>
      <c r="GR118" s="16"/>
      <c r="GS118" s="16"/>
      <c r="GT118" s="16"/>
      <c r="GU118" s="16"/>
      <c r="GV118" s="16"/>
      <c r="GW118" s="16"/>
      <c r="GX118" s="16"/>
      <c r="GY118" s="16"/>
      <c r="GZ118" s="16"/>
      <c r="HA118" s="16"/>
      <c r="HB118" s="16"/>
      <c r="HC118" s="16"/>
      <c r="HD118" s="16"/>
      <c r="HE118" s="16"/>
      <c r="HF118" s="16"/>
      <c r="HG118" s="16"/>
      <c r="HH118" s="16"/>
      <c r="HI118" s="16"/>
      <c r="HJ118" s="16"/>
      <c r="HK118" s="16"/>
      <c r="HL118" s="16"/>
      <c r="HM118" s="16"/>
      <c r="HN118" s="16"/>
      <c r="HO118" s="16"/>
      <c r="HP118" s="16"/>
      <c r="HQ118" s="16"/>
      <c r="HR118" s="16"/>
      <c r="HS118" s="16"/>
      <c r="HT118" s="16"/>
      <c r="HU118" s="16"/>
      <c r="HV118" s="16"/>
      <c r="HW118" s="16"/>
      <c r="HX118" s="16"/>
      <c r="HY118" s="16"/>
      <c r="HZ118" s="16"/>
      <c r="IA118" s="16"/>
      <c r="IB118" s="16"/>
      <c r="IC118" s="16"/>
      <c r="ID118" s="16"/>
      <c r="IE118" s="16"/>
      <c r="IF118" s="16"/>
      <c r="IG118" s="16"/>
      <c r="IH118" s="16"/>
      <c r="II118" s="16"/>
      <c r="IJ118" s="16"/>
      <c r="IK118" s="16"/>
      <c r="IL118" s="16"/>
      <c r="IM118" s="16"/>
      <c r="IN118" s="16"/>
      <c r="IO118" s="16"/>
      <c r="IP118" s="16"/>
      <c r="IQ118" s="16"/>
      <c r="IR118" s="16"/>
      <c r="IS118" s="16"/>
      <c r="IT118" s="16"/>
      <c r="IU118" s="16"/>
      <c r="IV118" s="16"/>
    </row>
    <row r="120" spans="1:256" x14ac:dyDescent="0.2">
      <c r="A120" s="19" t="s">
        <v>45</v>
      </c>
    </row>
    <row r="121" spans="1:256" x14ac:dyDescent="0.2">
      <c r="A121" s="2" t="s">
        <v>112</v>
      </c>
      <c r="B121" s="2">
        <v>0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246006</v>
      </c>
      <c r="J121" s="2">
        <v>657100</v>
      </c>
      <c r="K121" s="2">
        <v>1028609</v>
      </c>
      <c r="L121" s="2">
        <v>1430062</v>
      </c>
      <c r="M121" s="2">
        <v>1688294</v>
      </c>
      <c r="N121" s="2">
        <v>1786752</v>
      </c>
      <c r="O121" s="2">
        <v>6836823</v>
      </c>
      <c r="P121" s="2">
        <v>525909</v>
      </c>
    </row>
    <row r="122" spans="1:256" x14ac:dyDescent="0.2">
      <c r="A122" s="2" t="s">
        <v>163</v>
      </c>
      <c r="B122" s="2">
        <v>179296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1378445</v>
      </c>
      <c r="O122" s="2">
        <v>1557741</v>
      </c>
      <c r="P122" s="2">
        <v>119826</v>
      </c>
    </row>
    <row r="123" spans="1:256" x14ac:dyDescent="0.2">
      <c r="A123" s="2" t="s">
        <v>118</v>
      </c>
      <c r="B123" s="2">
        <v>0</v>
      </c>
      <c r="C123" s="2">
        <v>701</v>
      </c>
      <c r="D123" s="2">
        <v>7198</v>
      </c>
      <c r="E123" s="2">
        <v>20113</v>
      </c>
      <c r="F123" s="2">
        <v>25354</v>
      </c>
      <c r="G123" s="2">
        <v>28441</v>
      </c>
      <c r="H123" s="2">
        <v>34488</v>
      </c>
      <c r="I123" s="2">
        <v>39304</v>
      </c>
      <c r="J123" s="2">
        <v>66450</v>
      </c>
      <c r="K123" s="2">
        <v>74394</v>
      </c>
      <c r="L123" s="2">
        <v>108375</v>
      </c>
      <c r="M123" s="2">
        <v>135703</v>
      </c>
      <c r="N123" s="2">
        <v>289795</v>
      </c>
      <c r="O123" s="2">
        <v>830315</v>
      </c>
      <c r="P123" s="2">
        <v>63870</v>
      </c>
      <c r="Q123" t="s">
        <v>133</v>
      </c>
    </row>
    <row r="124" spans="1:256" x14ac:dyDescent="0.2">
      <c r="A124" s="2" t="s">
        <v>164</v>
      </c>
      <c r="B124" s="2">
        <v>838066</v>
      </c>
      <c r="C124" s="2">
        <v>831653</v>
      </c>
      <c r="D124" s="2">
        <v>839270</v>
      </c>
      <c r="E124" s="2">
        <v>849797</v>
      </c>
      <c r="F124" s="2">
        <v>845906</v>
      </c>
      <c r="G124" s="2">
        <v>848124</v>
      </c>
      <c r="H124" s="2">
        <v>836174</v>
      </c>
      <c r="I124" s="2">
        <v>833053</v>
      </c>
      <c r="J124" s="2">
        <v>820396</v>
      </c>
      <c r="K124" s="2">
        <v>808954</v>
      </c>
      <c r="L124" s="2">
        <v>801912</v>
      </c>
      <c r="M124" s="2">
        <v>797380</v>
      </c>
      <c r="N124" s="2">
        <v>783396</v>
      </c>
      <c r="O124" s="2">
        <v>10734082</v>
      </c>
      <c r="P124" s="2">
        <v>825699</v>
      </c>
    </row>
    <row r="125" spans="1:256" x14ac:dyDescent="0.2">
      <c r="A125" s="2" t="s">
        <v>165</v>
      </c>
      <c r="B125" s="2">
        <v>2469682</v>
      </c>
      <c r="C125" s="2">
        <v>2469682</v>
      </c>
      <c r="D125" s="2">
        <v>2469682</v>
      </c>
      <c r="E125" s="2">
        <v>2469682</v>
      </c>
      <c r="F125" s="2">
        <v>2469682</v>
      </c>
      <c r="G125" s="2">
        <v>2469682</v>
      </c>
      <c r="H125" s="2">
        <v>2469682</v>
      </c>
      <c r="I125" s="2">
        <v>2469682</v>
      </c>
      <c r="J125" s="2">
        <v>2469682</v>
      </c>
      <c r="K125" s="2">
        <v>2469682</v>
      </c>
      <c r="L125" s="2">
        <v>2469682</v>
      </c>
      <c r="M125" s="2">
        <v>2469682</v>
      </c>
      <c r="N125" s="2">
        <v>2469682</v>
      </c>
      <c r="O125" s="2">
        <v>32105863</v>
      </c>
      <c r="P125" s="2">
        <v>2469682</v>
      </c>
      <c r="Q125" t="s">
        <v>133</v>
      </c>
    </row>
    <row r="126" spans="1:256" x14ac:dyDescent="0.2">
      <c r="A126" s="27" t="s">
        <v>18</v>
      </c>
      <c r="B126" s="28">
        <f>SUM(B121:B125)</f>
        <v>3487044</v>
      </c>
      <c r="C126" s="28">
        <f t="shared" ref="C126:P126" si="5">SUM(C121:C125)</f>
        <v>3302036</v>
      </c>
      <c r="D126" s="28">
        <f t="shared" si="5"/>
        <v>3316150</v>
      </c>
      <c r="E126" s="28">
        <f t="shared" si="5"/>
        <v>3339592</v>
      </c>
      <c r="F126" s="28">
        <f t="shared" si="5"/>
        <v>3340942</v>
      </c>
      <c r="G126" s="28">
        <f t="shared" si="5"/>
        <v>3346247</v>
      </c>
      <c r="H126" s="28">
        <f t="shared" si="5"/>
        <v>3340344</v>
      </c>
      <c r="I126" s="28">
        <f t="shared" si="5"/>
        <v>3588045</v>
      </c>
      <c r="J126" s="28">
        <f t="shared" si="5"/>
        <v>4013628</v>
      </c>
      <c r="K126" s="28">
        <f t="shared" si="5"/>
        <v>4381639</v>
      </c>
      <c r="L126" s="28">
        <f t="shared" si="5"/>
        <v>4810031</v>
      </c>
      <c r="M126" s="28">
        <f t="shared" si="5"/>
        <v>5091059</v>
      </c>
      <c r="N126" s="28">
        <f t="shared" si="5"/>
        <v>6708070</v>
      </c>
      <c r="O126" s="28">
        <f t="shared" si="5"/>
        <v>52064824</v>
      </c>
      <c r="P126" s="28">
        <f t="shared" si="5"/>
        <v>4004986</v>
      </c>
    </row>
    <row r="127" spans="1:256" x14ac:dyDescent="0.2">
      <c r="A127" t="s">
        <v>132</v>
      </c>
      <c r="B127" s="2">
        <f>+B123+B125</f>
        <v>2469682</v>
      </c>
      <c r="C127" s="2">
        <f>+C123+C125</f>
        <v>2470383</v>
      </c>
      <c r="D127" s="2">
        <f>+D123+D125</f>
        <v>2476880</v>
      </c>
      <c r="E127" s="2">
        <f t="shared" ref="E127:G127" si="6">+E123+E125</f>
        <v>2489795</v>
      </c>
      <c r="F127" s="2">
        <f t="shared" si="6"/>
        <v>2495036</v>
      </c>
      <c r="G127" s="2">
        <f t="shared" si="6"/>
        <v>2498123</v>
      </c>
      <c r="H127" s="2">
        <f>+H123+H125</f>
        <v>2504170</v>
      </c>
      <c r="I127" s="2">
        <f t="shared" ref="I127:P127" si="7">+I123+I125</f>
        <v>2508986</v>
      </c>
      <c r="J127" s="2">
        <f t="shared" si="7"/>
        <v>2536132</v>
      </c>
      <c r="K127" s="2">
        <f t="shared" si="7"/>
        <v>2544076</v>
      </c>
      <c r="L127" s="2">
        <f t="shared" si="7"/>
        <v>2578057</v>
      </c>
      <c r="M127" s="2">
        <f t="shared" si="7"/>
        <v>2605385</v>
      </c>
      <c r="N127" s="2">
        <f t="shared" si="7"/>
        <v>2759477</v>
      </c>
      <c r="O127" s="2">
        <f t="shared" si="7"/>
        <v>32936178</v>
      </c>
      <c r="P127" s="2">
        <f t="shared" si="7"/>
        <v>2533552</v>
      </c>
      <c r="Q127" t="s">
        <v>133</v>
      </c>
    </row>
    <row r="128" spans="1:256" x14ac:dyDescent="0.2">
      <c r="A128" t="s">
        <v>136</v>
      </c>
      <c r="B128" s="2">
        <f>+B126-B127</f>
        <v>1017362</v>
      </c>
      <c r="C128" s="2">
        <f t="shared" ref="C128:P128" si="8">+C126-C127</f>
        <v>831653</v>
      </c>
      <c r="D128" s="2">
        <f t="shared" si="8"/>
        <v>839270</v>
      </c>
      <c r="E128" s="2">
        <f t="shared" si="8"/>
        <v>849797</v>
      </c>
      <c r="F128" s="2">
        <f t="shared" si="8"/>
        <v>845906</v>
      </c>
      <c r="G128" s="2">
        <f t="shared" si="8"/>
        <v>848124</v>
      </c>
      <c r="H128" s="2">
        <f t="shared" si="8"/>
        <v>836174</v>
      </c>
      <c r="I128" s="2">
        <f t="shared" si="8"/>
        <v>1079059</v>
      </c>
      <c r="J128" s="2">
        <f t="shared" si="8"/>
        <v>1477496</v>
      </c>
      <c r="K128" s="2">
        <f t="shared" si="8"/>
        <v>1837563</v>
      </c>
      <c r="L128" s="2">
        <f t="shared" si="8"/>
        <v>2231974</v>
      </c>
      <c r="M128" s="2">
        <f t="shared" si="8"/>
        <v>2485674</v>
      </c>
      <c r="N128" s="2">
        <f t="shared" si="8"/>
        <v>3948593</v>
      </c>
      <c r="O128" s="2">
        <f t="shared" si="8"/>
        <v>19128646</v>
      </c>
      <c r="P128" s="2">
        <f t="shared" si="8"/>
        <v>1471434</v>
      </c>
      <c r="Q128" t="s">
        <v>133</v>
      </c>
    </row>
    <row r="131" spans="1:17" ht="15" x14ac:dyDescent="0.35">
      <c r="A131" s="25" t="s">
        <v>131</v>
      </c>
    </row>
    <row r="132" spans="1:17" x14ac:dyDescent="0.2">
      <c r="A132" s="21" t="str">
        <f>+A16</f>
        <v xml:space="preserve">  108 - Accumulated depr &amp; amort</v>
      </c>
      <c r="B132" s="21">
        <f>B16</f>
        <v>-81786804</v>
      </c>
      <c r="C132" s="21">
        <f t="shared" ref="C132:P132" si="9">C16</f>
        <v>-82416477</v>
      </c>
      <c r="D132" s="21">
        <f t="shared" si="9"/>
        <v>-83162699</v>
      </c>
      <c r="E132" s="21">
        <f t="shared" si="9"/>
        <v>-83759100</v>
      </c>
      <c r="F132" s="21">
        <f t="shared" si="9"/>
        <v>-84345828</v>
      </c>
      <c r="G132" s="21">
        <f t="shared" si="9"/>
        <v>-85108751</v>
      </c>
      <c r="H132" s="21">
        <f t="shared" si="9"/>
        <v>-85730712</v>
      </c>
      <c r="I132" s="21">
        <f t="shared" si="9"/>
        <v>-86452323</v>
      </c>
      <c r="J132" s="21">
        <f t="shared" si="9"/>
        <v>-87163389</v>
      </c>
      <c r="K132" s="21">
        <f t="shared" si="9"/>
        <v>-87558091</v>
      </c>
      <c r="L132" s="21">
        <f t="shared" si="9"/>
        <v>-88230210</v>
      </c>
      <c r="M132" s="21">
        <f t="shared" si="9"/>
        <v>-88827253</v>
      </c>
      <c r="N132" s="21">
        <f t="shared" si="9"/>
        <v>-88528685</v>
      </c>
      <c r="O132" s="21">
        <f t="shared" si="9"/>
        <v>-1113070323</v>
      </c>
      <c r="P132" s="21">
        <f t="shared" si="9"/>
        <v>-85620794</v>
      </c>
    </row>
    <row r="133" spans="1:17" x14ac:dyDescent="0.2">
      <c r="A133" s="20" t="s">
        <v>125</v>
      </c>
      <c r="B133" s="20">
        <v>-249866</v>
      </c>
      <c r="C133" s="20">
        <v>-288010</v>
      </c>
      <c r="D133" s="20">
        <v>-326260</v>
      </c>
      <c r="E133" s="20">
        <v>-365010</v>
      </c>
      <c r="F133" s="20">
        <v>-403871</v>
      </c>
      <c r="G133" s="20">
        <v>-442842</v>
      </c>
      <c r="H133" s="20">
        <v>-481924</v>
      </c>
      <c r="I133" s="20">
        <v>-521119</v>
      </c>
      <c r="J133" s="20">
        <v>-560428</v>
      </c>
      <c r="K133" s="20">
        <v>-599852</v>
      </c>
      <c r="L133" s="20">
        <v>-639392</v>
      </c>
      <c r="M133" s="20">
        <v>-679048</v>
      </c>
      <c r="N133" s="20">
        <v>-718820</v>
      </c>
      <c r="O133" s="20">
        <v>-6276442</v>
      </c>
      <c r="P133" s="20">
        <v>-482803</v>
      </c>
    </row>
    <row r="134" spans="1:17" x14ac:dyDescent="0.2">
      <c r="A134" s="20" t="s">
        <v>162</v>
      </c>
      <c r="B134" s="20">
        <v>319315</v>
      </c>
      <c r="C134" s="20">
        <v>332796</v>
      </c>
      <c r="D134" s="20">
        <v>345394</v>
      </c>
      <c r="E134" s="20">
        <v>413665</v>
      </c>
      <c r="F134" s="20">
        <v>508245</v>
      </c>
      <c r="G134" s="20">
        <v>555559</v>
      </c>
      <c r="H134" s="20">
        <v>589946</v>
      </c>
      <c r="I134" s="20">
        <v>652914</v>
      </c>
      <c r="J134" s="20">
        <v>719237</v>
      </c>
      <c r="K134" s="20">
        <v>820897</v>
      </c>
      <c r="L134" s="20">
        <v>884648</v>
      </c>
      <c r="M134" s="20">
        <v>1043871</v>
      </c>
      <c r="N134" s="20">
        <v>849226</v>
      </c>
      <c r="O134" s="20">
        <v>8035712</v>
      </c>
      <c r="P134" s="20">
        <v>618132</v>
      </c>
      <c r="Q134" t="s">
        <v>133</v>
      </c>
    </row>
    <row r="135" spans="1:17" ht="13.5" thickBot="1" x14ac:dyDescent="0.25">
      <c r="A135" s="20"/>
      <c r="B135" s="26">
        <f>+B132-B133-B134</f>
        <v>-81856253</v>
      </c>
      <c r="C135" s="26">
        <f t="shared" ref="C135:P135" si="10">+C132-C133-C134</f>
        <v>-82461263</v>
      </c>
      <c r="D135" s="26">
        <f t="shared" si="10"/>
        <v>-83181833</v>
      </c>
      <c r="E135" s="26">
        <f t="shared" si="10"/>
        <v>-83807755</v>
      </c>
      <c r="F135" s="26">
        <f t="shared" si="10"/>
        <v>-84450202</v>
      </c>
      <c r="G135" s="26">
        <f t="shared" si="10"/>
        <v>-85221468</v>
      </c>
      <c r="H135" s="26">
        <f t="shared" si="10"/>
        <v>-85838734</v>
      </c>
      <c r="I135" s="26">
        <f t="shared" si="10"/>
        <v>-86584118</v>
      </c>
      <c r="J135" s="26">
        <f t="shared" si="10"/>
        <v>-87322198</v>
      </c>
      <c r="K135" s="26">
        <f t="shared" si="10"/>
        <v>-87779136</v>
      </c>
      <c r="L135" s="26">
        <f t="shared" si="10"/>
        <v>-88475466</v>
      </c>
      <c r="M135" s="26">
        <f t="shared" si="10"/>
        <v>-89192076</v>
      </c>
      <c r="N135" s="26">
        <f t="shared" si="10"/>
        <v>-88659091</v>
      </c>
      <c r="O135" s="26">
        <f t="shared" si="10"/>
        <v>-1114829593</v>
      </c>
      <c r="P135" s="26">
        <f t="shared" si="10"/>
        <v>-85756123</v>
      </c>
      <c r="Q135" t="s">
        <v>133</v>
      </c>
    </row>
    <row r="136" spans="1:17" ht="13.5" thickTop="1" x14ac:dyDescent="0.2">
      <c r="A136" s="20"/>
    </row>
    <row r="137" spans="1:17" ht="15" x14ac:dyDescent="0.35">
      <c r="A137" s="25" t="s">
        <v>128</v>
      </c>
    </row>
    <row r="138" spans="1:17" x14ac:dyDescent="0.2">
      <c r="A138" s="20" t="str">
        <f>+A104</f>
        <v xml:space="preserve">  101L**** (operating leases)</v>
      </c>
      <c r="B138" s="2">
        <f>+B104</f>
        <v>1908383</v>
      </c>
      <c r="C138" s="2">
        <f t="shared" ref="C138:P138" si="11">+C104</f>
        <v>1908383</v>
      </c>
      <c r="D138" s="2">
        <f t="shared" si="11"/>
        <v>1908383</v>
      </c>
      <c r="E138" s="2">
        <f t="shared" si="11"/>
        <v>1677920</v>
      </c>
      <c r="F138" s="2">
        <f t="shared" si="11"/>
        <v>1677920</v>
      </c>
      <c r="G138" s="2">
        <f t="shared" si="11"/>
        <v>1677920</v>
      </c>
      <c r="H138" s="2">
        <f t="shared" si="11"/>
        <v>1677920</v>
      </c>
      <c r="I138" s="2">
        <f t="shared" si="11"/>
        <v>1677920</v>
      </c>
      <c r="J138" s="2">
        <f t="shared" si="11"/>
        <v>1677920</v>
      </c>
      <c r="K138" s="2">
        <f t="shared" si="11"/>
        <v>1677920</v>
      </c>
      <c r="L138" s="2">
        <f t="shared" si="11"/>
        <v>1677920</v>
      </c>
      <c r="M138" s="2">
        <f t="shared" si="11"/>
        <v>1677920</v>
      </c>
      <c r="N138" s="2">
        <f t="shared" si="11"/>
        <v>1677920</v>
      </c>
      <c r="O138" s="2">
        <f t="shared" si="11"/>
        <v>22504347</v>
      </c>
      <c r="P138" s="2">
        <f t="shared" si="11"/>
        <v>1731104</v>
      </c>
    </row>
    <row r="139" spans="1:17" x14ac:dyDescent="0.2">
      <c r="A139" s="22" t="str">
        <f>+A108</f>
        <v xml:space="preserve">  Lease amort in 108</v>
      </c>
      <c r="B139" s="2">
        <f>+B108</f>
        <v>-249866</v>
      </c>
      <c r="C139" s="2">
        <f t="shared" ref="C139:P139" si="12">+C108</f>
        <v>-288010</v>
      </c>
      <c r="D139" s="2">
        <f t="shared" si="12"/>
        <v>-326260</v>
      </c>
      <c r="E139" s="2">
        <f t="shared" si="12"/>
        <v>-365010</v>
      </c>
      <c r="F139" s="2">
        <f t="shared" si="12"/>
        <v>-403871</v>
      </c>
      <c r="G139" s="2">
        <f t="shared" si="12"/>
        <v>-442842</v>
      </c>
      <c r="H139" s="2">
        <f t="shared" si="12"/>
        <v>-481924</v>
      </c>
      <c r="I139" s="2">
        <f t="shared" si="12"/>
        <v>-521119</v>
      </c>
      <c r="J139" s="2">
        <f t="shared" si="12"/>
        <v>-560428</v>
      </c>
      <c r="K139" s="2">
        <f t="shared" si="12"/>
        <v>-599852</v>
      </c>
      <c r="L139" s="2">
        <f t="shared" si="12"/>
        <v>-639392</v>
      </c>
      <c r="M139" s="2">
        <f t="shared" si="12"/>
        <v>-679048</v>
      </c>
      <c r="N139" s="2">
        <f t="shared" si="12"/>
        <v>-718820</v>
      </c>
      <c r="O139" s="2">
        <f t="shared" si="12"/>
        <v>-6276442</v>
      </c>
      <c r="P139" s="2">
        <f t="shared" si="12"/>
        <v>-482803</v>
      </c>
    </row>
    <row r="140" spans="1:17" ht="13.5" thickBot="1" x14ac:dyDescent="0.25">
      <c r="A140" s="20" t="s">
        <v>134</v>
      </c>
      <c r="B140" s="26">
        <f>SUM(B138:B139)</f>
        <v>1658517</v>
      </c>
      <c r="C140" s="26">
        <f t="shared" ref="C140:P140" si="13">SUM(C138:C139)</f>
        <v>1620373</v>
      </c>
      <c r="D140" s="26">
        <f t="shared" si="13"/>
        <v>1582123</v>
      </c>
      <c r="E140" s="26">
        <f t="shared" si="13"/>
        <v>1312910</v>
      </c>
      <c r="F140" s="26">
        <f t="shared" si="13"/>
        <v>1274049</v>
      </c>
      <c r="G140" s="26">
        <f t="shared" si="13"/>
        <v>1235078</v>
      </c>
      <c r="H140" s="26">
        <f t="shared" si="13"/>
        <v>1195996</v>
      </c>
      <c r="I140" s="26">
        <f t="shared" si="13"/>
        <v>1156801</v>
      </c>
      <c r="J140" s="26">
        <f t="shared" si="13"/>
        <v>1117492</v>
      </c>
      <c r="K140" s="26">
        <f t="shared" si="13"/>
        <v>1078068</v>
      </c>
      <c r="L140" s="26">
        <f t="shared" si="13"/>
        <v>1038528</v>
      </c>
      <c r="M140" s="26">
        <f t="shared" si="13"/>
        <v>998872</v>
      </c>
      <c r="N140" s="26">
        <f t="shared" si="13"/>
        <v>959100</v>
      </c>
      <c r="O140" s="26">
        <f t="shared" si="13"/>
        <v>16227905</v>
      </c>
      <c r="P140" s="26">
        <f t="shared" si="13"/>
        <v>1248301</v>
      </c>
      <c r="Q140" t="s">
        <v>133</v>
      </c>
    </row>
    <row r="141" spans="1:17" ht="13.5" thickTop="1" x14ac:dyDescent="0.2"/>
    <row r="143" spans="1:17" x14ac:dyDescent="0.2">
      <c r="A143" t="s">
        <v>140</v>
      </c>
      <c r="B143" s="2">
        <f>+B95+B96</f>
        <v>31625044</v>
      </c>
      <c r="C143" s="2">
        <f t="shared" ref="C143:P143" si="14">+C95+C96</f>
        <v>31597199</v>
      </c>
      <c r="D143" s="2">
        <f t="shared" si="14"/>
        <v>31569353</v>
      </c>
      <c r="E143" s="2">
        <f t="shared" si="14"/>
        <v>31955448</v>
      </c>
      <c r="F143" s="2">
        <f t="shared" si="14"/>
        <v>31927603</v>
      </c>
      <c r="G143" s="2">
        <f t="shared" si="14"/>
        <v>31899757</v>
      </c>
      <c r="H143" s="2">
        <f t="shared" si="14"/>
        <v>32567446</v>
      </c>
      <c r="I143" s="2">
        <f t="shared" si="14"/>
        <v>32539601</v>
      </c>
      <c r="J143" s="2">
        <f t="shared" si="14"/>
        <v>32511756</v>
      </c>
      <c r="K143" s="2">
        <f t="shared" si="14"/>
        <v>32671507</v>
      </c>
      <c r="L143" s="2">
        <f t="shared" si="14"/>
        <v>32643662</v>
      </c>
      <c r="M143" s="2">
        <f t="shared" si="14"/>
        <v>32615817</v>
      </c>
      <c r="N143" s="2">
        <f t="shared" si="14"/>
        <v>33622093</v>
      </c>
      <c r="O143" s="2">
        <f t="shared" si="14"/>
        <v>419746283</v>
      </c>
      <c r="P143" s="2">
        <f t="shared" si="14"/>
        <v>32288176</v>
      </c>
    </row>
    <row r="144" spans="1:17" x14ac:dyDescent="0.2">
      <c r="A144" t="s">
        <v>141</v>
      </c>
      <c r="B144" s="2">
        <v>-6617716</v>
      </c>
      <c r="C144" s="2">
        <v>-6588434</v>
      </c>
      <c r="D144" s="2">
        <v>-6559152</v>
      </c>
      <c r="E144" s="2">
        <v>-6529870</v>
      </c>
      <c r="F144" s="2">
        <f>+E144+29282</f>
        <v>-6500588</v>
      </c>
      <c r="G144" s="2">
        <f t="shared" ref="G144:N144" si="15">+F144+29282</f>
        <v>-6471306</v>
      </c>
      <c r="H144" s="2">
        <f t="shared" si="15"/>
        <v>-6442024</v>
      </c>
      <c r="I144" s="2">
        <f t="shared" si="15"/>
        <v>-6412742</v>
      </c>
      <c r="J144" s="2">
        <f t="shared" si="15"/>
        <v>-6383460</v>
      </c>
      <c r="K144" s="2">
        <f t="shared" si="15"/>
        <v>-6354178</v>
      </c>
      <c r="L144" s="2">
        <f t="shared" si="15"/>
        <v>-6324896</v>
      </c>
      <c r="M144" s="2">
        <f t="shared" si="15"/>
        <v>-6295614</v>
      </c>
      <c r="N144" s="2">
        <f t="shared" si="15"/>
        <v>-6266332</v>
      </c>
      <c r="O144" s="2">
        <f>+SUM(B144:N144)</f>
        <v>-83746312</v>
      </c>
      <c r="P144" s="2">
        <f>+O144/13</f>
        <v>-6442024</v>
      </c>
    </row>
    <row r="145" spans="1:17" ht="13.5" thickBot="1" x14ac:dyDescent="0.25">
      <c r="A145" s="20" t="s">
        <v>142</v>
      </c>
      <c r="B145" s="26">
        <f>SUM(B143:B144)</f>
        <v>25007328</v>
      </c>
      <c r="C145" s="26">
        <f t="shared" ref="C145:F145" si="16">SUM(C143:C144)</f>
        <v>25008765</v>
      </c>
      <c r="D145" s="26">
        <f t="shared" si="16"/>
        <v>25010201</v>
      </c>
      <c r="E145" s="26">
        <f t="shared" si="16"/>
        <v>25425578</v>
      </c>
      <c r="F145" s="26">
        <f t="shared" si="16"/>
        <v>25427015</v>
      </c>
      <c r="G145" s="26">
        <f t="shared" ref="G145" si="17">SUM(G143:G144)</f>
        <v>25428451</v>
      </c>
      <c r="H145" s="26">
        <f t="shared" ref="H145" si="18">SUM(H143:H144)</f>
        <v>26125422</v>
      </c>
      <c r="I145" s="26">
        <f t="shared" ref="I145" si="19">SUM(I143:I144)</f>
        <v>26126859</v>
      </c>
      <c r="J145" s="26">
        <f t="shared" ref="J145" si="20">SUM(J143:J144)</f>
        <v>26128296</v>
      </c>
      <c r="K145" s="26">
        <f t="shared" ref="K145" si="21">SUM(K143:K144)</f>
        <v>26317329</v>
      </c>
      <c r="L145" s="26">
        <f t="shared" ref="L145" si="22">SUM(L143:L144)</f>
        <v>26318766</v>
      </c>
      <c r="M145" s="26">
        <f t="shared" ref="M145" si="23">SUM(M143:M144)</f>
        <v>26320203</v>
      </c>
      <c r="N145" s="26">
        <f t="shared" ref="N145" si="24">SUM(N143:N144)</f>
        <v>27355761</v>
      </c>
      <c r="O145" s="26">
        <f t="shared" ref="O145" si="25">SUM(O143:O144)</f>
        <v>335999971</v>
      </c>
      <c r="P145" s="26">
        <f t="shared" ref="P145" si="26">SUM(P143:P144)</f>
        <v>25846152</v>
      </c>
      <c r="Q145" t="s">
        <v>133</v>
      </c>
    </row>
    <row r="146" spans="1:17" ht="13.5" thickTop="1" x14ac:dyDescent="0.2"/>
    <row r="147" spans="1:17" x14ac:dyDescent="0.2">
      <c r="C147" s="2">
        <f>+C144-B144</f>
        <v>29282</v>
      </c>
      <c r="D147" s="2">
        <f>+D144-C144</f>
        <v>29282</v>
      </c>
      <c r="E147" s="2">
        <f>+E144-D144</f>
        <v>29282</v>
      </c>
    </row>
  </sheetData>
  <pageMargins left="0.5" right="0.5" top="1" bottom="0.5" header="0.5" footer="0.5"/>
  <pageSetup orientation="landscape"/>
  <headerFooter alignWithMargins="0"/>
  <rowBreaks count="1" manualBreakCount="1">
    <brk id="53" min="1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49"/>
  <sheetViews>
    <sheetView workbookViewId="0">
      <pane xSplit="1" ySplit="11" topLeftCell="E105" activePane="bottomRight" state="frozen"/>
      <selection pane="topRight" activeCell="B1" sqref="B1"/>
      <selection pane="bottomLeft" activeCell="A12" sqref="A12"/>
      <selection pane="bottomRight" activeCell="A119" sqref="A119:XFD123"/>
    </sheetView>
  </sheetViews>
  <sheetFormatPr defaultRowHeight="12.75" x14ac:dyDescent="0.2"/>
  <cols>
    <col min="1" max="1" width="40.7109375" customWidth="1"/>
    <col min="2" max="14" width="13.7109375" style="2" customWidth="1"/>
    <col min="15" max="15" width="14.7109375" style="2" customWidth="1"/>
    <col min="16" max="16" width="13.7109375" style="2" customWidth="1"/>
  </cols>
  <sheetData>
    <row r="1" spans="1:20" ht="22.5" x14ac:dyDescent="0.45">
      <c r="A1" s="1" t="s">
        <v>98</v>
      </c>
    </row>
    <row r="2" spans="1:20" ht="19.5" x14ac:dyDescent="0.4">
      <c r="A2" s="3" t="s">
        <v>1</v>
      </c>
    </row>
    <row r="3" spans="1:20" ht="19.5" x14ac:dyDescent="0.4">
      <c r="A3" s="3" t="s">
        <v>2</v>
      </c>
    </row>
    <row r="4" spans="1:20" ht="19.5" x14ac:dyDescent="0.4">
      <c r="A4" s="3" t="s">
        <v>3</v>
      </c>
    </row>
    <row r="6" spans="1:20" x14ac:dyDescent="0.2">
      <c r="B6" s="4" t="s">
        <v>4</v>
      </c>
      <c r="C6" s="4" t="s">
        <v>5</v>
      </c>
      <c r="D6" s="4" t="s">
        <v>6</v>
      </c>
      <c r="E6" s="4" t="s">
        <v>7</v>
      </c>
      <c r="F6" s="4" t="s">
        <v>8</v>
      </c>
      <c r="G6" s="4" t="s">
        <v>9</v>
      </c>
      <c r="H6" s="4" t="s">
        <v>10</v>
      </c>
      <c r="I6" s="4" t="s">
        <v>11</v>
      </c>
      <c r="J6" s="4" t="s">
        <v>12</v>
      </c>
      <c r="K6" s="4" t="s">
        <v>13</v>
      </c>
      <c r="L6" s="4" t="s">
        <v>14</v>
      </c>
      <c r="M6" s="4" t="s">
        <v>15</v>
      </c>
      <c r="N6" s="4" t="s">
        <v>4</v>
      </c>
    </row>
    <row r="7" spans="1:20" x14ac:dyDescent="0.2">
      <c r="B7" s="5" t="s">
        <v>16</v>
      </c>
      <c r="C7" s="5" t="s">
        <v>17</v>
      </c>
      <c r="D7" s="5" t="s">
        <v>17</v>
      </c>
      <c r="E7" s="5" t="s">
        <v>17</v>
      </c>
      <c r="F7" s="5" t="s">
        <v>17</v>
      </c>
      <c r="G7" s="5" t="s">
        <v>17</v>
      </c>
      <c r="H7" s="5" t="s">
        <v>17</v>
      </c>
      <c r="I7" s="5" t="s">
        <v>17</v>
      </c>
      <c r="J7" s="5" t="s">
        <v>17</v>
      </c>
      <c r="K7" s="5" t="s">
        <v>17</v>
      </c>
      <c r="L7" s="5" t="s">
        <v>17</v>
      </c>
      <c r="M7" s="5" t="s">
        <v>17</v>
      </c>
      <c r="N7" s="5" t="s">
        <v>17</v>
      </c>
      <c r="O7" s="6" t="s">
        <v>18</v>
      </c>
      <c r="P7" s="6" t="s">
        <v>19</v>
      </c>
    </row>
    <row r="9" spans="1:20" ht="22.5" x14ac:dyDescent="0.45">
      <c r="A9" s="1" t="s">
        <v>20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1" spans="1:20" x14ac:dyDescent="0.2">
      <c r="A11" s="8" t="s">
        <v>21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pans="1:20" x14ac:dyDescent="0.2">
      <c r="A12" s="10" t="s">
        <v>22</v>
      </c>
      <c r="B12" s="11">
        <v>2812960</v>
      </c>
      <c r="C12" s="11">
        <v>2812960</v>
      </c>
      <c r="D12" s="11">
        <v>2813136</v>
      </c>
      <c r="E12" s="11">
        <v>2795195</v>
      </c>
      <c r="F12" s="11">
        <v>2795365</v>
      </c>
      <c r="G12" s="11">
        <v>2795422</v>
      </c>
      <c r="H12" s="11">
        <v>2796416</v>
      </c>
      <c r="I12" s="11">
        <v>2796416</v>
      </c>
      <c r="J12" s="11">
        <v>2796416</v>
      </c>
      <c r="K12" s="11">
        <v>2796416</v>
      </c>
      <c r="L12" s="11">
        <v>2796416</v>
      </c>
      <c r="M12" s="11">
        <v>2803555</v>
      </c>
      <c r="N12" s="11">
        <v>2803555</v>
      </c>
      <c r="O12" s="11">
        <v>36414226</v>
      </c>
      <c r="P12" s="11">
        <v>2801094</v>
      </c>
      <c r="Q12" t="s">
        <v>129</v>
      </c>
      <c r="R12" t="s">
        <v>130</v>
      </c>
      <c r="S12" s="23">
        <f>+P12+P14</f>
        <v>2805422</v>
      </c>
      <c r="T12" t="s">
        <v>150</v>
      </c>
    </row>
    <row r="13" spans="1:20" x14ac:dyDescent="0.2">
      <c r="A13" s="10" t="s">
        <v>23</v>
      </c>
      <c r="B13" s="2">
        <v>13333</v>
      </c>
      <c r="C13" s="2">
        <v>13333</v>
      </c>
      <c r="D13" s="2">
        <v>13333</v>
      </c>
      <c r="E13" s="2">
        <v>13333</v>
      </c>
      <c r="F13" s="2">
        <v>13333</v>
      </c>
      <c r="G13" s="2">
        <v>13333</v>
      </c>
      <c r="H13" s="2">
        <v>13333</v>
      </c>
      <c r="I13" s="2">
        <v>13333</v>
      </c>
      <c r="J13" s="2">
        <v>13333</v>
      </c>
      <c r="K13" s="2">
        <v>13333</v>
      </c>
      <c r="L13" s="2">
        <v>13333</v>
      </c>
      <c r="M13" s="2">
        <v>13333</v>
      </c>
      <c r="N13" s="2">
        <v>13333</v>
      </c>
      <c r="O13" s="2">
        <v>173323</v>
      </c>
      <c r="P13" s="2">
        <v>13333</v>
      </c>
      <c r="Q13" t="s">
        <v>154</v>
      </c>
    </row>
    <row r="14" spans="1:20" x14ac:dyDescent="0.2">
      <c r="A14" s="10" t="s">
        <v>24</v>
      </c>
      <c r="B14" s="2">
        <v>3772</v>
      </c>
      <c r="C14" s="2">
        <v>3804</v>
      </c>
      <c r="D14" s="2">
        <v>3806</v>
      </c>
      <c r="E14" s="2">
        <v>3838</v>
      </c>
      <c r="F14" s="2">
        <v>3842</v>
      </c>
      <c r="G14" s="2">
        <v>3849</v>
      </c>
      <c r="H14" s="2">
        <v>3849</v>
      </c>
      <c r="I14" s="2">
        <v>3849</v>
      </c>
      <c r="J14" s="2">
        <v>3849</v>
      </c>
      <c r="K14" s="2">
        <v>3850</v>
      </c>
      <c r="L14" s="2">
        <v>10242</v>
      </c>
      <c r="M14" s="2">
        <v>3854</v>
      </c>
      <c r="N14" s="2">
        <v>3855</v>
      </c>
      <c r="O14" s="2">
        <v>56259</v>
      </c>
      <c r="P14" s="2">
        <v>4328</v>
      </c>
      <c r="Q14" t="s">
        <v>129</v>
      </c>
    </row>
    <row r="15" spans="1:20" x14ac:dyDescent="0.2">
      <c r="A15" s="10" t="s">
        <v>25</v>
      </c>
      <c r="B15" s="2">
        <v>5442</v>
      </c>
      <c r="C15" s="2">
        <v>5359</v>
      </c>
      <c r="D15" s="2">
        <v>15740</v>
      </c>
      <c r="E15" s="2">
        <v>16062</v>
      </c>
      <c r="F15" s="2">
        <v>15781</v>
      </c>
      <c r="G15" s="2">
        <v>15737</v>
      </c>
      <c r="H15" s="2">
        <v>15801</v>
      </c>
      <c r="I15" s="2">
        <v>15701</v>
      </c>
      <c r="J15" s="2">
        <v>15812</v>
      </c>
      <c r="K15" s="2">
        <v>15833</v>
      </c>
      <c r="L15" s="2">
        <v>9468</v>
      </c>
      <c r="M15" s="2">
        <v>9866</v>
      </c>
      <c r="N15" s="2">
        <v>9540</v>
      </c>
      <c r="O15" s="2">
        <v>166143</v>
      </c>
      <c r="P15" s="2">
        <v>12780</v>
      </c>
      <c r="Q15" t="s">
        <v>150</v>
      </c>
    </row>
    <row r="16" spans="1:20" x14ac:dyDescent="0.2">
      <c r="A16" s="10" t="s">
        <v>26</v>
      </c>
      <c r="B16" s="2">
        <v>-1166496</v>
      </c>
      <c r="C16" s="2">
        <v>-1173579</v>
      </c>
      <c r="D16" s="2">
        <v>-1180646</v>
      </c>
      <c r="E16" s="2">
        <v>-1169591</v>
      </c>
      <c r="F16" s="2">
        <v>-1176632</v>
      </c>
      <c r="G16" s="2">
        <v>-1183676</v>
      </c>
      <c r="H16" s="2">
        <v>-1190485</v>
      </c>
      <c r="I16" s="2">
        <v>-1197351</v>
      </c>
      <c r="J16" s="2">
        <v>-1204218</v>
      </c>
      <c r="K16" s="2">
        <v>-1211030</v>
      </c>
      <c r="L16" s="2">
        <v>-1217841</v>
      </c>
      <c r="M16" s="2">
        <v>-1224614</v>
      </c>
      <c r="N16" s="2">
        <v>-1231495</v>
      </c>
      <c r="O16" s="2">
        <v>-15527654</v>
      </c>
      <c r="P16" s="2">
        <v>-1194435</v>
      </c>
      <c r="Q16" t="s">
        <v>153</v>
      </c>
    </row>
    <row r="17" spans="1:17" x14ac:dyDescent="0.2">
      <c r="A17" s="10" t="s">
        <v>86</v>
      </c>
      <c r="B17" s="2">
        <v>745800</v>
      </c>
      <c r="C17" s="2">
        <v>745800</v>
      </c>
      <c r="D17" s="2">
        <v>745800</v>
      </c>
      <c r="E17" s="2">
        <v>745800</v>
      </c>
      <c r="F17" s="2">
        <v>745800</v>
      </c>
      <c r="G17" s="2">
        <v>745800</v>
      </c>
      <c r="H17" s="2">
        <v>745800</v>
      </c>
      <c r="I17" s="2">
        <v>745800</v>
      </c>
      <c r="J17" s="2">
        <v>745800</v>
      </c>
      <c r="K17" s="2">
        <v>745800</v>
      </c>
      <c r="L17" s="2">
        <v>745800</v>
      </c>
      <c r="M17" s="2">
        <v>745800</v>
      </c>
      <c r="N17" s="2">
        <v>745800</v>
      </c>
      <c r="O17" s="2">
        <v>9695394</v>
      </c>
      <c r="P17" s="2">
        <v>745800</v>
      </c>
      <c r="Q17" t="s">
        <v>150</v>
      </c>
    </row>
    <row r="18" spans="1:17" x14ac:dyDescent="0.2">
      <c r="A18" s="10" t="s">
        <v>87</v>
      </c>
      <c r="B18" s="2">
        <v>-517889</v>
      </c>
      <c r="C18" s="2">
        <v>-522032</v>
      </c>
      <c r="D18" s="2">
        <v>-526175</v>
      </c>
      <c r="E18" s="2">
        <v>-530318</v>
      </c>
      <c r="F18" s="2">
        <v>-534461</v>
      </c>
      <c r="G18" s="2">
        <v>-538604</v>
      </c>
      <c r="H18" s="2">
        <v>-542747</v>
      </c>
      <c r="I18" s="2">
        <v>-546890</v>
      </c>
      <c r="J18" s="2">
        <v>-551033</v>
      </c>
      <c r="K18" s="2">
        <v>-555176</v>
      </c>
      <c r="L18" s="2">
        <v>-559319</v>
      </c>
      <c r="M18" s="2">
        <v>-563462</v>
      </c>
      <c r="N18" s="2">
        <v>-567605</v>
      </c>
      <c r="O18" s="2">
        <v>-7055705</v>
      </c>
      <c r="P18" s="2">
        <v>-542747</v>
      </c>
      <c r="Q18" t="s">
        <v>150</v>
      </c>
    </row>
    <row r="19" spans="1:17" x14ac:dyDescent="0.2">
      <c r="A19" s="10" t="s">
        <v>88</v>
      </c>
    </row>
    <row r="20" spans="1:17" x14ac:dyDescent="0.2">
      <c r="B20" s="12" t="s">
        <v>27</v>
      </c>
      <c r="C20" s="12" t="s">
        <v>27</v>
      </c>
      <c r="D20" s="12" t="s">
        <v>27</v>
      </c>
      <c r="E20" s="12" t="s">
        <v>27</v>
      </c>
      <c r="F20" s="12" t="s">
        <v>27</v>
      </c>
      <c r="G20" s="12" t="s">
        <v>27</v>
      </c>
      <c r="H20" s="12" t="s">
        <v>27</v>
      </c>
      <c r="I20" s="12" t="s">
        <v>27</v>
      </c>
      <c r="J20" s="12" t="s">
        <v>27</v>
      </c>
      <c r="K20" s="12" t="s">
        <v>27</v>
      </c>
      <c r="L20" s="12" t="s">
        <v>27</v>
      </c>
      <c r="M20" s="12" t="s">
        <v>27</v>
      </c>
      <c r="N20" s="12" t="s">
        <v>27</v>
      </c>
      <c r="O20" s="12" t="s">
        <v>27</v>
      </c>
      <c r="P20" s="12" t="s">
        <v>27</v>
      </c>
    </row>
    <row r="21" spans="1:17" x14ac:dyDescent="0.2">
      <c r="A21" s="10" t="s">
        <v>28</v>
      </c>
      <c r="B21" s="2">
        <v>1896921</v>
      </c>
      <c r="C21" s="2">
        <v>1885644</v>
      </c>
      <c r="D21" s="2">
        <v>1884995</v>
      </c>
      <c r="E21" s="2">
        <v>1874318</v>
      </c>
      <c r="F21" s="2">
        <v>1863027</v>
      </c>
      <c r="G21" s="2">
        <v>1851861</v>
      </c>
      <c r="H21" s="2">
        <v>1841966</v>
      </c>
      <c r="I21" s="2">
        <v>1830856</v>
      </c>
      <c r="J21" s="2">
        <v>1819958</v>
      </c>
      <c r="K21" s="2">
        <v>1809026</v>
      </c>
      <c r="L21" s="2">
        <v>1798099</v>
      </c>
      <c r="M21" s="2">
        <v>1788331</v>
      </c>
      <c r="N21" s="2">
        <v>1776982</v>
      </c>
      <c r="O21" s="2">
        <v>23921984</v>
      </c>
      <c r="P21" s="2">
        <v>1840153</v>
      </c>
    </row>
    <row r="22" spans="1:17" x14ac:dyDescent="0.2">
      <c r="B22" s="12" t="s">
        <v>27</v>
      </c>
      <c r="C22" s="12" t="s">
        <v>27</v>
      </c>
      <c r="D22" s="12" t="s">
        <v>27</v>
      </c>
      <c r="E22" s="12" t="s">
        <v>27</v>
      </c>
      <c r="F22" s="12" t="s">
        <v>27</v>
      </c>
      <c r="G22" s="12" t="s">
        <v>27</v>
      </c>
      <c r="H22" s="12" t="s">
        <v>27</v>
      </c>
      <c r="I22" s="12" t="s">
        <v>27</v>
      </c>
      <c r="J22" s="12" t="s">
        <v>27</v>
      </c>
      <c r="K22" s="12" t="s">
        <v>27</v>
      </c>
      <c r="L22" s="12" t="s">
        <v>27</v>
      </c>
      <c r="M22" s="12" t="s">
        <v>27</v>
      </c>
      <c r="N22" s="12" t="s">
        <v>27</v>
      </c>
      <c r="O22" s="12" t="s">
        <v>27</v>
      </c>
      <c r="P22" s="12" t="s">
        <v>27</v>
      </c>
    </row>
    <row r="23" spans="1:17" x14ac:dyDescent="0.2">
      <c r="A23" s="8" t="s">
        <v>29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1:17" x14ac:dyDescent="0.2">
      <c r="A24" s="10" t="s">
        <v>32</v>
      </c>
      <c r="B24" s="2">
        <v>72735</v>
      </c>
      <c r="C24" s="2">
        <v>74351</v>
      </c>
      <c r="D24" s="2">
        <v>67268</v>
      </c>
      <c r="E24" s="2">
        <v>64498</v>
      </c>
      <c r="F24" s="2">
        <v>57125</v>
      </c>
      <c r="G24" s="2">
        <v>63104</v>
      </c>
      <c r="H24" s="2">
        <v>61351</v>
      </c>
      <c r="I24" s="2">
        <v>69737</v>
      </c>
      <c r="J24" s="2">
        <v>79317</v>
      </c>
      <c r="K24" s="2">
        <v>86139</v>
      </c>
      <c r="L24" s="2">
        <v>59698</v>
      </c>
      <c r="M24" s="2">
        <v>62976</v>
      </c>
      <c r="N24" s="2">
        <v>68853</v>
      </c>
      <c r="O24" s="2">
        <v>887151</v>
      </c>
      <c r="P24" s="2">
        <v>68242</v>
      </c>
      <c r="Q24" t="s">
        <v>150</v>
      </c>
    </row>
    <row r="25" spans="1:17" x14ac:dyDescent="0.2">
      <c r="A25" s="10" t="s">
        <v>34</v>
      </c>
      <c r="B25" s="2">
        <v>-3648</v>
      </c>
      <c r="C25" s="2">
        <v>-3648</v>
      </c>
      <c r="D25" s="2">
        <v>-3640</v>
      </c>
      <c r="E25" s="2">
        <v>-2293</v>
      </c>
      <c r="F25" s="2">
        <v>-2293</v>
      </c>
      <c r="G25" s="2">
        <v>-2293</v>
      </c>
      <c r="H25" s="2">
        <v>-2226</v>
      </c>
      <c r="I25" s="2">
        <v>-1949</v>
      </c>
      <c r="J25" s="2">
        <v>-1490</v>
      </c>
      <c r="K25" s="2">
        <v>-4596</v>
      </c>
      <c r="L25" s="2">
        <v>-4596</v>
      </c>
      <c r="M25" s="2">
        <v>-4554</v>
      </c>
      <c r="N25" s="2">
        <v>-1930</v>
      </c>
      <c r="O25" s="2">
        <v>-39154</v>
      </c>
      <c r="P25" s="2">
        <v>-3012</v>
      </c>
      <c r="Q25" t="s">
        <v>150</v>
      </c>
    </row>
    <row r="26" spans="1:17" x14ac:dyDescent="0.2">
      <c r="A26" s="10" t="s">
        <v>35</v>
      </c>
    </row>
    <row r="27" spans="1:17" x14ac:dyDescent="0.2">
      <c r="A27" s="10" t="s">
        <v>36</v>
      </c>
      <c r="B27" s="2">
        <v>-1881160</v>
      </c>
      <c r="C27" s="2">
        <v>-1884593</v>
      </c>
      <c r="D27" s="2">
        <v>-1900463</v>
      </c>
      <c r="E27" s="2">
        <v>-1902592</v>
      </c>
      <c r="F27" s="2">
        <v>-1897638</v>
      </c>
      <c r="G27" s="2">
        <v>-1911163</v>
      </c>
      <c r="H27" s="2">
        <v>-1913676</v>
      </c>
      <c r="I27" s="2">
        <v>-1923739</v>
      </c>
      <c r="J27" s="2">
        <v>-1937387</v>
      </c>
      <c r="K27" s="2">
        <v>-1948594</v>
      </c>
      <c r="L27" s="2">
        <v>-1924071</v>
      </c>
      <c r="M27" s="2">
        <v>-1964780</v>
      </c>
      <c r="N27" s="2">
        <v>-1967897</v>
      </c>
      <c r="O27" s="2">
        <v>-24957752</v>
      </c>
      <c r="P27" s="2">
        <v>-1919827</v>
      </c>
      <c r="Q27" t="s">
        <v>150</v>
      </c>
    </row>
    <row r="28" spans="1:17" x14ac:dyDescent="0.2">
      <c r="A28" s="10" t="s">
        <v>39</v>
      </c>
      <c r="B28" s="2">
        <v>4314</v>
      </c>
      <c r="C28" s="2">
        <v>3806</v>
      </c>
      <c r="D28" s="2">
        <v>3327</v>
      </c>
      <c r="E28" s="2">
        <v>2840</v>
      </c>
      <c r="F28" s="2">
        <v>2326</v>
      </c>
      <c r="G28" s="2">
        <v>1812</v>
      </c>
      <c r="H28" s="2">
        <v>1298</v>
      </c>
      <c r="I28" s="2">
        <v>927</v>
      </c>
      <c r="J28" s="2">
        <v>413</v>
      </c>
      <c r="K28" s="2">
        <v>4385</v>
      </c>
      <c r="L28" s="2">
        <v>3949</v>
      </c>
      <c r="M28" s="2">
        <v>5246</v>
      </c>
      <c r="N28" s="2">
        <v>2972</v>
      </c>
      <c r="O28" s="2">
        <v>37615</v>
      </c>
      <c r="P28" s="2">
        <v>2893</v>
      </c>
      <c r="Q28" t="s">
        <v>150</v>
      </c>
    </row>
    <row r="29" spans="1:17" x14ac:dyDescent="0.2">
      <c r="B29" s="12" t="s">
        <v>27</v>
      </c>
      <c r="C29" s="12" t="s">
        <v>27</v>
      </c>
      <c r="D29" s="12" t="s">
        <v>27</v>
      </c>
      <c r="E29" s="12" t="s">
        <v>27</v>
      </c>
      <c r="F29" s="12" t="s">
        <v>27</v>
      </c>
      <c r="G29" s="12" t="s">
        <v>27</v>
      </c>
      <c r="H29" s="12" t="s">
        <v>27</v>
      </c>
      <c r="I29" s="12" t="s">
        <v>27</v>
      </c>
      <c r="J29" s="12" t="s">
        <v>27</v>
      </c>
      <c r="K29" s="12" t="s">
        <v>27</v>
      </c>
      <c r="L29" s="12" t="s">
        <v>27</v>
      </c>
      <c r="M29" s="12" t="s">
        <v>27</v>
      </c>
      <c r="N29" s="12" t="s">
        <v>27</v>
      </c>
      <c r="O29" s="12" t="s">
        <v>27</v>
      </c>
      <c r="P29" s="12" t="s">
        <v>27</v>
      </c>
    </row>
    <row r="30" spans="1:17" x14ac:dyDescent="0.2">
      <c r="A30" s="10" t="s">
        <v>41</v>
      </c>
      <c r="B30" s="2">
        <v>-1807758</v>
      </c>
      <c r="C30" s="2">
        <v>-1810083</v>
      </c>
      <c r="D30" s="2">
        <v>-1833508</v>
      </c>
      <c r="E30" s="2">
        <v>-1837547</v>
      </c>
      <c r="F30" s="2">
        <v>-1840480</v>
      </c>
      <c r="G30" s="2">
        <v>-1848539</v>
      </c>
      <c r="H30" s="2">
        <v>-1853252</v>
      </c>
      <c r="I30" s="2">
        <v>-1855025</v>
      </c>
      <c r="J30" s="2">
        <v>-1859147</v>
      </c>
      <c r="K30" s="2">
        <v>-1862666</v>
      </c>
      <c r="L30" s="2">
        <v>-1865020</v>
      </c>
      <c r="M30" s="2">
        <v>-1901112</v>
      </c>
      <c r="N30" s="2">
        <v>-1898002</v>
      </c>
      <c r="O30" s="2">
        <v>-24072139</v>
      </c>
      <c r="P30" s="2">
        <v>-1851703</v>
      </c>
    </row>
    <row r="31" spans="1:17" x14ac:dyDescent="0.2">
      <c r="B31" s="12" t="s">
        <v>27</v>
      </c>
      <c r="C31" s="12" t="s">
        <v>27</v>
      </c>
      <c r="D31" s="12" t="s">
        <v>27</v>
      </c>
      <c r="E31" s="12" t="s">
        <v>27</v>
      </c>
      <c r="F31" s="12" t="s">
        <v>27</v>
      </c>
      <c r="G31" s="12" t="s">
        <v>27</v>
      </c>
      <c r="H31" s="12" t="s">
        <v>27</v>
      </c>
      <c r="I31" s="12" t="s">
        <v>27</v>
      </c>
      <c r="J31" s="12" t="s">
        <v>27</v>
      </c>
      <c r="K31" s="12" t="s">
        <v>27</v>
      </c>
      <c r="L31" s="12" t="s">
        <v>27</v>
      </c>
      <c r="M31" s="12" t="s">
        <v>27</v>
      </c>
      <c r="N31" s="12" t="s">
        <v>27</v>
      </c>
      <c r="O31" s="12" t="s">
        <v>27</v>
      </c>
      <c r="P31" s="12" t="s">
        <v>27</v>
      </c>
    </row>
    <row r="32" spans="1:17" x14ac:dyDescent="0.2">
      <c r="A32" s="8" t="s">
        <v>42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1:17" x14ac:dyDescent="0.2">
      <c r="A33" s="10" t="s">
        <v>43</v>
      </c>
      <c r="B33" s="2">
        <v>1534</v>
      </c>
      <c r="C33" s="2">
        <v>1534</v>
      </c>
      <c r="D33" s="2">
        <v>1534</v>
      </c>
      <c r="E33" s="2">
        <v>187</v>
      </c>
      <c r="F33" s="2">
        <v>187</v>
      </c>
      <c r="G33" s="2">
        <v>187</v>
      </c>
      <c r="H33" s="2">
        <v>187</v>
      </c>
      <c r="I33" s="2">
        <v>550</v>
      </c>
      <c r="J33" s="2">
        <v>550</v>
      </c>
      <c r="K33" s="2">
        <v>550</v>
      </c>
      <c r="L33" s="2">
        <v>550</v>
      </c>
      <c r="M33" s="2">
        <v>550</v>
      </c>
      <c r="N33" s="2">
        <v>550</v>
      </c>
      <c r="O33" s="2">
        <v>8652</v>
      </c>
      <c r="P33" s="2">
        <v>666</v>
      </c>
      <c r="Q33" t="s">
        <v>150</v>
      </c>
    </row>
    <row r="34" spans="1:17" x14ac:dyDescent="0.2">
      <c r="A34" s="10" t="s">
        <v>45</v>
      </c>
      <c r="B34" s="2">
        <v>35140</v>
      </c>
      <c r="C34" s="2">
        <v>35140</v>
      </c>
      <c r="D34" s="2">
        <v>35146</v>
      </c>
      <c r="E34" s="2">
        <v>35265</v>
      </c>
      <c r="F34" s="2">
        <v>35331</v>
      </c>
      <c r="G34" s="2">
        <v>35346</v>
      </c>
      <c r="H34" s="2">
        <v>35389</v>
      </c>
      <c r="I34" s="2">
        <v>35426</v>
      </c>
      <c r="J34" s="2">
        <v>35475</v>
      </c>
      <c r="K34" s="2">
        <v>35522</v>
      </c>
      <c r="L34" s="2">
        <v>35535</v>
      </c>
      <c r="M34" s="2">
        <v>35527</v>
      </c>
      <c r="N34" s="2">
        <v>35543</v>
      </c>
      <c r="O34" s="2">
        <v>459785</v>
      </c>
      <c r="P34" s="2">
        <v>35368</v>
      </c>
      <c r="Q34" t="s">
        <v>155</v>
      </c>
    </row>
    <row r="35" spans="1:17" x14ac:dyDescent="0.2">
      <c r="B35" s="12" t="s">
        <v>27</v>
      </c>
      <c r="C35" s="12" t="s">
        <v>27</v>
      </c>
      <c r="D35" s="12" t="s">
        <v>27</v>
      </c>
      <c r="E35" s="12" t="s">
        <v>27</v>
      </c>
      <c r="F35" s="12" t="s">
        <v>27</v>
      </c>
      <c r="G35" s="12" t="s">
        <v>27</v>
      </c>
      <c r="H35" s="12" t="s">
        <v>27</v>
      </c>
      <c r="I35" s="12" t="s">
        <v>27</v>
      </c>
      <c r="J35" s="12" t="s">
        <v>27</v>
      </c>
      <c r="K35" s="12" t="s">
        <v>27</v>
      </c>
      <c r="L35" s="12" t="s">
        <v>27</v>
      </c>
      <c r="M35" s="12" t="s">
        <v>27</v>
      </c>
      <c r="N35" s="12" t="s">
        <v>27</v>
      </c>
      <c r="O35" s="12" t="s">
        <v>27</v>
      </c>
      <c r="P35" s="12" t="s">
        <v>27</v>
      </c>
    </row>
    <row r="36" spans="1:17" x14ac:dyDescent="0.2">
      <c r="A36" s="10" t="s">
        <v>48</v>
      </c>
      <c r="B36" s="2">
        <v>36674</v>
      </c>
      <c r="C36" s="2">
        <v>36674</v>
      </c>
      <c r="D36" s="2">
        <v>36681</v>
      </c>
      <c r="E36" s="2">
        <v>35453</v>
      </c>
      <c r="F36" s="2">
        <v>35518</v>
      </c>
      <c r="G36" s="2">
        <v>35534</v>
      </c>
      <c r="H36" s="2">
        <v>35576</v>
      </c>
      <c r="I36" s="2">
        <v>35976</v>
      </c>
      <c r="J36" s="2">
        <v>36025</v>
      </c>
      <c r="K36" s="2">
        <v>36072</v>
      </c>
      <c r="L36" s="2">
        <v>36085</v>
      </c>
      <c r="M36" s="2">
        <v>36077</v>
      </c>
      <c r="N36" s="2">
        <v>36093</v>
      </c>
      <c r="O36" s="2">
        <v>468437</v>
      </c>
      <c r="P36" s="2">
        <v>36034</v>
      </c>
    </row>
    <row r="37" spans="1:17" x14ac:dyDescent="0.2">
      <c r="B37" s="12" t="s">
        <v>27</v>
      </c>
      <c r="C37" s="12" t="s">
        <v>27</v>
      </c>
      <c r="D37" s="12" t="s">
        <v>27</v>
      </c>
      <c r="E37" s="12" t="s">
        <v>27</v>
      </c>
      <c r="F37" s="12" t="s">
        <v>27</v>
      </c>
      <c r="G37" s="12" t="s">
        <v>27</v>
      </c>
      <c r="H37" s="12" t="s">
        <v>27</v>
      </c>
      <c r="I37" s="12" t="s">
        <v>27</v>
      </c>
      <c r="J37" s="12" t="s">
        <v>27</v>
      </c>
      <c r="K37" s="12" t="s">
        <v>27</v>
      </c>
      <c r="L37" s="12" t="s">
        <v>27</v>
      </c>
      <c r="M37" s="12" t="s">
        <v>27</v>
      </c>
      <c r="N37" s="12" t="s">
        <v>27</v>
      </c>
      <c r="O37" s="12" t="s">
        <v>27</v>
      </c>
      <c r="P37" s="12" t="s">
        <v>27</v>
      </c>
    </row>
    <row r="39" spans="1:17" ht="15.75" x14ac:dyDescent="0.25">
      <c r="A39" s="13" t="s">
        <v>49</v>
      </c>
      <c r="B39" s="14">
        <v>125837</v>
      </c>
      <c r="C39" s="14">
        <v>112235</v>
      </c>
      <c r="D39" s="14">
        <v>88168</v>
      </c>
      <c r="E39" s="14">
        <v>72224</v>
      </c>
      <c r="F39" s="14">
        <v>58065</v>
      </c>
      <c r="G39" s="14">
        <v>38855</v>
      </c>
      <c r="H39" s="14">
        <v>24290</v>
      </c>
      <c r="I39" s="14">
        <v>11808</v>
      </c>
      <c r="J39" s="14">
        <v>-3164</v>
      </c>
      <c r="K39" s="14">
        <v>-17569</v>
      </c>
      <c r="L39" s="14">
        <v>-30836</v>
      </c>
      <c r="M39" s="14">
        <v>-76704</v>
      </c>
      <c r="N39" s="14">
        <v>-84928</v>
      </c>
      <c r="O39" s="14">
        <v>318282</v>
      </c>
      <c r="P39" s="14">
        <v>24483</v>
      </c>
    </row>
    <row r="40" spans="1:17" x14ac:dyDescent="0.2">
      <c r="B40" s="12" t="s">
        <v>50</v>
      </c>
      <c r="C40" s="12" t="s">
        <v>50</v>
      </c>
      <c r="D40" s="12" t="s">
        <v>50</v>
      </c>
      <c r="E40" s="12" t="s">
        <v>50</v>
      </c>
      <c r="F40" s="12" t="s">
        <v>50</v>
      </c>
      <c r="G40" s="12" t="s">
        <v>50</v>
      </c>
      <c r="H40" s="12" t="s">
        <v>50</v>
      </c>
      <c r="I40" s="12" t="s">
        <v>50</v>
      </c>
      <c r="J40" s="12" t="s">
        <v>50</v>
      </c>
      <c r="K40" s="12" t="s">
        <v>50</v>
      </c>
      <c r="L40" s="12" t="s">
        <v>50</v>
      </c>
      <c r="M40" s="12" t="s">
        <v>50</v>
      </c>
      <c r="N40" s="12" t="s">
        <v>50</v>
      </c>
      <c r="O40" s="12" t="s">
        <v>50</v>
      </c>
      <c r="P40" s="12" t="s">
        <v>50</v>
      </c>
    </row>
    <row r="42" spans="1:17" x14ac:dyDescent="0.2">
      <c r="A42" s="10" t="s">
        <v>51</v>
      </c>
      <c r="P42" s="15" t="s">
        <v>52</v>
      </c>
    </row>
    <row r="43" spans="1:17" x14ac:dyDescent="0.2">
      <c r="A43" s="10" t="s">
        <v>53</v>
      </c>
      <c r="P43" s="15" t="s">
        <v>54</v>
      </c>
    </row>
    <row r="44" spans="1:17" ht="22.5" x14ac:dyDescent="0.45">
      <c r="A44" s="1" t="s">
        <v>98</v>
      </c>
    </row>
    <row r="45" spans="1:17" ht="19.5" x14ac:dyDescent="0.4">
      <c r="A45" s="3" t="s">
        <v>1</v>
      </c>
    </row>
    <row r="46" spans="1:17" ht="19.5" x14ac:dyDescent="0.4">
      <c r="A46" s="3" t="s">
        <v>2</v>
      </c>
    </row>
    <row r="47" spans="1:17" ht="19.5" x14ac:dyDescent="0.4">
      <c r="A47" s="3" t="s">
        <v>3</v>
      </c>
    </row>
    <row r="49" spans="1:17" x14ac:dyDescent="0.2">
      <c r="B49" s="4" t="s">
        <v>4</v>
      </c>
      <c r="C49" s="4" t="s">
        <v>5</v>
      </c>
      <c r="D49" s="4" t="s">
        <v>6</v>
      </c>
      <c r="E49" s="4" t="s">
        <v>7</v>
      </c>
      <c r="F49" s="4" t="s">
        <v>8</v>
      </c>
      <c r="G49" s="4" t="s">
        <v>9</v>
      </c>
      <c r="H49" s="4" t="s">
        <v>10</v>
      </c>
      <c r="I49" s="4" t="s">
        <v>11</v>
      </c>
      <c r="J49" s="4" t="s">
        <v>12</v>
      </c>
      <c r="K49" s="4" t="s">
        <v>13</v>
      </c>
      <c r="L49" s="4" t="s">
        <v>14</v>
      </c>
      <c r="M49" s="4" t="s">
        <v>15</v>
      </c>
      <c r="N49" s="4" t="s">
        <v>4</v>
      </c>
    </row>
    <row r="50" spans="1:17" x14ac:dyDescent="0.2">
      <c r="B50" s="5" t="s">
        <v>16</v>
      </c>
      <c r="C50" s="5" t="s">
        <v>17</v>
      </c>
      <c r="D50" s="5" t="s">
        <v>17</v>
      </c>
      <c r="E50" s="5" t="s">
        <v>17</v>
      </c>
      <c r="F50" s="5" t="s">
        <v>17</v>
      </c>
      <c r="G50" s="5" t="s">
        <v>17</v>
      </c>
      <c r="H50" s="5" t="s">
        <v>17</v>
      </c>
      <c r="I50" s="5" t="s">
        <v>17</v>
      </c>
      <c r="J50" s="5" t="s">
        <v>17</v>
      </c>
      <c r="K50" s="5" t="s">
        <v>17</v>
      </c>
      <c r="L50" s="5" t="s">
        <v>17</v>
      </c>
      <c r="M50" s="5" t="s">
        <v>17</v>
      </c>
      <c r="N50" s="5" t="s">
        <v>17</v>
      </c>
      <c r="O50" s="6" t="s">
        <v>18</v>
      </c>
      <c r="P50" s="6" t="s">
        <v>19</v>
      </c>
    </row>
    <row r="52" spans="1:17" ht="22.5" x14ac:dyDescent="0.45">
      <c r="A52" s="1" t="s">
        <v>55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</row>
    <row r="54" spans="1:17" x14ac:dyDescent="0.2">
      <c r="A54" s="8" t="s">
        <v>56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</row>
    <row r="55" spans="1:17" x14ac:dyDescent="0.2">
      <c r="A55" s="10" t="s">
        <v>57</v>
      </c>
      <c r="B55" s="11">
        <v>-234850</v>
      </c>
      <c r="C55" s="11">
        <v>-247657</v>
      </c>
      <c r="D55" s="11">
        <v>-268820</v>
      </c>
      <c r="E55" s="11">
        <v>-281578</v>
      </c>
      <c r="F55" s="11">
        <v>-294229</v>
      </c>
      <c r="G55" s="11">
        <v>-310306</v>
      </c>
      <c r="H55" s="11">
        <v>-324238</v>
      </c>
      <c r="I55" s="11">
        <v>-335728</v>
      </c>
      <c r="J55" s="11">
        <v>-347083</v>
      </c>
      <c r="K55" s="11">
        <v>-354646</v>
      </c>
      <c r="L55" s="11">
        <v>-366942</v>
      </c>
      <c r="M55" s="11">
        <v>-380275</v>
      </c>
      <c r="N55" s="11">
        <v>-389398</v>
      </c>
      <c r="O55" s="11">
        <v>-4135751</v>
      </c>
      <c r="P55" s="11">
        <v>-318135</v>
      </c>
      <c r="Q55" t="s">
        <v>139</v>
      </c>
    </row>
    <row r="56" spans="1:17" x14ac:dyDescent="0.2">
      <c r="B56" s="12" t="s">
        <v>27</v>
      </c>
      <c r="C56" s="12" t="s">
        <v>27</v>
      </c>
      <c r="D56" s="12" t="s">
        <v>27</v>
      </c>
      <c r="E56" s="12" t="s">
        <v>27</v>
      </c>
      <c r="F56" s="12" t="s">
        <v>27</v>
      </c>
      <c r="G56" s="12" t="s">
        <v>27</v>
      </c>
      <c r="H56" s="12" t="s">
        <v>27</v>
      </c>
      <c r="I56" s="12" t="s">
        <v>27</v>
      </c>
      <c r="J56" s="12" t="s">
        <v>27</v>
      </c>
      <c r="K56" s="12" t="s">
        <v>27</v>
      </c>
      <c r="L56" s="12" t="s">
        <v>27</v>
      </c>
      <c r="M56" s="12" t="s">
        <v>27</v>
      </c>
      <c r="N56" s="12" t="s">
        <v>27</v>
      </c>
      <c r="O56" s="12" t="s">
        <v>27</v>
      </c>
      <c r="P56" s="12" t="s">
        <v>27</v>
      </c>
    </row>
    <row r="57" spans="1:17" x14ac:dyDescent="0.2">
      <c r="A57" s="10" t="s">
        <v>58</v>
      </c>
      <c r="B57" s="2">
        <v>-234850</v>
      </c>
      <c r="C57" s="2">
        <v>-247657</v>
      </c>
      <c r="D57" s="2">
        <v>-268820</v>
      </c>
      <c r="E57" s="2">
        <v>-281578</v>
      </c>
      <c r="F57" s="2">
        <v>-294229</v>
      </c>
      <c r="G57" s="2">
        <v>-310306</v>
      </c>
      <c r="H57" s="2">
        <v>-324238</v>
      </c>
      <c r="I57" s="2">
        <v>-335728</v>
      </c>
      <c r="J57" s="2">
        <v>-347083</v>
      </c>
      <c r="K57" s="2">
        <v>-354646</v>
      </c>
      <c r="L57" s="2">
        <v>-366942</v>
      </c>
      <c r="M57" s="2">
        <v>-380275</v>
      </c>
      <c r="N57" s="2">
        <v>-389398</v>
      </c>
      <c r="O57" s="2">
        <v>-4135751</v>
      </c>
      <c r="P57" s="2">
        <v>-318135</v>
      </c>
    </row>
    <row r="58" spans="1:17" x14ac:dyDescent="0.2">
      <c r="B58" s="12" t="s">
        <v>27</v>
      </c>
      <c r="C58" s="12" t="s">
        <v>27</v>
      </c>
      <c r="D58" s="12" t="s">
        <v>27</v>
      </c>
      <c r="E58" s="12" t="s">
        <v>27</v>
      </c>
      <c r="F58" s="12" t="s">
        <v>27</v>
      </c>
      <c r="G58" s="12" t="s">
        <v>27</v>
      </c>
      <c r="H58" s="12" t="s">
        <v>27</v>
      </c>
      <c r="I58" s="12" t="s">
        <v>27</v>
      </c>
      <c r="J58" s="12" t="s">
        <v>27</v>
      </c>
      <c r="K58" s="12" t="s">
        <v>27</v>
      </c>
      <c r="L58" s="12" t="s">
        <v>27</v>
      </c>
      <c r="M58" s="12" t="s">
        <v>27</v>
      </c>
      <c r="N58" s="12" t="s">
        <v>27</v>
      </c>
      <c r="O58" s="12" t="s">
        <v>27</v>
      </c>
      <c r="P58" s="12" t="s">
        <v>27</v>
      </c>
    </row>
    <row r="59" spans="1:17" x14ac:dyDescent="0.2">
      <c r="A59" s="8" t="s">
        <v>59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</row>
    <row r="60" spans="1:17" x14ac:dyDescent="0.2">
      <c r="A60" s="10" t="s">
        <v>60</v>
      </c>
      <c r="B60" s="2">
        <v>7943</v>
      </c>
      <c r="C60" s="2">
        <v>7954</v>
      </c>
      <c r="D60" s="2">
        <v>7965</v>
      </c>
      <c r="E60" s="2">
        <v>7976</v>
      </c>
      <c r="F60" s="2">
        <v>3187</v>
      </c>
      <c r="G60" s="2">
        <v>3192</v>
      </c>
      <c r="H60" s="2">
        <v>3198</v>
      </c>
      <c r="I60" s="2">
        <v>3203</v>
      </c>
      <c r="J60" s="2">
        <v>3209</v>
      </c>
      <c r="K60" s="2">
        <v>3214</v>
      </c>
      <c r="L60" s="2">
        <v>3220</v>
      </c>
      <c r="M60" s="2">
        <v>3225</v>
      </c>
      <c r="N60" s="2">
        <v>3231</v>
      </c>
      <c r="O60" s="2">
        <v>60718</v>
      </c>
      <c r="P60" s="2">
        <v>4671</v>
      </c>
      <c r="Q60" t="s">
        <v>139</v>
      </c>
    </row>
    <row r="61" spans="1:17" x14ac:dyDescent="0.2">
      <c r="B61" s="12" t="s">
        <v>27</v>
      </c>
      <c r="C61" s="12" t="s">
        <v>27</v>
      </c>
      <c r="D61" s="12" t="s">
        <v>27</v>
      </c>
      <c r="E61" s="12" t="s">
        <v>27</v>
      </c>
      <c r="F61" s="12" t="s">
        <v>27</v>
      </c>
      <c r="G61" s="12" t="s">
        <v>27</v>
      </c>
      <c r="H61" s="12" t="s">
        <v>27</v>
      </c>
      <c r="I61" s="12" t="s">
        <v>27</v>
      </c>
      <c r="J61" s="12" t="s">
        <v>27</v>
      </c>
      <c r="K61" s="12" t="s">
        <v>27</v>
      </c>
      <c r="L61" s="12" t="s">
        <v>27</v>
      </c>
      <c r="M61" s="12" t="s">
        <v>27</v>
      </c>
      <c r="N61" s="12" t="s">
        <v>27</v>
      </c>
      <c r="O61" s="12" t="s">
        <v>27</v>
      </c>
      <c r="P61" s="12" t="s">
        <v>27</v>
      </c>
    </row>
    <row r="62" spans="1:17" x14ac:dyDescent="0.2">
      <c r="A62" s="10" t="s">
        <v>64</v>
      </c>
      <c r="B62" s="2">
        <v>7943</v>
      </c>
      <c r="C62" s="2">
        <v>7954</v>
      </c>
      <c r="D62" s="2">
        <v>7965</v>
      </c>
      <c r="E62" s="2">
        <v>7976</v>
      </c>
      <c r="F62" s="2">
        <v>3187</v>
      </c>
      <c r="G62" s="2">
        <v>3192</v>
      </c>
      <c r="H62" s="2">
        <v>3198</v>
      </c>
      <c r="I62" s="2">
        <v>3203</v>
      </c>
      <c r="J62" s="2">
        <v>3209</v>
      </c>
      <c r="K62" s="2">
        <v>3214</v>
      </c>
      <c r="L62" s="2">
        <v>3220</v>
      </c>
      <c r="M62" s="2">
        <v>3225</v>
      </c>
      <c r="N62" s="2">
        <v>3231</v>
      </c>
      <c r="O62" s="2">
        <v>60718</v>
      </c>
      <c r="P62" s="2">
        <v>4671</v>
      </c>
    </row>
    <row r="63" spans="1:17" x14ac:dyDescent="0.2">
      <c r="B63" s="12" t="s">
        <v>27</v>
      </c>
      <c r="C63" s="12" t="s">
        <v>27</v>
      </c>
      <c r="D63" s="12" t="s">
        <v>27</v>
      </c>
      <c r="E63" s="12" t="s">
        <v>27</v>
      </c>
      <c r="F63" s="12" t="s">
        <v>27</v>
      </c>
      <c r="G63" s="12" t="s">
        <v>27</v>
      </c>
      <c r="H63" s="12" t="s">
        <v>27</v>
      </c>
      <c r="I63" s="12" t="s">
        <v>27</v>
      </c>
      <c r="J63" s="12" t="s">
        <v>27</v>
      </c>
      <c r="K63" s="12" t="s">
        <v>27</v>
      </c>
      <c r="L63" s="12" t="s">
        <v>27</v>
      </c>
      <c r="M63" s="12" t="s">
        <v>27</v>
      </c>
      <c r="N63" s="12" t="s">
        <v>27</v>
      </c>
      <c r="O63" s="12" t="s">
        <v>27</v>
      </c>
      <c r="P63" s="12" t="s">
        <v>27</v>
      </c>
    </row>
    <row r="64" spans="1:17" x14ac:dyDescent="0.2">
      <c r="A64" s="8" t="s">
        <v>65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</row>
    <row r="65" spans="1:19" x14ac:dyDescent="0.2">
      <c r="A65" s="10" t="s">
        <v>66</v>
      </c>
      <c r="B65" s="2">
        <v>723</v>
      </c>
      <c r="C65" s="2">
        <v>905</v>
      </c>
      <c r="D65" s="2">
        <v>1292</v>
      </c>
      <c r="E65" s="2">
        <v>1402</v>
      </c>
      <c r="F65" s="2">
        <v>5774</v>
      </c>
      <c r="G65" s="2">
        <v>6080</v>
      </c>
      <c r="H65" s="2">
        <v>5683</v>
      </c>
      <c r="I65" s="2">
        <v>6018</v>
      </c>
      <c r="J65" s="2">
        <v>5316</v>
      </c>
      <c r="K65" s="2">
        <v>5593</v>
      </c>
      <c r="L65" s="2">
        <v>6087</v>
      </c>
      <c r="M65" s="2">
        <v>5172</v>
      </c>
      <c r="N65" s="2">
        <v>7676</v>
      </c>
      <c r="O65" s="2">
        <v>57722</v>
      </c>
      <c r="P65" s="2">
        <v>4440</v>
      </c>
      <c r="Q65" t="s">
        <v>139</v>
      </c>
    </row>
    <row r="66" spans="1:19" x14ac:dyDescent="0.2">
      <c r="A66" s="10" t="s">
        <v>67</v>
      </c>
      <c r="B66" s="2">
        <v>7575</v>
      </c>
      <c r="C66" s="2">
        <v>7485</v>
      </c>
      <c r="D66" s="2">
        <v>7430</v>
      </c>
      <c r="E66" s="2">
        <v>7375</v>
      </c>
      <c r="F66" s="2">
        <v>7528</v>
      </c>
      <c r="G66" s="2">
        <v>7538</v>
      </c>
      <c r="H66" s="2">
        <v>7393</v>
      </c>
      <c r="I66" s="2">
        <v>7438</v>
      </c>
      <c r="J66" s="2">
        <v>7403</v>
      </c>
      <c r="K66" s="2">
        <v>7283</v>
      </c>
      <c r="L66" s="2">
        <v>7138</v>
      </c>
      <c r="M66" s="2">
        <v>7063</v>
      </c>
      <c r="N66" s="2">
        <v>6828</v>
      </c>
      <c r="O66" s="2">
        <v>95477</v>
      </c>
      <c r="P66" s="2">
        <v>7344</v>
      </c>
      <c r="Q66" t="s">
        <v>139</v>
      </c>
    </row>
    <row r="67" spans="1:19" x14ac:dyDescent="0.2">
      <c r="A67" s="10" t="s">
        <v>68</v>
      </c>
      <c r="B67" s="2">
        <v>-108989</v>
      </c>
      <c r="C67" s="2">
        <v>-113106</v>
      </c>
      <c r="D67" s="2">
        <v>-119938</v>
      </c>
      <c r="E67" s="2">
        <v>-122746</v>
      </c>
      <c r="F67" s="2">
        <v>-126812</v>
      </c>
      <c r="G67" s="2">
        <v>-131992</v>
      </c>
      <c r="H67" s="2">
        <v>-138612</v>
      </c>
      <c r="I67" s="2">
        <v>-142301</v>
      </c>
      <c r="J67" s="2">
        <v>-145947</v>
      </c>
      <c r="K67" s="2">
        <v>-148021</v>
      </c>
      <c r="L67" s="2">
        <v>-151972</v>
      </c>
      <c r="M67" s="2">
        <v>-156266</v>
      </c>
      <c r="N67" s="2">
        <v>-160427</v>
      </c>
      <c r="O67" s="2">
        <v>-1767128</v>
      </c>
      <c r="P67" s="2">
        <v>-135933</v>
      </c>
      <c r="Q67" t="s">
        <v>139</v>
      </c>
    </row>
    <row r="68" spans="1:19" x14ac:dyDescent="0.2">
      <c r="A68" s="10" t="s">
        <v>69</v>
      </c>
      <c r="B68" s="2">
        <v>7</v>
      </c>
      <c r="C68" s="2">
        <v>16</v>
      </c>
      <c r="D68" s="2">
        <v>28</v>
      </c>
      <c r="E68" s="2">
        <v>41</v>
      </c>
      <c r="F68" s="2">
        <v>53</v>
      </c>
      <c r="G68" s="2">
        <v>68</v>
      </c>
      <c r="H68" s="2">
        <v>79</v>
      </c>
      <c r="I68" s="2">
        <v>91</v>
      </c>
      <c r="J68" s="2">
        <v>106</v>
      </c>
      <c r="K68" s="2">
        <v>117</v>
      </c>
      <c r="L68" s="2">
        <v>126</v>
      </c>
      <c r="M68" s="2">
        <v>135</v>
      </c>
      <c r="N68" s="2">
        <v>8</v>
      </c>
      <c r="O68" s="2">
        <v>873</v>
      </c>
      <c r="P68" s="2">
        <v>67</v>
      </c>
      <c r="Q68" t="s">
        <v>139</v>
      </c>
    </row>
    <row r="69" spans="1:19" x14ac:dyDescent="0.2">
      <c r="A69" s="10" t="s">
        <v>70</v>
      </c>
      <c r="B69" s="2">
        <v>5722</v>
      </c>
      <c r="C69" s="2">
        <v>7786</v>
      </c>
      <c r="D69" s="2">
        <v>10259</v>
      </c>
      <c r="E69" s="2">
        <v>12961</v>
      </c>
      <c r="F69" s="2">
        <v>15628</v>
      </c>
      <c r="G69" s="2">
        <v>18180</v>
      </c>
      <c r="H69" s="2">
        <v>20915</v>
      </c>
      <c r="I69" s="2">
        <v>23165</v>
      </c>
      <c r="J69" s="2">
        <v>25775</v>
      </c>
      <c r="K69" s="2">
        <v>28621</v>
      </c>
      <c r="L69" s="2">
        <v>31174</v>
      </c>
      <c r="M69" s="2">
        <v>5150</v>
      </c>
      <c r="N69" s="2">
        <v>4787</v>
      </c>
      <c r="O69" s="2">
        <v>210121</v>
      </c>
      <c r="P69" s="2">
        <v>16163</v>
      </c>
      <c r="Q69" t="s">
        <v>139</v>
      </c>
    </row>
    <row r="70" spans="1:19" x14ac:dyDescent="0.2">
      <c r="A70" s="10" t="s">
        <v>72</v>
      </c>
      <c r="B70" s="2">
        <v>679</v>
      </c>
      <c r="C70" s="2">
        <v>684</v>
      </c>
      <c r="D70" s="2">
        <v>690</v>
      </c>
      <c r="E70" s="2">
        <v>695</v>
      </c>
      <c r="F70" s="2">
        <v>700</v>
      </c>
      <c r="G70" s="2">
        <v>706</v>
      </c>
      <c r="H70" s="2">
        <v>711</v>
      </c>
      <c r="I70" s="2">
        <v>716</v>
      </c>
      <c r="J70" s="2">
        <v>722</v>
      </c>
      <c r="K70" s="2">
        <v>727</v>
      </c>
      <c r="L70" s="2">
        <v>733</v>
      </c>
      <c r="M70" s="2">
        <v>738</v>
      </c>
      <c r="N70" s="2">
        <v>743</v>
      </c>
      <c r="O70" s="2">
        <v>9243</v>
      </c>
      <c r="P70" s="2">
        <v>711</v>
      </c>
      <c r="Q70" t="s">
        <v>139</v>
      </c>
    </row>
    <row r="71" spans="1:19" x14ac:dyDescent="0.2">
      <c r="B71" s="12" t="s">
        <v>27</v>
      </c>
      <c r="C71" s="12" t="s">
        <v>27</v>
      </c>
      <c r="D71" s="12" t="s">
        <v>27</v>
      </c>
      <c r="E71" s="12" t="s">
        <v>27</v>
      </c>
      <c r="F71" s="12" t="s">
        <v>27</v>
      </c>
      <c r="G71" s="12" t="s">
        <v>27</v>
      </c>
      <c r="H71" s="12" t="s">
        <v>27</v>
      </c>
      <c r="I71" s="12" t="s">
        <v>27</v>
      </c>
      <c r="J71" s="12" t="s">
        <v>27</v>
      </c>
      <c r="K71" s="12" t="s">
        <v>27</v>
      </c>
      <c r="L71" s="12" t="s">
        <v>27</v>
      </c>
      <c r="M71" s="12" t="s">
        <v>27</v>
      </c>
      <c r="N71" s="12" t="s">
        <v>27</v>
      </c>
      <c r="O71" s="12" t="s">
        <v>27</v>
      </c>
      <c r="P71" s="12" t="s">
        <v>27</v>
      </c>
    </row>
    <row r="72" spans="1:19" x14ac:dyDescent="0.2">
      <c r="A72" s="10" t="s">
        <v>73</v>
      </c>
      <c r="B72" s="2">
        <v>-94282</v>
      </c>
      <c r="C72" s="2">
        <v>-96230</v>
      </c>
      <c r="D72" s="2">
        <v>-100238</v>
      </c>
      <c r="E72" s="2">
        <v>-100273</v>
      </c>
      <c r="F72" s="2">
        <v>-97130</v>
      </c>
      <c r="G72" s="2">
        <v>-99420</v>
      </c>
      <c r="H72" s="2">
        <v>-103831</v>
      </c>
      <c r="I72" s="2">
        <v>-104873</v>
      </c>
      <c r="J72" s="2">
        <v>-106625</v>
      </c>
      <c r="K72" s="2">
        <v>-105680</v>
      </c>
      <c r="L72" s="2">
        <v>-106715</v>
      </c>
      <c r="M72" s="2">
        <v>-138009</v>
      </c>
      <c r="N72" s="2">
        <v>-140385</v>
      </c>
      <c r="O72" s="2">
        <v>-1393691</v>
      </c>
      <c r="P72" s="2">
        <v>-107207</v>
      </c>
    </row>
    <row r="73" spans="1:19" x14ac:dyDescent="0.2">
      <c r="B73" s="12" t="s">
        <v>27</v>
      </c>
      <c r="C73" s="12" t="s">
        <v>27</v>
      </c>
      <c r="D73" s="12" t="s">
        <v>27</v>
      </c>
      <c r="E73" s="12" t="s">
        <v>27</v>
      </c>
      <c r="F73" s="12" t="s">
        <v>27</v>
      </c>
      <c r="G73" s="12" t="s">
        <v>27</v>
      </c>
      <c r="H73" s="12" t="s">
        <v>27</v>
      </c>
      <c r="I73" s="12" t="s">
        <v>27</v>
      </c>
      <c r="J73" s="12" t="s">
        <v>27</v>
      </c>
      <c r="K73" s="12" t="s">
        <v>27</v>
      </c>
      <c r="L73" s="12" t="s">
        <v>27</v>
      </c>
      <c r="M73" s="12" t="s">
        <v>27</v>
      </c>
      <c r="N73" s="12" t="s">
        <v>27</v>
      </c>
      <c r="O73" s="12" t="s">
        <v>27</v>
      </c>
      <c r="P73" s="12" t="s">
        <v>27</v>
      </c>
    </row>
    <row r="74" spans="1:19" x14ac:dyDescent="0.2">
      <c r="A74" s="8" t="s">
        <v>74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</row>
    <row r="75" spans="1:19" x14ac:dyDescent="0.2">
      <c r="A75" s="10" t="s">
        <v>75</v>
      </c>
      <c r="B75" s="2">
        <v>2991</v>
      </c>
      <c r="C75" s="2">
        <v>4423</v>
      </c>
      <c r="D75" s="2">
        <v>5807</v>
      </c>
      <c r="E75" s="2">
        <v>4289</v>
      </c>
      <c r="F75" s="2">
        <v>4718</v>
      </c>
      <c r="G75" s="2">
        <v>4161</v>
      </c>
      <c r="H75" s="2">
        <v>5992</v>
      </c>
      <c r="I75" s="2">
        <v>6327</v>
      </c>
      <c r="J75" s="2">
        <v>4747</v>
      </c>
      <c r="K75" s="2">
        <v>6686</v>
      </c>
      <c r="L75" s="2">
        <v>7034</v>
      </c>
      <c r="M75" s="2">
        <v>6079</v>
      </c>
      <c r="N75" s="2">
        <v>6144</v>
      </c>
      <c r="O75" s="2">
        <v>69398</v>
      </c>
      <c r="P75" s="2">
        <v>5338</v>
      </c>
      <c r="Q75" t="s">
        <v>139</v>
      </c>
    </row>
    <row r="76" spans="1:19" x14ac:dyDescent="0.2">
      <c r="A76" s="10" t="s">
        <v>76</v>
      </c>
      <c r="B76" s="2">
        <v>213419</v>
      </c>
      <c r="C76" s="2">
        <v>212989</v>
      </c>
      <c r="D76" s="2">
        <v>212559</v>
      </c>
      <c r="E76" s="2">
        <v>212129</v>
      </c>
      <c r="F76" s="2">
        <v>211699</v>
      </c>
      <c r="G76" s="2">
        <v>211270</v>
      </c>
      <c r="H76" s="2">
        <v>210840</v>
      </c>
      <c r="I76" s="2">
        <v>210410</v>
      </c>
      <c r="J76" s="2">
        <v>209980</v>
      </c>
      <c r="K76" s="2">
        <v>198944</v>
      </c>
      <c r="L76" s="2">
        <v>198514</v>
      </c>
      <c r="M76" s="2">
        <v>198084</v>
      </c>
      <c r="N76" s="2">
        <v>197654</v>
      </c>
      <c r="O76" s="2">
        <v>2698488</v>
      </c>
      <c r="P76" s="2">
        <v>207576</v>
      </c>
      <c r="Q76" t="s">
        <v>139</v>
      </c>
    </row>
    <row r="77" spans="1:19" x14ac:dyDescent="0.2">
      <c r="A77" s="10" t="s">
        <v>77</v>
      </c>
      <c r="B77" s="2">
        <v>231192</v>
      </c>
      <c r="C77" s="2">
        <v>231331</v>
      </c>
      <c r="D77" s="2">
        <v>231470</v>
      </c>
      <c r="E77" s="2">
        <v>231715</v>
      </c>
      <c r="F77" s="2">
        <v>231853</v>
      </c>
      <c r="G77" s="2">
        <v>231992</v>
      </c>
      <c r="H77" s="2">
        <v>232237</v>
      </c>
      <c r="I77" s="2">
        <v>232376</v>
      </c>
      <c r="J77" s="2">
        <v>232515</v>
      </c>
      <c r="K77" s="2">
        <v>230799</v>
      </c>
      <c r="L77" s="2">
        <v>230938</v>
      </c>
      <c r="M77" s="2">
        <v>231077</v>
      </c>
      <c r="N77" s="2">
        <v>234150</v>
      </c>
      <c r="O77" s="2">
        <v>3013645</v>
      </c>
      <c r="P77" s="2">
        <v>231819</v>
      </c>
      <c r="Q77" t="s">
        <v>152</v>
      </c>
    </row>
    <row r="78" spans="1:19" x14ac:dyDescent="0.2">
      <c r="A78" s="10" t="s">
        <v>78</v>
      </c>
      <c r="B78" s="2">
        <v>-576</v>
      </c>
      <c r="C78" s="2">
        <v>-576</v>
      </c>
      <c r="D78" s="2">
        <v>-576</v>
      </c>
      <c r="E78" s="2">
        <v>-2034</v>
      </c>
      <c r="F78" s="2">
        <v>-2034</v>
      </c>
      <c r="G78" s="2">
        <v>-2034</v>
      </c>
      <c r="H78" s="2">
        <v>93</v>
      </c>
      <c r="I78" s="2">
        <v>93</v>
      </c>
      <c r="J78" s="2">
        <v>93</v>
      </c>
      <c r="K78" s="2">
        <v>3116</v>
      </c>
      <c r="L78" s="2">
        <v>3116</v>
      </c>
      <c r="M78" s="2">
        <v>3116</v>
      </c>
      <c r="N78" s="2">
        <v>3678</v>
      </c>
      <c r="O78" s="2">
        <v>5474</v>
      </c>
      <c r="P78" s="2">
        <v>421</v>
      </c>
      <c r="Q78" t="s">
        <v>152</v>
      </c>
      <c r="R78" s="23"/>
      <c r="S78" t="s">
        <v>139</v>
      </c>
    </row>
    <row r="79" spans="1:19" x14ac:dyDescent="0.2">
      <c r="B79" s="12" t="s">
        <v>27</v>
      </c>
      <c r="C79" s="12" t="s">
        <v>27</v>
      </c>
      <c r="D79" s="12" t="s">
        <v>27</v>
      </c>
      <c r="E79" s="12" t="s">
        <v>27</v>
      </c>
      <c r="F79" s="12" t="s">
        <v>27</v>
      </c>
      <c r="G79" s="12" t="s">
        <v>27</v>
      </c>
      <c r="H79" s="12" t="s">
        <v>27</v>
      </c>
      <c r="I79" s="12" t="s">
        <v>27</v>
      </c>
      <c r="J79" s="12" t="s">
        <v>27</v>
      </c>
      <c r="K79" s="12" t="s">
        <v>27</v>
      </c>
      <c r="L79" s="12" t="s">
        <v>27</v>
      </c>
      <c r="M79" s="12" t="s">
        <v>27</v>
      </c>
      <c r="N79" s="12" t="s">
        <v>27</v>
      </c>
      <c r="O79" s="12" t="s">
        <v>27</v>
      </c>
      <c r="P79" s="12" t="s">
        <v>27</v>
      </c>
    </row>
    <row r="80" spans="1:19" x14ac:dyDescent="0.2">
      <c r="A80" s="10" t="s">
        <v>79</v>
      </c>
      <c r="B80" s="2">
        <v>447026</v>
      </c>
      <c r="C80" s="2">
        <v>448167</v>
      </c>
      <c r="D80" s="2">
        <v>449260</v>
      </c>
      <c r="E80" s="2">
        <v>446099</v>
      </c>
      <c r="F80" s="2">
        <v>446237</v>
      </c>
      <c r="G80" s="2">
        <v>445389</v>
      </c>
      <c r="H80" s="2">
        <v>449162</v>
      </c>
      <c r="I80" s="2">
        <v>449206</v>
      </c>
      <c r="J80" s="2">
        <v>447335</v>
      </c>
      <c r="K80" s="2">
        <v>439543</v>
      </c>
      <c r="L80" s="2">
        <v>439601</v>
      </c>
      <c r="M80" s="2">
        <v>438355</v>
      </c>
      <c r="N80" s="2">
        <v>441625</v>
      </c>
      <c r="O80" s="2">
        <v>5787006</v>
      </c>
      <c r="P80" s="2">
        <v>445154</v>
      </c>
    </row>
    <row r="81" spans="1:16" x14ac:dyDescent="0.2">
      <c r="B81" s="12" t="s">
        <v>27</v>
      </c>
      <c r="C81" s="12" t="s">
        <v>27</v>
      </c>
      <c r="D81" s="12" t="s">
        <v>27</v>
      </c>
      <c r="E81" s="12" t="s">
        <v>27</v>
      </c>
      <c r="F81" s="12" t="s">
        <v>27</v>
      </c>
      <c r="G81" s="12" t="s">
        <v>27</v>
      </c>
      <c r="H81" s="12" t="s">
        <v>27</v>
      </c>
      <c r="I81" s="12" t="s">
        <v>27</v>
      </c>
      <c r="J81" s="12" t="s">
        <v>27</v>
      </c>
      <c r="K81" s="12" t="s">
        <v>27</v>
      </c>
      <c r="L81" s="12" t="s">
        <v>27</v>
      </c>
      <c r="M81" s="12" t="s">
        <v>27</v>
      </c>
      <c r="N81" s="12" t="s">
        <v>27</v>
      </c>
      <c r="O81" s="12" t="s">
        <v>27</v>
      </c>
      <c r="P81" s="12" t="s">
        <v>27</v>
      </c>
    </row>
    <row r="83" spans="1:16" ht="15.75" x14ac:dyDescent="0.25">
      <c r="A83" s="13" t="s">
        <v>80</v>
      </c>
      <c r="B83" s="14">
        <v>125837</v>
      </c>
      <c r="C83" s="14">
        <v>112235</v>
      </c>
      <c r="D83" s="14">
        <v>88168</v>
      </c>
      <c r="E83" s="14">
        <v>72224</v>
      </c>
      <c r="F83" s="14">
        <v>58065</v>
      </c>
      <c r="G83" s="14">
        <v>38855</v>
      </c>
      <c r="H83" s="14">
        <v>24290</v>
      </c>
      <c r="I83" s="14">
        <v>11808</v>
      </c>
      <c r="J83" s="14">
        <v>-3164</v>
      </c>
      <c r="K83" s="14">
        <v>-17569</v>
      </c>
      <c r="L83" s="14">
        <v>-30836</v>
      </c>
      <c r="M83" s="14">
        <v>-76704</v>
      </c>
      <c r="N83" s="14">
        <v>-84928</v>
      </c>
      <c r="O83" s="14">
        <v>318282</v>
      </c>
      <c r="P83" s="14">
        <v>24483</v>
      </c>
    </row>
    <row r="84" spans="1:16" x14ac:dyDescent="0.2">
      <c r="B84" s="12" t="s">
        <v>50</v>
      </c>
      <c r="C84" s="12" t="s">
        <v>50</v>
      </c>
      <c r="D84" s="12" t="s">
        <v>50</v>
      </c>
      <c r="E84" s="12" t="s">
        <v>50</v>
      </c>
      <c r="F84" s="12" t="s">
        <v>50</v>
      </c>
      <c r="G84" s="12" t="s">
        <v>50</v>
      </c>
      <c r="H84" s="12" t="s">
        <v>50</v>
      </c>
      <c r="I84" s="12" t="s">
        <v>50</v>
      </c>
      <c r="J84" s="12" t="s">
        <v>50</v>
      </c>
      <c r="K84" s="12" t="s">
        <v>50</v>
      </c>
      <c r="L84" s="12" t="s">
        <v>50</v>
      </c>
      <c r="M84" s="12" t="s">
        <v>50</v>
      </c>
      <c r="N84" s="12" t="s">
        <v>50</v>
      </c>
      <c r="O84" s="12" t="s">
        <v>50</v>
      </c>
      <c r="P84" s="12" t="s">
        <v>50</v>
      </c>
    </row>
    <row r="85" spans="1:16" x14ac:dyDescent="0.2">
      <c r="A85" s="10" t="s">
        <v>81</v>
      </c>
    </row>
    <row r="86" spans="1:16" x14ac:dyDescent="0.2">
      <c r="A86" s="10" t="s">
        <v>82</v>
      </c>
      <c r="B86" s="2">
        <v>13333</v>
      </c>
      <c r="C86" s="2">
        <v>13333</v>
      </c>
      <c r="D86" s="2">
        <v>13333</v>
      </c>
      <c r="E86" s="2">
        <v>13333</v>
      </c>
      <c r="F86" s="2">
        <v>13333</v>
      </c>
      <c r="G86" s="2">
        <v>13333</v>
      </c>
      <c r="H86" s="2">
        <v>13333</v>
      </c>
      <c r="I86" s="2">
        <v>13333</v>
      </c>
      <c r="J86" s="2">
        <v>13333</v>
      </c>
      <c r="K86" s="2">
        <v>13333</v>
      </c>
      <c r="L86" s="2">
        <v>13333</v>
      </c>
      <c r="M86" s="2">
        <v>13333</v>
      </c>
      <c r="N86" s="2">
        <v>13333</v>
      </c>
      <c r="O86" s="2">
        <v>173323</v>
      </c>
      <c r="P86" s="2">
        <v>13333</v>
      </c>
    </row>
    <row r="87" spans="1:16" x14ac:dyDescent="0.2">
      <c r="B87" s="12" t="s">
        <v>27</v>
      </c>
      <c r="C87" s="12" t="s">
        <v>27</v>
      </c>
      <c r="D87" s="12" t="s">
        <v>27</v>
      </c>
      <c r="E87" s="12" t="s">
        <v>27</v>
      </c>
      <c r="F87" s="12" t="s">
        <v>27</v>
      </c>
      <c r="G87" s="12" t="s">
        <v>27</v>
      </c>
      <c r="H87" s="12" t="s">
        <v>27</v>
      </c>
      <c r="I87" s="12" t="s">
        <v>27</v>
      </c>
      <c r="J87" s="12" t="s">
        <v>27</v>
      </c>
      <c r="K87" s="12" t="s">
        <v>27</v>
      </c>
      <c r="L87" s="12" t="s">
        <v>27</v>
      </c>
      <c r="M87" s="12" t="s">
        <v>27</v>
      </c>
      <c r="N87" s="12" t="s">
        <v>27</v>
      </c>
      <c r="O87" s="12" t="s">
        <v>27</v>
      </c>
      <c r="P87" s="12" t="s">
        <v>27</v>
      </c>
    </row>
    <row r="88" spans="1:16" x14ac:dyDescent="0.2">
      <c r="A88" s="10" t="s">
        <v>83</v>
      </c>
      <c r="B88" s="2">
        <v>13333</v>
      </c>
      <c r="C88" s="2">
        <v>13333</v>
      </c>
      <c r="D88" s="2">
        <v>13333</v>
      </c>
      <c r="E88" s="2">
        <v>13333</v>
      </c>
      <c r="F88" s="2">
        <v>13333</v>
      </c>
      <c r="G88" s="2">
        <v>13333</v>
      </c>
      <c r="H88" s="2">
        <v>13333</v>
      </c>
      <c r="I88" s="2">
        <v>13333</v>
      </c>
      <c r="J88" s="2">
        <v>13333</v>
      </c>
      <c r="K88" s="2">
        <v>13333</v>
      </c>
      <c r="L88" s="2">
        <v>13333</v>
      </c>
      <c r="M88" s="2">
        <v>13333</v>
      </c>
      <c r="N88" s="2">
        <v>13333</v>
      </c>
      <c r="O88" s="2">
        <v>173323</v>
      </c>
      <c r="P88" s="2">
        <v>13333</v>
      </c>
    </row>
    <row r="89" spans="1:16" x14ac:dyDescent="0.2">
      <c r="B89" s="12" t="s">
        <v>50</v>
      </c>
      <c r="C89" s="12" t="s">
        <v>50</v>
      </c>
      <c r="D89" s="12" t="s">
        <v>50</v>
      </c>
      <c r="E89" s="12" t="s">
        <v>50</v>
      </c>
      <c r="F89" s="12" t="s">
        <v>50</v>
      </c>
      <c r="G89" s="12" t="s">
        <v>50</v>
      </c>
      <c r="H89" s="12" t="s">
        <v>50</v>
      </c>
      <c r="I89" s="12" t="s">
        <v>50</v>
      </c>
      <c r="J89" s="12" t="s">
        <v>50</v>
      </c>
      <c r="K89" s="12" t="s">
        <v>50</v>
      </c>
      <c r="L89" s="12" t="s">
        <v>50</v>
      </c>
      <c r="M89" s="12" t="s">
        <v>50</v>
      </c>
      <c r="N89" s="12" t="s">
        <v>50</v>
      </c>
      <c r="O89" s="12" t="s">
        <v>50</v>
      </c>
      <c r="P89" s="12" t="s">
        <v>50</v>
      </c>
    </row>
    <row r="90" spans="1:16" x14ac:dyDescent="0.2">
      <c r="A90" s="10" t="s">
        <v>84</v>
      </c>
      <c r="B90" s="2">
        <v>-2310</v>
      </c>
      <c r="C90" s="2">
        <v>-2694</v>
      </c>
      <c r="D90" s="2">
        <v>-3078</v>
      </c>
      <c r="E90" s="2">
        <v>-3462</v>
      </c>
      <c r="F90" s="2">
        <v>-3845</v>
      </c>
      <c r="G90" s="2">
        <v>-4234</v>
      </c>
      <c r="H90" s="2">
        <v>-4624</v>
      </c>
      <c r="I90" s="2">
        <v>-5013</v>
      </c>
      <c r="J90" s="2">
        <v>-5402</v>
      </c>
      <c r="K90" s="2">
        <v>-5791</v>
      </c>
      <c r="L90" s="2">
        <v>-6180</v>
      </c>
      <c r="M90" s="2">
        <v>-6569</v>
      </c>
      <c r="N90" s="2">
        <v>-6958</v>
      </c>
      <c r="O90" s="2">
        <v>-60161</v>
      </c>
      <c r="P90" s="2">
        <v>-4628</v>
      </c>
    </row>
    <row r="95" spans="1:16" x14ac:dyDescent="0.2">
      <c r="A95" s="10" t="s">
        <v>51</v>
      </c>
      <c r="P95" s="15" t="s">
        <v>52</v>
      </c>
    </row>
    <row r="96" spans="1:16" x14ac:dyDescent="0.2">
      <c r="A96" s="10" t="s">
        <v>53</v>
      </c>
      <c r="P96" s="15" t="s">
        <v>54</v>
      </c>
    </row>
    <row r="98" spans="1:256" x14ac:dyDescent="0.2">
      <c r="A98" s="16" t="s">
        <v>105</v>
      </c>
      <c r="B98" s="17">
        <f>+B12+B14</f>
        <v>2816732</v>
      </c>
      <c r="C98" s="17">
        <f t="shared" ref="C98:N98" si="0">+C12+C14</f>
        <v>2816764</v>
      </c>
      <c r="D98" s="17">
        <f t="shared" si="0"/>
        <v>2816942</v>
      </c>
      <c r="E98" s="17">
        <f t="shared" si="0"/>
        <v>2799033</v>
      </c>
      <c r="F98" s="17">
        <f t="shared" si="0"/>
        <v>2799207</v>
      </c>
      <c r="G98" s="17">
        <f t="shared" si="0"/>
        <v>2799271</v>
      </c>
      <c r="H98" s="17">
        <f t="shared" si="0"/>
        <v>2800265</v>
      </c>
      <c r="I98" s="17">
        <f t="shared" si="0"/>
        <v>2800265</v>
      </c>
      <c r="J98" s="17">
        <f t="shared" si="0"/>
        <v>2800265</v>
      </c>
      <c r="K98" s="17">
        <f t="shared" si="0"/>
        <v>2800266</v>
      </c>
      <c r="L98" s="17">
        <f t="shared" si="0"/>
        <v>2806658</v>
      </c>
      <c r="M98" s="17">
        <f t="shared" si="0"/>
        <v>2807409</v>
      </c>
      <c r="N98" s="17">
        <f t="shared" si="0"/>
        <v>2807410</v>
      </c>
      <c r="O98" s="17">
        <f t="shared" ref="O98:P98" si="1">+O12+O14</f>
        <v>36470485</v>
      </c>
      <c r="P98" s="17">
        <f t="shared" si="1"/>
        <v>2805422</v>
      </c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/>
      <c r="CU98" s="16"/>
      <c r="CV98" s="16"/>
      <c r="CW98" s="16"/>
      <c r="CX98" s="16"/>
      <c r="CY98" s="16"/>
      <c r="CZ98" s="16"/>
      <c r="DA98" s="16"/>
      <c r="DB98" s="16"/>
      <c r="DC98" s="16"/>
      <c r="DD98" s="16"/>
      <c r="DE98" s="16"/>
      <c r="DF98" s="16"/>
      <c r="DG98" s="16"/>
      <c r="DH98" s="16"/>
      <c r="DI98" s="16"/>
      <c r="DJ98" s="16"/>
      <c r="DK98" s="16"/>
      <c r="DL98" s="16"/>
      <c r="DM98" s="16"/>
      <c r="DN98" s="16"/>
      <c r="DO98" s="16"/>
      <c r="DP98" s="16"/>
      <c r="DQ98" s="16"/>
      <c r="DR98" s="16"/>
      <c r="DS98" s="16"/>
      <c r="DT98" s="16"/>
      <c r="DU98" s="16"/>
      <c r="DV98" s="16"/>
      <c r="DW98" s="16"/>
      <c r="DX98" s="16"/>
      <c r="DY98" s="16"/>
      <c r="DZ98" s="16"/>
      <c r="EA98" s="16"/>
      <c r="EB98" s="16"/>
      <c r="EC98" s="16"/>
      <c r="ED98" s="16"/>
      <c r="EE98" s="16"/>
      <c r="EF98" s="16"/>
      <c r="EG98" s="16"/>
      <c r="EH98" s="16"/>
      <c r="EI98" s="16"/>
      <c r="EJ98" s="16"/>
      <c r="EK98" s="16"/>
      <c r="EL98" s="16"/>
      <c r="EM98" s="16"/>
      <c r="EN98" s="16"/>
      <c r="EO98" s="16"/>
      <c r="EP98" s="16"/>
      <c r="EQ98" s="16"/>
      <c r="ER98" s="16"/>
      <c r="ES98" s="16"/>
      <c r="ET98" s="16"/>
      <c r="EU98" s="16"/>
      <c r="EV98" s="16"/>
      <c r="EW98" s="16"/>
      <c r="EX98" s="16"/>
      <c r="EY98" s="16"/>
      <c r="EZ98" s="16"/>
      <c r="FA98" s="16"/>
      <c r="FB98" s="16"/>
      <c r="FC98" s="16"/>
      <c r="FD98" s="16"/>
      <c r="FE98" s="16"/>
      <c r="FF98" s="16"/>
      <c r="FG98" s="16"/>
      <c r="FH98" s="16"/>
      <c r="FI98" s="16"/>
      <c r="FJ98" s="16"/>
      <c r="FK98" s="16"/>
      <c r="FL98" s="16"/>
      <c r="FM98" s="16"/>
      <c r="FN98" s="16"/>
      <c r="FO98" s="16"/>
      <c r="FP98" s="16"/>
      <c r="FQ98" s="16"/>
      <c r="FR98" s="16"/>
      <c r="FS98" s="16"/>
      <c r="FT98" s="16"/>
      <c r="FU98" s="16"/>
      <c r="FV98" s="16"/>
      <c r="FW98" s="16"/>
      <c r="FX98" s="16"/>
      <c r="FY98" s="16"/>
      <c r="FZ98" s="16"/>
      <c r="GA98" s="16"/>
      <c r="GB98" s="16"/>
      <c r="GC98" s="16"/>
      <c r="GD98" s="16"/>
      <c r="GE98" s="16"/>
      <c r="GF98" s="16"/>
      <c r="GG98" s="16"/>
      <c r="GH98" s="16"/>
      <c r="GI98" s="16"/>
      <c r="GJ98" s="16"/>
      <c r="GK98" s="16"/>
      <c r="GL98" s="16"/>
      <c r="GM98" s="16"/>
      <c r="GN98" s="16"/>
      <c r="GO98" s="16"/>
      <c r="GP98" s="16"/>
      <c r="GQ98" s="16"/>
      <c r="GR98" s="16"/>
      <c r="GS98" s="16"/>
      <c r="GT98" s="16"/>
      <c r="GU98" s="16"/>
      <c r="GV98" s="16"/>
      <c r="GW98" s="16"/>
      <c r="GX98" s="16"/>
      <c r="GY98" s="16"/>
      <c r="GZ98" s="16"/>
      <c r="HA98" s="16"/>
      <c r="HB98" s="16"/>
      <c r="HC98" s="16"/>
      <c r="HD98" s="16"/>
      <c r="HE98" s="16"/>
      <c r="HF98" s="16"/>
      <c r="HG98" s="16"/>
      <c r="HH98" s="16"/>
      <c r="HI98" s="16"/>
      <c r="HJ98" s="16"/>
      <c r="HK98" s="16"/>
      <c r="HL98" s="16"/>
      <c r="HM98" s="16"/>
      <c r="HN98" s="16"/>
      <c r="HO98" s="16"/>
      <c r="HP98" s="16"/>
      <c r="HQ98" s="16"/>
      <c r="HR98" s="16"/>
      <c r="HS98" s="16"/>
      <c r="HT98" s="16"/>
      <c r="HU98" s="16"/>
      <c r="HV98" s="16"/>
      <c r="HW98" s="16"/>
      <c r="HX98" s="16"/>
      <c r="HY98" s="16"/>
      <c r="HZ98" s="16"/>
      <c r="IA98" s="16"/>
      <c r="IB98" s="16"/>
      <c r="IC98" s="16"/>
      <c r="ID98" s="16"/>
      <c r="IE98" s="16"/>
      <c r="IF98" s="16"/>
      <c r="IG98" s="16"/>
      <c r="IH98" s="16"/>
      <c r="II98" s="16"/>
      <c r="IJ98" s="16"/>
      <c r="IK98" s="16"/>
      <c r="IL98" s="16"/>
      <c r="IM98" s="16"/>
      <c r="IN98" s="16"/>
      <c r="IO98" s="16"/>
      <c r="IP98" s="16"/>
      <c r="IQ98" s="16"/>
      <c r="IR98" s="16"/>
      <c r="IS98" s="16"/>
      <c r="IT98" s="16"/>
      <c r="IU98" s="16"/>
      <c r="IV98" s="16"/>
    </row>
    <row r="99" spans="1:256" x14ac:dyDescent="0.2">
      <c r="A99" s="16" t="s">
        <v>106</v>
      </c>
      <c r="B99" s="2">
        <f>+SUM(B77:B78)</f>
        <v>230616</v>
      </c>
      <c r="C99" s="2">
        <f t="shared" ref="C99:N99" si="2">+SUM(C77:C78)</f>
        <v>230755</v>
      </c>
      <c r="D99" s="2">
        <f t="shared" si="2"/>
        <v>230894</v>
      </c>
      <c r="E99" s="2">
        <f t="shared" si="2"/>
        <v>229681</v>
      </c>
      <c r="F99" s="2">
        <f t="shared" si="2"/>
        <v>229819</v>
      </c>
      <c r="G99" s="2">
        <f t="shared" si="2"/>
        <v>229958</v>
      </c>
      <c r="H99" s="2">
        <f t="shared" si="2"/>
        <v>232330</v>
      </c>
      <c r="I99" s="2">
        <f t="shared" si="2"/>
        <v>232469</v>
      </c>
      <c r="J99" s="2">
        <f t="shared" si="2"/>
        <v>232608</v>
      </c>
      <c r="K99" s="2">
        <f t="shared" si="2"/>
        <v>233915</v>
      </c>
      <c r="L99" s="2">
        <f t="shared" si="2"/>
        <v>234054</v>
      </c>
      <c r="M99" s="2">
        <f t="shared" si="2"/>
        <v>234193</v>
      </c>
      <c r="N99" s="2">
        <f t="shared" si="2"/>
        <v>237828</v>
      </c>
      <c r="O99" s="2">
        <f t="shared" ref="O99:P99" si="3">+SUM(O77:O78)</f>
        <v>3019119</v>
      </c>
      <c r="P99" s="2">
        <f t="shared" si="3"/>
        <v>232240</v>
      </c>
      <c r="Q99" t="s">
        <v>151</v>
      </c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16"/>
      <c r="CX99" s="16"/>
      <c r="CY99" s="16"/>
      <c r="CZ99" s="16"/>
      <c r="DA99" s="16"/>
      <c r="DB99" s="16"/>
      <c r="DC99" s="16"/>
      <c r="DD99" s="16"/>
      <c r="DE99" s="16"/>
      <c r="DF99" s="16"/>
      <c r="DG99" s="16"/>
      <c r="DH99" s="16"/>
      <c r="DI99" s="16"/>
      <c r="DJ99" s="16"/>
      <c r="DK99" s="16"/>
      <c r="DL99" s="16"/>
      <c r="DM99" s="16"/>
      <c r="DN99" s="16"/>
      <c r="DO99" s="16"/>
      <c r="DP99" s="16"/>
      <c r="DQ99" s="16"/>
      <c r="DR99" s="16"/>
      <c r="DS99" s="16"/>
      <c r="DT99" s="16"/>
      <c r="DU99" s="16"/>
      <c r="DV99" s="16"/>
      <c r="DW99" s="16"/>
      <c r="DX99" s="16"/>
      <c r="DY99" s="16"/>
      <c r="DZ99" s="16"/>
      <c r="EA99" s="16"/>
      <c r="EB99" s="16"/>
      <c r="EC99" s="16"/>
      <c r="ED99" s="16"/>
      <c r="EE99" s="16"/>
      <c r="EF99" s="16"/>
      <c r="EG99" s="16"/>
      <c r="EH99" s="16"/>
      <c r="EI99" s="16"/>
      <c r="EJ99" s="16"/>
      <c r="EK99" s="16"/>
      <c r="EL99" s="16"/>
      <c r="EM99" s="16"/>
      <c r="EN99" s="16"/>
      <c r="EO99" s="16"/>
      <c r="EP99" s="16"/>
      <c r="EQ99" s="16"/>
      <c r="ER99" s="16"/>
      <c r="ES99" s="16"/>
      <c r="ET99" s="16"/>
      <c r="EU99" s="16"/>
      <c r="EV99" s="16"/>
      <c r="EW99" s="16"/>
      <c r="EX99" s="16"/>
      <c r="EY99" s="16"/>
      <c r="EZ99" s="16"/>
      <c r="FA99" s="16"/>
      <c r="FB99" s="16"/>
      <c r="FC99" s="16"/>
      <c r="FD99" s="16"/>
      <c r="FE99" s="16"/>
      <c r="FF99" s="16"/>
      <c r="FG99" s="16"/>
      <c r="FH99" s="16"/>
      <c r="FI99" s="16"/>
      <c r="FJ99" s="16"/>
      <c r="FK99" s="16"/>
      <c r="FL99" s="16"/>
      <c r="FM99" s="16"/>
      <c r="FN99" s="16"/>
      <c r="FO99" s="16"/>
      <c r="FP99" s="16"/>
      <c r="FQ99" s="16"/>
      <c r="FR99" s="16"/>
      <c r="FS99" s="16"/>
      <c r="FT99" s="16"/>
      <c r="FU99" s="16"/>
      <c r="FV99" s="16"/>
      <c r="FW99" s="16"/>
      <c r="FX99" s="16"/>
      <c r="FY99" s="16"/>
      <c r="FZ99" s="16"/>
      <c r="GA99" s="16"/>
      <c r="GB99" s="16"/>
      <c r="GC99" s="16"/>
      <c r="GD99" s="16"/>
      <c r="GE99" s="16"/>
      <c r="GF99" s="16"/>
      <c r="GG99" s="16"/>
      <c r="GH99" s="16"/>
      <c r="GI99" s="16"/>
      <c r="GJ99" s="16"/>
      <c r="GK99" s="16"/>
      <c r="GL99" s="16"/>
      <c r="GM99" s="16"/>
      <c r="GN99" s="16"/>
      <c r="GO99" s="16"/>
      <c r="GP99" s="16"/>
      <c r="GQ99" s="16"/>
      <c r="GR99" s="16"/>
      <c r="GS99" s="16"/>
      <c r="GT99" s="16"/>
      <c r="GU99" s="16"/>
      <c r="GV99" s="16"/>
      <c r="GW99" s="16"/>
      <c r="GX99" s="16"/>
      <c r="GY99" s="16"/>
      <c r="GZ99" s="16"/>
      <c r="HA99" s="16"/>
      <c r="HB99" s="16"/>
      <c r="HC99" s="16"/>
      <c r="HD99" s="16"/>
      <c r="HE99" s="16"/>
      <c r="HF99" s="16"/>
      <c r="HG99" s="16"/>
      <c r="HH99" s="16"/>
      <c r="HI99" s="16"/>
      <c r="HJ99" s="16"/>
      <c r="HK99" s="16"/>
      <c r="HL99" s="16"/>
      <c r="HM99" s="16"/>
      <c r="HN99" s="16"/>
      <c r="HO99" s="16"/>
      <c r="HP99" s="16"/>
      <c r="HQ99" s="16"/>
      <c r="HR99" s="16"/>
      <c r="HS99" s="16"/>
      <c r="HT99" s="16"/>
      <c r="HU99" s="16"/>
      <c r="HV99" s="16"/>
      <c r="HW99" s="16"/>
      <c r="HX99" s="16"/>
      <c r="HY99" s="16"/>
      <c r="HZ99" s="16"/>
      <c r="IA99" s="16"/>
      <c r="IB99" s="16"/>
      <c r="IC99" s="16"/>
      <c r="ID99" s="16"/>
      <c r="IE99" s="16"/>
      <c r="IF99" s="16"/>
      <c r="IG99" s="16"/>
      <c r="IH99" s="16"/>
      <c r="II99" s="16"/>
      <c r="IJ99" s="16"/>
      <c r="IK99" s="16"/>
      <c r="IL99" s="16"/>
      <c r="IM99" s="16"/>
      <c r="IN99" s="16"/>
      <c r="IO99" s="16"/>
      <c r="IP99" s="16"/>
      <c r="IQ99" s="16"/>
      <c r="IR99" s="16"/>
      <c r="IS99" s="16"/>
      <c r="IT99" s="16"/>
      <c r="IU99" s="16"/>
      <c r="IV99" s="16"/>
    </row>
    <row r="102" spans="1:256" x14ac:dyDescent="0.2">
      <c r="A102" t="str">
        <f>+A16</f>
        <v xml:space="preserve">  108 - Accumulated depr &amp; amort</v>
      </c>
      <c r="B102" s="20">
        <f t="shared" ref="B102:P102" si="4">+B16</f>
        <v>-1166496</v>
      </c>
      <c r="C102" s="20">
        <f t="shared" si="4"/>
        <v>-1173579</v>
      </c>
      <c r="D102" s="20">
        <f t="shared" si="4"/>
        <v>-1180646</v>
      </c>
      <c r="E102" s="20">
        <f t="shared" si="4"/>
        <v>-1169591</v>
      </c>
      <c r="F102" s="20">
        <f t="shared" si="4"/>
        <v>-1176632</v>
      </c>
      <c r="G102" s="20">
        <f t="shared" si="4"/>
        <v>-1183676</v>
      </c>
      <c r="H102" s="20">
        <f t="shared" si="4"/>
        <v>-1190485</v>
      </c>
      <c r="I102" s="20">
        <f t="shared" si="4"/>
        <v>-1197351</v>
      </c>
      <c r="J102" s="20">
        <f t="shared" si="4"/>
        <v>-1204218</v>
      </c>
      <c r="K102" s="20">
        <f t="shared" si="4"/>
        <v>-1211030</v>
      </c>
      <c r="L102" s="20">
        <f t="shared" si="4"/>
        <v>-1217841</v>
      </c>
      <c r="M102" s="20">
        <f t="shared" si="4"/>
        <v>-1224614</v>
      </c>
      <c r="N102" s="20">
        <f t="shared" si="4"/>
        <v>-1231495</v>
      </c>
      <c r="O102" s="20">
        <f t="shared" si="4"/>
        <v>-15527654</v>
      </c>
      <c r="P102" s="20">
        <f t="shared" si="4"/>
        <v>-1194435</v>
      </c>
    </row>
    <row r="103" spans="1:256" x14ac:dyDescent="0.2">
      <c r="A103" t="str">
        <f>+A90</f>
        <v xml:space="preserve">  Lease amort in 108</v>
      </c>
      <c r="B103" s="20">
        <f t="shared" ref="B103:P103" si="5">+B90</f>
        <v>-2310</v>
      </c>
      <c r="C103" s="20">
        <f t="shared" si="5"/>
        <v>-2694</v>
      </c>
      <c r="D103" s="20">
        <f t="shared" si="5"/>
        <v>-3078</v>
      </c>
      <c r="E103" s="20">
        <f t="shared" si="5"/>
        <v>-3462</v>
      </c>
      <c r="F103" s="20">
        <f t="shared" si="5"/>
        <v>-3845</v>
      </c>
      <c r="G103" s="20">
        <f t="shared" si="5"/>
        <v>-4234</v>
      </c>
      <c r="H103" s="20">
        <f t="shared" si="5"/>
        <v>-4624</v>
      </c>
      <c r="I103" s="20">
        <f t="shared" si="5"/>
        <v>-5013</v>
      </c>
      <c r="J103" s="20">
        <f t="shared" si="5"/>
        <v>-5402</v>
      </c>
      <c r="K103" s="20">
        <f t="shared" si="5"/>
        <v>-5791</v>
      </c>
      <c r="L103" s="20">
        <f t="shared" si="5"/>
        <v>-6180</v>
      </c>
      <c r="M103" s="20">
        <f t="shared" si="5"/>
        <v>-6569</v>
      </c>
      <c r="N103" s="20">
        <f t="shared" si="5"/>
        <v>-6958</v>
      </c>
      <c r="O103" s="20">
        <f t="shared" si="5"/>
        <v>-60161</v>
      </c>
      <c r="P103" s="20">
        <f t="shared" si="5"/>
        <v>-4628</v>
      </c>
    </row>
    <row r="104" spans="1:256" ht="13.5" thickBot="1" x14ac:dyDescent="0.25">
      <c r="B104" s="24">
        <f>+B102-B103</f>
        <v>-1164186</v>
      </c>
      <c r="C104" s="24">
        <f t="shared" ref="C104:P104" si="6">+C102-C103</f>
        <v>-1170885</v>
      </c>
      <c r="D104" s="24">
        <f t="shared" si="6"/>
        <v>-1177568</v>
      </c>
      <c r="E104" s="24">
        <f t="shared" si="6"/>
        <v>-1166129</v>
      </c>
      <c r="F104" s="24">
        <f t="shared" si="6"/>
        <v>-1172787</v>
      </c>
      <c r="G104" s="24">
        <f t="shared" si="6"/>
        <v>-1179442</v>
      </c>
      <c r="H104" s="24">
        <f t="shared" si="6"/>
        <v>-1185861</v>
      </c>
      <c r="I104" s="24">
        <f t="shared" si="6"/>
        <v>-1192338</v>
      </c>
      <c r="J104" s="24">
        <f t="shared" si="6"/>
        <v>-1198816</v>
      </c>
      <c r="K104" s="24">
        <f t="shared" si="6"/>
        <v>-1205239</v>
      </c>
      <c r="L104" s="24">
        <f t="shared" si="6"/>
        <v>-1211661</v>
      </c>
      <c r="M104" s="24">
        <f t="shared" si="6"/>
        <v>-1218045</v>
      </c>
      <c r="N104" s="24">
        <f t="shared" si="6"/>
        <v>-1224537</v>
      </c>
      <c r="O104" s="24">
        <f t="shared" si="6"/>
        <v>-15467493</v>
      </c>
      <c r="P104" s="24">
        <f t="shared" si="6"/>
        <v>-1189807</v>
      </c>
      <c r="Q104" t="s">
        <v>150</v>
      </c>
    </row>
    <row r="105" spans="1:256" ht="13.5" thickTop="1" x14ac:dyDescent="0.2"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</row>
    <row r="106" spans="1:256" x14ac:dyDescent="0.2"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</row>
    <row r="107" spans="1:256" x14ac:dyDescent="0.2">
      <c r="A107" t="s">
        <v>148</v>
      </c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</row>
    <row r="108" spans="1:256" x14ac:dyDescent="0.2">
      <c r="A108" t="str">
        <f>+A13</f>
        <v xml:space="preserve">  101.1 - Property under capital leases</v>
      </c>
      <c r="B108" s="20">
        <f t="shared" ref="B108:P108" si="7">+B13</f>
        <v>13333</v>
      </c>
      <c r="C108" s="20">
        <f t="shared" si="7"/>
        <v>13333</v>
      </c>
      <c r="D108" s="20">
        <f t="shared" si="7"/>
        <v>13333</v>
      </c>
      <c r="E108" s="20">
        <f t="shared" si="7"/>
        <v>13333</v>
      </c>
      <c r="F108" s="20">
        <f t="shared" si="7"/>
        <v>13333</v>
      </c>
      <c r="G108" s="20">
        <f t="shared" si="7"/>
        <v>13333</v>
      </c>
      <c r="H108" s="20">
        <f t="shared" si="7"/>
        <v>13333</v>
      </c>
      <c r="I108" s="20">
        <f t="shared" si="7"/>
        <v>13333</v>
      </c>
      <c r="J108" s="20">
        <f t="shared" si="7"/>
        <v>13333</v>
      </c>
      <c r="K108" s="20">
        <f t="shared" si="7"/>
        <v>13333</v>
      </c>
      <c r="L108" s="20">
        <f t="shared" si="7"/>
        <v>13333</v>
      </c>
      <c r="M108" s="20">
        <f t="shared" si="7"/>
        <v>13333</v>
      </c>
      <c r="N108" s="20">
        <f t="shared" si="7"/>
        <v>13333</v>
      </c>
      <c r="O108" s="20">
        <f t="shared" si="7"/>
        <v>173323</v>
      </c>
      <c r="P108" s="20">
        <f t="shared" si="7"/>
        <v>13333</v>
      </c>
    </row>
    <row r="109" spans="1:256" x14ac:dyDescent="0.2">
      <c r="A109" t="str">
        <f>+A90</f>
        <v xml:space="preserve">  Lease amort in 108</v>
      </c>
      <c r="B109" s="20">
        <f>+B90</f>
        <v>-2310</v>
      </c>
      <c r="C109" s="20">
        <f t="shared" ref="C109:P109" si="8">+C90</f>
        <v>-2694</v>
      </c>
      <c r="D109" s="20">
        <f t="shared" si="8"/>
        <v>-3078</v>
      </c>
      <c r="E109" s="20">
        <f t="shared" si="8"/>
        <v>-3462</v>
      </c>
      <c r="F109" s="20">
        <f t="shared" si="8"/>
        <v>-3845</v>
      </c>
      <c r="G109" s="20">
        <f t="shared" si="8"/>
        <v>-4234</v>
      </c>
      <c r="H109" s="20">
        <f t="shared" si="8"/>
        <v>-4624</v>
      </c>
      <c r="I109" s="20">
        <f t="shared" si="8"/>
        <v>-5013</v>
      </c>
      <c r="J109" s="20">
        <f t="shared" si="8"/>
        <v>-5402</v>
      </c>
      <c r="K109" s="20">
        <f t="shared" si="8"/>
        <v>-5791</v>
      </c>
      <c r="L109" s="20">
        <f t="shared" si="8"/>
        <v>-6180</v>
      </c>
      <c r="M109" s="20">
        <f t="shared" si="8"/>
        <v>-6569</v>
      </c>
      <c r="N109" s="20">
        <f t="shared" si="8"/>
        <v>-6958</v>
      </c>
      <c r="O109" s="20">
        <f t="shared" si="8"/>
        <v>-60161</v>
      </c>
      <c r="P109" s="20">
        <f t="shared" si="8"/>
        <v>-4628</v>
      </c>
    </row>
    <row r="110" spans="1:256" ht="13.5" thickBot="1" x14ac:dyDescent="0.25">
      <c r="A110" t="s">
        <v>149</v>
      </c>
      <c r="B110" s="24">
        <f>SUM(B108:B109)</f>
        <v>11023</v>
      </c>
      <c r="C110" s="24">
        <f t="shared" ref="C110:P110" si="9">SUM(C108:C109)</f>
        <v>10639</v>
      </c>
      <c r="D110" s="24">
        <f t="shared" si="9"/>
        <v>10255</v>
      </c>
      <c r="E110" s="24">
        <f t="shared" si="9"/>
        <v>9871</v>
      </c>
      <c r="F110" s="24">
        <f t="shared" si="9"/>
        <v>9488</v>
      </c>
      <c r="G110" s="24">
        <f t="shared" si="9"/>
        <v>9099</v>
      </c>
      <c r="H110" s="24">
        <f t="shared" si="9"/>
        <v>8709</v>
      </c>
      <c r="I110" s="24">
        <f t="shared" si="9"/>
        <v>8320</v>
      </c>
      <c r="J110" s="24">
        <f t="shared" si="9"/>
        <v>7931</v>
      </c>
      <c r="K110" s="24">
        <f t="shared" si="9"/>
        <v>7542</v>
      </c>
      <c r="L110" s="24">
        <f t="shared" si="9"/>
        <v>7153</v>
      </c>
      <c r="M110" s="24">
        <f t="shared" si="9"/>
        <v>6764</v>
      </c>
      <c r="N110" s="24">
        <f t="shared" si="9"/>
        <v>6375</v>
      </c>
      <c r="O110" s="24">
        <f t="shared" si="9"/>
        <v>113162</v>
      </c>
      <c r="P110" s="24">
        <f t="shared" si="9"/>
        <v>8705</v>
      </c>
      <c r="Q110" t="s">
        <v>150</v>
      </c>
    </row>
    <row r="111" spans="1:256" ht="13.5" thickTop="1" x14ac:dyDescent="0.2"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</row>
    <row r="112" spans="1:256" x14ac:dyDescent="0.2"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</row>
    <row r="113" spans="1:17" x14ac:dyDescent="0.2">
      <c r="A113" t="s">
        <v>108</v>
      </c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</row>
    <row r="114" spans="1:17" x14ac:dyDescent="0.2">
      <c r="A114" t="str">
        <f>+A77</f>
        <v xml:space="preserve">  282 - ADIT other property</v>
      </c>
      <c r="B114" s="20">
        <f t="shared" ref="B114:P114" si="10">+B77</f>
        <v>231192</v>
      </c>
      <c r="C114" s="20">
        <f t="shared" si="10"/>
        <v>231331</v>
      </c>
      <c r="D114" s="20">
        <f t="shared" si="10"/>
        <v>231470</v>
      </c>
      <c r="E114" s="20">
        <f t="shared" si="10"/>
        <v>231715</v>
      </c>
      <c r="F114" s="20">
        <f t="shared" si="10"/>
        <v>231853</v>
      </c>
      <c r="G114" s="20">
        <f t="shared" si="10"/>
        <v>231992</v>
      </c>
      <c r="H114" s="20">
        <f t="shared" si="10"/>
        <v>232237</v>
      </c>
      <c r="I114" s="20">
        <f t="shared" si="10"/>
        <v>232376</v>
      </c>
      <c r="J114" s="20">
        <f t="shared" si="10"/>
        <v>232515</v>
      </c>
      <c r="K114" s="20">
        <f t="shared" si="10"/>
        <v>230799</v>
      </c>
      <c r="L114" s="20">
        <f t="shared" si="10"/>
        <v>230938</v>
      </c>
      <c r="M114" s="20">
        <f t="shared" si="10"/>
        <v>231077</v>
      </c>
      <c r="N114" s="20">
        <f t="shared" si="10"/>
        <v>234150</v>
      </c>
      <c r="O114" s="20">
        <f t="shared" si="10"/>
        <v>3013645</v>
      </c>
      <c r="P114" s="20">
        <f t="shared" si="10"/>
        <v>231819</v>
      </c>
    </row>
    <row r="115" spans="1:17" x14ac:dyDescent="0.2">
      <c r="A115" t="str">
        <f t="shared" ref="A115:P115" si="11">+A78</f>
        <v xml:space="preserve">  283 - ADIT other</v>
      </c>
      <c r="B115" s="20">
        <f t="shared" si="11"/>
        <v>-576</v>
      </c>
      <c r="C115" s="20">
        <f t="shared" si="11"/>
        <v>-576</v>
      </c>
      <c r="D115" s="20">
        <f t="shared" si="11"/>
        <v>-576</v>
      </c>
      <c r="E115" s="20">
        <f t="shared" si="11"/>
        <v>-2034</v>
      </c>
      <c r="F115" s="20">
        <f t="shared" si="11"/>
        <v>-2034</v>
      </c>
      <c r="G115" s="20">
        <f t="shared" si="11"/>
        <v>-2034</v>
      </c>
      <c r="H115" s="20">
        <f t="shared" si="11"/>
        <v>93</v>
      </c>
      <c r="I115" s="20">
        <f t="shared" si="11"/>
        <v>93</v>
      </c>
      <c r="J115" s="20">
        <f t="shared" si="11"/>
        <v>93</v>
      </c>
      <c r="K115" s="20">
        <f t="shared" si="11"/>
        <v>3116</v>
      </c>
      <c r="L115" s="20">
        <f t="shared" si="11"/>
        <v>3116</v>
      </c>
      <c r="M115" s="20">
        <f t="shared" si="11"/>
        <v>3116</v>
      </c>
      <c r="N115" s="20">
        <f t="shared" si="11"/>
        <v>3678</v>
      </c>
      <c r="O115" s="20">
        <f t="shared" si="11"/>
        <v>5474</v>
      </c>
      <c r="P115" s="20">
        <f t="shared" si="11"/>
        <v>421</v>
      </c>
    </row>
    <row r="116" spans="1:17" ht="13.5" thickBot="1" x14ac:dyDescent="0.25">
      <c r="B116" s="24">
        <f>+SUM(B114:B115)</f>
        <v>230616</v>
      </c>
      <c r="C116" s="24">
        <f t="shared" ref="C116:P116" si="12">+SUM(C114:C115)</f>
        <v>230755</v>
      </c>
      <c r="D116" s="24">
        <f t="shared" si="12"/>
        <v>230894</v>
      </c>
      <c r="E116" s="24">
        <f t="shared" si="12"/>
        <v>229681</v>
      </c>
      <c r="F116" s="24">
        <f t="shared" si="12"/>
        <v>229819</v>
      </c>
      <c r="G116" s="24">
        <f t="shared" si="12"/>
        <v>229958</v>
      </c>
      <c r="H116" s="24">
        <f t="shared" si="12"/>
        <v>232330</v>
      </c>
      <c r="I116" s="24">
        <f t="shared" si="12"/>
        <v>232469</v>
      </c>
      <c r="J116" s="24">
        <f t="shared" si="12"/>
        <v>232608</v>
      </c>
      <c r="K116" s="24">
        <f t="shared" si="12"/>
        <v>233915</v>
      </c>
      <c r="L116" s="24">
        <f t="shared" si="12"/>
        <v>234054</v>
      </c>
      <c r="M116" s="24">
        <f t="shared" si="12"/>
        <v>234193</v>
      </c>
      <c r="N116" s="24">
        <f t="shared" si="12"/>
        <v>237828</v>
      </c>
      <c r="O116" s="24">
        <f t="shared" si="12"/>
        <v>3019119</v>
      </c>
      <c r="P116" s="24">
        <f t="shared" si="12"/>
        <v>232240</v>
      </c>
      <c r="Q116" t="s">
        <v>151</v>
      </c>
    </row>
    <row r="117" spans="1:17" ht="13.5" thickTop="1" x14ac:dyDescent="0.2"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</row>
    <row r="118" spans="1:17" x14ac:dyDescent="0.2"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</row>
    <row r="119" spans="1:17" x14ac:dyDescent="0.2">
      <c r="A119" t="str">
        <f>+A34</f>
        <v xml:space="preserve">  186 - Misc deferred debits</v>
      </c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</row>
    <row r="120" spans="1:17" x14ac:dyDescent="0.2">
      <c r="A120" t="s">
        <v>118</v>
      </c>
      <c r="B120" s="20">
        <v>0</v>
      </c>
      <c r="C120" s="20">
        <v>0</v>
      </c>
      <c r="D120" s="20">
        <v>7</v>
      </c>
      <c r="E120" s="20">
        <v>126</v>
      </c>
      <c r="F120" s="20">
        <v>191</v>
      </c>
      <c r="G120" s="20">
        <v>207</v>
      </c>
      <c r="H120" s="20">
        <v>249</v>
      </c>
      <c r="I120" s="20">
        <v>287</v>
      </c>
      <c r="J120" s="20">
        <v>335</v>
      </c>
      <c r="K120" s="20">
        <v>382</v>
      </c>
      <c r="L120" s="20">
        <v>395</v>
      </c>
      <c r="M120" s="20">
        <v>387</v>
      </c>
      <c r="N120" s="20">
        <v>403</v>
      </c>
      <c r="O120" s="20">
        <v>2969</v>
      </c>
      <c r="P120" s="20">
        <v>228</v>
      </c>
      <c r="Q120" t="s">
        <v>151</v>
      </c>
    </row>
    <row r="121" spans="1:17" x14ac:dyDescent="0.2">
      <c r="A121" t="s">
        <v>166</v>
      </c>
      <c r="B121" s="20">
        <v>35140</v>
      </c>
      <c r="C121" s="20">
        <v>35140</v>
      </c>
      <c r="D121" s="20">
        <v>35140</v>
      </c>
      <c r="E121" s="20">
        <v>35140</v>
      </c>
      <c r="F121" s="20">
        <v>35140</v>
      </c>
      <c r="G121" s="20">
        <v>35140</v>
      </c>
      <c r="H121" s="20">
        <v>35140</v>
      </c>
      <c r="I121" s="20">
        <v>35140</v>
      </c>
      <c r="J121" s="20">
        <v>35140</v>
      </c>
      <c r="K121" s="20">
        <v>35140</v>
      </c>
      <c r="L121" s="20">
        <v>35140</v>
      </c>
      <c r="M121" s="20">
        <v>35140</v>
      </c>
      <c r="N121" s="20">
        <v>35140</v>
      </c>
      <c r="O121" s="20">
        <v>456816</v>
      </c>
      <c r="P121" s="20">
        <v>35140</v>
      </c>
      <c r="Q121" t="s">
        <v>151</v>
      </c>
    </row>
    <row r="122" spans="1:17" ht="13.5" thickBot="1" x14ac:dyDescent="0.25">
      <c r="B122" s="24">
        <f>SUM(B120:B121)</f>
        <v>35140</v>
      </c>
      <c r="C122" s="24">
        <f t="shared" ref="C122:P122" si="13">SUM(C120:C121)</f>
        <v>35140</v>
      </c>
      <c r="D122" s="24">
        <f t="shared" si="13"/>
        <v>35147</v>
      </c>
      <c r="E122" s="24">
        <f t="shared" si="13"/>
        <v>35266</v>
      </c>
      <c r="F122" s="24">
        <f t="shared" si="13"/>
        <v>35331</v>
      </c>
      <c r="G122" s="24">
        <f t="shared" si="13"/>
        <v>35347</v>
      </c>
      <c r="H122" s="24">
        <f t="shared" si="13"/>
        <v>35389</v>
      </c>
      <c r="I122" s="24">
        <f t="shared" si="13"/>
        <v>35427</v>
      </c>
      <c r="J122" s="24">
        <f t="shared" si="13"/>
        <v>35475</v>
      </c>
      <c r="K122" s="24">
        <f t="shared" si="13"/>
        <v>35522</v>
      </c>
      <c r="L122" s="24">
        <f t="shared" si="13"/>
        <v>35535</v>
      </c>
      <c r="M122" s="24">
        <f t="shared" si="13"/>
        <v>35527</v>
      </c>
      <c r="N122" s="24">
        <f t="shared" si="13"/>
        <v>35543</v>
      </c>
      <c r="O122" s="24">
        <f t="shared" si="13"/>
        <v>459785</v>
      </c>
      <c r="P122" s="24">
        <f t="shared" si="13"/>
        <v>35368</v>
      </c>
    </row>
    <row r="123" spans="1:17" ht="13.5" thickTop="1" x14ac:dyDescent="0.2"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</row>
    <row r="124" spans="1:17" x14ac:dyDescent="0.2"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</row>
    <row r="125" spans="1:17" x14ac:dyDescent="0.2"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</row>
    <row r="126" spans="1:17" x14ac:dyDescent="0.2"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</row>
    <row r="127" spans="1:17" x14ac:dyDescent="0.2"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</row>
    <row r="128" spans="1:17" x14ac:dyDescent="0.2"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</row>
    <row r="129" spans="2:16" x14ac:dyDescent="0.2"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</row>
    <row r="130" spans="2:16" x14ac:dyDescent="0.2"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</row>
    <row r="131" spans="2:16" x14ac:dyDescent="0.2"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</row>
    <row r="132" spans="2:16" x14ac:dyDescent="0.2"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</row>
    <row r="133" spans="2:16" x14ac:dyDescent="0.2"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</row>
    <row r="134" spans="2:16" x14ac:dyDescent="0.2"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</row>
    <row r="135" spans="2:16" x14ac:dyDescent="0.2"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</row>
    <row r="136" spans="2:16" x14ac:dyDescent="0.2"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</row>
    <row r="137" spans="2:16" x14ac:dyDescent="0.2"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</row>
    <row r="138" spans="2:16" x14ac:dyDescent="0.2"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</row>
    <row r="139" spans="2:16" x14ac:dyDescent="0.2"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</row>
    <row r="140" spans="2:16" x14ac:dyDescent="0.2"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</row>
    <row r="141" spans="2:16" x14ac:dyDescent="0.2"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</row>
    <row r="142" spans="2:16" x14ac:dyDescent="0.2"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</row>
    <row r="143" spans="2:16" x14ac:dyDescent="0.2"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</row>
    <row r="144" spans="2:16" x14ac:dyDescent="0.2"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</row>
    <row r="145" spans="2:16" x14ac:dyDescent="0.2"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</row>
    <row r="146" spans="2:16" x14ac:dyDescent="0.2"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</row>
    <row r="147" spans="2:16" x14ac:dyDescent="0.2"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</row>
    <row r="148" spans="2:16" x14ac:dyDescent="0.2"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</row>
    <row r="149" spans="2:16" x14ac:dyDescent="0.2"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</row>
  </sheetData>
  <pageMargins left="0.5" right="0.5" top="1" bottom="0.5" header="0.5" footer="0.5"/>
  <pageSetup orientation="landscape"/>
  <headerFooter alignWithMargins="0"/>
  <rowBreaks count="1" manualBreakCount="1">
    <brk id="43" min="1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3"/>
  <sheetViews>
    <sheetView tabSelected="1" topLeftCell="F1" workbookViewId="0">
      <pane ySplit="8" topLeftCell="A63" activePane="bottomLeft" state="frozenSplit"/>
      <selection pane="bottomLeft" activeCell="Q74" sqref="Q74"/>
    </sheetView>
  </sheetViews>
  <sheetFormatPr defaultRowHeight="12.75" x14ac:dyDescent="0.2"/>
  <cols>
    <col min="1" max="1" width="40.7109375" customWidth="1"/>
    <col min="2" max="14" width="13.7109375" style="2" customWidth="1"/>
    <col min="15" max="15" width="14.7109375" style="2" customWidth="1"/>
    <col min="16" max="16" width="13.7109375" style="2" customWidth="1"/>
    <col min="17" max="17" width="10.140625" bestFit="1" customWidth="1"/>
  </cols>
  <sheetData>
    <row r="1" spans="1:17" ht="22.5" x14ac:dyDescent="0.45">
      <c r="A1" s="1" t="s">
        <v>99</v>
      </c>
    </row>
    <row r="2" spans="1:17" ht="19.5" x14ac:dyDescent="0.4">
      <c r="A2" s="3" t="s">
        <v>1</v>
      </c>
    </row>
    <row r="3" spans="1:17" ht="19.5" x14ac:dyDescent="0.4">
      <c r="A3" s="3" t="s">
        <v>2</v>
      </c>
    </row>
    <row r="4" spans="1:17" ht="19.5" x14ac:dyDescent="0.4">
      <c r="A4" s="3" t="s">
        <v>3</v>
      </c>
    </row>
    <row r="6" spans="1:17" x14ac:dyDescent="0.2">
      <c r="B6" s="4" t="s">
        <v>4</v>
      </c>
      <c r="C6" s="4" t="s">
        <v>5</v>
      </c>
      <c r="D6" s="4" t="s">
        <v>6</v>
      </c>
      <c r="E6" s="4" t="s">
        <v>7</v>
      </c>
      <c r="F6" s="4" t="s">
        <v>8</v>
      </c>
      <c r="G6" s="4" t="s">
        <v>9</v>
      </c>
      <c r="H6" s="4" t="s">
        <v>10</v>
      </c>
      <c r="I6" s="4" t="s">
        <v>11</v>
      </c>
      <c r="J6" s="4" t="s">
        <v>12</v>
      </c>
      <c r="K6" s="4" t="s">
        <v>13</v>
      </c>
      <c r="L6" s="4" t="s">
        <v>14</v>
      </c>
      <c r="M6" s="4" t="s">
        <v>15</v>
      </c>
      <c r="N6" s="4" t="s">
        <v>4</v>
      </c>
    </row>
    <row r="7" spans="1:17" x14ac:dyDescent="0.2">
      <c r="B7" s="5" t="s">
        <v>16</v>
      </c>
      <c r="C7" s="5" t="s">
        <v>17</v>
      </c>
      <c r="D7" s="5" t="s">
        <v>17</v>
      </c>
      <c r="E7" s="5" t="s">
        <v>17</v>
      </c>
      <c r="F7" s="5" t="s">
        <v>17</v>
      </c>
      <c r="G7" s="5" t="s">
        <v>17</v>
      </c>
      <c r="H7" s="5" t="s">
        <v>17</v>
      </c>
      <c r="I7" s="5" t="s">
        <v>17</v>
      </c>
      <c r="J7" s="5" t="s">
        <v>17</v>
      </c>
      <c r="K7" s="5" t="s">
        <v>17</v>
      </c>
      <c r="L7" s="5" t="s">
        <v>17</v>
      </c>
      <c r="M7" s="5" t="s">
        <v>17</v>
      </c>
      <c r="N7" s="5" t="s">
        <v>17</v>
      </c>
      <c r="O7" s="6" t="s">
        <v>18</v>
      </c>
      <c r="P7" s="6" t="s">
        <v>19</v>
      </c>
    </row>
    <row r="9" spans="1:17" ht="22.5" x14ac:dyDescent="0.45">
      <c r="A9" s="1" t="s">
        <v>20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1" spans="1:17" x14ac:dyDescent="0.2">
      <c r="A11" s="8" t="s">
        <v>21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pans="1:17" x14ac:dyDescent="0.2">
      <c r="A12" s="10" t="s">
        <v>22</v>
      </c>
      <c r="B12" s="11">
        <v>1231300</v>
      </c>
      <c r="C12" s="11">
        <v>1231609</v>
      </c>
      <c r="D12" s="11">
        <v>1231609</v>
      </c>
      <c r="E12" s="11">
        <v>1232171</v>
      </c>
      <c r="F12" s="11">
        <v>1232171</v>
      </c>
      <c r="G12" s="11">
        <v>1232171</v>
      </c>
      <c r="H12" s="11">
        <v>1232462</v>
      </c>
      <c r="I12" s="11">
        <v>1232462</v>
      </c>
      <c r="J12" s="11">
        <v>1232462</v>
      </c>
      <c r="K12" s="11">
        <v>1232872</v>
      </c>
      <c r="L12" s="11">
        <v>1233200</v>
      </c>
      <c r="M12" s="11">
        <v>1293051</v>
      </c>
      <c r="N12" s="11">
        <v>1293232</v>
      </c>
      <c r="O12" s="11">
        <v>16140773</v>
      </c>
      <c r="P12" s="11">
        <v>1241598</v>
      </c>
      <c r="Q12" t="s">
        <v>157</v>
      </c>
    </row>
    <row r="13" spans="1:17" x14ac:dyDescent="0.2">
      <c r="A13" s="10" t="s">
        <v>24</v>
      </c>
      <c r="B13" s="2">
        <v>44295</v>
      </c>
      <c r="C13" s="2">
        <v>44320</v>
      </c>
      <c r="D13" s="2">
        <v>44327</v>
      </c>
      <c r="E13" s="2">
        <v>44406</v>
      </c>
      <c r="F13" s="2">
        <v>49346</v>
      </c>
      <c r="G13" s="2">
        <v>49364</v>
      </c>
      <c r="H13" s="2">
        <v>54485</v>
      </c>
      <c r="I13" s="2">
        <v>54485</v>
      </c>
      <c r="J13" s="2">
        <v>54485</v>
      </c>
      <c r="K13" s="2">
        <v>68562</v>
      </c>
      <c r="L13" s="2">
        <v>88914</v>
      </c>
      <c r="M13" s="2">
        <v>35800</v>
      </c>
      <c r="N13" s="2">
        <v>35800</v>
      </c>
      <c r="O13" s="2">
        <v>668590</v>
      </c>
      <c r="P13" s="2">
        <v>51430</v>
      </c>
      <c r="Q13" t="s">
        <v>157</v>
      </c>
    </row>
    <row r="14" spans="1:17" x14ac:dyDescent="0.2">
      <c r="A14" s="10" t="s">
        <v>26</v>
      </c>
      <c r="B14" s="2">
        <v>-201752</v>
      </c>
      <c r="C14" s="2">
        <v>-204686</v>
      </c>
      <c r="D14" s="2">
        <v>-207661</v>
      </c>
      <c r="E14" s="2">
        <v>-210563</v>
      </c>
      <c r="F14" s="2">
        <v>-213313</v>
      </c>
      <c r="G14" s="2">
        <v>-216289</v>
      </c>
      <c r="H14" s="2">
        <v>-219228</v>
      </c>
      <c r="I14" s="2">
        <v>-209357</v>
      </c>
      <c r="J14" s="2">
        <v>-212343</v>
      </c>
      <c r="K14" s="2">
        <v>-215329</v>
      </c>
      <c r="L14" s="2">
        <v>-218298</v>
      </c>
      <c r="M14" s="2">
        <v>-221322</v>
      </c>
      <c r="N14" s="2">
        <v>-224359</v>
      </c>
      <c r="O14" s="2">
        <v>-2774500</v>
      </c>
      <c r="P14" s="2">
        <v>-213423</v>
      </c>
      <c r="Q14" t="s">
        <v>158</v>
      </c>
    </row>
    <row r="15" spans="1:17" x14ac:dyDescent="0.2">
      <c r="B15" s="12" t="s">
        <v>27</v>
      </c>
      <c r="C15" s="12" t="s">
        <v>27</v>
      </c>
      <c r="D15" s="12" t="s">
        <v>27</v>
      </c>
      <c r="E15" s="12" t="s">
        <v>27</v>
      </c>
      <c r="F15" s="12" t="s">
        <v>27</v>
      </c>
      <c r="G15" s="12" t="s">
        <v>27</v>
      </c>
      <c r="H15" s="12" t="s">
        <v>27</v>
      </c>
      <c r="I15" s="12" t="s">
        <v>27</v>
      </c>
      <c r="J15" s="12" t="s">
        <v>27</v>
      </c>
      <c r="K15" s="12" t="s">
        <v>27</v>
      </c>
      <c r="L15" s="12" t="s">
        <v>27</v>
      </c>
      <c r="M15" s="12" t="s">
        <v>27</v>
      </c>
      <c r="N15" s="12" t="s">
        <v>27</v>
      </c>
      <c r="O15" s="12" t="s">
        <v>27</v>
      </c>
      <c r="P15" s="12" t="s">
        <v>27</v>
      </c>
    </row>
    <row r="16" spans="1:17" x14ac:dyDescent="0.2">
      <c r="A16" s="10" t="s">
        <v>28</v>
      </c>
      <c r="B16" s="2">
        <v>1073843</v>
      </c>
      <c r="C16" s="2">
        <v>1071243</v>
      </c>
      <c r="D16" s="2">
        <v>1068275</v>
      </c>
      <c r="E16" s="2">
        <v>1066013</v>
      </c>
      <c r="F16" s="2">
        <v>1068204</v>
      </c>
      <c r="G16" s="2">
        <v>1065245</v>
      </c>
      <c r="H16" s="2">
        <v>1067720</v>
      </c>
      <c r="I16" s="2">
        <v>1077591</v>
      </c>
      <c r="J16" s="2">
        <v>1074605</v>
      </c>
      <c r="K16" s="2">
        <v>1086106</v>
      </c>
      <c r="L16" s="2">
        <v>1103816</v>
      </c>
      <c r="M16" s="2">
        <v>1107528</v>
      </c>
      <c r="N16" s="2">
        <v>1104673</v>
      </c>
      <c r="O16" s="2">
        <v>14034863</v>
      </c>
      <c r="P16" s="2">
        <v>1079605</v>
      </c>
    </row>
    <row r="17" spans="1:17" x14ac:dyDescent="0.2">
      <c r="B17" s="12" t="s">
        <v>27</v>
      </c>
      <c r="C17" s="12" t="s">
        <v>27</v>
      </c>
      <c r="D17" s="12" t="s">
        <v>27</v>
      </c>
      <c r="E17" s="12" t="s">
        <v>27</v>
      </c>
      <c r="F17" s="12" t="s">
        <v>27</v>
      </c>
      <c r="G17" s="12" t="s">
        <v>27</v>
      </c>
      <c r="H17" s="12" t="s">
        <v>27</v>
      </c>
      <c r="I17" s="12" t="s">
        <v>27</v>
      </c>
      <c r="J17" s="12" t="s">
        <v>27</v>
      </c>
      <c r="K17" s="12" t="s">
        <v>27</v>
      </c>
      <c r="L17" s="12" t="s">
        <v>27</v>
      </c>
      <c r="M17" s="12" t="s">
        <v>27</v>
      </c>
      <c r="N17" s="12" t="s">
        <v>27</v>
      </c>
      <c r="O17" s="12" t="s">
        <v>27</v>
      </c>
      <c r="P17" s="12" t="s">
        <v>27</v>
      </c>
    </row>
    <row r="18" spans="1:17" x14ac:dyDescent="0.2">
      <c r="A18" s="8" t="s">
        <v>29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7" x14ac:dyDescent="0.2">
      <c r="A19" s="10" t="s">
        <v>32</v>
      </c>
      <c r="B19" s="2">
        <v>55101</v>
      </c>
      <c r="C19" s="2">
        <v>63653</v>
      </c>
      <c r="D19" s="2">
        <v>58842</v>
      </c>
      <c r="E19" s="2">
        <v>46768</v>
      </c>
      <c r="F19" s="2">
        <v>41396</v>
      </c>
      <c r="G19" s="2">
        <v>37853</v>
      </c>
      <c r="H19" s="2">
        <v>33555</v>
      </c>
      <c r="I19" s="2">
        <v>28763</v>
      </c>
      <c r="J19" s="2">
        <v>28796</v>
      </c>
      <c r="K19" s="2">
        <v>30044</v>
      </c>
      <c r="L19" s="2">
        <v>32057</v>
      </c>
      <c r="M19" s="2">
        <v>35982</v>
      </c>
      <c r="N19" s="2">
        <v>48440</v>
      </c>
      <c r="O19" s="2">
        <v>541250</v>
      </c>
      <c r="P19" s="2">
        <v>41635</v>
      </c>
      <c r="Q19" t="s">
        <v>156</v>
      </c>
    </row>
    <row r="20" spans="1:17" x14ac:dyDescent="0.2">
      <c r="A20" s="10" t="s">
        <v>34</v>
      </c>
      <c r="B20" s="2">
        <v>-4408</v>
      </c>
      <c r="C20" s="2">
        <v>-4606</v>
      </c>
      <c r="D20" s="2">
        <v>-4831</v>
      </c>
      <c r="E20" s="2">
        <v>-5922</v>
      </c>
      <c r="F20" s="2">
        <v>-6058</v>
      </c>
      <c r="G20" s="2">
        <v>-6120</v>
      </c>
      <c r="H20" s="2">
        <v>-5846</v>
      </c>
      <c r="I20" s="2">
        <v>-5697</v>
      </c>
      <c r="J20" s="2">
        <v>-4839</v>
      </c>
      <c r="K20" s="2">
        <v>-5130</v>
      </c>
      <c r="L20" s="2">
        <v>-5305</v>
      </c>
      <c r="M20" s="2">
        <v>-5016</v>
      </c>
      <c r="N20" s="2">
        <v>-5681</v>
      </c>
      <c r="O20" s="2">
        <v>-69460</v>
      </c>
      <c r="P20" s="2">
        <v>-5343</v>
      </c>
      <c r="Q20" t="s">
        <v>156</v>
      </c>
    </row>
    <row r="21" spans="1:17" x14ac:dyDescent="0.2">
      <c r="A21" s="10" t="s">
        <v>35</v>
      </c>
    </row>
    <row r="22" spans="1:17" x14ac:dyDescent="0.2">
      <c r="A22" s="10" t="s">
        <v>36</v>
      </c>
      <c r="B22" s="2">
        <v>-2001119</v>
      </c>
      <c r="C22" s="2">
        <v>-1995643</v>
      </c>
      <c r="D22" s="2">
        <v>-1982812</v>
      </c>
      <c r="E22" s="2">
        <v>-1967029</v>
      </c>
      <c r="F22" s="2">
        <v>-1958013</v>
      </c>
      <c r="G22" s="2">
        <v>-1945457</v>
      </c>
      <c r="H22" s="2">
        <v>-1943602</v>
      </c>
      <c r="I22" s="2">
        <v>-1934171</v>
      </c>
      <c r="J22" s="2">
        <v>-1944776</v>
      </c>
      <c r="K22" s="2">
        <v>-1954251</v>
      </c>
      <c r="L22" s="2">
        <v>-1968792</v>
      </c>
      <c r="M22" s="2">
        <v>-2005193</v>
      </c>
      <c r="N22" s="2">
        <v>-2003396</v>
      </c>
      <c r="O22" s="2">
        <v>-25604252</v>
      </c>
      <c r="P22" s="2">
        <v>-1969558</v>
      </c>
      <c r="Q22" t="s">
        <v>156</v>
      </c>
    </row>
    <row r="23" spans="1:17" x14ac:dyDescent="0.2">
      <c r="A23" s="10" t="s">
        <v>37</v>
      </c>
      <c r="B23" s="2">
        <v>14437</v>
      </c>
      <c r="C23" s="2">
        <v>14437</v>
      </c>
      <c r="D23" s="2">
        <v>14437</v>
      </c>
      <c r="E23" s="2">
        <v>14437</v>
      </c>
      <c r="F23" s="2">
        <v>14437</v>
      </c>
      <c r="G23" s="2">
        <v>14437</v>
      </c>
      <c r="H23" s="2">
        <v>14437</v>
      </c>
      <c r="I23" s="2">
        <v>14437</v>
      </c>
      <c r="J23" s="2">
        <v>14437</v>
      </c>
      <c r="K23" s="2">
        <v>14437</v>
      </c>
      <c r="L23" s="2">
        <v>14437</v>
      </c>
      <c r="M23" s="2">
        <v>14437</v>
      </c>
      <c r="N23" s="2">
        <v>14437</v>
      </c>
      <c r="O23" s="2">
        <v>187681</v>
      </c>
      <c r="P23" s="2">
        <v>14437</v>
      </c>
      <c r="Q23" t="s">
        <v>156</v>
      </c>
    </row>
    <row r="24" spans="1:17" x14ac:dyDescent="0.2">
      <c r="A24" s="10" t="s">
        <v>39</v>
      </c>
      <c r="B24" s="2">
        <v>23462</v>
      </c>
      <c r="C24" s="2">
        <v>21371</v>
      </c>
      <c r="D24" s="2">
        <v>19311</v>
      </c>
      <c r="E24" s="2">
        <v>17225</v>
      </c>
      <c r="F24" s="2">
        <v>15130</v>
      </c>
      <c r="G24" s="2">
        <v>13036</v>
      </c>
      <c r="H24" s="2">
        <v>10941</v>
      </c>
      <c r="I24" s="2">
        <v>8956</v>
      </c>
      <c r="J24" s="2">
        <v>6862</v>
      </c>
      <c r="K24" s="2">
        <v>5272</v>
      </c>
      <c r="L24" s="2">
        <v>3585</v>
      </c>
      <c r="M24" s="2">
        <v>4328</v>
      </c>
      <c r="N24" s="2">
        <v>137</v>
      </c>
      <c r="O24" s="2">
        <v>149616</v>
      </c>
      <c r="P24" s="2">
        <v>11509</v>
      </c>
      <c r="Q24" t="s">
        <v>156</v>
      </c>
    </row>
    <row r="25" spans="1:17" x14ac:dyDescent="0.2">
      <c r="A25" s="10" t="s">
        <v>92</v>
      </c>
      <c r="B25" s="2">
        <v>20611</v>
      </c>
      <c r="C25" s="2">
        <v>19413</v>
      </c>
      <c r="D25" s="2">
        <v>19782</v>
      </c>
      <c r="E25" s="2">
        <v>19324</v>
      </c>
      <c r="F25" s="2">
        <v>16459</v>
      </c>
      <c r="G25" s="2">
        <v>14261</v>
      </c>
      <c r="H25" s="2">
        <v>12534</v>
      </c>
      <c r="I25" s="2">
        <v>10537</v>
      </c>
      <c r="J25" s="2">
        <v>11752</v>
      </c>
      <c r="K25" s="2">
        <v>9668</v>
      </c>
      <c r="L25" s="2">
        <v>11001</v>
      </c>
      <c r="M25" s="2">
        <v>14945</v>
      </c>
      <c r="N25" s="2">
        <v>18796</v>
      </c>
      <c r="O25" s="2">
        <v>199081</v>
      </c>
      <c r="P25" s="2">
        <v>15314</v>
      </c>
      <c r="Q25" t="s">
        <v>156</v>
      </c>
    </row>
    <row r="26" spans="1:17" x14ac:dyDescent="0.2">
      <c r="B26" s="12" t="s">
        <v>27</v>
      </c>
      <c r="C26" s="12" t="s">
        <v>27</v>
      </c>
      <c r="D26" s="12" t="s">
        <v>27</v>
      </c>
      <c r="E26" s="12" t="s">
        <v>27</v>
      </c>
      <c r="F26" s="12" t="s">
        <v>27</v>
      </c>
      <c r="G26" s="12" t="s">
        <v>27</v>
      </c>
      <c r="H26" s="12" t="s">
        <v>27</v>
      </c>
      <c r="I26" s="12" t="s">
        <v>27</v>
      </c>
      <c r="J26" s="12" t="s">
        <v>27</v>
      </c>
      <c r="K26" s="12" t="s">
        <v>27</v>
      </c>
      <c r="L26" s="12" t="s">
        <v>27</v>
      </c>
      <c r="M26" s="12" t="s">
        <v>27</v>
      </c>
      <c r="N26" s="12" t="s">
        <v>27</v>
      </c>
      <c r="O26" s="12" t="s">
        <v>27</v>
      </c>
      <c r="P26" s="12" t="s">
        <v>27</v>
      </c>
    </row>
    <row r="27" spans="1:17" x14ac:dyDescent="0.2">
      <c r="A27" s="10" t="s">
        <v>41</v>
      </c>
      <c r="B27" s="2">
        <v>-1891917</v>
      </c>
      <c r="C27" s="2">
        <v>-1881375</v>
      </c>
      <c r="D27" s="2">
        <v>-1875271</v>
      </c>
      <c r="E27" s="2">
        <v>-1875197</v>
      </c>
      <c r="F27" s="2">
        <v>-1876649</v>
      </c>
      <c r="G27" s="2">
        <v>-1871991</v>
      </c>
      <c r="H27" s="2">
        <v>-1877981</v>
      </c>
      <c r="I27" s="2">
        <v>-1877175</v>
      </c>
      <c r="J27" s="2">
        <v>-1887768</v>
      </c>
      <c r="K27" s="2">
        <v>-1899959</v>
      </c>
      <c r="L27" s="2">
        <v>-1913017</v>
      </c>
      <c r="M27" s="2">
        <v>-1940517</v>
      </c>
      <c r="N27" s="2">
        <v>-1927267</v>
      </c>
      <c r="O27" s="2">
        <v>-24596083</v>
      </c>
      <c r="P27" s="2">
        <v>-1892006</v>
      </c>
    </row>
    <row r="28" spans="1:17" x14ac:dyDescent="0.2">
      <c r="B28" s="12" t="s">
        <v>27</v>
      </c>
      <c r="C28" s="12" t="s">
        <v>27</v>
      </c>
      <c r="D28" s="12" t="s">
        <v>27</v>
      </c>
      <c r="E28" s="12" t="s">
        <v>27</v>
      </c>
      <c r="F28" s="12" t="s">
        <v>27</v>
      </c>
      <c r="G28" s="12" t="s">
        <v>27</v>
      </c>
      <c r="H28" s="12" t="s">
        <v>27</v>
      </c>
      <c r="I28" s="12" t="s">
        <v>27</v>
      </c>
      <c r="J28" s="12" t="s">
        <v>27</v>
      </c>
      <c r="K28" s="12" t="s">
        <v>27</v>
      </c>
      <c r="L28" s="12" t="s">
        <v>27</v>
      </c>
      <c r="M28" s="12" t="s">
        <v>27</v>
      </c>
      <c r="N28" s="12" t="s">
        <v>27</v>
      </c>
      <c r="O28" s="12" t="s">
        <v>27</v>
      </c>
      <c r="P28" s="12" t="s">
        <v>27</v>
      </c>
    </row>
    <row r="29" spans="1:17" x14ac:dyDescent="0.2">
      <c r="A29" s="8" t="s">
        <v>42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1:17" x14ac:dyDescent="0.2">
      <c r="A30" s="10" t="s">
        <v>43</v>
      </c>
      <c r="B30" s="2">
        <v>2475</v>
      </c>
      <c r="C30" s="2">
        <v>2698</v>
      </c>
      <c r="D30" s="2">
        <v>2901</v>
      </c>
      <c r="E30" s="2">
        <v>4011</v>
      </c>
      <c r="F30" s="2">
        <v>4082</v>
      </c>
      <c r="G30" s="2">
        <v>4144</v>
      </c>
      <c r="H30" s="2">
        <v>3887</v>
      </c>
      <c r="I30" s="2">
        <v>4498</v>
      </c>
      <c r="J30" s="2">
        <v>4498</v>
      </c>
      <c r="K30" s="2">
        <v>4498</v>
      </c>
      <c r="L30" s="2">
        <v>4498</v>
      </c>
      <c r="M30" s="2">
        <v>4498</v>
      </c>
      <c r="N30" s="2">
        <v>4498</v>
      </c>
      <c r="O30" s="2">
        <v>51186</v>
      </c>
      <c r="P30" s="2">
        <v>3937</v>
      </c>
      <c r="Q30" t="s">
        <v>156</v>
      </c>
    </row>
    <row r="31" spans="1:17" x14ac:dyDescent="0.2">
      <c r="A31" s="10" t="s">
        <v>45</v>
      </c>
      <c r="B31" s="2">
        <v>713930</v>
      </c>
      <c r="C31" s="2">
        <v>713930</v>
      </c>
      <c r="D31" s="2">
        <v>713932</v>
      </c>
      <c r="E31" s="2">
        <v>713970</v>
      </c>
      <c r="F31" s="2">
        <v>713991</v>
      </c>
      <c r="G31" s="2">
        <v>713995</v>
      </c>
      <c r="H31" s="2">
        <v>714009</v>
      </c>
      <c r="I31" s="2">
        <v>714020</v>
      </c>
      <c r="J31" s="2">
        <v>714035</v>
      </c>
      <c r="K31" s="2">
        <v>714050</v>
      </c>
      <c r="L31" s="2">
        <v>714054</v>
      </c>
      <c r="M31" s="2">
        <v>714052</v>
      </c>
      <c r="N31" s="2">
        <v>714056</v>
      </c>
      <c r="O31" s="2">
        <v>9282024</v>
      </c>
      <c r="P31" s="2">
        <v>714002</v>
      </c>
      <c r="Q31" t="s">
        <v>159</v>
      </c>
    </row>
    <row r="32" spans="1:17" x14ac:dyDescent="0.2">
      <c r="B32" s="12" t="s">
        <v>27</v>
      </c>
      <c r="C32" s="12" t="s">
        <v>27</v>
      </c>
      <c r="D32" s="12" t="s">
        <v>27</v>
      </c>
      <c r="E32" s="12" t="s">
        <v>27</v>
      </c>
      <c r="F32" s="12" t="s">
        <v>27</v>
      </c>
      <c r="G32" s="12" t="s">
        <v>27</v>
      </c>
      <c r="H32" s="12" t="s">
        <v>27</v>
      </c>
      <c r="I32" s="12" t="s">
        <v>27</v>
      </c>
      <c r="J32" s="12" t="s">
        <v>27</v>
      </c>
      <c r="K32" s="12" t="s">
        <v>27</v>
      </c>
      <c r="L32" s="12" t="s">
        <v>27</v>
      </c>
      <c r="M32" s="12" t="s">
        <v>27</v>
      </c>
      <c r="N32" s="12" t="s">
        <v>27</v>
      </c>
      <c r="O32" s="12" t="s">
        <v>27</v>
      </c>
      <c r="P32" s="12" t="s">
        <v>27</v>
      </c>
    </row>
    <row r="33" spans="1:16" x14ac:dyDescent="0.2">
      <c r="A33" s="10" t="s">
        <v>48</v>
      </c>
      <c r="B33" s="2">
        <v>716405</v>
      </c>
      <c r="C33" s="2">
        <v>716628</v>
      </c>
      <c r="D33" s="2">
        <v>716833</v>
      </c>
      <c r="E33" s="2">
        <v>717981</v>
      </c>
      <c r="F33" s="2">
        <v>718073</v>
      </c>
      <c r="G33" s="2">
        <v>718139</v>
      </c>
      <c r="H33" s="2">
        <v>717896</v>
      </c>
      <c r="I33" s="2">
        <v>718518</v>
      </c>
      <c r="J33" s="2">
        <v>718533</v>
      </c>
      <c r="K33" s="2">
        <v>718548</v>
      </c>
      <c r="L33" s="2">
        <v>718552</v>
      </c>
      <c r="M33" s="2">
        <v>718550</v>
      </c>
      <c r="N33" s="2">
        <v>718554</v>
      </c>
      <c r="O33" s="2">
        <v>9333210</v>
      </c>
      <c r="P33" s="2">
        <v>717939</v>
      </c>
    </row>
    <row r="34" spans="1:16" x14ac:dyDescent="0.2">
      <c r="B34" s="12" t="s">
        <v>27</v>
      </c>
      <c r="C34" s="12" t="s">
        <v>27</v>
      </c>
      <c r="D34" s="12" t="s">
        <v>27</v>
      </c>
      <c r="E34" s="12" t="s">
        <v>27</v>
      </c>
      <c r="F34" s="12" t="s">
        <v>27</v>
      </c>
      <c r="G34" s="12" t="s">
        <v>27</v>
      </c>
      <c r="H34" s="12" t="s">
        <v>27</v>
      </c>
      <c r="I34" s="12" t="s">
        <v>27</v>
      </c>
      <c r="J34" s="12" t="s">
        <v>27</v>
      </c>
      <c r="K34" s="12" t="s">
        <v>27</v>
      </c>
      <c r="L34" s="12" t="s">
        <v>27</v>
      </c>
      <c r="M34" s="12" t="s">
        <v>27</v>
      </c>
      <c r="N34" s="12" t="s">
        <v>27</v>
      </c>
      <c r="O34" s="12" t="s">
        <v>27</v>
      </c>
      <c r="P34" s="12" t="s">
        <v>27</v>
      </c>
    </row>
    <row r="36" spans="1:16" ht="15.75" x14ac:dyDescent="0.25">
      <c r="A36" s="13" t="s">
        <v>49</v>
      </c>
      <c r="B36" s="14">
        <v>-101669</v>
      </c>
      <c r="C36" s="14">
        <v>-93504</v>
      </c>
      <c r="D36" s="14">
        <v>-90163</v>
      </c>
      <c r="E36" s="14">
        <v>-91202</v>
      </c>
      <c r="F36" s="14">
        <v>-90373</v>
      </c>
      <c r="G36" s="14">
        <v>-88606</v>
      </c>
      <c r="H36" s="14">
        <v>-92365</v>
      </c>
      <c r="I36" s="14">
        <v>-81066</v>
      </c>
      <c r="J36" s="14">
        <v>-94629</v>
      </c>
      <c r="K36" s="14">
        <v>-95305</v>
      </c>
      <c r="L36" s="14">
        <v>-90649</v>
      </c>
      <c r="M36" s="14">
        <v>-114439</v>
      </c>
      <c r="N36" s="14">
        <v>-104039</v>
      </c>
      <c r="O36" s="14">
        <v>-1228010</v>
      </c>
      <c r="P36" s="14">
        <v>-94462</v>
      </c>
    </row>
    <row r="37" spans="1:16" x14ac:dyDescent="0.2">
      <c r="B37" s="12" t="s">
        <v>50</v>
      </c>
      <c r="C37" s="12" t="s">
        <v>50</v>
      </c>
      <c r="D37" s="12" t="s">
        <v>50</v>
      </c>
      <c r="E37" s="12" t="s">
        <v>50</v>
      </c>
      <c r="F37" s="12" t="s">
        <v>50</v>
      </c>
      <c r="G37" s="12" t="s">
        <v>50</v>
      </c>
      <c r="H37" s="12" t="s">
        <v>50</v>
      </c>
      <c r="I37" s="12" t="s">
        <v>50</v>
      </c>
      <c r="J37" s="12" t="s">
        <v>50</v>
      </c>
      <c r="K37" s="12" t="s">
        <v>50</v>
      </c>
      <c r="L37" s="12" t="s">
        <v>50</v>
      </c>
      <c r="M37" s="12" t="s">
        <v>50</v>
      </c>
      <c r="N37" s="12" t="s">
        <v>50</v>
      </c>
      <c r="O37" s="12" t="s">
        <v>50</v>
      </c>
      <c r="P37" s="12" t="s">
        <v>50</v>
      </c>
    </row>
    <row r="39" spans="1:16" x14ac:dyDescent="0.2">
      <c r="A39" s="10" t="s">
        <v>51</v>
      </c>
      <c r="P39" s="15" t="s">
        <v>52</v>
      </c>
    </row>
    <row r="40" spans="1:16" x14ac:dyDescent="0.2">
      <c r="A40" s="10" t="s">
        <v>53</v>
      </c>
      <c r="P40" s="15" t="s">
        <v>54</v>
      </c>
    </row>
    <row r="41" spans="1:16" ht="22.5" x14ac:dyDescent="0.45">
      <c r="A41" s="1" t="s">
        <v>99</v>
      </c>
    </row>
    <row r="42" spans="1:16" ht="19.5" x14ac:dyDescent="0.4">
      <c r="A42" s="3" t="s">
        <v>1</v>
      </c>
    </row>
    <row r="43" spans="1:16" ht="19.5" x14ac:dyDescent="0.4">
      <c r="A43" s="3" t="s">
        <v>2</v>
      </c>
    </row>
    <row r="44" spans="1:16" ht="19.5" x14ac:dyDescent="0.4">
      <c r="A44" s="3" t="s">
        <v>3</v>
      </c>
    </row>
    <row r="46" spans="1:16" x14ac:dyDescent="0.2">
      <c r="B46" s="4" t="s">
        <v>4</v>
      </c>
      <c r="C46" s="4" t="s">
        <v>5</v>
      </c>
      <c r="D46" s="4" t="s">
        <v>6</v>
      </c>
      <c r="E46" s="4" t="s">
        <v>7</v>
      </c>
      <c r="F46" s="4" t="s">
        <v>8</v>
      </c>
      <c r="G46" s="4" t="s">
        <v>9</v>
      </c>
      <c r="H46" s="4" t="s">
        <v>10</v>
      </c>
      <c r="I46" s="4" t="s">
        <v>11</v>
      </c>
      <c r="J46" s="4" t="s">
        <v>12</v>
      </c>
      <c r="K46" s="4" t="s">
        <v>13</v>
      </c>
      <c r="L46" s="4" t="s">
        <v>14</v>
      </c>
      <c r="M46" s="4" t="s">
        <v>15</v>
      </c>
      <c r="N46" s="4" t="s">
        <v>4</v>
      </c>
    </row>
    <row r="47" spans="1:16" x14ac:dyDescent="0.2">
      <c r="B47" s="5" t="s">
        <v>16</v>
      </c>
      <c r="C47" s="5" t="s">
        <v>17</v>
      </c>
      <c r="D47" s="5" t="s">
        <v>17</v>
      </c>
      <c r="E47" s="5" t="s">
        <v>17</v>
      </c>
      <c r="F47" s="5" t="s">
        <v>17</v>
      </c>
      <c r="G47" s="5" t="s">
        <v>17</v>
      </c>
      <c r="H47" s="5" t="s">
        <v>17</v>
      </c>
      <c r="I47" s="5" t="s">
        <v>17</v>
      </c>
      <c r="J47" s="5" t="s">
        <v>17</v>
      </c>
      <c r="K47" s="5" t="s">
        <v>17</v>
      </c>
      <c r="L47" s="5" t="s">
        <v>17</v>
      </c>
      <c r="M47" s="5" t="s">
        <v>17</v>
      </c>
      <c r="N47" s="5" t="s">
        <v>17</v>
      </c>
      <c r="O47" s="6" t="s">
        <v>18</v>
      </c>
      <c r="P47" s="6" t="s">
        <v>19</v>
      </c>
    </row>
    <row r="49" spans="1:17" ht="22.5" x14ac:dyDescent="0.45">
      <c r="A49" s="1" t="s">
        <v>55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</row>
    <row r="51" spans="1:17" x14ac:dyDescent="0.2">
      <c r="A51" s="8" t="s">
        <v>56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</row>
    <row r="52" spans="1:17" x14ac:dyDescent="0.2">
      <c r="A52" s="10" t="s">
        <v>57</v>
      </c>
      <c r="B52" s="11">
        <v>-388179</v>
      </c>
      <c r="C52" s="11">
        <v>-387746</v>
      </c>
      <c r="D52" s="11">
        <v>-383382</v>
      </c>
      <c r="E52" s="11">
        <v>-384977</v>
      </c>
      <c r="F52" s="11">
        <v>-385744</v>
      </c>
      <c r="G52" s="11">
        <v>-386379</v>
      </c>
      <c r="H52" s="11">
        <v>-389695</v>
      </c>
      <c r="I52" s="11">
        <v>-392892</v>
      </c>
      <c r="J52" s="11">
        <v>-402802</v>
      </c>
      <c r="K52" s="11">
        <v>-393912</v>
      </c>
      <c r="L52" s="11">
        <v>-394409</v>
      </c>
      <c r="M52" s="11">
        <v>-393980</v>
      </c>
      <c r="N52" s="11">
        <v>-393261</v>
      </c>
      <c r="O52" s="11">
        <v>-5077359</v>
      </c>
      <c r="P52" s="11">
        <v>-390566</v>
      </c>
      <c r="Q52" t="s">
        <v>160</v>
      </c>
    </row>
    <row r="53" spans="1:17" x14ac:dyDescent="0.2">
      <c r="B53" s="12" t="s">
        <v>27</v>
      </c>
      <c r="C53" s="12" t="s">
        <v>27</v>
      </c>
      <c r="D53" s="12" t="s">
        <v>27</v>
      </c>
      <c r="E53" s="12" t="s">
        <v>27</v>
      </c>
      <c r="F53" s="12" t="s">
        <v>27</v>
      </c>
      <c r="G53" s="12" t="s">
        <v>27</v>
      </c>
      <c r="H53" s="12" t="s">
        <v>27</v>
      </c>
      <c r="I53" s="12" t="s">
        <v>27</v>
      </c>
      <c r="J53" s="12" t="s">
        <v>27</v>
      </c>
      <c r="K53" s="12" t="s">
        <v>27</v>
      </c>
      <c r="L53" s="12" t="s">
        <v>27</v>
      </c>
      <c r="M53" s="12" t="s">
        <v>27</v>
      </c>
      <c r="N53" s="12" t="s">
        <v>27</v>
      </c>
      <c r="O53" s="12" t="s">
        <v>27</v>
      </c>
      <c r="P53" s="12" t="s">
        <v>27</v>
      </c>
    </row>
    <row r="54" spans="1:17" x14ac:dyDescent="0.2">
      <c r="A54" s="10" t="s">
        <v>58</v>
      </c>
      <c r="B54" s="2">
        <v>-388179</v>
      </c>
      <c r="C54" s="2">
        <v>-387746</v>
      </c>
      <c r="D54" s="2">
        <v>-383382</v>
      </c>
      <c r="E54" s="2">
        <v>-384977</v>
      </c>
      <c r="F54" s="2">
        <v>-385744</v>
      </c>
      <c r="G54" s="2">
        <v>-386379</v>
      </c>
      <c r="H54" s="2">
        <v>-389695</v>
      </c>
      <c r="I54" s="2">
        <v>-392892</v>
      </c>
      <c r="J54" s="2">
        <v>-402802</v>
      </c>
      <c r="K54" s="2">
        <v>-393912</v>
      </c>
      <c r="L54" s="2">
        <v>-394409</v>
      </c>
      <c r="M54" s="2">
        <v>-393980</v>
      </c>
      <c r="N54" s="2">
        <v>-393261</v>
      </c>
      <c r="O54" s="2">
        <v>-5077359</v>
      </c>
      <c r="P54" s="2">
        <v>-390566</v>
      </c>
    </row>
    <row r="55" spans="1:17" x14ac:dyDescent="0.2">
      <c r="B55" s="12" t="s">
        <v>27</v>
      </c>
      <c r="C55" s="12" t="s">
        <v>27</v>
      </c>
      <c r="D55" s="12" t="s">
        <v>27</v>
      </c>
      <c r="E55" s="12" t="s">
        <v>27</v>
      </c>
      <c r="F55" s="12" t="s">
        <v>27</v>
      </c>
      <c r="G55" s="12" t="s">
        <v>27</v>
      </c>
      <c r="H55" s="12" t="s">
        <v>27</v>
      </c>
      <c r="I55" s="12" t="s">
        <v>27</v>
      </c>
      <c r="J55" s="12" t="s">
        <v>27</v>
      </c>
      <c r="K55" s="12" t="s">
        <v>27</v>
      </c>
      <c r="L55" s="12" t="s">
        <v>27</v>
      </c>
      <c r="M55" s="12" t="s">
        <v>27</v>
      </c>
      <c r="N55" s="12" t="s">
        <v>27</v>
      </c>
      <c r="O55" s="12" t="s">
        <v>27</v>
      </c>
      <c r="P55" s="12" t="s">
        <v>27</v>
      </c>
    </row>
    <row r="56" spans="1:17" x14ac:dyDescent="0.2">
      <c r="A56" s="8" t="s">
        <v>59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</row>
    <row r="57" spans="1:17" x14ac:dyDescent="0.2">
      <c r="A57" s="10" t="s">
        <v>63</v>
      </c>
      <c r="B57" s="2">
        <v>0</v>
      </c>
      <c r="C57" s="2">
        <v>24</v>
      </c>
      <c r="D57" s="2">
        <v>90</v>
      </c>
      <c r="E57" s="2">
        <v>92</v>
      </c>
      <c r="F57" s="2">
        <v>101</v>
      </c>
      <c r="G57" s="2">
        <v>112</v>
      </c>
      <c r="H57" s="2">
        <v>92</v>
      </c>
      <c r="I57" s="2">
        <v>75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585</v>
      </c>
      <c r="P57" s="2">
        <v>45</v>
      </c>
      <c r="Q57" t="s">
        <v>160</v>
      </c>
    </row>
    <row r="58" spans="1:17" x14ac:dyDescent="0.2">
      <c r="B58" s="12" t="s">
        <v>27</v>
      </c>
      <c r="C58" s="12" t="s">
        <v>27</v>
      </c>
      <c r="D58" s="12" t="s">
        <v>27</v>
      </c>
      <c r="E58" s="12" t="s">
        <v>27</v>
      </c>
      <c r="F58" s="12" t="s">
        <v>27</v>
      </c>
      <c r="G58" s="12" t="s">
        <v>27</v>
      </c>
      <c r="H58" s="12" t="s">
        <v>27</v>
      </c>
      <c r="I58" s="12" t="s">
        <v>27</v>
      </c>
      <c r="J58" s="12" t="s">
        <v>27</v>
      </c>
      <c r="K58" s="12" t="s">
        <v>27</v>
      </c>
      <c r="L58" s="12" t="s">
        <v>27</v>
      </c>
      <c r="M58" s="12" t="s">
        <v>27</v>
      </c>
      <c r="N58" s="12" t="s">
        <v>27</v>
      </c>
      <c r="O58" s="12" t="s">
        <v>27</v>
      </c>
      <c r="P58" s="12" t="s">
        <v>27</v>
      </c>
    </row>
    <row r="59" spans="1:17" x14ac:dyDescent="0.2">
      <c r="A59" s="10" t="s">
        <v>64</v>
      </c>
      <c r="B59" s="2">
        <v>0</v>
      </c>
      <c r="C59" s="2">
        <v>24</v>
      </c>
      <c r="D59" s="2">
        <v>90</v>
      </c>
      <c r="E59" s="2">
        <v>92</v>
      </c>
      <c r="F59" s="2">
        <v>101</v>
      </c>
      <c r="G59" s="2">
        <v>112</v>
      </c>
      <c r="H59" s="2">
        <v>92</v>
      </c>
      <c r="I59" s="2">
        <v>75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585</v>
      </c>
      <c r="P59" s="2">
        <v>45</v>
      </c>
    </row>
    <row r="60" spans="1:17" x14ac:dyDescent="0.2">
      <c r="B60" s="12" t="s">
        <v>27</v>
      </c>
      <c r="C60" s="12" t="s">
        <v>27</v>
      </c>
      <c r="D60" s="12" t="s">
        <v>27</v>
      </c>
      <c r="E60" s="12" t="s">
        <v>27</v>
      </c>
      <c r="F60" s="12" t="s">
        <v>27</v>
      </c>
      <c r="G60" s="12" t="s">
        <v>27</v>
      </c>
      <c r="H60" s="12" t="s">
        <v>27</v>
      </c>
      <c r="I60" s="12" t="s">
        <v>27</v>
      </c>
      <c r="J60" s="12" t="s">
        <v>27</v>
      </c>
      <c r="K60" s="12" t="s">
        <v>27</v>
      </c>
      <c r="L60" s="12" t="s">
        <v>27</v>
      </c>
      <c r="M60" s="12" t="s">
        <v>27</v>
      </c>
      <c r="N60" s="12" t="s">
        <v>27</v>
      </c>
      <c r="O60" s="12" t="s">
        <v>27</v>
      </c>
      <c r="P60" s="12" t="s">
        <v>27</v>
      </c>
    </row>
    <row r="61" spans="1:17" x14ac:dyDescent="0.2">
      <c r="A61" s="8" t="s">
        <v>65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</row>
    <row r="62" spans="1:17" x14ac:dyDescent="0.2">
      <c r="A62" s="10" t="s">
        <v>66</v>
      </c>
      <c r="B62" s="2">
        <v>2129</v>
      </c>
      <c r="C62" s="2">
        <v>7982</v>
      </c>
      <c r="D62" s="2">
        <v>3205</v>
      </c>
      <c r="E62" s="2">
        <v>3142</v>
      </c>
      <c r="F62" s="2">
        <v>2180</v>
      </c>
      <c r="G62" s="2">
        <v>3804</v>
      </c>
      <c r="H62" s="2">
        <v>1737</v>
      </c>
      <c r="I62" s="2">
        <v>17124</v>
      </c>
      <c r="J62" s="2">
        <v>16428</v>
      </c>
      <c r="K62" s="2">
        <v>16111</v>
      </c>
      <c r="L62" s="2">
        <v>19998</v>
      </c>
      <c r="M62" s="2">
        <v>8748</v>
      </c>
      <c r="N62" s="2">
        <v>3445</v>
      </c>
      <c r="O62" s="2">
        <v>106033</v>
      </c>
      <c r="P62" s="2">
        <v>8156</v>
      </c>
      <c r="Q62" t="s">
        <v>160</v>
      </c>
    </row>
    <row r="63" spans="1:17" x14ac:dyDescent="0.2">
      <c r="A63" s="10" t="s">
        <v>67</v>
      </c>
      <c r="B63" s="2">
        <v>22848</v>
      </c>
      <c r="C63" s="2">
        <v>23025</v>
      </c>
      <c r="D63" s="2">
        <v>22783</v>
      </c>
      <c r="E63" s="2">
        <v>22573</v>
      </c>
      <c r="F63" s="2">
        <v>22684</v>
      </c>
      <c r="G63" s="2">
        <v>22995</v>
      </c>
      <c r="H63" s="2">
        <v>22941</v>
      </c>
      <c r="I63" s="2">
        <v>22421</v>
      </c>
      <c r="J63" s="2">
        <v>22630</v>
      </c>
      <c r="K63" s="2">
        <v>23015</v>
      </c>
      <c r="L63" s="2">
        <v>22727</v>
      </c>
      <c r="M63" s="2">
        <v>23182</v>
      </c>
      <c r="N63" s="2">
        <v>33699</v>
      </c>
      <c r="O63" s="2">
        <v>307524</v>
      </c>
      <c r="P63" s="2">
        <v>23656</v>
      </c>
      <c r="Q63" t="s">
        <v>160</v>
      </c>
    </row>
    <row r="64" spans="1:17" x14ac:dyDescent="0.2">
      <c r="A64" s="10" t="s">
        <v>68</v>
      </c>
      <c r="B64" s="2">
        <v>-110731</v>
      </c>
      <c r="C64" s="2">
        <v>-110547</v>
      </c>
      <c r="D64" s="2">
        <v>-109086</v>
      </c>
      <c r="E64" s="2">
        <v>-112806</v>
      </c>
      <c r="F64" s="2">
        <v>-113012</v>
      </c>
      <c r="G64" s="2">
        <v>-113175</v>
      </c>
      <c r="H64" s="2">
        <v>-118668</v>
      </c>
      <c r="I64" s="2">
        <v>-119422</v>
      </c>
      <c r="J64" s="2">
        <v>-122598</v>
      </c>
      <c r="K64" s="2">
        <v>-126558</v>
      </c>
      <c r="L64" s="2">
        <v>-126676</v>
      </c>
      <c r="M64" s="2">
        <v>-126493</v>
      </c>
      <c r="N64" s="2">
        <v>-139326</v>
      </c>
      <c r="O64" s="2">
        <v>-1549097</v>
      </c>
      <c r="P64" s="2">
        <v>-119161</v>
      </c>
      <c r="Q64" t="s">
        <v>160</v>
      </c>
    </row>
    <row r="65" spans="1:17" x14ac:dyDescent="0.2">
      <c r="A65" s="10" t="s">
        <v>69</v>
      </c>
      <c r="B65" s="2">
        <v>770</v>
      </c>
      <c r="C65" s="2">
        <v>46</v>
      </c>
      <c r="D65" s="2">
        <v>107</v>
      </c>
      <c r="E65" s="2">
        <v>168</v>
      </c>
      <c r="F65" s="2">
        <v>231</v>
      </c>
      <c r="G65" s="2">
        <v>301</v>
      </c>
      <c r="H65" s="2">
        <v>362</v>
      </c>
      <c r="I65" s="2">
        <v>419</v>
      </c>
      <c r="J65" s="2">
        <v>491</v>
      </c>
      <c r="K65" s="2">
        <v>551</v>
      </c>
      <c r="L65" s="2">
        <v>619</v>
      </c>
      <c r="M65" s="2">
        <v>683</v>
      </c>
      <c r="N65" s="2">
        <v>746</v>
      </c>
      <c r="O65" s="2">
        <v>5492</v>
      </c>
      <c r="P65" s="2">
        <v>422</v>
      </c>
      <c r="Q65" t="s">
        <v>160</v>
      </c>
    </row>
    <row r="66" spans="1:17" x14ac:dyDescent="0.2">
      <c r="A66" s="10" t="s">
        <v>70</v>
      </c>
      <c r="B66" s="2">
        <v>33717</v>
      </c>
      <c r="C66" s="2">
        <v>33931</v>
      </c>
      <c r="D66" s="2">
        <v>34799</v>
      </c>
      <c r="E66" s="2">
        <v>37288</v>
      </c>
      <c r="F66" s="2">
        <v>39445</v>
      </c>
      <c r="G66" s="2">
        <v>40806</v>
      </c>
      <c r="H66" s="2">
        <v>42248</v>
      </c>
      <c r="I66" s="2">
        <v>43623</v>
      </c>
      <c r="J66" s="2">
        <v>45324</v>
      </c>
      <c r="K66" s="2">
        <v>47186</v>
      </c>
      <c r="L66" s="2">
        <v>49075</v>
      </c>
      <c r="M66" s="2">
        <v>36382</v>
      </c>
      <c r="N66" s="2">
        <v>38211</v>
      </c>
      <c r="O66" s="2">
        <v>522035</v>
      </c>
      <c r="P66" s="2">
        <v>40157</v>
      </c>
      <c r="Q66" t="s">
        <v>160</v>
      </c>
    </row>
    <row r="67" spans="1:17" x14ac:dyDescent="0.2">
      <c r="B67" s="12" t="s">
        <v>27</v>
      </c>
      <c r="C67" s="12" t="s">
        <v>27</v>
      </c>
      <c r="D67" s="12" t="s">
        <v>27</v>
      </c>
      <c r="E67" s="12" t="s">
        <v>27</v>
      </c>
      <c r="F67" s="12" t="s">
        <v>27</v>
      </c>
      <c r="G67" s="12" t="s">
        <v>27</v>
      </c>
      <c r="H67" s="12" t="s">
        <v>27</v>
      </c>
      <c r="I67" s="12" t="s">
        <v>27</v>
      </c>
      <c r="J67" s="12" t="s">
        <v>27</v>
      </c>
      <c r="K67" s="12" t="s">
        <v>27</v>
      </c>
      <c r="L67" s="12" t="s">
        <v>27</v>
      </c>
      <c r="M67" s="12" t="s">
        <v>27</v>
      </c>
      <c r="N67" s="12" t="s">
        <v>27</v>
      </c>
      <c r="O67" s="12" t="s">
        <v>27</v>
      </c>
      <c r="P67" s="12" t="s">
        <v>27</v>
      </c>
    </row>
    <row r="68" spans="1:17" x14ac:dyDescent="0.2">
      <c r="A68" s="10" t="s">
        <v>73</v>
      </c>
      <c r="B68" s="2">
        <v>-51268</v>
      </c>
      <c r="C68" s="2">
        <v>-45564</v>
      </c>
      <c r="D68" s="2">
        <v>-48192</v>
      </c>
      <c r="E68" s="2">
        <v>-49635</v>
      </c>
      <c r="F68" s="2">
        <v>-48472</v>
      </c>
      <c r="G68" s="2">
        <v>-45268</v>
      </c>
      <c r="H68" s="2">
        <v>-51381</v>
      </c>
      <c r="I68" s="2">
        <v>-35834</v>
      </c>
      <c r="J68" s="2">
        <v>-37725</v>
      </c>
      <c r="K68" s="2">
        <v>-39695</v>
      </c>
      <c r="L68" s="2">
        <v>-34258</v>
      </c>
      <c r="M68" s="2">
        <v>-57498</v>
      </c>
      <c r="N68" s="2">
        <v>-63225</v>
      </c>
      <c r="O68" s="2">
        <v>-608014</v>
      </c>
      <c r="P68" s="2">
        <v>-46770</v>
      </c>
    </row>
    <row r="69" spans="1:17" x14ac:dyDescent="0.2">
      <c r="B69" s="12" t="s">
        <v>27</v>
      </c>
      <c r="C69" s="12" t="s">
        <v>27</v>
      </c>
      <c r="D69" s="12" t="s">
        <v>27</v>
      </c>
      <c r="E69" s="12" t="s">
        <v>27</v>
      </c>
      <c r="F69" s="12" t="s">
        <v>27</v>
      </c>
      <c r="G69" s="12" t="s">
        <v>27</v>
      </c>
      <c r="H69" s="12" t="s">
        <v>27</v>
      </c>
      <c r="I69" s="12" t="s">
        <v>27</v>
      </c>
      <c r="J69" s="12" t="s">
        <v>27</v>
      </c>
      <c r="K69" s="12" t="s">
        <v>27</v>
      </c>
      <c r="L69" s="12" t="s">
        <v>27</v>
      </c>
      <c r="M69" s="12" t="s">
        <v>27</v>
      </c>
      <c r="N69" s="12" t="s">
        <v>27</v>
      </c>
      <c r="O69" s="12" t="s">
        <v>27</v>
      </c>
      <c r="P69" s="12" t="s">
        <v>27</v>
      </c>
    </row>
    <row r="70" spans="1:17" x14ac:dyDescent="0.2">
      <c r="A70" s="8" t="s">
        <v>74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</row>
    <row r="71" spans="1:17" x14ac:dyDescent="0.2">
      <c r="A71" s="10" t="s">
        <v>75</v>
      </c>
      <c r="B71" s="2">
        <v>10989</v>
      </c>
      <c r="C71" s="2">
        <v>13392</v>
      </c>
      <c r="D71" s="2">
        <v>15331</v>
      </c>
      <c r="E71" s="2">
        <v>14338</v>
      </c>
      <c r="F71" s="2">
        <v>15161</v>
      </c>
      <c r="G71" s="2">
        <v>14748</v>
      </c>
      <c r="H71" s="2">
        <v>16178</v>
      </c>
      <c r="I71" s="2">
        <v>15542</v>
      </c>
      <c r="J71" s="2">
        <v>14255</v>
      </c>
      <c r="K71" s="2">
        <v>15528</v>
      </c>
      <c r="L71" s="2">
        <v>15645</v>
      </c>
      <c r="M71" s="2">
        <v>15066</v>
      </c>
      <c r="N71" s="2">
        <v>15947</v>
      </c>
      <c r="O71" s="2">
        <v>192121</v>
      </c>
      <c r="P71" s="2">
        <v>14779</v>
      </c>
      <c r="Q71" t="s">
        <v>160</v>
      </c>
    </row>
    <row r="72" spans="1:17" x14ac:dyDescent="0.2">
      <c r="A72" s="10" t="s">
        <v>76</v>
      </c>
      <c r="B72" s="2">
        <v>95645</v>
      </c>
      <c r="C72" s="2">
        <v>95109</v>
      </c>
      <c r="D72" s="2">
        <v>94574</v>
      </c>
      <c r="E72" s="2">
        <v>94038</v>
      </c>
      <c r="F72" s="2">
        <v>93503</v>
      </c>
      <c r="G72" s="2">
        <v>92967</v>
      </c>
      <c r="H72" s="2">
        <v>92431</v>
      </c>
      <c r="I72" s="2">
        <v>91895</v>
      </c>
      <c r="J72" s="2">
        <v>91359</v>
      </c>
      <c r="K72" s="2">
        <v>74665</v>
      </c>
      <c r="L72" s="2">
        <v>74129</v>
      </c>
      <c r="M72" s="2">
        <v>73593</v>
      </c>
      <c r="N72" s="2">
        <v>73057</v>
      </c>
      <c r="O72" s="2">
        <v>1136969</v>
      </c>
      <c r="P72" s="2">
        <v>87459</v>
      </c>
      <c r="Q72" t="s">
        <v>160</v>
      </c>
    </row>
    <row r="73" spans="1:17" x14ac:dyDescent="0.2">
      <c r="A73" s="10" t="s">
        <v>77</v>
      </c>
      <c r="B73" s="2">
        <v>129959</v>
      </c>
      <c r="C73" s="2">
        <v>130095</v>
      </c>
      <c r="D73" s="2">
        <v>130230</v>
      </c>
      <c r="E73" s="2">
        <v>135144</v>
      </c>
      <c r="F73" s="2">
        <v>135279</v>
      </c>
      <c r="G73" s="2">
        <v>135415</v>
      </c>
      <c r="H73" s="2">
        <v>140329</v>
      </c>
      <c r="I73" s="2">
        <v>140465</v>
      </c>
      <c r="J73" s="2">
        <v>140601</v>
      </c>
      <c r="K73" s="2">
        <v>145083</v>
      </c>
      <c r="L73" s="2">
        <v>145219</v>
      </c>
      <c r="M73" s="2">
        <v>145355</v>
      </c>
      <c r="N73" s="2">
        <v>147978</v>
      </c>
      <c r="O73" s="2">
        <v>1801153</v>
      </c>
      <c r="P73" s="2">
        <v>138550</v>
      </c>
      <c r="Q73" t="s">
        <v>161</v>
      </c>
    </row>
    <row r="74" spans="1:17" x14ac:dyDescent="0.2">
      <c r="A74" s="10" t="s">
        <v>78</v>
      </c>
      <c r="B74" s="2">
        <v>101185</v>
      </c>
      <c r="C74" s="2">
        <v>101185</v>
      </c>
      <c r="D74" s="2">
        <v>101185</v>
      </c>
      <c r="E74" s="2">
        <v>99799</v>
      </c>
      <c r="F74" s="2">
        <v>99799</v>
      </c>
      <c r="G74" s="2">
        <v>99799</v>
      </c>
      <c r="H74" s="2">
        <v>99682</v>
      </c>
      <c r="I74" s="2">
        <v>99682</v>
      </c>
      <c r="J74" s="2">
        <v>99682</v>
      </c>
      <c r="K74" s="2">
        <v>103025</v>
      </c>
      <c r="L74" s="2">
        <v>103025</v>
      </c>
      <c r="M74" s="2">
        <v>103025</v>
      </c>
      <c r="N74" s="2">
        <v>115465</v>
      </c>
      <c r="O74" s="2">
        <v>1326536</v>
      </c>
      <c r="P74" s="2">
        <v>102041</v>
      </c>
      <c r="Q74" t="s">
        <v>161</v>
      </c>
    </row>
    <row r="75" spans="1:17" x14ac:dyDescent="0.2">
      <c r="B75" s="12" t="s">
        <v>27</v>
      </c>
      <c r="C75" s="12" t="s">
        <v>27</v>
      </c>
      <c r="D75" s="12" t="s">
        <v>27</v>
      </c>
      <c r="E75" s="12" t="s">
        <v>27</v>
      </c>
      <c r="F75" s="12" t="s">
        <v>27</v>
      </c>
      <c r="G75" s="12" t="s">
        <v>27</v>
      </c>
      <c r="H75" s="12" t="s">
        <v>27</v>
      </c>
      <c r="I75" s="12" t="s">
        <v>27</v>
      </c>
      <c r="J75" s="12" t="s">
        <v>27</v>
      </c>
      <c r="K75" s="12" t="s">
        <v>27</v>
      </c>
      <c r="L75" s="12" t="s">
        <v>27</v>
      </c>
      <c r="M75" s="12" t="s">
        <v>27</v>
      </c>
      <c r="N75" s="12" t="s">
        <v>27</v>
      </c>
      <c r="O75" s="12" t="s">
        <v>27</v>
      </c>
      <c r="P75" s="12" t="s">
        <v>27</v>
      </c>
    </row>
    <row r="76" spans="1:17" x14ac:dyDescent="0.2">
      <c r="A76" s="10" t="s">
        <v>79</v>
      </c>
      <c r="B76" s="2">
        <v>337778</v>
      </c>
      <c r="C76" s="2">
        <v>339782</v>
      </c>
      <c r="D76" s="2">
        <v>341321</v>
      </c>
      <c r="E76" s="2">
        <v>343318</v>
      </c>
      <c r="F76" s="2">
        <v>343742</v>
      </c>
      <c r="G76" s="2">
        <v>342929</v>
      </c>
      <c r="H76" s="2">
        <v>348620</v>
      </c>
      <c r="I76" s="2">
        <v>347584</v>
      </c>
      <c r="J76" s="2">
        <v>345897</v>
      </c>
      <c r="K76" s="2">
        <v>338302</v>
      </c>
      <c r="L76" s="2">
        <v>338018</v>
      </c>
      <c r="M76" s="2">
        <v>337039</v>
      </c>
      <c r="N76" s="2">
        <v>352447</v>
      </c>
      <c r="O76" s="2">
        <v>4456779</v>
      </c>
      <c r="P76" s="2">
        <v>342829</v>
      </c>
    </row>
    <row r="77" spans="1:17" x14ac:dyDescent="0.2">
      <c r="B77" s="12" t="s">
        <v>27</v>
      </c>
      <c r="C77" s="12" t="s">
        <v>27</v>
      </c>
      <c r="D77" s="12" t="s">
        <v>27</v>
      </c>
      <c r="E77" s="12" t="s">
        <v>27</v>
      </c>
      <c r="F77" s="12" t="s">
        <v>27</v>
      </c>
      <c r="G77" s="12" t="s">
        <v>27</v>
      </c>
      <c r="H77" s="12" t="s">
        <v>27</v>
      </c>
      <c r="I77" s="12" t="s">
        <v>27</v>
      </c>
      <c r="J77" s="12" t="s">
        <v>27</v>
      </c>
      <c r="K77" s="12" t="s">
        <v>27</v>
      </c>
      <c r="L77" s="12" t="s">
        <v>27</v>
      </c>
      <c r="M77" s="12" t="s">
        <v>27</v>
      </c>
      <c r="N77" s="12" t="s">
        <v>27</v>
      </c>
      <c r="O77" s="12" t="s">
        <v>27</v>
      </c>
      <c r="P77" s="12" t="s">
        <v>27</v>
      </c>
    </row>
    <row r="79" spans="1:17" ht="15.75" x14ac:dyDescent="0.25">
      <c r="A79" s="13" t="s">
        <v>80</v>
      </c>
      <c r="B79" s="14">
        <v>-101669</v>
      </c>
      <c r="C79" s="14">
        <v>-93504</v>
      </c>
      <c r="D79" s="14">
        <v>-90163</v>
      </c>
      <c r="E79" s="14">
        <v>-91202</v>
      </c>
      <c r="F79" s="14">
        <v>-90373</v>
      </c>
      <c r="G79" s="14">
        <v>-88606</v>
      </c>
      <c r="H79" s="14">
        <v>-92365</v>
      </c>
      <c r="I79" s="14">
        <v>-81066</v>
      </c>
      <c r="J79" s="14">
        <v>-94629</v>
      </c>
      <c r="K79" s="14">
        <v>-95305</v>
      </c>
      <c r="L79" s="14">
        <v>-90649</v>
      </c>
      <c r="M79" s="14">
        <v>-114439</v>
      </c>
      <c r="N79" s="14">
        <v>-104039</v>
      </c>
      <c r="O79" s="14">
        <v>-1228010</v>
      </c>
      <c r="P79" s="14">
        <v>-94462</v>
      </c>
    </row>
    <row r="80" spans="1:17" x14ac:dyDescent="0.2">
      <c r="B80" s="12" t="s">
        <v>50</v>
      </c>
      <c r="C80" s="12" t="s">
        <v>50</v>
      </c>
      <c r="D80" s="12" t="s">
        <v>50</v>
      </c>
      <c r="E80" s="12" t="s">
        <v>50</v>
      </c>
      <c r="F80" s="12" t="s">
        <v>50</v>
      </c>
      <c r="G80" s="12" t="s">
        <v>50</v>
      </c>
      <c r="H80" s="12" t="s">
        <v>50</v>
      </c>
      <c r="I80" s="12" t="s">
        <v>50</v>
      </c>
      <c r="J80" s="12" t="s">
        <v>50</v>
      </c>
      <c r="K80" s="12" t="s">
        <v>50</v>
      </c>
      <c r="L80" s="12" t="s">
        <v>50</v>
      </c>
      <c r="M80" s="12" t="s">
        <v>50</v>
      </c>
      <c r="N80" s="12" t="s">
        <v>50</v>
      </c>
      <c r="O80" s="12" t="s">
        <v>50</v>
      </c>
      <c r="P80" s="12" t="s">
        <v>50</v>
      </c>
    </row>
    <row r="85" spans="1:256" x14ac:dyDescent="0.2">
      <c r="A85" s="10" t="s">
        <v>51</v>
      </c>
      <c r="P85" s="15" t="s">
        <v>52</v>
      </c>
    </row>
    <row r="86" spans="1:256" x14ac:dyDescent="0.2">
      <c r="A86" s="10" t="s">
        <v>53</v>
      </c>
      <c r="P86" s="15" t="s">
        <v>54</v>
      </c>
    </row>
    <row r="89" spans="1:256" x14ac:dyDescent="0.2">
      <c r="A89" s="16" t="s">
        <v>105</v>
      </c>
      <c r="B89" s="17">
        <f>+B12+B13</f>
        <v>1275595</v>
      </c>
      <c r="C89" s="17">
        <f>+C12+C13</f>
        <v>1275929</v>
      </c>
      <c r="D89" s="17">
        <f>+D12+D13</f>
        <v>1275936</v>
      </c>
      <c r="E89" s="17">
        <f t="shared" ref="E89:N89" si="0">+E12+E13</f>
        <v>1276577</v>
      </c>
      <c r="F89" s="17">
        <f t="shared" si="0"/>
        <v>1281517</v>
      </c>
      <c r="G89" s="17">
        <f t="shared" si="0"/>
        <v>1281535</v>
      </c>
      <c r="H89" s="17">
        <f t="shared" si="0"/>
        <v>1286947</v>
      </c>
      <c r="I89" s="17">
        <f t="shared" si="0"/>
        <v>1286947</v>
      </c>
      <c r="J89" s="17">
        <f t="shared" si="0"/>
        <v>1286947</v>
      </c>
      <c r="K89" s="17">
        <f t="shared" si="0"/>
        <v>1301434</v>
      </c>
      <c r="L89" s="17">
        <f t="shared" si="0"/>
        <v>1322114</v>
      </c>
      <c r="M89" s="17">
        <f t="shared" si="0"/>
        <v>1328851</v>
      </c>
      <c r="N89" s="17">
        <f t="shared" si="0"/>
        <v>1329032</v>
      </c>
      <c r="O89" s="17">
        <f t="shared" ref="O89:P89" si="1">+O12+O13</f>
        <v>16809363</v>
      </c>
      <c r="P89" s="17">
        <f t="shared" si="1"/>
        <v>1293028</v>
      </c>
      <c r="Q89" t="s">
        <v>156</v>
      </c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/>
      <c r="CU89" s="16"/>
      <c r="CV89" s="16"/>
      <c r="CW89" s="16"/>
      <c r="CX89" s="16"/>
      <c r="CY89" s="16"/>
      <c r="CZ89" s="16"/>
      <c r="DA89" s="16"/>
      <c r="DB89" s="16"/>
      <c r="DC89" s="16"/>
      <c r="DD89" s="16"/>
      <c r="DE89" s="16"/>
      <c r="DF89" s="16"/>
      <c r="DG89" s="16"/>
      <c r="DH89" s="16"/>
      <c r="DI89" s="16"/>
      <c r="DJ89" s="16"/>
      <c r="DK89" s="16"/>
      <c r="DL89" s="16"/>
      <c r="DM89" s="16"/>
      <c r="DN89" s="16"/>
      <c r="DO89" s="16"/>
      <c r="DP89" s="16"/>
      <c r="DQ89" s="16"/>
      <c r="DR89" s="16"/>
      <c r="DS89" s="16"/>
      <c r="DT89" s="16"/>
      <c r="DU89" s="16"/>
      <c r="DV89" s="16"/>
      <c r="DW89" s="16"/>
      <c r="DX89" s="16"/>
      <c r="DY89" s="16"/>
      <c r="DZ89" s="16"/>
      <c r="EA89" s="16"/>
      <c r="EB89" s="16"/>
      <c r="EC89" s="16"/>
      <c r="ED89" s="16"/>
      <c r="EE89" s="16"/>
      <c r="EF89" s="16"/>
      <c r="EG89" s="16"/>
      <c r="EH89" s="16"/>
      <c r="EI89" s="16"/>
      <c r="EJ89" s="16"/>
      <c r="EK89" s="16"/>
      <c r="EL89" s="16"/>
      <c r="EM89" s="16"/>
      <c r="EN89" s="16"/>
      <c r="EO89" s="16"/>
      <c r="EP89" s="16"/>
      <c r="EQ89" s="16"/>
      <c r="ER89" s="16"/>
      <c r="ES89" s="16"/>
      <c r="ET89" s="16"/>
      <c r="EU89" s="16"/>
      <c r="EV89" s="16"/>
      <c r="EW89" s="16"/>
      <c r="EX89" s="16"/>
      <c r="EY89" s="16"/>
      <c r="EZ89" s="16"/>
      <c r="FA89" s="16"/>
      <c r="FB89" s="16"/>
      <c r="FC89" s="16"/>
      <c r="FD89" s="16"/>
      <c r="FE89" s="16"/>
      <c r="FF89" s="16"/>
      <c r="FG89" s="16"/>
      <c r="FH89" s="16"/>
      <c r="FI89" s="16"/>
      <c r="FJ89" s="16"/>
      <c r="FK89" s="16"/>
      <c r="FL89" s="16"/>
      <c r="FM89" s="16"/>
      <c r="FN89" s="16"/>
      <c r="FO89" s="16"/>
      <c r="FP89" s="16"/>
      <c r="FQ89" s="16"/>
      <c r="FR89" s="16"/>
      <c r="FS89" s="16"/>
      <c r="FT89" s="16"/>
      <c r="FU89" s="16"/>
      <c r="FV89" s="16"/>
      <c r="FW89" s="16"/>
      <c r="FX89" s="16"/>
      <c r="FY89" s="16"/>
      <c r="FZ89" s="16"/>
      <c r="GA89" s="16"/>
      <c r="GB89" s="16"/>
      <c r="GC89" s="16"/>
      <c r="GD89" s="16"/>
      <c r="GE89" s="16"/>
      <c r="GF89" s="16"/>
      <c r="GG89" s="16"/>
      <c r="GH89" s="16"/>
      <c r="GI89" s="16"/>
      <c r="GJ89" s="16"/>
      <c r="GK89" s="16"/>
      <c r="GL89" s="16"/>
      <c r="GM89" s="16"/>
      <c r="GN89" s="16"/>
      <c r="GO89" s="16"/>
      <c r="GP89" s="16"/>
      <c r="GQ89" s="16"/>
      <c r="GR89" s="16"/>
      <c r="GS89" s="16"/>
      <c r="GT89" s="16"/>
      <c r="GU89" s="16"/>
      <c r="GV89" s="16"/>
      <c r="GW89" s="16"/>
      <c r="GX89" s="16"/>
      <c r="GY89" s="16"/>
      <c r="GZ89" s="16"/>
      <c r="HA89" s="16"/>
      <c r="HB89" s="16"/>
      <c r="HC89" s="16"/>
      <c r="HD89" s="16"/>
      <c r="HE89" s="16"/>
      <c r="HF89" s="16"/>
      <c r="HG89" s="16"/>
      <c r="HH89" s="16"/>
      <c r="HI89" s="16"/>
      <c r="HJ89" s="16"/>
      <c r="HK89" s="16"/>
      <c r="HL89" s="16"/>
      <c r="HM89" s="16"/>
      <c r="HN89" s="16"/>
      <c r="HO89" s="16"/>
      <c r="HP89" s="16"/>
      <c r="HQ89" s="16"/>
      <c r="HR89" s="16"/>
      <c r="HS89" s="16"/>
      <c r="HT89" s="16"/>
      <c r="HU89" s="16"/>
      <c r="HV89" s="16"/>
      <c r="HW89" s="16"/>
      <c r="HX89" s="16"/>
      <c r="HY89" s="16"/>
      <c r="HZ89" s="16"/>
      <c r="IA89" s="16"/>
      <c r="IB89" s="16"/>
      <c r="IC89" s="16"/>
      <c r="ID89" s="16"/>
      <c r="IE89" s="16"/>
      <c r="IF89" s="16"/>
      <c r="IG89" s="16"/>
      <c r="IH89" s="16"/>
      <c r="II89" s="16"/>
      <c r="IJ89" s="16"/>
      <c r="IK89" s="16"/>
      <c r="IL89" s="16"/>
      <c r="IM89" s="16"/>
      <c r="IN89" s="16"/>
      <c r="IO89" s="16"/>
      <c r="IP89" s="16"/>
      <c r="IQ89" s="16"/>
      <c r="IR89" s="16"/>
      <c r="IS89" s="16"/>
      <c r="IT89" s="16"/>
      <c r="IU89" s="16"/>
      <c r="IV89" s="16"/>
    </row>
    <row r="90" spans="1:256" x14ac:dyDescent="0.2">
      <c r="A90" s="16" t="s">
        <v>107</v>
      </c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  <c r="CY90" s="16"/>
      <c r="CZ90" s="16"/>
      <c r="DA90" s="16"/>
      <c r="DB90" s="16"/>
      <c r="DC90" s="16"/>
      <c r="DD90" s="16"/>
      <c r="DE90" s="16"/>
      <c r="DF90" s="16"/>
      <c r="DG90" s="16"/>
      <c r="DH90" s="16"/>
      <c r="DI90" s="16"/>
      <c r="DJ90" s="16"/>
      <c r="DK90" s="16"/>
      <c r="DL90" s="16"/>
      <c r="DM90" s="16"/>
      <c r="DN90" s="16"/>
      <c r="DO90" s="16"/>
      <c r="DP90" s="16"/>
      <c r="DQ90" s="16"/>
      <c r="DR90" s="16"/>
      <c r="DS90" s="16"/>
      <c r="DT90" s="16"/>
      <c r="DU90" s="16"/>
      <c r="DV90" s="16"/>
      <c r="DW90" s="16"/>
      <c r="DX90" s="16"/>
      <c r="DY90" s="16"/>
      <c r="DZ90" s="16"/>
      <c r="EA90" s="16"/>
      <c r="EB90" s="16"/>
      <c r="EC90" s="16"/>
      <c r="ED90" s="16"/>
      <c r="EE90" s="16"/>
      <c r="EF90" s="16"/>
      <c r="EG90" s="16"/>
      <c r="EH90" s="16"/>
      <c r="EI90" s="16"/>
      <c r="EJ90" s="16"/>
      <c r="EK90" s="16"/>
      <c r="EL90" s="16"/>
      <c r="EM90" s="16"/>
      <c r="EN90" s="16"/>
      <c r="EO90" s="16"/>
      <c r="EP90" s="16"/>
      <c r="EQ90" s="16"/>
      <c r="ER90" s="16"/>
      <c r="ES90" s="16"/>
      <c r="ET90" s="16"/>
      <c r="EU90" s="16"/>
      <c r="EV90" s="16"/>
      <c r="EW90" s="16"/>
      <c r="EX90" s="16"/>
      <c r="EY90" s="16"/>
      <c r="EZ90" s="16"/>
      <c r="FA90" s="16"/>
      <c r="FB90" s="16"/>
      <c r="FC90" s="16"/>
      <c r="FD90" s="16"/>
      <c r="FE90" s="16"/>
      <c r="FF90" s="16"/>
      <c r="FG90" s="16"/>
      <c r="FH90" s="16"/>
      <c r="FI90" s="16"/>
      <c r="FJ90" s="16"/>
      <c r="FK90" s="16"/>
      <c r="FL90" s="16"/>
      <c r="FM90" s="16"/>
      <c r="FN90" s="16"/>
      <c r="FO90" s="16"/>
      <c r="FP90" s="16"/>
      <c r="FQ90" s="16"/>
      <c r="FR90" s="16"/>
      <c r="FS90" s="16"/>
      <c r="FT90" s="16"/>
      <c r="FU90" s="16"/>
      <c r="FV90" s="16"/>
      <c r="FW90" s="16"/>
      <c r="FX90" s="16"/>
      <c r="FY90" s="16"/>
      <c r="FZ90" s="16"/>
      <c r="GA90" s="16"/>
      <c r="GB90" s="16"/>
      <c r="GC90" s="16"/>
      <c r="GD90" s="16"/>
      <c r="GE90" s="16"/>
      <c r="GF90" s="16"/>
      <c r="GG90" s="16"/>
      <c r="GH90" s="16"/>
      <c r="GI90" s="16"/>
      <c r="GJ90" s="16"/>
      <c r="GK90" s="16"/>
      <c r="GL90" s="16"/>
      <c r="GM90" s="16"/>
      <c r="GN90" s="16"/>
      <c r="GO90" s="16"/>
      <c r="GP90" s="16"/>
      <c r="GQ90" s="16"/>
      <c r="GR90" s="16"/>
      <c r="GS90" s="16"/>
      <c r="GT90" s="16"/>
      <c r="GU90" s="16"/>
      <c r="GV90" s="16"/>
      <c r="GW90" s="16"/>
      <c r="GX90" s="16"/>
      <c r="GY90" s="16"/>
      <c r="GZ90" s="16"/>
      <c r="HA90" s="16"/>
      <c r="HB90" s="16"/>
      <c r="HC90" s="16"/>
      <c r="HD90" s="16"/>
      <c r="HE90" s="16"/>
      <c r="HF90" s="16"/>
      <c r="HG90" s="16"/>
      <c r="HH90" s="16"/>
      <c r="HI90" s="16"/>
      <c r="HJ90" s="16"/>
      <c r="HK90" s="16"/>
      <c r="HL90" s="16"/>
      <c r="HM90" s="16"/>
      <c r="HN90" s="16"/>
      <c r="HO90" s="16"/>
      <c r="HP90" s="16"/>
      <c r="HQ90" s="16"/>
      <c r="HR90" s="16"/>
      <c r="HS90" s="16"/>
      <c r="HT90" s="16"/>
      <c r="HU90" s="16"/>
      <c r="HV90" s="16"/>
      <c r="HW90" s="16"/>
      <c r="HX90" s="16"/>
      <c r="HY90" s="16"/>
      <c r="HZ90" s="16"/>
      <c r="IA90" s="16"/>
      <c r="IB90" s="16"/>
      <c r="IC90" s="16"/>
      <c r="ID90" s="16"/>
      <c r="IE90" s="16"/>
      <c r="IF90" s="16"/>
      <c r="IG90" s="16"/>
      <c r="IH90" s="16"/>
      <c r="II90" s="16"/>
      <c r="IJ90" s="16"/>
      <c r="IK90" s="16"/>
      <c r="IL90" s="16"/>
      <c r="IM90" s="16"/>
      <c r="IN90" s="16"/>
      <c r="IO90" s="16"/>
      <c r="IP90" s="16"/>
      <c r="IQ90" s="16"/>
      <c r="IR90" s="16"/>
      <c r="IS90" s="16"/>
      <c r="IT90" s="16"/>
      <c r="IU90" s="16"/>
      <c r="IV90" s="16"/>
    </row>
    <row r="91" spans="1:256" x14ac:dyDescent="0.2">
      <c r="A91" s="16" t="s">
        <v>108</v>
      </c>
      <c r="B91" s="2">
        <f>+SUM(B73:B74)</f>
        <v>231144</v>
      </c>
      <c r="C91" s="2">
        <f t="shared" ref="C91:N91" si="2">+SUM(C73:C74)</f>
        <v>231280</v>
      </c>
      <c r="D91" s="2">
        <f t="shared" si="2"/>
        <v>231415</v>
      </c>
      <c r="E91" s="2">
        <f t="shared" si="2"/>
        <v>234943</v>
      </c>
      <c r="F91" s="2">
        <f t="shared" si="2"/>
        <v>235078</v>
      </c>
      <c r="G91" s="2">
        <f t="shared" si="2"/>
        <v>235214</v>
      </c>
      <c r="H91" s="2">
        <f t="shared" si="2"/>
        <v>240011</v>
      </c>
      <c r="I91" s="2">
        <f t="shared" si="2"/>
        <v>240147</v>
      </c>
      <c r="J91" s="2">
        <f t="shared" si="2"/>
        <v>240283</v>
      </c>
      <c r="K91" s="2">
        <f t="shared" si="2"/>
        <v>248108</v>
      </c>
      <c r="L91" s="2">
        <f t="shared" si="2"/>
        <v>248244</v>
      </c>
      <c r="M91" s="2">
        <f t="shared" si="2"/>
        <v>248380</v>
      </c>
      <c r="N91" s="2">
        <f t="shared" si="2"/>
        <v>263443</v>
      </c>
      <c r="O91" s="2">
        <f t="shared" ref="O91:P91" si="3">+SUM(O73:O74)</f>
        <v>3127689</v>
      </c>
      <c r="P91" s="2">
        <f t="shared" si="3"/>
        <v>240591</v>
      </c>
      <c r="Q91" t="s">
        <v>156</v>
      </c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  <c r="CY91" s="16"/>
      <c r="CZ91" s="16"/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/>
      <c r="DY91" s="16"/>
      <c r="DZ91" s="16"/>
      <c r="EA91" s="16"/>
      <c r="EB91" s="16"/>
      <c r="EC91" s="16"/>
      <c r="ED91" s="16"/>
      <c r="EE91" s="16"/>
      <c r="EF91" s="16"/>
      <c r="EG91" s="16"/>
      <c r="EH91" s="16"/>
      <c r="EI91" s="16"/>
      <c r="EJ91" s="16"/>
      <c r="EK91" s="16"/>
      <c r="EL91" s="16"/>
      <c r="EM91" s="16"/>
      <c r="EN91" s="16"/>
      <c r="EO91" s="16"/>
      <c r="EP91" s="16"/>
      <c r="EQ91" s="16"/>
      <c r="ER91" s="16"/>
      <c r="ES91" s="16"/>
      <c r="ET91" s="16"/>
      <c r="EU91" s="16"/>
      <c r="EV91" s="16"/>
      <c r="EW91" s="16"/>
      <c r="EX91" s="16"/>
      <c r="EY91" s="16"/>
      <c r="EZ91" s="16"/>
      <c r="FA91" s="16"/>
      <c r="FB91" s="16"/>
      <c r="FC91" s="16"/>
      <c r="FD91" s="16"/>
      <c r="FE91" s="16"/>
      <c r="FF91" s="16"/>
      <c r="FG91" s="16"/>
      <c r="FH91" s="16"/>
      <c r="FI91" s="16"/>
      <c r="FJ91" s="16"/>
      <c r="FK91" s="16"/>
      <c r="FL91" s="16"/>
      <c r="FM91" s="16"/>
      <c r="FN91" s="16"/>
      <c r="FO91" s="16"/>
      <c r="FP91" s="16"/>
      <c r="FQ91" s="16"/>
      <c r="FR91" s="16"/>
      <c r="FS91" s="16"/>
      <c r="FT91" s="16"/>
      <c r="FU91" s="16"/>
      <c r="FV91" s="16"/>
      <c r="FW91" s="16"/>
      <c r="FX91" s="16"/>
      <c r="FY91" s="16"/>
      <c r="FZ91" s="16"/>
      <c r="GA91" s="16"/>
      <c r="GB91" s="16"/>
      <c r="GC91" s="16"/>
      <c r="GD91" s="16"/>
      <c r="GE91" s="16"/>
      <c r="GF91" s="16"/>
      <c r="GG91" s="16"/>
      <c r="GH91" s="16"/>
      <c r="GI91" s="16"/>
      <c r="GJ91" s="16"/>
      <c r="GK91" s="16"/>
      <c r="GL91" s="16"/>
      <c r="GM91" s="16"/>
      <c r="GN91" s="16"/>
      <c r="GO91" s="16"/>
      <c r="GP91" s="16"/>
      <c r="GQ91" s="16"/>
      <c r="GR91" s="16"/>
      <c r="GS91" s="16"/>
      <c r="GT91" s="16"/>
      <c r="GU91" s="16"/>
      <c r="GV91" s="16"/>
      <c r="GW91" s="16"/>
      <c r="GX91" s="16"/>
      <c r="GY91" s="16"/>
      <c r="GZ91" s="16"/>
      <c r="HA91" s="16"/>
      <c r="HB91" s="16"/>
      <c r="HC91" s="16"/>
      <c r="HD91" s="16"/>
      <c r="HE91" s="16"/>
      <c r="HF91" s="16"/>
      <c r="HG91" s="16"/>
      <c r="HH91" s="16"/>
      <c r="HI91" s="16"/>
      <c r="HJ91" s="16"/>
      <c r="HK91" s="16"/>
      <c r="HL91" s="16"/>
      <c r="HM91" s="16"/>
      <c r="HN91" s="16"/>
      <c r="HO91" s="16"/>
      <c r="HP91" s="16"/>
      <c r="HQ91" s="16"/>
      <c r="HR91" s="16"/>
      <c r="HS91" s="16"/>
      <c r="HT91" s="16"/>
      <c r="HU91" s="16"/>
      <c r="HV91" s="16"/>
      <c r="HW91" s="16"/>
      <c r="HX91" s="16"/>
      <c r="HY91" s="16"/>
      <c r="HZ91" s="16"/>
      <c r="IA91" s="16"/>
      <c r="IB91" s="16"/>
      <c r="IC91" s="16"/>
      <c r="ID91" s="16"/>
      <c r="IE91" s="16"/>
      <c r="IF91" s="16"/>
      <c r="IG91" s="16"/>
      <c r="IH91" s="16"/>
      <c r="II91" s="16"/>
      <c r="IJ91" s="16"/>
      <c r="IK91" s="16"/>
      <c r="IL91" s="16"/>
      <c r="IM91" s="16"/>
      <c r="IN91" s="16"/>
      <c r="IO91" s="16"/>
      <c r="IP91" s="16"/>
      <c r="IQ91" s="16"/>
      <c r="IR91" s="16"/>
      <c r="IS91" s="16"/>
      <c r="IT91" s="16"/>
      <c r="IU91" s="16"/>
      <c r="IV91" s="16"/>
    </row>
    <row r="95" spans="1:256" x14ac:dyDescent="0.2">
      <c r="A95" t="str">
        <f>+A14</f>
        <v xml:space="preserve">  108 - Accumulated depr &amp; amort</v>
      </c>
      <c r="B95" s="20">
        <f t="shared" ref="B95:P95" si="4">+B14</f>
        <v>-201752</v>
      </c>
      <c r="C95" s="20">
        <f t="shared" si="4"/>
        <v>-204686</v>
      </c>
      <c r="D95" s="20">
        <f t="shared" si="4"/>
        <v>-207661</v>
      </c>
      <c r="E95" s="20">
        <f t="shared" si="4"/>
        <v>-210563</v>
      </c>
      <c r="F95" s="20">
        <f t="shared" si="4"/>
        <v>-213313</v>
      </c>
      <c r="G95" s="20">
        <f t="shared" si="4"/>
        <v>-216289</v>
      </c>
      <c r="H95" s="20">
        <f t="shared" si="4"/>
        <v>-219228</v>
      </c>
      <c r="I95" s="20">
        <f t="shared" si="4"/>
        <v>-209357</v>
      </c>
      <c r="J95" s="20">
        <f t="shared" si="4"/>
        <v>-212343</v>
      </c>
      <c r="K95" s="20">
        <f t="shared" si="4"/>
        <v>-215329</v>
      </c>
      <c r="L95" s="20">
        <f t="shared" si="4"/>
        <v>-218298</v>
      </c>
      <c r="M95" s="20">
        <f t="shared" si="4"/>
        <v>-221322</v>
      </c>
      <c r="N95" s="20">
        <f t="shared" si="4"/>
        <v>-224359</v>
      </c>
      <c r="O95" s="20">
        <f t="shared" si="4"/>
        <v>-2774500</v>
      </c>
      <c r="P95" s="20">
        <f t="shared" si="4"/>
        <v>-213423</v>
      </c>
    </row>
    <row r="96" spans="1:256" x14ac:dyDescent="0.2">
      <c r="A96" t="s">
        <v>162</v>
      </c>
      <c r="B96" s="20">
        <v>0</v>
      </c>
      <c r="C96" s="20">
        <v>0</v>
      </c>
      <c r="D96" s="20">
        <v>0</v>
      </c>
      <c r="E96" s="20">
        <v>0</v>
      </c>
      <c r="F96" s="20">
        <v>0</v>
      </c>
      <c r="G96" s="20">
        <v>0</v>
      </c>
      <c r="H96" s="20">
        <v>0</v>
      </c>
      <c r="I96" s="20">
        <v>12857</v>
      </c>
      <c r="J96" s="20">
        <v>12857</v>
      </c>
      <c r="K96" s="20">
        <v>12857</v>
      </c>
      <c r="L96" s="20">
        <v>12857</v>
      </c>
      <c r="M96" s="20">
        <v>12857</v>
      </c>
      <c r="N96" s="20">
        <v>12857</v>
      </c>
      <c r="O96" s="20">
        <v>77141</v>
      </c>
      <c r="P96" s="20">
        <v>5934</v>
      </c>
      <c r="Q96" t="s">
        <v>156</v>
      </c>
    </row>
    <row r="97" spans="1:17" ht="13.5" thickBot="1" x14ac:dyDescent="0.25">
      <c r="B97" s="24">
        <f>+B95-B96</f>
        <v>-201752</v>
      </c>
      <c r="C97" s="24">
        <f t="shared" ref="C97:P97" si="5">+C95-C96</f>
        <v>-204686</v>
      </c>
      <c r="D97" s="24">
        <f t="shared" si="5"/>
        <v>-207661</v>
      </c>
      <c r="E97" s="24">
        <f t="shared" si="5"/>
        <v>-210563</v>
      </c>
      <c r="F97" s="24">
        <f t="shared" si="5"/>
        <v>-213313</v>
      </c>
      <c r="G97" s="24">
        <f t="shared" si="5"/>
        <v>-216289</v>
      </c>
      <c r="H97" s="24">
        <f t="shared" si="5"/>
        <v>-219228</v>
      </c>
      <c r="I97" s="24">
        <f t="shared" si="5"/>
        <v>-222214</v>
      </c>
      <c r="J97" s="24">
        <f t="shared" si="5"/>
        <v>-225200</v>
      </c>
      <c r="K97" s="24">
        <f t="shared" si="5"/>
        <v>-228186</v>
      </c>
      <c r="L97" s="24">
        <f t="shared" si="5"/>
        <v>-231155</v>
      </c>
      <c r="M97" s="24">
        <f t="shared" si="5"/>
        <v>-234179</v>
      </c>
      <c r="N97" s="24">
        <f t="shared" si="5"/>
        <v>-237216</v>
      </c>
      <c r="O97" s="24">
        <f t="shared" si="5"/>
        <v>-2851641</v>
      </c>
      <c r="P97" s="24">
        <f t="shared" si="5"/>
        <v>-219357</v>
      </c>
      <c r="Q97" t="s">
        <v>156</v>
      </c>
    </row>
    <row r="98" spans="1:17" ht="13.5" thickTop="1" x14ac:dyDescent="0.2"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</row>
    <row r="99" spans="1:17" x14ac:dyDescent="0.2">
      <c r="A99" t="str">
        <f>+A31</f>
        <v xml:space="preserve">  186 - Misc deferred debits</v>
      </c>
      <c r="B99" s="20">
        <f t="shared" ref="B99:P99" si="6">+B31</f>
        <v>713930</v>
      </c>
      <c r="C99" s="20">
        <f t="shared" si="6"/>
        <v>713930</v>
      </c>
      <c r="D99" s="20">
        <f t="shared" si="6"/>
        <v>713932</v>
      </c>
      <c r="E99" s="20">
        <f t="shared" si="6"/>
        <v>713970</v>
      </c>
      <c r="F99" s="20">
        <f t="shared" si="6"/>
        <v>713991</v>
      </c>
      <c r="G99" s="20">
        <f t="shared" si="6"/>
        <v>713995</v>
      </c>
      <c r="H99" s="20">
        <f t="shared" si="6"/>
        <v>714009</v>
      </c>
      <c r="I99" s="20">
        <f t="shared" si="6"/>
        <v>714020</v>
      </c>
      <c r="J99" s="20">
        <f t="shared" si="6"/>
        <v>714035</v>
      </c>
      <c r="K99" s="20">
        <f t="shared" si="6"/>
        <v>714050</v>
      </c>
      <c r="L99" s="20">
        <f t="shared" si="6"/>
        <v>714054</v>
      </c>
      <c r="M99" s="20">
        <f t="shared" si="6"/>
        <v>714052</v>
      </c>
      <c r="N99" s="20">
        <f t="shared" si="6"/>
        <v>714056</v>
      </c>
      <c r="O99" s="20">
        <f t="shared" si="6"/>
        <v>9282024</v>
      </c>
      <c r="P99" s="20">
        <f t="shared" si="6"/>
        <v>714002</v>
      </c>
    </row>
    <row r="100" spans="1:17" x14ac:dyDescent="0.2">
      <c r="A100" t="s">
        <v>118</v>
      </c>
      <c r="B100" s="20">
        <v>0</v>
      </c>
      <c r="C100" s="20">
        <v>0</v>
      </c>
      <c r="D100" s="20">
        <v>2</v>
      </c>
      <c r="E100" s="20">
        <v>40</v>
      </c>
      <c r="F100" s="20">
        <v>61</v>
      </c>
      <c r="G100" s="20">
        <v>65</v>
      </c>
      <c r="H100" s="20">
        <v>79</v>
      </c>
      <c r="I100" s="20">
        <v>90</v>
      </c>
      <c r="J100" s="20">
        <v>105</v>
      </c>
      <c r="K100" s="20">
        <v>120</v>
      </c>
      <c r="L100" s="20">
        <v>124</v>
      </c>
      <c r="M100" s="20">
        <v>122</v>
      </c>
      <c r="N100" s="20">
        <v>126</v>
      </c>
      <c r="O100" s="20">
        <v>934</v>
      </c>
      <c r="P100" s="20">
        <v>72</v>
      </c>
      <c r="Q100" t="s">
        <v>156</v>
      </c>
    </row>
    <row r="101" spans="1:17" ht="13.5" thickBot="1" x14ac:dyDescent="0.25">
      <c r="B101" s="24">
        <f>+B99-B100</f>
        <v>713930</v>
      </c>
      <c r="C101" s="24">
        <f t="shared" ref="C101:P101" si="7">+C99-C100</f>
        <v>713930</v>
      </c>
      <c r="D101" s="24">
        <f t="shared" si="7"/>
        <v>713930</v>
      </c>
      <c r="E101" s="24">
        <f t="shared" si="7"/>
        <v>713930</v>
      </c>
      <c r="F101" s="24">
        <f t="shared" si="7"/>
        <v>713930</v>
      </c>
      <c r="G101" s="24">
        <f t="shared" si="7"/>
        <v>713930</v>
      </c>
      <c r="H101" s="24">
        <f t="shared" si="7"/>
        <v>713930</v>
      </c>
      <c r="I101" s="24">
        <f t="shared" si="7"/>
        <v>713930</v>
      </c>
      <c r="J101" s="24">
        <f t="shared" si="7"/>
        <v>713930</v>
      </c>
      <c r="K101" s="24">
        <f t="shared" si="7"/>
        <v>713930</v>
      </c>
      <c r="L101" s="24">
        <f t="shared" si="7"/>
        <v>713930</v>
      </c>
      <c r="M101" s="24">
        <f t="shared" si="7"/>
        <v>713930</v>
      </c>
      <c r="N101" s="24">
        <f t="shared" si="7"/>
        <v>713930</v>
      </c>
      <c r="O101" s="24">
        <f t="shared" si="7"/>
        <v>9281090</v>
      </c>
      <c r="P101" s="24">
        <f t="shared" si="7"/>
        <v>713930</v>
      </c>
      <c r="Q101" t="s">
        <v>156</v>
      </c>
    </row>
    <row r="102" spans="1:17" ht="13.5" thickTop="1" x14ac:dyDescent="0.2"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</row>
    <row r="103" spans="1:17" x14ac:dyDescent="0.2"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</row>
  </sheetData>
  <pageMargins left="0.5" right="0.5" top="1" bottom="0.5" header="0.5" footer="0.5"/>
  <pageSetup orientation="landscape"/>
  <headerFooter alignWithMargins="0"/>
  <rowBreaks count="2" manualBreakCount="2">
    <brk min="1" max="16" man="1"/>
    <brk id="40" min="1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3"/>
  <sheetViews>
    <sheetView zoomScale="85" zoomScaleNormal="85" workbookViewId="0">
      <pane xSplit="1" ySplit="7" topLeftCell="E68" activePane="bottomRight" state="frozen"/>
      <selection pane="topRight" activeCell="B1" sqref="B1"/>
      <selection pane="bottomLeft" activeCell="A8" sqref="A8"/>
      <selection pane="bottomRight" activeCell="B57" sqref="B57:N57"/>
    </sheetView>
  </sheetViews>
  <sheetFormatPr defaultRowHeight="12.75" x14ac:dyDescent="0.2"/>
  <cols>
    <col min="1" max="1" width="40.7109375" customWidth="1"/>
    <col min="2" max="14" width="13.7109375" style="2" customWidth="1"/>
    <col min="15" max="15" width="14.7109375" style="2" customWidth="1"/>
    <col min="16" max="16" width="13.7109375" style="2" customWidth="1"/>
  </cols>
  <sheetData>
    <row r="1" spans="1:16" ht="22.5" x14ac:dyDescent="0.45">
      <c r="A1" s="1" t="s">
        <v>100</v>
      </c>
    </row>
    <row r="2" spans="1:16" ht="19.5" x14ac:dyDescent="0.4">
      <c r="A2" s="3" t="s">
        <v>1</v>
      </c>
    </row>
    <row r="3" spans="1:16" ht="19.5" x14ac:dyDescent="0.4">
      <c r="A3" s="3" t="s">
        <v>2</v>
      </c>
    </row>
    <row r="4" spans="1:16" ht="19.5" x14ac:dyDescent="0.4">
      <c r="A4" s="3" t="s">
        <v>3</v>
      </c>
    </row>
    <row r="6" spans="1:16" x14ac:dyDescent="0.2">
      <c r="B6" s="4" t="s">
        <v>4</v>
      </c>
      <c r="C6" s="4" t="s">
        <v>5</v>
      </c>
      <c r="D6" s="4" t="s">
        <v>6</v>
      </c>
      <c r="E6" s="4" t="s">
        <v>7</v>
      </c>
      <c r="F6" s="4" t="s">
        <v>8</v>
      </c>
      <c r="G6" s="4" t="s">
        <v>9</v>
      </c>
      <c r="H6" s="4" t="s">
        <v>10</v>
      </c>
      <c r="I6" s="4" t="s">
        <v>11</v>
      </c>
      <c r="J6" s="4" t="s">
        <v>12</v>
      </c>
      <c r="K6" s="4" t="s">
        <v>13</v>
      </c>
      <c r="L6" s="4" t="s">
        <v>14</v>
      </c>
      <c r="M6" s="4" t="s">
        <v>15</v>
      </c>
      <c r="N6" s="4" t="s">
        <v>4</v>
      </c>
    </row>
    <row r="7" spans="1:16" x14ac:dyDescent="0.2">
      <c r="B7" s="5" t="s">
        <v>16</v>
      </c>
      <c r="C7" s="5" t="s">
        <v>17</v>
      </c>
      <c r="D7" s="5" t="s">
        <v>17</v>
      </c>
      <c r="E7" s="5" t="s">
        <v>17</v>
      </c>
      <c r="F7" s="5" t="s">
        <v>17</v>
      </c>
      <c r="G7" s="5" t="s">
        <v>17</v>
      </c>
      <c r="H7" s="5" t="s">
        <v>17</v>
      </c>
      <c r="I7" s="5" t="s">
        <v>17</v>
      </c>
      <c r="J7" s="5" t="s">
        <v>17</v>
      </c>
      <c r="K7" s="5" t="s">
        <v>17</v>
      </c>
      <c r="L7" s="5" t="s">
        <v>17</v>
      </c>
      <c r="M7" s="5" t="s">
        <v>17</v>
      </c>
      <c r="N7" s="5" t="s">
        <v>17</v>
      </c>
      <c r="O7" s="6" t="s">
        <v>18</v>
      </c>
      <c r="P7" s="6" t="s">
        <v>19</v>
      </c>
    </row>
    <row r="9" spans="1:16" ht="22.5" x14ac:dyDescent="0.45">
      <c r="A9" s="1" t="s">
        <v>20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1" spans="1:16" x14ac:dyDescent="0.2">
      <c r="A11" s="8" t="s">
        <v>21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pans="1:16" x14ac:dyDescent="0.2">
      <c r="A12" s="10" t="s">
        <v>22</v>
      </c>
      <c r="B12" s="11">
        <v>11968985</v>
      </c>
      <c r="C12" s="11">
        <v>11968985</v>
      </c>
      <c r="D12" s="11">
        <v>11968985</v>
      </c>
      <c r="E12" s="11">
        <v>11965303</v>
      </c>
      <c r="F12" s="11">
        <v>11909467</v>
      </c>
      <c r="G12" s="11">
        <v>11909467</v>
      </c>
      <c r="H12" s="11">
        <v>11909467</v>
      </c>
      <c r="I12" s="11">
        <v>11909467</v>
      </c>
      <c r="J12" s="11">
        <v>12018628</v>
      </c>
      <c r="K12" s="11">
        <v>11986453</v>
      </c>
      <c r="L12" s="11">
        <v>12004504</v>
      </c>
      <c r="M12" s="11">
        <v>12009002</v>
      </c>
      <c r="N12" s="11">
        <v>11990698</v>
      </c>
      <c r="O12" s="11">
        <v>155519411</v>
      </c>
      <c r="P12" s="11">
        <v>11963032</v>
      </c>
    </row>
    <row r="13" spans="1:16" x14ac:dyDescent="0.2">
      <c r="A13" s="10" t="s">
        <v>23</v>
      </c>
      <c r="B13" s="2">
        <v>705514</v>
      </c>
      <c r="C13" s="2">
        <v>705514</v>
      </c>
      <c r="D13" s="2">
        <v>705514</v>
      </c>
      <c r="E13" s="2">
        <v>705514</v>
      </c>
      <c r="F13" s="2">
        <v>705514</v>
      </c>
      <c r="G13" s="2">
        <v>705514</v>
      </c>
      <c r="H13" s="2">
        <v>705514</v>
      </c>
      <c r="I13" s="2">
        <v>705514</v>
      </c>
      <c r="J13" s="2">
        <v>705514</v>
      </c>
      <c r="K13" s="2">
        <v>705514</v>
      </c>
      <c r="L13" s="2">
        <v>705514</v>
      </c>
      <c r="M13" s="2">
        <v>705514</v>
      </c>
      <c r="N13" s="2">
        <v>705514</v>
      </c>
      <c r="O13" s="2">
        <v>9171684</v>
      </c>
      <c r="P13" s="2">
        <v>705514</v>
      </c>
    </row>
    <row r="14" spans="1:16" x14ac:dyDescent="0.2">
      <c r="A14" s="10" t="s">
        <v>24</v>
      </c>
      <c r="B14" s="2">
        <v>256310</v>
      </c>
      <c r="C14" s="2">
        <v>266247</v>
      </c>
      <c r="D14" s="2">
        <v>274476</v>
      </c>
      <c r="E14" s="2">
        <v>279560</v>
      </c>
      <c r="F14" s="2">
        <v>281045</v>
      </c>
      <c r="G14" s="2">
        <v>282630</v>
      </c>
      <c r="H14" s="2">
        <v>292269</v>
      </c>
      <c r="I14" s="2">
        <v>308037</v>
      </c>
      <c r="J14" s="2">
        <v>208301</v>
      </c>
      <c r="K14" s="2">
        <v>208301</v>
      </c>
      <c r="L14" s="2">
        <v>200307</v>
      </c>
      <c r="M14" s="2">
        <v>200307</v>
      </c>
      <c r="N14" s="2">
        <v>200307</v>
      </c>
      <c r="O14" s="2">
        <v>3258096</v>
      </c>
      <c r="P14" s="2">
        <v>250623</v>
      </c>
    </row>
    <row r="15" spans="1:16" x14ac:dyDescent="0.2">
      <c r="A15" s="10" t="s">
        <v>25</v>
      </c>
      <c r="B15" s="2">
        <v>0</v>
      </c>
      <c r="C15" s="2">
        <v>0</v>
      </c>
      <c r="D15" s="2">
        <v>0</v>
      </c>
      <c r="E15" s="2">
        <v>0</v>
      </c>
      <c r="F15" s="2">
        <v>3418</v>
      </c>
      <c r="G15" s="2">
        <v>3418</v>
      </c>
      <c r="H15" s="2">
        <v>0</v>
      </c>
      <c r="I15" s="2">
        <v>0</v>
      </c>
      <c r="J15" s="2">
        <v>0</v>
      </c>
      <c r="K15" s="2">
        <v>1364</v>
      </c>
      <c r="L15" s="2">
        <v>0</v>
      </c>
      <c r="M15" s="2">
        <v>0</v>
      </c>
      <c r="N15" s="2">
        <v>0</v>
      </c>
      <c r="O15" s="2">
        <v>8200</v>
      </c>
      <c r="P15" s="2">
        <v>631</v>
      </c>
    </row>
    <row r="16" spans="1:16" x14ac:dyDescent="0.2">
      <c r="A16" s="10" t="s">
        <v>26</v>
      </c>
      <c r="B16" s="2">
        <v>-696421</v>
      </c>
      <c r="C16" s="2">
        <v>-747995</v>
      </c>
      <c r="D16" s="2">
        <v>-799574</v>
      </c>
      <c r="E16" s="2">
        <v>-847552</v>
      </c>
      <c r="F16" s="2">
        <v>-843403</v>
      </c>
      <c r="G16" s="2">
        <v>-895079</v>
      </c>
      <c r="H16" s="2">
        <v>-946348</v>
      </c>
      <c r="I16" s="2">
        <v>-997586</v>
      </c>
      <c r="J16" s="2">
        <v>-1049003</v>
      </c>
      <c r="K16" s="2">
        <v>-1068431</v>
      </c>
      <c r="L16" s="2">
        <v>-1120124</v>
      </c>
      <c r="M16" s="2">
        <v>-1171559</v>
      </c>
      <c r="N16" s="2">
        <v>-1047230</v>
      </c>
      <c r="O16" s="2">
        <v>-12230305</v>
      </c>
      <c r="P16" s="2">
        <v>-940793</v>
      </c>
    </row>
    <row r="17" spans="1:16" x14ac:dyDescent="0.2">
      <c r="B17" s="12" t="s">
        <v>27</v>
      </c>
      <c r="C17" s="12" t="s">
        <v>27</v>
      </c>
      <c r="D17" s="12" t="s">
        <v>27</v>
      </c>
      <c r="E17" s="12" t="s">
        <v>27</v>
      </c>
      <c r="F17" s="12" t="s">
        <v>27</v>
      </c>
      <c r="G17" s="12" t="s">
        <v>27</v>
      </c>
      <c r="H17" s="12" t="s">
        <v>27</v>
      </c>
      <c r="I17" s="12" t="s">
        <v>27</v>
      </c>
      <c r="J17" s="12" t="s">
        <v>27</v>
      </c>
      <c r="K17" s="12" t="s">
        <v>27</v>
      </c>
      <c r="L17" s="12" t="s">
        <v>27</v>
      </c>
      <c r="M17" s="12" t="s">
        <v>27</v>
      </c>
      <c r="N17" s="12" t="s">
        <v>27</v>
      </c>
      <c r="O17" s="12" t="s">
        <v>27</v>
      </c>
      <c r="P17" s="12" t="s">
        <v>27</v>
      </c>
    </row>
    <row r="18" spans="1:16" x14ac:dyDescent="0.2">
      <c r="A18" s="10" t="s">
        <v>28</v>
      </c>
      <c r="B18" s="2">
        <v>12234388</v>
      </c>
      <c r="C18" s="2">
        <v>12192752</v>
      </c>
      <c r="D18" s="2">
        <v>12149401</v>
      </c>
      <c r="E18" s="2">
        <v>12102825</v>
      </c>
      <c r="F18" s="2">
        <v>12056041</v>
      </c>
      <c r="G18" s="2">
        <v>12005950</v>
      </c>
      <c r="H18" s="2">
        <v>11960902</v>
      </c>
      <c r="I18" s="2">
        <v>11925432</v>
      </c>
      <c r="J18" s="2">
        <v>11883441</v>
      </c>
      <c r="K18" s="2">
        <v>11833201</v>
      </c>
      <c r="L18" s="2">
        <v>11790201</v>
      </c>
      <c r="M18" s="2">
        <v>11743264</v>
      </c>
      <c r="N18" s="2">
        <v>11849289</v>
      </c>
      <c r="O18" s="2">
        <v>155727086</v>
      </c>
      <c r="P18" s="2">
        <v>11979007</v>
      </c>
    </row>
    <row r="19" spans="1:16" x14ac:dyDescent="0.2">
      <c r="B19" s="12" t="s">
        <v>27</v>
      </c>
      <c r="C19" s="12" t="s">
        <v>27</v>
      </c>
      <c r="D19" s="12" t="s">
        <v>27</v>
      </c>
      <c r="E19" s="12" t="s">
        <v>27</v>
      </c>
      <c r="F19" s="12" t="s">
        <v>27</v>
      </c>
      <c r="G19" s="12" t="s">
        <v>27</v>
      </c>
      <c r="H19" s="12" t="s">
        <v>27</v>
      </c>
      <c r="I19" s="12" t="s">
        <v>27</v>
      </c>
      <c r="J19" s="12" t="s">
        <v>27</v>
      </c>
      <c r="K19" s="12" t="s">
        <v>27</v>
      </c>
      <c r="L19" s="12" t="s">
        <v>27</v>
      </c>
      <c r="M19" s="12" t="s">
        <v>27</v>
      </c>
      <c r="N19" s="12" t="s">
        <v>27</v>
      </c>
      <c r="O19" s="12" t="s">
        <v>27</v>
      </c>
      <c r="P19" s="12" t="s">
        <v>27</v>
      </c>
    </row>
    <row r="20" spans="1:16" x14ac:dyDescent="0.2">
      <c r="A20" s="8" t="s">
        <v>89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1:16" x14ac:dyDescent="0.2">
      <c r="A21" s="10" t="s">
        <v>101</v>
      </c>
      <c r="B21" s="2">
        <v>99813765</v>
      </c>
      <c r="C21" s="2">
        <v>99813765</v>
      </c>
      <c r="D21" s="2">
        <v>99813765</v>
      </c>
      <c r="E21" s="2">
        <v>99813765</v>
      </c>
      <c r="F21" s="2">
        <v>99813765</v>
      </c>
      <c r="G21" s="2">
        <v>99813765</v>
      </c>
      <c r="H21" s="2">
        <v>99813765</v>
      </c>
      <c r="I21" s="2">
        <v>99813765</v>
      </c>
      <c r="J21" s="2">
        <v>99813765</v>
      </c>
      <c r="K21" s="2">
        <v>99813765</v>
      </c>
      <c r="L21" s="2">
        <v>99813765</v>
      </c>
      <c r="M21" s="2">
        <v>99813765</v>
      </c>
      <c r="N21" s="2">
        <v>99813765</v>
      </c>
      <c r="O21" s="2">
        <v>1297578944</v>
      </c>
      <c r="P21" s="2">
        <v>99813765</v>
      </c>
    </row>
    <row r="22" spans="1:16" x14ac:dyDescent="0.2">
      <c r="A22" s="10" t="s">
        <v>102</v>
      </c>
      <c r="B22" s="2">
        <v>9502865</v>
      </c>
      <c r="C22" s="2">
        <v>9502865</v>
      </c>
      <c r="D22" s="2">
        <v>9502865</v>
      </c>
      <c r="E22" s="2">
        <v>9502865</v>
      </c>
      <c r="F22" s="2">
        <v>9502865</v>
      </c>
      <c r="G22" s="2">
        <v>9502865</v>
      </c>
      <c r="H22" s="2">
        <v>9502865</v>
      </c>
      <c r="I22" s="2">
        <v>9502865</v>
      </c>
      <c r="J22" s="2">
        <v>9502865</v>
      </c>
      <c r="K22" s="2">
        <v>9502865</v>
      </c>
      <c r="L22" s="2">
        <v>9502865</v>
      </c>
      <c r="M22" s="2">
        <v>9502865</v>
      </c>
      <c r="N22" s="2">
        <v>9502865</v>
      </c>
      <c r="O22" s="2">
        <v>123537243</v>
      </c>
      <c r="P22" s="2">
        <v>9502865</v>
      </c>
    </row>
    <row r="23" spans="1:16" x14ac:dyDescent="0.2">
      <c r="B23" s="12" t="s">
        <v>27</v>
      </c>
      <c r="C23" s="12" t="s">
        <v>27</v>
      </c>
      <c r="D23" s="12" t="s">
        <v>27</v>
      </c>
      <c r="E23" s="12" t="s">
        <v>27</v>
      </c>
      <c r="F23" s="12" t="s">
        <v>27</v>
      </c>
      <c r="G23" s="12" t="s">
        <v>27</v>
      </c>
      <c r="H23" s="12" t="s">
        <v>27</v>
      </c>
      <c r="I23" s="12" t="s">
        <v>27</v>
      </c>
      <c r="J23" s="12" t="s">
        <v>27</v>
      </c>
      <c r="K23" s="12" t="s">
        <v>27</v>
      </c>
      <c r="L23" s="12" t="s">
        <v>27</v>
      </c>
      <c r="M23" s="12" t="s">
        <v>27</v>
      </c>
      <c r="N23" s="12" t="s">
        <v>27</v>
      </c>
      <c r="O23" s="12" t="s">
        <v>27</v>
      </c>
      <c r="P23" s="12" t="s">
        <v>27</v>
      </c>
    </row>
    <row r="24" spans="1:16" x14ac:dyDescent="0.2">
      <c r="A24" s="10" t="s">
        <v>91</v>
      </c>
      <c r="B24" s="2">
        <v>109316630</v>
      </c>
      <c r="C24" s="2">
        <v>109316630</v>
      </c>
      <c r="D24" s="2">
        <v>109316630</v>
      </c>
      <c r="E24" s="2">
        <v>109316630</v>
      </c>
      <c r="F24" s="2">
        <v>109316630</v>
      </c>
      <c r="G24" s="2">
        <v>109316630</v>
      </c>
      <c r="H24" s="2">
        <v>109316630</v>
      </c>
      <c r="I24" s="2">
        <v>109316630</v>
      </c>
      <c r="J24" s="2">
        <v>109316630</v>
      </c>
      <c r="K24" s="2">
        <v>109316630</v>
      </c>
      <c r="L24" s="2">
        <v>109316630</v>
      </c>
      <c r="M24" s="2">
        <v>109316630</v>
      </c>
      <c r="N24" s="2">
        <v>109316630</v>
      </c>
      <c r="O24" s="2">
        <v>1421116186</v>
      </c>
      <c r="P24" s="2">
        <v>109316630</v>
      </c>
    </row>
    <row r="25" spans="1:16" x14ac:dyDescent="0.2">
      <c r="B25" s="12" t="s">
        <v>27</v>
      </c>
      <c r="C25" s="12" t="s">
        <v>27</v>
      </c>
      <c r="D25" s="12" t="s">
        <v>27</v>
      </c>
      <c r="E25" s="12" t="s">
        <v>27</v>
      </c>
      <c r="F25" s="12" t="s">
        <v>27</v>
      </c>
      <c r="G25" s="12" t="s">
        <v>27</v>
      </c>
      <c r="H25" s="12" t="s">
        <v>27</v>
      </c>
      <c r="I25" s="12" t="s">
        <v>27</v>
      </c>
      <c r="J25" s="12" t="s">
        <v>27</v>
      </c>
      <c r="K25" s="12" t="s">
        <v>27</v>
      </c>
      <c r="L25" s="12" t="s">
        <v>27</v>
      </c>
      <c r="M25" s="12" t="s">
        <v>27</v>
      </c>
      <c r="N25" s="12" t="s">
        <v>27</v>
      </c>
      <c r="O25" s="12" t="s">
        <v>27</v>
      </c>
      <c r="P25" s="12" t="s">
        <v>27</v>
      </c>
    </row>
    <row r="26" spans="1:16" x14ac:dyDescent="0.2">
      <c r="A26" s="8" t="s">
        <v>29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1:16" x14ac:dyDescent="0.2">
      <c r="A27" s="10" t="s">
        <v>30</v>
      </c>
      <c r="B27" s="2">
        <v>354598</v>
      </c>
      <c r="C27" s="2">
        <v>108768</v>
      </c>
      <c r="D27" s="2">
        <v>1967845</v>
      </c>
      <c r="E27" s="2">
        <v>1279704</v>
      </c>
      <c r="F27" s="2">
        <v>-1254991</v>
      </c>
      <c r="G27" s="2">
        <v>1934102</v>
      </c>
      <c r="H27" s="2">
        <v>1051690</v>
      </c>
      <c r="I27" s="2">
        <v>294220</v>
      </c>
      <c r="J27" s="2">
        <v>589841</v>
      </c>
      <c r="K27" s="2">
        <v>2973252</v>
      </c>
      <c r="L27" s="2">
        <v>1243509</v>
      </c>
      <c r="M27" s="2">
        <v>-9263033</v>
      </c>
      <c r="N27" s="2">
        <v>1405403</v>
      </c>
      <c r="O27" s="2">
        <v>2684906</v>
      </c>
      <c r="P27" s="2">
        <v>206531</v>
      </c>
    </row>
    <row r="28" spans="1:16" x14ac:dyDescent="0.2">
      <c r="A28" s="10" t="s">
        <v>32</v>
      </c>
      <c r="B28" s="2">
        <v>-1241115</v>
      </c>
      <c r="C28" s="2">
        <v>0</v>
      </c>
      <c r="D28" s="2">
        <v>0</v>
      </c>
      <c r="E28" s="2">
        <v>-223629</v>
      </c>
      <c r="F28" s="2">
        <v>0</v>
      </c>
      <c r="G28" s="2">
        <v>0</v>
      </c>
      <c r="H28" s="2">
        <v>-538495</v>
      </c>
      <c r="I28" s="2">
        <v>0</v>
      </c>
      <c r="J28" s="2">
        <v>0</v>
      </c>
      <c r="K28" s="2">
        <v>-1860640</v>
      </c>
      <c r="L28" s="2">
        <v>0</v>
      </c>
      <c r="M28" s="2">
        <v>0</v>
      </c>
      <c r="N28" s="2">
        <v>-781627</v>
      </c>
      <c r="O28" s="2">
        <v>-4645506</v>
      </c>
      <c r="P28" s="2">
        <v>-357347</v>
      </c>
    </row>
    <row r="29" spans="1:16" x14ac:dyDescent="0.2">
      <c r="A29" s="10" t="s">
        <v>33</v>
      </c>
      <c r="B29" s="2">
        <v>29583</v>
      </c>
      <c r="C29" s="2">
        <v>27788</v>
      </c>
      <c r="D29" s="2">
        <v>25993</v>
      </c>
      <c r="E29" s="2">
        <v>24198</v>
      </c>
      <c r="F29" s="2">
        <v>14583</v>
      </c>
      <c r="G29" s="2">
        <v>12788</v>
      </c>
      <c r="H29" s="2">
        <v>10993</v>
      </c>
      <c r="I29" s="2">
        <v>8301</v>
      </c>
      <c r="J29" s="2">
        <v>6506</v>
      </c>
      <c r="K29" s="2">
        <v>4711</v>
      </c>
      <c r="L29" s="2">
        <v>2916</v>
      </c>
      <c r="M29" s="2">
        <v>1121</v>
      </c>
      <c r="N29" s="2">
        <v>-671</v>
      </c>
      <c r="O29" s="2">
        <v>168811</v>
      </c>
      <c r="P29" s="2">
        <v>12985</v>
      </c>
    </row>
    <row r="30" spans="1:16" x14ac:dyDescent="0.2">
      <c r="A30" s="10" t="s">
        <v>36</v>
      </c>
      <c r="B30" s="2">
        <v>-53473801</v>
      </c>
      <c r="C30" s="2">
        <v>-52927683</v>
      </c>
      <c r="D30" s="2">
        <v>-50782991</v>
      </c>
      <c r="E30" s="2">
        <v>-53728742</v>
      </c>
      <c r="F30" s="2">
        <v>-52528295</v>
      </c>
      <c r="G30" s="2">
        <v>-54546955</v>
      </c>
      <c r="H30" s="2">
        <v>-53198317</v>
      </c>
      <c r="I30" s="2">
        <v>-56088549</v>
      </c>
      <c r="J30" s="2">
        <v>-57339401</v>
      </c>
      <c r="K30" s="2">
        <v>-53454763</v>
      </c>
      <c r="L30" s="2">
        <v>-55104746</v>
      </c>
      <c r="M30" s="2">
        <v>-47993900</v>
      </c>
      <c r="N30" s="2">
        <v>-62628904</v>
      </c>
      <c r="O30" s="2">
        <v>-703797045</v>
      </c>
      <c r="P30" s="2">
        <v>-54138234</v>
      </c>
    </row>
    <row r="31" spans="1:16" x14ac:dyDescent="0.2">
      <c r="A31" s="10" t="s">
        <v>39</v>
      </c>
      <c r="B31" s="2">
        <v>201527</v>
      </c>
      <c r="C31" s="2">
        <v>201919</v>
      </c>
      <c r="D31" s="2">
        <v>210629</v>
      </c>
      <c r="E31" s="2">
        <v>197848</v>
      </c>
      <c r="F31" s="2">
        <v>185013</v>
      </c>
      <c r="G31" s="2">
        <v>207178</v>
      </c>
      <c r="H31" s="2">
        <v>194125</v>
      </c>
      <c r="I31" s="2">
        <v>181235</v>
      </c>
      <c r="J31" s="2">
        <v>167757</v>
      </c>
      <c r="K31" s="2">
        <v>191214</v>
      </c>
      <c r="L31" s="2">
        <v>177524</v>
      </c>
      <c r="M31" s="2">
        <v>180469</v>
      </c>
      <c r="N31" s="2">
        <v>166467</v>
      </c>
      <c r="O31" s="2">
        <v>2462905</v>
      </c>
      <c r="P31" s="2">
        <v>189454</v>
      </c>
    </row>
    <row r="32" spans="1:16" x14ac:dyDescent="0.2">
      <c r="B32" s="12" t="s">
        <v>27</v>
      </c>
      <c r="C32" s="12" t="s">
        <v>27</v>
      </c>
      <c r="D32" s="12" t="s">
        <v>27</v>
      </c>
      <c r="E32" s="12" t="s">
        <v>27</v>
      </c>
      <c r="F32" s="12" t="s">
        <v>27</v>
      </c>
      <c r="G32" s="12" t="s">
        <v>27</v>
      </c>
      <c r="H32" s="12" t="s">
        <v>27</v>
      </c>
      <c r="I32" s="12" t="s">
        <v>27</v>
      </c>
      <c r="J32" s="12" t="s">
        <v>27</v>
      </c>
      <c r="K32" s="12" t="s">
        <v>27</v>
      </c>
      <c r="L32" s="12" t="s">
        <v>27</v>
      </c>
      <c r="M32" s="12" t="s">
        <v>27</v>
      </c>
      <c r="N32" s="12" t="s">
        <v>27</v>
      </c>
      <c r="O32" s="12" t="s">
        <v>27</v>
      </c>
      <c r="P32" s="12" t="s">
        <v>27</v>
      </c>
    </row>
    <row r="33" spans="1:16" x14ac:dyDescent="0.2">
      <c r="A33" s="10" t="s">
        <v>41</v>
      </c>
      <c r="B33" s="2">
        <v>-54129207</v>
      </c>
      <c r="C33" s="2">
        <v>-52589209</v>
      </c>
      <c r="D33" s="2">
        <v>-48578523</v>
      </c>
      <c r="E33" s="2">
        <v>-52450621</v>
      </c>
      <c r="F33" s="2">
        <v>-53583689</v>
      </c>
      <c r="G33" s="2">
        <v>-52392886</v>
      </c>
      <c r="H33" s="2">
        <v>-52480004</v>
      </c>
      <c r="I33" s="2">
        <v>-55604793</v>
      </c>
      <c r="J33" s="2">
        <v>-56575297</v>
      </c>
      <c r="K33" s="2">
        <v>-52146226</v>
      </c>
      <c r="L33" s="2">
        <v>-53680797</v>
      </c>
      <c r="M33" s="2">
        <v>-57075343</v>
      </c>
      <c r="N33" s="2">
        <v>-61839333</v>
      </c>
      <c r="O33" s="2">
        <v>-703125929</v>
      </c>
      <c r="P33" s="2">
        <v>-54086610</v>
      </c>
    </row>
    <row r="34" spans="1:16" x14ac:dyDescent="0.2">
      <c r="B34" s="12" t="s">
        <v>27</v>
      </c>
      <c r="C34" s="12" t="s">
        <v>27</v>
      </c>
      <c r="D34" s="12" t="s">
        <v>27</v>
      </c>
      <c r="E34" s="12" t="s">
        <v>27</v>
      </c>
      <c r="F34" s="12" t="s">
        <v>27</v>
      </c>
      <c r="G34" s="12" t="s">
        <v>27</v>
      </c>
      <c r="H34" s="12" t="s">
        <v>27</v>
      </c>
      <c r="I34" s="12" t="s">
        <v>27</v>
      </c>
      <c r="J34" s="12" t="s">
        <v>27</v>
      </c>
      <c r="K34" s="12" t="s">
        <v>27</v>
      </c>
      <c r="L34" s="12" t="s">
        <v>27</v>
      </c>
      <c r="M34" s="12" t="s">
        <v>27</v>
      </c>
      <c r="N34" s="12" t="s">
        <v>27</v>
      </c>
      <c r="O34" s="12" t="s">
        <v>27</v>
      </c>
      <c r="P34" s="12" t="s">
        <v>27</v>
      </c>
    </row>
    <row r="35" spans="1:16" x14ac:dyDescent="0.2">
      <c r="A35" s="8" t="s">
        <v>42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6" x14ac:dyDescent="0.2">
      <c r="A36" s="10" t="s">
        <v>103</v>
      </c>
      <c r="B36" s="2">
        <v>795056</v>
      </c>
      <c r="C36" s="2">
        <v>788914</v>
      </c>
      <c r="D36" s="2">
        <v>782772</v>
      </c>
      <c r="E36" s="2">
        <v>776631</v>
      </c>
      <c r="F36" s="2">
        <v>770489</v>
      </c>
      <c r="G36" s="2">
        <v>764347</v>
      </c>
      <c r="H36" s="2">
        <v>758205</v>
      </c>
      <c r="I36" s="2">
        <v>752064</v>
      </c>
      <c r="J36" s="2">
        <v>745922</v>
      </c>
      <c r="K36" s="2">
        <v>739780</v>
      </c>
      <c r="L36" s="2">
        <v>733638</v>
      </c>
      <c r="M36" s="2">
        <v>727497</v>
      </c>
      <c r="N36" s="2">
        <v>721355</v>
      </c>
      <c r="O36" s="2">
        <v>9856669</v>
      </c>
      <c r="P36" s="2">
        <v>758205</v>
      </c>
    </row>
    <row r="37" spans="1:16" x14ac:dyDescent="0.2">
      <c r="B37" s="12" t="s">
        <v>27</v>
      </c>
      <c r="C37" s="12" t="s">
        <v>27</v>
      </c>
      <c r="D37" s="12" t="s">
        <v>27</v>
      </c>
      <c r="E37" s="12" t="s">
        <v>27</v>
      </c>
      <c r="F37" s="12" t="s">
        <v>27</v>
      </c>
      <c r="G37" s="12" t="s">
        <v>27</v>
      </c>
      <c r="H37" s="12" t="s">
        <v>27</v>
      </c>
      <c r="I37" s="12" t="s">
        <v>27</v>
      </c>
      <c r="J37" s="12" t="s">
        <v>27</v>
      </c>
      <c r="K37" s="12" t="s">
        <v>27</v>
      </c>
      <c r="L37" s="12" t="s">
        <v>27</v>
      </c>
      <c r="M37" s="12" t="s">
        <v>27</v>
      </c>
      <c r="N37" s="12" t="s">
        <v>27</v>
      </c>
      <c r="O37" s="12" t="s">
        <v>27</v>
      </c>
      <c r="P37" s="12" t="s">
        <v>27</v>
      </c>
    </row>
    <row r="38" spans="1:16" x14ac:dyDescent="0.2">
      <c r="A38" s="10" t="s">
        <v>48</v>
      </c>
      <c r="B38" s="2">
        <v>795056</v>
      </c>
      <c r="C38" s="2">
        <v>788914</v>
      </c>
      <c r="D38" s="2">
        <v>782772</v>
      </c>
      <c r="E38" s="2">
        <v>776631</v>
      </c>
      <c r="F38" s="2">
        <v>770489</v>
      </c>
      <c r="G38" s="2">
        <v>764347</v>
      </c>
      <c r="H38" s="2">
        <v>758205</v>
      </c>
      <c r="I38" s="2">
        <v>752064</v>
      </c>
      <c r="J38" s="2">
        <v>745922</v>
      </c>
      <c r="K38" s="2">
        <v>739780</v>
      </c>
      <c r="L38" s="2">
        <v>733638</v>
      </c>
      <c r="M38" s="2">
        <v>727497</v>
      </c>
      <c r="N38" s="2">
        <v>721355</v>
      </c>
      <c r="O38" s="2">
        <v>9856669</v>
      </c>
      <c r="P38" s="2">
        <v>758205</v>
      </c>
    </row>
    <row r="39" spans="1:16" x14ac:dyDescent="0.2">
      <c r="B39" s="12" t="s">
        <v>27</v>
      </c>
      <c r="C39" s="12" t="s">
        <v>27</v>
      </c>
      <c r="D39" s="12" t="s">
        <v>27</v>
      </c>
      <c r="E39" s="12" t="s">
        <v>27</v>
      </c>
      <c r="F39" s="12" t="s">
        <v>27</v>
      </c>
      <c r="G39" s="12" t="s">
        <v>27</v>
      </c>
      <c r="H39" s="12" t="s">
        <v>27</v>
      </c>
      <c r="I39" s="12" t="s">
        <v>27</v>
      </c>
      <c r="J39" s="12" t="s">
        <v>27</v>
      </c>
      <c r="K39" s="12" t="s">
        <v>27</v>
      </c>
      <c r="L39" s="12" t="s">
        <v>27</v>
      </c>
      <c r="M39" s="12" t="s">
        <v>27</v>
      </c>
      <c r="N39" s="12" t="s">
        <v>27</v>
      </c>
      <c r="O39" s="12" t="s">
        <v>27</v>
      </c>
      <c r="P39" s="12" t="s">
        <v>27</v>
      </c>
    </row>
    <row r="41" spans="1:16" ht="15.75" x14ac:dyDescent="0.25">
      <c r="A41" s="13" t="s">
        <v>49</v>
      </c>
      <c r="B41" s="14">
        <v>68216866</v>
      </c>
      <c r="C41" s="14">
        <v>69709087</v>
      </c>
      <c r="D41" s="14">
        <v>73670280</v>
      </c>
      <c r="E41" s="14">
        <v>69745464</v>
      </c>
      <c r="F41" s="14">
        <v>68559470</v>
      </c>
      <c r="G41" s="14">
        <v>69694041</v>
      </c>
      <c r="H41" s="14">
        <v>69555733</v>
      </c>
      <c r="I41" s="14">
        <v>66389332</v>
      </c>
      <c r="J41" s="14">
        <v>65370695</v>
      </c>
      <c r="K41" s="14">
        <v>69743385</v>
      </c>
      <c r="L41" s="14">
        <v>68159672</v>
      </c>
      <c r="M41" s="14">
        <v>64712047</v>
      </c>
      <c r="N41" s="14">
        <v>60047940</v>
      </c>
      <c r="O41" s="14">
        <v>883574013</v>
      </c>
      <c r="P41" s="14">
        <v>67967232</v>
      </c>
    </row>
    <row r="42" spans="1:16" x14ac:dyDescent="0.2">
      <c r="B42" s="12" t="s">
        <v>50</v>
      </c>
      <c r="C42" s="12" t="s">
        <v>50</v>
      </c>
      <c r="D42" s="12" t="s">
        <v>50</v>
      </c>
      <c r="E42" s="12" t="s">
        <v>50</v>
      </c>
      <c r="F42" s="12" t="s">
        <v>50</v>
      </c>
      <c r="G42" s="12" t="s">
        <v>50</v>
      </c>
      <c r="H42" s="12" t="s">
        <v>50</v>
      </c>
      <c r="I42" s="12" t="s">
        <v>50</v>
      </c>
      <c r="J42" s="12" t="s">
        <v>50</v>
      </c>
      <c r="K42" s="12" t="s">
        <v>50</v>
      </c>
      <c r="L42" s="12" t="s">
        <v>50</v>
      </c>
      <c r="M42" s="12" t="s">
        <v>50</v>
      </c>
      <c r="N42" s="12" t="s">
        <v>50</v>
      </c>
      <c r="O42" s="12" t="s">
        <v>50</v>
      </c>
      <c r="P42" s="12" t="s">
        <v>50</v>
      </c>
    </row>
    <row r="44" spans="1:16" x14ac:dyDescent="0.2">
      <c r="A44" s="10" t="s">
        <v>51</v>
      </c>
      <c r="P44" s="15" t="s">
        <v>52</v>
      </c>
    </row>
    <row r="45" spans="1:16" x14ac:dyDescent="0.2">
      <c r="A45" s="10" t="s">
        <v>53</v>
      </c>
      <c r="P45" s="15" t="s">
        <v>54</v>
      </c>
    </row>
    <row r="46" spans="1:16" ht="22.5" x14ac:dyDescent="0.45">
      <c r="A46" s="1" t="s">
        <v>100</v>
      </c>
    </row>
    <row r="47" spans="1:16" ht="19.5" x14ac:dyDescent="0.4">
      <c r="A47" s="3" t="s">
        <v>1</v>
      </c>
    </row>
    <row r="48" spans="1:16" ht="19.5" x14ac:dyDescent="0.4">
      <c r="A48" s="3" t="s">
        <v>2</v>
      </c>
    </row>
    <row r="49" spans="1:16" ht="19.5" x14ac:dyDescent="0.4">
      <c r="A49" s="3" t="s">
        <v>3</v>
      </c>
    </row>
    <row r="51" spans="1:16" x14ac:dyDescent="0.2">
      <c r="B51" s="4" t="s">
        <v>4</v>
      </c>
      <c r="C51" s="4" t="s">
        <v>5</v>
      </c>
      <c r="D51" s="4" t="s">
        <v>6</v>
      </c>
      <c r="E51" s="4" t="s">
        <v>7</v>
      </c>
      <c r="F51" s="4" t="s">
        <v>8</v>
      </c>
      <c r="G51" s="4" t="s">
        <v>9</v>
      </c>
      <c r="H51" s="4" t="s">
        <v>10</v>
      </c>
      <c r="I51" s="4" t="s">
        <v>11</v>
      </c>
      <c r="J51" s="4" t="s">
        <v>12</v>
      </c>
      <c r="K51" s="4" t="s">
        <v>13</v>
      </c>
      <c r="L51" s="4" t="s">
        <v>14</v>
      </c>
      <c r="M51" s="4" t="s">
        <v>15</v>
      </c>
      <c r="N51" s="4" t="s">
        <v>4</v>
      </c>
    </row>
    <row r="52" spans="1:16" x14ac:dyDescent="0.2">
      <c r="B52" s="5" t="s">
        <v>16</v>
      </c>
      <c r="C52" s="5" t="s">
        <v>17</v>
      </c>
      <c r="D52" s="5" t="s">
        <v>17</v>
      </c>
      <c r="E52" s="5" t="s">
        <v>17</v>
      </c>
      <c r="F52" s="5" t="s">
        <v>17</v>
      </c>
      <c r="G52" s="5" t="s">
        <v>17</v>
      </c>
      <c r="H52" s="5" t="s">
        <v>17</v>
      </c>
      <c r="I52" s="5" t="s">
        <v>17</v>
      </c>
      <c r="J52" s="5" t="s">
        <v>17</v>
      </c>
      <c r="K52" s="5" t="s">
        <v>17</v>
      </c>
      <c r="L52" s="5" t="s">
        <v>17</v>
      </c>
      <c r="M52" s="5" t="s">
        <v>17</v>
      </c>
      <c r="N52" s="5" t="s">
        <v>17</v>
      </c>
      <c r="O52" s="6" t="s">
        <v>18</v>
      </c>
      <c r="P52" s="6" t="s">
        <v>19</v>
      </c>
    </row>
    <row r="54" spans="1:16" ht="22.5" x14ac:dyDescent="0.45">
      <c r="A54" s="1" t="s">
        <v>55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</row>
    <row r="56" spans="1:16" x14ac:dyDescent="0.2">
      <c r="A56" s="8" t="s">
        <v>56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</row>
    <row r="57" spans="1:16" x14ac:dyDescent="0.2">
      <c r="A57" s="10" t="s">
        <v>57</v>
      </c>
      <c r="B57" s="11">
        <v>69520130</v>
      </c>
      <c r="C57" s="11">
        <v>69520130</v>
      </c>
      <c r="D57" s="11">
        <v>69520130</v>
      </c>
      <c r="E57" s="11">
        <v>69395828</v>
      </c>
      <c r="F57" s="11">
        <v>69395828</v>
      </c>
      <c r="G57" s="11">
        <v>69395828</v>
      </c>
      <c r="H57" s="11">
        <v>69410997</v>
      </c>
      <c r="I57" s="11">
        <v>69410997</v>
      </c>
      <c r="J57" s="11">
        <v>69410997</v>
      </c>
      <c r="K57" s="11">
        <v>69416344</v>
      </c>
      <c r="L57" s="11">
        <v>69416344</v>
      </c>
      <c r="M57" s="11">
        <v>69416344</v>
      </c>
      <c r="N57" s="11">
        <v>69953330</v>
      </c>
      <c r="O57" s="11">
        <v>903183227</v>
      </c>
      <c r="P57" s="11">
        <v>69475633</v>
      </c>
    </row>
    <row r="58" spans="1:16" x14ac:dyDescent="0.2">
      <c r="B58" s="12" t="s">
        <v>27</v>
      </c>
      <c r="C58" s="12" t="s">
        <v>27</v>
      </c>
      <c r="D58" s="12" t="s">
        <v>27</v>
      </c>
      <c r="E58" s="12" t="s">
        <v>27</v>
      </c>
      <c r="F58" s="12" t="s">
        <v>27</v>
      </c>
      <c r="G58" s="12" t="s">
        <v>27</v>
      </c>
      <c r="H58" s="12" t="s">
        <v>27</v>
      </c>
      <c r="I58" s="12" t="s">
        <v>27</v>
      </c>
      <c r="J58" s="12" t="s">
        <v>27</v>
      </c>
      <c r="K58" s="12" t="s">
        <v>27</v>
      </c>
      <c r="L58" s="12" t="s">
        <v>27</v>
      </c>
      <c r="M58" s="12" t="s">
        <v>27</v>
      </c>
      <c r="N58" s="12" t="s">
        <v>27</v>
      </c>
      <c r="O58" s="12" t="s">
        <v>27</v>
      </c>
      <c r="P58" s="12" t="s">
        <v>27</v>
      </c>
    </row>
    <row r="59" spans="1:16" x14ac:dyDescent="0.2">
      <c r="A59" s="10" t="s">
        <v>58</v>
      </c>
      <c r="B59" s="2">
        <v>69520130</v>
      </c>
      <c r="C59" s="2">
        <v>69520130</v>
      </c>
      <c r="D59" s="2">
        <v>69520130</v>
      </c>
      <c r="E59" s="2">
        <v>69395828</v>
      </c>
      <c r="F59" s="2">
        <v>69395828</v>
      </c>
      <c r="G59" s="2">
        <v>69395828</v>
      </c>
      <c r="H59" s="2">
        <v>69410997</v>
      </c>
      <c r="I59" s="2">
        <v>69410997</v>
      </c>
      <c r="J59" s="2">
        <v>69410997</v>
      </c>
      <c r="K59" s="2">
        <v>69416344</v>
      </c>
      <c r="L59" s="2">
        <v>69416344</v>
      </c>
      <c r="M59" s="2">
        <v>69416344</v>
      </c>
      <c r="N59" s="2">
        <v>69953330</v>
      </c>
      <c r="O59" s="2">
        <v>903183227</v>
      </c>
      <c r="P59" s="2">
        <v>69475633</v>
      </c>
    </row>
    <row r="60" spans="1:16" x14ac:dyDescent="0.2">
      <c r="B60" s="12" t="s">
        <v>27</v>
      </c>
      <c r="C60" s="12" t="s">
        <v>27</v>
      </c>
      <c r="D60" s="12" t="s">
        <v>27</v>
      </c>
      <c r="E60" s="12" t="s">
        <v>27</v>
      </c>
      <c r="F60" s="12" t="s">
        <v>27</v>
      </c>
      <c r="G60" s="12" t="s">
        <v>27</v>
      </c>
      <c r="H60" s="12" t="s">
        <v>27</v>
      </c>
      <c r="I60" s="12" t="s">
        <v>27</v>
      </c>
      <c r="J60" s="12" t="s">
        <v>27</v>
      </c>
      <c r="K60" s="12" t="s">
        <v>27</v>
      </c>
      <c r="L60" s="12" t="s">
        <v>27</v>
      </c>
      <c r="M60" s="12" t="s">
        <v>27</v>
      </c>
      <c r="N60" s="12" t="s">
        <v>27</v>
      </c>
      <c r="O60" s="12" t="s">
        <v>27</v>
      </c>
      <c r="P60" s="12" t="s">
        <v>27</v>
      </c>
    </row>
    <row r="61" spans="1:16" x14ac:dyDescent="0.2">
      <c r="A61" s="8" t="s">
        <v>59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</row>
    <row r="62" spans="1:16" x14ac:dyDescent="0.2">
      <c r="A62" s="10" t="s">
        <v>60</v>
      </c>
      <c r="B62" s="2">
        <v>453491</v>
      </c>
      <c r="C62" s="2">
        <v>450022</v>
      </c>
      <c r="D62" s="2">
        <v>446542</v>
      </c>
      <c r="E62" s="2">
        <v>443052</v>
      </c>
      <c r="F62" s="2">
        <v>439551</v>
      </c>
      <c r="G62" s="2">
        <v>436039</v>
      </c>
      <c r="H62" s="2">
        <v>432516</v>
      </c>
      <c r="I62" s="2">
        <v>428982</v>
      </c>
      <c r="J62" s="2">
        <v>425438</v>
      </c>
      <c r="K62" s="2">
        <v>421882</v>
      </c>
      <c r="L62" s="2">
        <v>418315</v>
      </c>
      <c r="M62" s="2">
        <v>414738</v>
      </c>
      <c r="N62" s="2">
        <v>411149</v>
      </c>
      <c r="O62" s="2">
        <v>5621717</v>
      </c>
      <c r="P62" s="2">
        <v>432440</v>
      </c>
    </row>
    <row r="63" spans="1:16" x14ac:dyDescent="0.2">
      <c r="A63" s="10" t="s">
        <v>61</v>
      </c>
      <c r="B63" s="2">
        <v>-7779980</v>
      </c>
      <c r="C63" s="2">
        <v>-8281376</v>
      </c>
      <c r="D63" s="2">
        <v>-8366767</v>
      </c>
      <c r="E63" s="2">
        <v>-8606634</v>
      </c>
      <c r="F63" s="2">
        <v>-9154334</v>
      </c>
      <c r="G63" s="2">
        <v>-9238515</v>
      </c>
      <c r="H63" s="2">
        <v>-9734111</v>
      </c>
      <c r="I63" s="2">
        <v>-10278600</v>
      </c>
      <c r="J63" s="2">
        <v>-10356271</v>
      </c>
      <c r="K63" s="2">
        <v>-10597946</v>
      </c>
      <c r="L63" s="2">
        <v>-10683812</v>
      </c>
      <c r="M63" s="2">
        <v>-10766712</v>
      </c>
      <c r="N63" s="2">
        <v>-13867419</v>
      </c>
      <c r="O63" s="2">
        <v>-127712477</v>
      </c>
      <c r="P63" s="2">
        <v>-9824037</v>
      </c>
    </row>
    <row r="64" spans="1:16" x14ac:dyDescent="0.2">
      <c r="A64" s="10" t="s">
        <v>62</v>
      </c>
    </row>
    <row r="65" spans="1:16" x14ac:dyDescent="0.2">
      <c r="B65" s="12" t="s">
        <v>27</v>
      </c>
      <c r="C65" s="12" t="s">
        <v>27</v>
      </c>
      <c r="D65" s="12" t="s">
        <v>27</v>
      </c>
      <c r="E65" s="12" t="s">
        <v>27</v>
      </c>
      <c r="F65" s="12" t="s">
        <v>27</v>
      </c>
      <c r="G65" s="12" t="s">
        <v>27</v>
      </c>
      <c r="H65" s="12" t="s">
        <v>27</v>
      </c>
      <c r="I65" s="12" t="s">
        <v>27</v>
      </c>
      <c r="J65" s="12" t="s">
        <v>27</v>
      </c>
      <c r="K65" s="12" t="s">
        <v>27</v>
      </c>
      <c r="L65" s="12" t="s">
        <v>27</v>
      </c>
      <c r="M65" s="12" t="s">
        <v>27</v>
      </c>
      <c r="N65" s="12" t="s">
        <v>27</v>
      </c>
      <c r="O65" s="12" t="s">
        <v>27</v>
      </c>
      <c r="P65" s="12" t="s">
        <v>27</v>
      </c>
    </row>
    <row r="66" spans="1:16" x14ac:dyDescent="0.2">
      <c r="A66" s="10" t="s">
        <v>64</v>
      </c>
      <c r="B66" s="2">
        <v>-7326490</v>
      </c>
      <c r="C66" s="2">
        <v>-7831355</v>
      </c>
      <c r="D66" s="2">
        <v>-7920225</v>
      </c>
      <c r="E66" s="2">
        <v>-8163582</v>
      </c>
      <c r="F66" s="2">
        <v>-8714783</v>
      </c>
      <c r="G66" s="2">
        <v>-8802476</v>
      </c>
      <c r="H66" s="2">
        <v>-9301594</v>
      </c>
      <c r="I66" s="2">
        <v>-9849617</v>
      </c>
      <c r="J66" s="2">
        <v>-9930833</v>
      </c>
      <c r="K66" s="2">
        <v>-10176064</v>
      </c>
      <c r="L66" s="2">
        <v>-10265497</v>
      </c>
      <c r="M66" s="2">
        <v>-10351974</v>
      </c>
      <c r="N66" s="2">
        <v>-13456271</v>
      </c>
      <c r="O66" s="2">
        <v>-122090760</v>
      </c>
      <c r="P66" s="2">
        <v>-9391597</v>
      </c>
    </row>
    <row r="67" spans="1:16" x14ac:dyDescent="0.2">
      <c r="B67" s="12" t="s">
        <v>27</v>
      </c>
      <c r="C67" s="12" t="s">
        <v>27</v>
      </c>
      <c r="D67" s="12" t="s">
        <v>27</v>
      </c>
      <c r="E67" s="12" t="s">
        <v>27</v>
      </c>
      <c r="F67" s="12" t="s">
        <v>27</v>
      </c>
      <c r="G67" s="12" t="s">
        <v>27</v>
      </c>
      <c r="H67" s="12" t="s">
        <v>27</v>
      </c>
      <c r="I67" s="12" t="s">
        <v>27</v>
      </c>
      <c r="J67" s="12" t="s">
        <v>27</v>
      </c>
      <c r="K67" s="12" t="s">
        <v>27</v>
      </c>
      <c r="L67" s="12" t="s">
        <v>27</v>
      </c>
      <c r="M67" s="12" t="s">
        <v>27</v>
      </c>
      <c r="N67" s="12" t="s">
        <v>27</v>
      </c>
      <c r="O67" s="12" t="s">
        <v>27</v>
      </c>
      <c r="P67" s="12" t="s">
        <v>27</v>
      </c>
    </row>
    <row r="68" spans="1:16" x14ac:dyDescent="0.2">
      <c r="A68" s="8" t="s">
        <v>65</v>
      </c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</row>
    <row r="69" spans="1:16" x14ac:dyDescent="0.2">
      <c r="A69" s="10" t="s">
        <v>66</v>
      </c>
      <c r="B69" s="2">
        <v>2448535</v>
      </c>
      <c r="C69" s="2">
        <v>4104760</v>
      </c>
      <c r="D69" s="2">
        <v>7914332</v>
      </c>
      <c r="E69" s="2">
        <v>5090402</v>
      </c>
      <c r="F69" s="2">
        <v>4031801</v>
      </c>
      <c r="G69" s="2">
        <v>5065693</v>
      </c>
      <c r="H69" s="2">
        <v>6144160</v>
      </c>
      <c r="I69" s="2">
        <v>4089427</v>
      </c>
      <c r="J69" s="2">
        <v>3108284</v>
      </c>
      <c r="K69" s="2">
        <v>7826574</v>
      </c>
      <c r="L69" s="2">
        <v>6225158</v>
      </c>
      <c r="M69" s="2">
        <v>2665957</v>
      </c>
      <c r="N69" s="2">
        <v>1788819</v>
      </c>
      <c r="O69" s="2">
        <v>60503904</v>
      </c>
      <c r="P69" s="2">
        <v>4654146</v>
      </c>
    </row>
    <row r="70" spans="1:16" x14ac:dyDescent="0.2">
      <c r="A70" s="10" t="s">
        <v>67</v>
      </c>
      <c r="B70" s="2">
        <v>2555910</v>
      </c>
      <c r="C70" s="2">
        <v>2555910</v>
      </c>
      <c r="D70" s="2">
        <v>2555910</v>
      </c>
      <c r="E70" s="2">
        <v>3073374</v>
      </c>
      <c r="F70" s="2">
        <v>3073374</v>
      </c>
      <c r="G70" s="2">
        <v>3073374</v>
      </c>
      <c r="H70" s="2">
        <v>3119745</v>
      </c>
      <c r="I70" s="2">
        <v>3119745</v>
      </c>
      <c r="J70" s="2">
        <v>3119745</v>
      </c>
      <c r="K70" s="2">
        <v>3221219</v>
      </c>
      <c r="L70" s="2">
        <v>3221219</v>
      </c>
      <c r="M70" s="2">
        <v>3221219</v>
      </c>
      <c r="N70" s="2">
        <v>2485251</v>
      </c>
      <c r="O70" s="2">
        <v>38395997</v>
      </c>
      <c r="P70" s="2">
        <v>2953538</v>
      </c>
    </row>
    <row r="71" spans="1:16" x14ac:dyDescent="0.2">
      <c r="A71" s="10" t="s">
        <v>68</v>
      </c>
      <c r="B71" s="2">
        <v>-823577</v>
      </c>
      <c r="C71" s="2">
        <v>-823577</v>
      </c>
      <c r="D71" s="2">
        <v>-823577</v>
      </c>
      <c r="E71" s="2">
        <v>-1104780</v>
      </c>
      <c r="F71" s="2">
        <v>-1104780</v>
      </c>
      <c r="G71" s="2">
        <v>-1104780</v>
      </c>
      <c r="H71" s="2">
        <v>-1308903</v>
      </c>
      <c r="I71" s="2">
        <v>-1308903</v>
      </c>
      <c r="J71" s="2">
        <v>-1277066</v>
      </c>
      <c r="K71" s="2">
        <v>-1679501</v>
      </c>
      <c r="L71" s="2">
        <v>-1679501</v>
      </c>
      <c r="M71" s="2">
        <v>-1679501</v>
      </c>
      <c r="N71" s="2">
        <v>-1545175</v>
      </c>
      <c r="O71" s="2">
        <v>-16263621</v>
      </c>
      <c r="P71" s="2">
        <v>-1251048</v>
      </c>
    </row>
    <row r="72" spans="1:16" x14ac:dyDescent="0.2">
      <c r="A72" s="10" t="s">
        <v>70</v>
      </c>
      <c r="B72" s="2">
        <v>-26823</v>
      </c>
      <c r="C72" s="2">
        <v>-27080</v>
      </c>
      <c r="D72" s="2">
        <v>-26823</v>
      </c>
      <c r="E72" s="2">
        <v>-30911</v>
      </c>
      <c r="F72" s="2">
        <v>-37008</v>
      </c>
      <c r="G72" s="2">
        <v>-26823</v>
      </c>
      <c r="H72" s="2">
        <v>-26823</v>
      </c>
      <c r="I72" s="2">
        <v>180076</v>
      </c>
      <c r="J72" s="2">
        <v>-16295</v>
      </c>
      <c r="K72" s="2">
        <v>-16295</v>
      </c>
      <c r="L72" s="2">
        <v>-16295</v>
      </c>
      <c r="M72" s="2">
        <v>-16518</v>
      </c>
      <c r="N72" s="2">
        <v>-10170</v>
      </c>
      <c r="O72" s="2">
        <v>-97790</v>
      </c>
      <c r="P72" s="2">
        <v>-7522</v>
      </c>
    </row>
    <row r="73" spans="1:16" x14ac:dyDescent="0.2">
      <c r="A73" s="10" t="s">
        <v>71</v>
      </c>
      <c r="B73" s="2">
        <v>2397390</v>
      </c>
      <c r="C73" s="2">
        <v>2736406</v>
      </c>
      <c r="D73" s="2">
        <v>2974539</v>
      </c>
      <c r="E73" s="2">
        <v>1755391</v>
      </c>
      <c r="F73" s="2">
        <v>2183193</v>
      </c>
      <c r="G73" s="2">
        <v>2359277</v>
      </c>
      <c r="H73" s="2">
        <v>1563648</v>
      </c>
      <c r="I73" s="2">
        <v>791000</v>
      </c>
      <c r="J73" s="2">
        <v>997153</v>
      </c>
      <c r="K73" s="2">
        <v>1113706</v>
      </c>
      <c r="L73" s="2">
        <v>1218737</v>
      </c>
      <c r="M73" s="2">
        <v>1414908</v>
      </c>
      <c r="N73" s="2">
        <v>743956</v>
      </c>
      <c r="O73" s="2">
        <v>22249303</v>
      </c>
      <c r="P73" s="2">
        <v>1711485</v>
      </c>
    </row>
    <row r="74" spans="1:16" x14ac:dyDescent="0.2">
      <c r="A74" s="10" t="s">
        <v>72</v>
      </c>
      <c r="B74" s="2">
        <v>159994</v>
      </c>
      <c r="C74" s="2">
        <v>160120</v>
      </c>
      <c r="D74" s="2">
        <v>160247</v>
      </c>
      <c r="E74" s="2">
        <v>160374</v>
      </c>
      <c r="F74" s="2">
        <v>160502</v>
      </c>
      <c r="G74" s="2">
        <v>160630</v>
      </c>
      <c r="H74" s="2">
        <v>160759</v>
      </c>
      <c r="I74" s="2">
        <v>160887</v>
      </c>
      <c r="J74" s="2">
        <v>161017</v>
      </c>
      <c r="K74" s="2">
        <v>161146</v>
      </c>
      <c r="L74" s="2">
        <v>161276</v>
      </c>
      <c r="M74" s="2">
        <v>161407</v>
      </c>
      <c r="N74" s="2">
        <v>161538</v>
      </c>
      <c r="O74" s="2">
        <v>2089897</v>
      </c>
      <c r="P74" s="2">
        <v>160761</v>
      </c>
    </row>
    <row r="75" spans="1:16" x14ac:dyDescent="0.2">
      <c r="B75" s="12" t="s">
        <v>27</v>
      </c>
      <c r="C75" s="12" t="s">
        <v>27</v>
      </c>
      <c r="D75" s="12" t="s">
        <v>27</v>
      </c>
      <c r="E75" s="12" t="s">
        <v>27</v>
      </c>
      <c r="F75" s="12" t="s">
        <v>27</v>
      </c>
      <c r="G75" s="12" t="s">
        <v>27</v>
      </c>
      <c r="H75" s="12" t="s">
        <v>27</v>
      </c>
      <c r="I75" s="12" t="s">
        <v>27</v>
      </c>
      <c r="J75" s="12" t="s">
        <v>27</v>
      </c>
      <c r="K75" s="12" t="s">
        <v>27</v>
      </c>
      <c r="L75" s="12" t="s">
        <v>27</v>
      </c>
      <c r="M75" s="12" t="s">
        <v>27</v>
      </c>
      <c r="N75" s="12" t="s">
        <v>27</v>
      </c>
      <c r="O75" s="12" t="s">
        <v>27</v>
      </c>
      <c r="P75" s="12" t="s">
        <v>27</v>
      </c>
    </row>
    <row r="76" spans="1:16" x14ac:dyDescent="0.2">
      <c r="A76" s="10" t="s">
        <v>73</v>
      </c>
      <c r="B76" s="2">
        <v>6711429</v>
      </c>
      <c r="C76" s="2">
        <v>8706540</v>
      </c>
      <c r="D76" s="2">
        <v>12754628</v>
      </c>
      <c r="E76" s="2">
        <v>8943850</v>
      </c>
      <c r="F76" s="2">
        <v>8307082</v>
      </c>
      <c r="G76" s="2">
        <v>9527371</v>
      </c>
      <c r="H76" s="2">
        <v>9652586</v>
      </c>
      <c r="I76" s="2">
        <v>7032233</v>
      </c>
      <c r="J76" s="2">
        <v>6092837</v>
      </c>
      <c r="K76" s="2">
        <v>10626849</v>
      </c>
      <c r="L76" s="2">
        <v>9130594</v>
      </c>
      <c r="M76" s="2">
        <v>5767471</v>
      </c>
      <c r="N76" s="2">
        <v>3624219</v>
      </c>
      <c r="O76" s="2">
        <v>106877689</v>
      </c>
      <c r="P76" s="2">
        <v>8221361</v>
      </c>
    </row>
    <row r="77" spans="1:16" x14ac:dyDescent="0.2">
      <c r="B77" s="12" t="s">
        <v>27</v>
      </c>
      <c r="C77" s="12" t="s">
        <v>27</v>
      </c>
      <c r="D77" s="12" t="s">
        <v>27</v>
      </c>
      <c r="E77" s="12" t="s">
        <v>27</v>
      </c>
      <c r="F77" s="12" t="s">
        <v>27</v>
      </c>
      <c r="G77" s="12" t="s">
        <v>27</v>
      </c>
      <c r="H77" s="12" t="s">
        <v>27</v>
      </c>
      <c r="I77" s="12" t="s">
        <v>27</v>
      </c>
      <c r="J77" s="12" t="s">
        <v>27</v>
      </c>
      <c r="K77" s="12" t="s">
        <v>27</v>
      </c>
      <c r="L77" s="12" t="s">
        <v>27</v>
      </c>
      <c r="M77" s="12" t="s">
        <v>27</v>
      </c>
      <c r="N77" s="12" t="s">
        <v>27</v>
      </c>
      <c r="O77" s="12" t="s">
        <v>27</v>
      </c>
      <c r="P77" s="12" t="s">
        <v>27</v>
      </c>
    </row>
    <row r="78" spans="1:16" x14ac:dyDescent="0.2">
      <c r="A78" s="8" t="s">
        <v>74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</row>
    <row r="79" spans="1:16" x14ac:dyDescent="0.2">
      <c r="A79" s="10" t="s">
        <v>76</v>
      </c>
      <c r="B79" s="2">
        <v>-35122</v>
      </c>
      <c r="C79" s="2">
        <v>-32477</v>
      </c>
      <c r="D79" s="2">
        <v>-29833</v>
      </c>
      <c r="E79" s="2">
        <v>-27188</v>
      </c>
      <c r="F79" s="2">
        <v>-24544</v>
      </c>
      <c r="G79" s="2">
        <v>-21899</v>
      </c>
      <c r="H79" s="2">
        <v>-19254</v>
      </c>
      <c r="I79" s="2">
        <v>-16609</v>
      </c>
      <c r="J79" s="2">
        <v>-13964</v>
      </c>
      <c r="K79" s="2">
        <v>-11319</v>
      </c>
      <c r="L79" s="2">
        <v>-8674</v>
      </c>
      <c r="M79" s="2">
        <v>-6029</v>
      </c>
      <c r="N79" s="2">
        <v>-3384</v>
      </c>
      <c r="O79" s="2">
        <v>-250297</v>
      </c>
      <c r="P79" s="2">
        <v>-19254</v>
      </c>
    </row>
    <row r="80" spans="1:16" x14ac:dyDescent="0.2">
      <c r="A80" s="10" t="s">
        <v>77</v>
      </c>
      <c r="B80" s="2">
        <v>642976</v>
      </c>
      <c r="C80" s="2">
        <v>642306</v>
      </c>
      <c r="D80" s="2">
        <v>641636</v>
      </c>
      <c r="E80" s="2">
        <v>642377</v>
      </c>
      <c r="F80" s="2">
        <v>641707</v>
      </c>
      <c r="G80" s="2">
        <v>641037</v>
      </c>
      <c r="H80" s="2">
        <v>641777</v>
      </c>
      <c r="I80" s="2">
        <v>641107</v>
      </c>
      <c r="J80" s="2">
        <v>640437</v>
      </c>
      <c r="K80" s="2">
        <v>740651</v>
      </c>
      <c r="L80" s="2">
        <v>739981</v>
      </c>
      <c r="M80" s="2">
        <v>739311</v>
      </c>
      <c r="N80" s="2">
        <v>612200</v>
      </c>
      <c r="O80" s="2">
        <v>8607505</v>
      </c>
      <c r="P80" s="2">
        <v>662116</v>
      </c>
    </row>
    <row r="81" spans="1:16" x14ac:dyDescent="0.2">
      <c r="A81" s="10" t="s">
        <v>78</v>
      </c>
      <c r="B81" s="2">
        <v>-1296057</v>
      </c>
      <c r="C81" s="2">
        <v>-1296057</v>
      </c>
      <c r="D81" s="2">
        <v>-1296057</v>
      </c>
      <c r="E81" s="2">
        <v>-1045820</v>
      </c>
      <c r="F81" s="2">
        <v>-1045820</v>
      </c>
      <c r="G81" s="2">
        <v>-1045820</v>
      </c>
      <c r="H81" s="2">
        <v>-828779</v>
      </c>
      <c r="I81" s="2">
        <v>-828779</v>
      </c>
      <c r="J81" s="2">
        <v>-828779</v>
      </c>
      <c r="K81" s="2">
        <v>-853076</v>
      </c>
      <c r="L81" s="2">
        <v>-853076</v>
      </c>
      <c r="M81" s="2">
        <v>-853076</v>
      </c>
      <c r="N81" s="2">
        <v>-682154</v>
      </c>
      <c r="O81" s="2">
        <v>-12753351</v>
      </c>
      <c r="P81" s="2">
        <v>-981027</v>
      </c>
    </row>
    <row r="82" spans="1:16" x14ac:dyDescent="0.2">
      <c r="B82" s="12" t="s">
        <v>27</v>
      </c>
      <c r="C82" s="12" t="s">
        <v>27</v>
      </c>
      <c r="D82" s="12" t="s">
        <v>27</v>
      </c>
      <c r="E82" s="12" t="s">
        <v>27</v>
      </c>
      <c r="F82" s="12" t="s">
        <v>27</v>
      </c>
      <c r="G82" s="12" t="s">
        <v>27</v>
      </c>
      <c r="H82" s="12" t="s">
        <v>27</v>
      </c>
      <c r="I82" s="12" t="s">
        <v>27</v>
      </c>
      <c r="J82" s="12" t="s">
        <v>27</v>
      </c>
      <c r="K82" s="12" t="s">
        <v>27</v>
      </c>
      <c r="L82" s="12" t="s">
        <v>27</v>
      </c>
      <c r="M82" s="12" t="s">
        <v>27</v>
      </c>
      <c r="N82" s="12" t="s">
        <v>27</v>
      </c>
      <c r="O82" s="12" t="s">
        <v>27</v>
      </c>
      <c r="P82" s="12" t="s">
        <v>27</v>
      </c>
    </row>
    <row r="83" spans="1:16" x14ac:dyDescent="0.2">
      <c r="A83" s="10" t="s">
        <v>79</v>
      </c>
      <c r="B83" s="2">
        <v>-688203</v>
      </c>
      <c r="C83" s="2">
        <v>-686228</v>
      </c>
      <c r="D83" s="2">
        <v>-684253</v>
      </c>
      <c r="E83" s="2">
        <v>-430632</v>
      </c>
      <c r="F83" s="2">
        <v>-428657</v>
      </c>
      <c r="G83" s="2">
        <v>-426682</v>
      </c>
      <c r="H83" s="2">
        <v>-206256</v>
      </c>
      <c r="I83" s="2">
        <v>-204281</v>
      </c>
      <c r="J83" s="2">
        <v>-202306</v>
      </c>
      <c r="K83" s="2">
        <v>-123744</v>
      </c>
      <c r="L83" s="2">
        <v>-121769</v>
      </c>
      <c r="M83" s="2">
        <v>-119794</v>
      </c>
      <c r="N83" s="2">
        <v>-73338</v>
      </c>
      <c r="O83" s="2">
        <v>-4396143</v>
      </c>
      <c r="P83" s="2">
        <v>-338165</v>
      </c>
    </row>
    <row r="84" spans="1:16" x14ac:dyDescent="0.2">
      <c r="B84" s="12" t="s">
        <v>27</v>
      </c>
      <c r="C84" s="12" t="s">
        <v>27</v>
      </c>
      <c r="D84" s="12" t="s">
        <v>27</v>
      </c>
      <c r="E84" s="12" t="s">
        <v>27</v>
      </c>
      <c r="F84" s="12" t="s">
        <v>27</v>
      </c>
      <c r="G84" s="12" t="s">
        <v>27</v>
      </c>
      <c r="H84" s="12" t="s">
        <v>27</v>
      </c>
      <c r="I84" s="12" t="s">
        <v>27</v>
      </c>
      <c r="J84" s="12" t="s">
        <v>27</v>
      </c>
      <c r="K84" s="12" t="s">
        <v>27</v>
      </c>
      <c r="L84" s="12" t="s">
        <v>27</v>
      </c>
      <c r="M84" s="12" t="s">
        <v>27</v>
      </c>
      <c r="N84" s="12" t="s">
        <v>27</v>
      </c>
      <c r="O84" s="12" t="s">
        <v>27</v>
      </c>
      <c r="P84" s="12" t="s">
        <v>27</v>
      </c>
    </row>
    <row r="86" spans="1:16" ht="15.75" x14ac:dyDescent="0.25">
      <c r="A86" s="13" t="s">
        <v>80</v>
      </c>
      <c r="B86" s="14">
        <v>68216866</v>
      </c>
      <c r="C86" s="14">
        <v>69709087</v>
      </c>
      <c r="D86" s="14">
        <v>73670280</v>
      </c>
      <c r="E86" s="14">
        <v>69745464</v>
      </c>
      <c r="F86" s="14">
        <v>68559470</v>
      </c>
      <c r="G86" s="14">
        <v>69694041</v>
      </c>
      <c r="H86" s="14">
        <v>69555733</v>
      </c>
      <c r="I86" s="14">
        <v>66389332</v>
      </c>
      <c r="J86" s="14">
        <v>65370695</v>
      </c>
      <c r="K86" s="14">
        <v>69743385</v>
      </c>
      <c r="L86" s="14">
        <v>68159672</v>
      </c>
      <c r="M86" s="14">
        <v>64712047</v>
      </c>
      <c r="N86" s="14">
        <v>60047940</v>
      </c>
      <c r="O86" s="14">
        <v>883574013</v>
      </c>
      <c r="P86" s="14">
        <v>67967232</v>
      </c>
    </row>
    <row r="87" spans="1:16" x14ac:dyDescent="0.2">
      <c r="B87" s="12" t="s">
        <v>50</v>
      </c>
      <c r="C87" s="12" t="s">
        <v>50</v>
      </c>
      <c r="D87" s="12" t="s">
        <v>50</v>
      </c>
      <c r="E87" s="12" t="s">
        <v>50</v>
      </c>
      <c r="F87" s="12" t="s">
        <v>50</v>
      </c>
      <c r="G87" s="12" t="s">
        <v>50</v>
      </c>
      <c r="H87" s="12" t="s">
        <v>50</v>
      </c>
      <c r="I87" s="12" t="s">
        <v>50</v>
      </c>
      <c r="J87" s="12" t="s">
        <v>50</v>
      </c>
      <c r="K87" s="12" t="s">
        <v>50</v>
      </c>
      <c r="L87" s="12" t="s">
        <v>50</v>
      </c>
      <c r="M87" s="12" t="s">
        <v>50</v>
      </c>
      <c r="N87" s="12" t="s">
        <v>50</v>
      </c>
      <c r="O87" s="12" t="s">
        <v>50</v>
      </c>
      <c r="P87" s="12" t="s">
        <v>50</v>
      </c>
    </row>
    <row r="88" spans="1:16" x14ac:dyDescent="0.2">
      <c r="A88" s="10" t="s">
        <v>81</v>
      </c>
    </row>
    <row r="89" spans="1:16" x14ac:dyDescent="0.2">
      <c r="A89" s="10" t="s">
        <v>82</v>
      </c>
      <c r="B89" s="2">
        <v>705514</v>
      </c>
      <c r="C89" s="2">
        <v>705514</v>
      </c>
      <c r="D89" s="2">
        <v>705514</v>
      </c>
      <c r="E89" s="2">
        <v>705514</v>
      </c>
      <c r="F89" s="2">
        <v>705514</v>
      </c>
      <c r="G89" s="2">
        <v>705514</v>
      </c>
      <c r="H89" s="2">
        <v>705514</v>
      </c>
      <c r="I89" s="2">
        <v>705514</v>
      </c>
      <c r="J89" s="2">
        <v>705514</v>
      </c>
      <c r="K89" s="2">
        <v>705514</v>
      </c>
      <c r="L89" s="2">
        <v>705514</v>
      </c>
      <c r="M89" s="2">
        <v>705514</v>
      </c>
      <c r="N89" s="2">
        <v>705514</v>
      </c>
      <c r="O89" s="2">
        <v>9171684</v>
      </c>
      <c r="P89" s="2">
        <v>705514</v>
      </c>
    </row>
    <row r="90" spans="1:16" x14ac:dyDescent="0.2">
      <c r="B90" s="12" t="s">
        <v>27</v>
      </c>
      <c r="C90" s="12" t="s">
        <v>27</v>
      </c>
      <c r="D90" s="12" t="s">
        <v>27</v>
      </c>
      <c r="E90" s="12" t="s">
        <v>27</v>
      </c>
      <c r="F90" s="12" t="s">
        <v>27</v>
      </c>
      <c r="G90" s="12" t="s">
        <v>27</v>
      </c>
      <c r="H90" s="12" t="s">
        <v>27</v>
      </c>
      <c r="I90" s="12" t="s">
        <v>27</v>
      </c>
      <c r="J90" s="12" t="s">
        <v>27</v>
      </c>
      <c r="K90" s="12" t="s">
        <v>27</v>
      </c>
      <c r="L90" s="12" t="s">
        <v>27</v>
      </c>
      <c r="M90" s="12" t="s">
        <v>27</v>
      </c>
      <c r="N90" s="12" t="s">
        <v>27</v>
      </c>
      <c r="O90" s="12" t="s">
        <v>27</v>
      </c>
      <c r="P90" s="12" t="s">
        <v>27</v>
      </c>
    </row>
    <row r="91" spans="1:16" x14ac:dyDescent="0.2">
      <c r="A91" s="10" t="s">
        <v>83</v>
      </c>
      <c r="B91" s="2">
        <v>705514</v>
      </c>
      <c r="C91" s="2">
        <v>705514</v>
      </c>
      <c r="D91" s="2">
        <v>705514</v>
      </c>
      <c r="E91" s="2">
        <v>705514</v>
      </c>
      <c r="F91" s="2">
        <v>705514</v>
      </c>
      <c r="G91" s="2">
        <v>705514</v>
      </c>
      <c r="H91" s="2">
        <v>705514</v>
      </c>
      <c r="I91" s="2">
        <v>705514</v>
      </c>
      <c r="J91" s="2">
        <v>705514</v>
      </c>
      <c r="K91" s="2">
        <v>705514</v>
      </c>
      <c r="L91" s="2">
        <v>705514</v>
      </c>
      <c r="M91" s="2">
        <v>705514</v>
      </c>
      <c r="N91" s="2">
        <v>705514</v>
      </c>
      <c r="O91" s="2">
        <v>9171684</v>
      </c>
      <c r="P91" s="2">
        <v>705514</v>
      </c>
    </row>
    <row r="92" spans="1:16" x14ac:dyDescent="0.2">
      <c r="B92" s="12" t="s">
        <v>50</v>
      </c>
      <c r="C92" s="12" t="s">
        <v>50</v>
      </c>
      <c r="D92" s="12" t="s">
        <v>50</v>
      </c>
      <c r="E92" s="12" t="s">
        <v>50</v>
      </c>
      <c r="F92" s="12" t="s">
        <v>50</v>
      </c>
      <c r="G92" s="12" t="s">
        <v>50</v>
      </c>
      <c r="H92" s="12" t="s">
        <v>50</v>
      </c>
      <c r="I92" s="12" t="s">
        <v>50</v>
      </c>
      <c r="J92" s="12" t="s">
        <v>50</v>
      </c>
      <c r="K92" s="12" t="s">
        <v>50</v>
      </c>
      <c r="L92" s="12" t="s">
        <v>50</v>
      </c>
      <c r="M92" s="12" t="s">
        <v>50</v>
      </c>
      <c r="N92" s="12" t="s">
        <v>50</v>
      </c>
      <c r="O92" s="12" t="s">
        <v>50</v>
      </c>
      <c r="P92" s="12" t="s">
        <v>50</v>
      </c>
    </row>
    <row r="93" spans="1:16" x14ac:dyDescent="0.2">
      <c r="A93" s="10" t="s">
        <v>84</v>
      </c>
      <c r="B93" s="2">
        <v>-95046</v>
      </c>
      <c r="C93" s="2">
        <v>-98388</v>
      </c>
      <c r="D93" s="2">
        <v>-101741</v>
      </c>
      <c r="E93" s="2">
        <v>-105104</v>
      </c>
      <c r="F93" s="2">
        <v>-108477</v>
      </c>
      <c r="G93" s="2">
        <v>-111861</v>
      </c>
      <c r="H93" s="2">
        <v>-115256</v>
      </c>
      <c r="I93" s="2">
        <v>-118661</v>
      </c>
      <c r="J93" s="2">
        <v>-122076</v>
      </c>
      <c r="K93" s="2">
        <v>-125502</v>
      </c>
      <c r="L93" s="2">
        <v>-128939</v>
      </c>
      <c r="M93" s="2">
        <v>-132386</v>
      </c>
      <c r="N93" s="2">
        <v>-135844</v>
      </c>
      <c r="O93" s="2">
        <v>-1499282</v>
      </c>
      <c r="P93" s="2">
        <v>-115329</v>
      </c>
    </row>
    <row r="98" spans="1:256" x14ac:dyDescent="0.2">
      <c r="A98" s="10" t="s">
        <v>51</v>
      </c>
      <c r="P98" s="15" t="s">
        <v>52</v>
      </c>
    </row>
    <row r="99" spans="1:256" x14ac:dyDescent="0.2">
      <c r="A99" s="10" t="s">
        <v>53</v>
      </c>
      <c r="P99" s="15" t="s">
        <v>54</v>
      </c>
    </row>
    <row r="102" spans="1:256" x14ac:dyDescent="0.2">
      <c r="A102" s="16" t="s">
        <v>105</v>
      </c>
      <c r="B102" s="17">
        <f>+B12+B14</f>
        <v>12225295</v>
      </c>
      <c r="C102" s="17">
        <f>+C12+C14</f>
        <v>12235232</v>
      </c>
      <c r="D102" s="17">
        <f>+D12+D14</f>
        <v>12243461</v>
      </c>
      <c r="E102" s="17">
        <f t="shared" ref="E102:N102" si="0">+E12+E14</f>
        <v>12244863</v>
      </c>
      <c r="F102" s="17">
        <f t="shared" si="0"/>
        <v>12190512</v>
      </c>
      <c r="G102" s="17">
        <f t="shared" si="0"/>
        <v>12192097</v>
      </c>
      <c r="H102" s="17">
        <f t="shared" si="0"/>
        <v>12201736</v>
      </c>
      <c r="I102" s="17">
        <f t="shared" si="0"/>
        <v>12217504</v>
      </c>
      <c r="J102" s="17">
        <f t="shared" si="0"/>
        <v>12226929</v>
      </c>
      <c r="K102" s="17">
        <f t="shared" si="0"/>
        <v>12194754</v>
      </c>
      <c r="L102" s="17">
        <f t="shared" si="0"/>
        <v>12204811</v>
      </c>
      <c r="M102" s="17">
        <f t="shared" si="0"/>
        <v>12209309</v>
      </c>
      <c r="N102" s="17">
        <f t="shared" si="0"/>
        <v>12191005</v>
      </c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  <c r="CE102" s="16"/>
      <c r="CF102" s="16"/>
      <c r="CG102" s="16"/>
      <c r="CH102" s="16"/>
      <c r="CI102" s="16"/>
      <c r="CJ102" s="16"/>
      <c r="CK102" s="16"/>
      <c r="CL102" s="16"/>
      <c r="CM102" s="16"/>
      <c r="CN102" s="16"/>
      <c r="CO102" s="16"/>
      <c r="CP102" s="16"/>
      <c r="CQ102" s="16"/>
      <c r="CR102" s="16"/>
      <c r="CS102" s="16"/>
      <c r="CT102" s="16"/>
      <c r="CU102" s="16"/>
      <c r="CV102" s="16"/>
      <c r="CW102" s="16"/>
      <c r="CX102" s="16"/>
      <c r="CY102" s="16"/>
      <c r="CZ102" s="16"/>
      <c r="DA102" s="16"/>
      <c r="DB102" s="16"/>
      <c r="DC102" s="16"/>
      <c r="DD102" s="16"/>
      <c r="DE102" s="16"/>
      <c r="DF102" s="16"/>
      <c r="DG102" s="16"/>
      <c r="DH102" s="16"/>
      <c r="DI102" s="16"/>
      <c r="DJ102" s="16"/>
      <c r="DK102" s="16"/>
      <c r="DL102" s="16"/>
      <c r="DM102" s="16"/>
      <c r="DN102" s="16"/>
      <c r="DO102" s="16"/>
      <c r="DP102" s="16"/>
      <c r="DQ102" s="16"/>
      <c r="DR102" s="16"/>
      <c r="DS102" s="16"/>
      <c r="DT102" s="16"/>
      <c r="DU102" s="16"/>
      <c r="DV102" s="16"/>
      <c r="DW102" s="16"/>
      <c r="DX102" s="16"/>
      <c r="DY102" s="16"/>
      <c r="DZ102" s="16"/>
      <c r="EA102" s="16"/>
      <c r="EB102" s="16"/>
      <c r="EC102" s="16"/>
      <c r="ED102" s="16"/>
      <c r="EE102" s="16"/>
      <c r="EF102" s="16"/>
      <c r="EG102" s="16"/>
      <c r="EH102" s="16"/>
      <c r="EI102" s="16"/>
      <c r="EJ102" s="16"/>
      <c r="EK102" s="16"/>
      <c r="EL102" s="16"/>
      <c r="EM102" s="16"/>
      <c r="EN102" s="16"/>
      <c r="EO102" s="16"/>
      <c r="EP102" s="16"/>
      <c r="EQ102" s="16"/>
      <c r="ER102" s="16"/>
      <c r="ES102" s="16"/>
      <c r="ET102" s="16"/>
      <c r="EU102" s="16"/>
      <c r="EV102" s="16"/>
      <c r="EW102" s="16"/>
      <c r="EX102" s="16"/>
      <c r="EY102" s="16"/>
      <c r="EZ102" s="16"/>
      <c r="FA102" s="16"/>
      <c r="FB102" s="16"/>
      <c r="FC102" s="16"/>
      <c r="FD102" s="16"/>
      <c r="FE102" s="16"/>
      <c r="FF102" s="16"/>
      <c r="FG102" s="16"/>
      <c r="FH102" s="16"/>
      <c r="FI102" s="16"/>
      <c r="FJ102" s="16"/>
      <c r="FK102" s="16"/>
      <c r="FL102" s="16"/>
      <c r="FM102" s="16"/>
      <c r="FN102" s="16"/>
      <c r="FO102" s="16"/>
      <c r="FP102" s="16"/>
      <c r="FQ102" s="16"/>
      <c r="FR102" s="16"/>
      <c r="FS102" s="16"/>
      <c r="FT102" s="16"/>
      <c r="FU102" s="16"/>
      <c r="FV102" s="16"/>
      <c r="FW102" s="16"/>
      <c r="FX102" s="16"/>
      <c r="FY102" s="16"/>
      <c r="FZ102" s="16"/>
      <c r="GA102" s="16"/>
      <c r="GB102" s="16"/>
      <c r="GC102" s="16"/>
      <c r="GD102" s="16"/>
      <c r="GE102" s="16"/>
      <c r="GF102" s="16"/>
      <c r="GG102" s="16"/>
      <c r="GH102" s="16"/>
      <c r="GI102" s="16"/>
      <c r="GJ102" s="16"/>
      <c r="GK102" s="16"/>
      <c r="GL102" s="16"/>
      <c r="GM102" s="16"/>
      <c r="GN102" s="16"/>
      <c r="GO102" s="16"/>
      <c r="GP102" s="16"/>
      <c r="GQ102" s="16"/>
      <c r="GR102" s="16"/>
      <c r="GS102" s="16"/>
      <c r="GT102" s="16"/>
      <c r="GU102" s="16"/>
      <c r="GV102" s="16"/>
      <c r="GW102" s="16"/>
      <c r="GX102" s="16"/>
      <c r="GY102" s="16"/>
      <c r="GZ102" s="16"/>
      <c r="HA102" s="16"/>
      <c r="HB102" s="16"/>
      <c r="HC102" s="16"/>
      <c r="HD102" s="16"/>
      <c r="HE102" s="16"/>
      <c r="HF102" s="16"/>
      <c r="HG102" s="16"/>
      <c r="HH102" s="16"/>
      <c r="HI102" s="16"/>
      <c r="HJ102" s="16"/>
      <c r="HK102" s="16"/>
      <c r="HL102" s="16"/>
      <c r="HM102" s="16"/>
      <c r="HN102" s="16"/>
      <c r="HO102" s="16"/>
      <c r="HP102" s="16"/>
      <c r="HQ102" s="16"/>
      <c r="HR102" s="16"/>
      <c r="HS102" s="16"/>
      <c r="HT102" s="16"/>
      <c r="HU102" s="16"/>
      <c r="HV102" s="16"/>
      <c r="HW102" s="16"/>
      <c r="HX102" s="16"/>
      <c r="HY102" s="16"/>
      <c r="HZ102" s="16"/>
      <c r="IA102" s="16"/>
      <c r="IB102" s="16"/>
      <c r="IC102" s="16"/>
      <c r="ID102" s="16"/>
      <c r="IE102" s="16"/>
      <c r="IF102" s="16"/>
      <c r="IG102" s="16"/>
      <c r="IH102" s="16"/>
      <c r="II102" s="16"/>
      <c r="IJ102" s="16"/>
      <c r="IK102" s="16"/>
      <c r="IL102" s="16"/>
      <c r="IM102" s="16"/>
      <c r="IN102" s="16"/>
      <c r="IO102" s="16"/>
      <c r="IP102" s="16"/>
      <c r="IQ102" s="16"/>
      <c r="IR102" s="16"/>
      <c r="IS102" s="16"/>
      <c r="IT102" s="16"/>
      <c r="IU102" s="16"/>
      <c r="IV102" s="16"/>
    </row>
    <row r="103" spans="1:256" x14ac:dyDescent="0.2">
      <c r="A103" s="2" t="s">
        <v>106</v>
      </c>
      <c r="B103" s="2">
        <f>+B80+B81</f>
        <v>-653081</v>
      </c>
      <c r="C103" s="2">
        <f t="shared" ref="C103:N103" si="1">+C80+C81</f>
        <v>-653751</v>
      </c>
      <c r="D103" s="2">
        <f t="shared" si="1"/>
        <v>-654421</v>
      </c>
      <c r="E103" s="2">
        <f t="shared" si="1"/>
        <v>-403443</v>
      </c>
      <c r="F103" s="2">
        <f t="shared" si="1"/>
        <v>-404113</v>
      </c>
      <c r="G103" s="2">
        <f t="shared" si="1"/>
        <v>-404783</v>
      </c>
      <c r="H103" s="2">
        <f t="shared" si="1"/>
        <v>-187002</v>
      </c>
      <c r="I103" s="2">
        <f t="shared" si="1"/>
        <v>-187672</v>
      </c>
      <c r="J103" s="2">
        <f t="shared" si="1"/>
        <v>-188342</v>
      </c>
      <c r="K103" s="2">
        <f t="shared" si="1"/>
        <v>-112425</v>
      </c>
      <c r="L103" s="2">
        <f t="shared" si="1"/>
        <v>-113095</v>
      </c>
      <c r="M103" s="2">
        <f t="shared" si="1"/>
        <v>-113765</v>
      </c>
      <c r="N103" s="2">
        <f t="shared" si="1"/>
        <v>-69954</v>
      </c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A103" s="16"/>
      <c r="CB103" s="16"/>
      <c r="CC103" s="16"/>
      <c r="CD103" s="16"/>
      <c r="CE103" s="16"/>
      <c r="CF103" s="16"/>
      <c r="CG103" s="16"/>
      <c r="CH103" s="16"/>
      <c r="CI103" s="16"/>
      <c r="CJ103" s="16"/>
      <c r="CK103" s="16"/>
      <c r="CL103" s="16"/>
      <c r="CM103" s="16"/>
      <c r="CN103" s="16"/>
      <c r="CO103" s="16"/>
      <c r="CP103" s="16"/>
      <c r="CQ103" s="16"/>
      <c r="CR103" s="16"/>
      <c r="CS103" s="16"/>
      <c r="CT103" s="16"/>
      <c r="CU103" s="16"/>
      <c r="CV103" s="16"/>
      <c r="CW103" s="16"/>
      <c r="CX103" s="16"/>
      <c r="CY103" s="16"/>
      <c r="CZ103" s="16"/>
      <c r="DA103" s="16"/>
      <c r="DB103" s="16"/>
      <c r="DC103" s="16"/>
      <c r="DD103" s="16"/>
      <c r="DE103" s="16"/>
      <c r="DF103" s="16"/>
      <c r="DG103" s="16"/>
      <c r="DH103" s="16"/>
      <c r="DI103" s="16"/>
      <c r="DJ103" s="16"/>
      <c r="DK103" s="16"/>
      <c r="DL103" s="16"/>
      <c r="DM103" s="16"/>
      <c r="DN103" s="16"/>
      <c r="DO103" s="16"/>
      <c r="DP103" s="16"/>
      <c r="DQ103" s="16"/>
      <c r="DR103" s="16"/>
      <c r="DS103" s="16"/>
      <c r="DT103" s="16"/>
      <c r="DU103" s="16"/>
      <c r="DV103" s="16"/>
      <c r="DW103" s="16"/>
      <c r="DX103" s="16"/>
      <c r="DY103" s="16"/>
      <c r="DZ103" s="16"/>
      <c r="EA103" s="16"/>
      <c r="EB103" s="16"/>
      <c r="EC103" s="16"/>
      <c r="ED103" s="16"/>
      <c r="EE103" s="16"/>
      <c r="EF103" s="16"/>
      <c r="EG103" s="16"/>
      <c r="EH103" s="16"/>
      <c r="EI103" s="16"/>
      <c r="EJ103" s="16"/>
      <c r="EK103" s="16"/>
      <c r="EL103" s="16"/>
      <c r="EM103" s="16"/>
      <c r="EN103" s="16"/>
      <c r="EO103" s="16"/>
      <c r="EP103" s="16"/>
      <c r="EQ103" s="16"/>
      <c r="ER103" s="16"/>
      <c r="ES103" s="16"/>
      <c r="ET103" s="16"/>
      <c r="EU103" s="16"/>
      <c r="EV103" s="16"/>
      <c r="EW103" s="16"/>
      <c r="EX103" s="16"/>
      <c r="EY103" s="16"/>
      <c r="EZ103" s="16"/>
      <c r="FA103" s="16"/>
      <c r="FB103" s="16"/>
      <c r="FC103" s="16"/>
      <c r="FD103" s="16"/>
      <c r="FE103" s="16"/>
      <c r="FF103" s="16"/>
      <c r="FG103" s="16"/>
      <c r="FH103" s="16"/>
      <c r="FI103" s="16"/>
      <c r="FJ103" s="16"/>
      <c r="FK103" s="16"/>
      <c r="FL103" s="16"/>
      <c r="FM103" s="16"/>
      <c r="FN103" s="16"/>
      <c r="FO103" s="16"/>
      <c r="FP103" s="16"/>
      <c r="FQ103" s="16"/>
      <c r="FR103" s="16"/>
      <c r="FS103" s="16"/>
      <c r="FT103" s="16"/>
      <c r="FU103" s="16"/>
      <c r="FV103" s="16"/>
      <c r="FW103" s="16"/>
      <c r="FX103" s="16"/>
      <c r="FY103" s="16"/>
      <c r="FZ103" s="16"/>
      <c r="GA103" s="16"/>
      <c r="GB103" s="16"/>
      <c r="GC103" s="16"/>
      <c r="GD103" s="16"/>
      <c r="GE103" s="16"/>
      <c r="GF103" s="16"/>
      <c r="GG103" s="16"/>
      <c r="GH103" s="16"/>
      <c r="GI103" s="16"/>
      <c r="GJ103" s="16"/>
      <c r="GK103" s="16"/>
      <c r="GL103" s="16"/>
      <c r="GM103" s="16"/>
      <c r="GN103" s="16"/>
      <c r="GO103" s="16"/>
      <c r="GP103" s="16"/>
      <c r="GQ103" s="16"/>
      <c r="GR103" s="16"/>
      <c r="GS103" s="16"/>
      <c r="GT103" s="16"/>
      <c r="GU103" s="16"/>
      <c r="GV103" s="16"/>
      <c r="GW103" s="16"/>
      <c r="GX103" s="16"/>
      <c r="GY103" s="16"/>
      <c r="GZ103" s="16"/>
      <c r="HA103" s="16"/>
      <c r="HB103" s="16"/>
      <c r="HC103" s="16"/>
      <c r="HD103" s="16"/>
      <c r="HE103" s="16"/>
      <c r="HF103" s="16"/>
      <c r="HG103" s="16"/>
      <c r="HH103" s="16"/>
      <c r="HI103" s="16"/>
      <c r="HJ103" s="16"/>
      <c r="HK103" s="16"/>
      <c r="HL103" s="16"/>
      <c r="HM103" s="16"/>
      <c r="HN103" s="16"/>
      <c r="HO103" s="16"/>
      <c r="HP103" s="16"/>
      <c r="HQ103" s="16"/>
      <c r="HR103" s="16"/>
      <c r="HS103" s="16"/>
      <c r="HT103" s="16"/>
      <c r="HU103" s="16"/>
      <c r="HV103" s="16"/>
      <c r="HW103" s="16"/>
      <c r="HX103" s="16"/>
      <c r="HY103" s="16"/>
      <c r="HZ103" s="16"/>
      <c r="IA103" s="16"/>
      <c r="IB103" s="16"/>
      <c r="IC103" s="16"/>
      <c r="ID103" s="16"/>
      <c r="IE103" s="16"/>
      <c r="IF103" s="16"/>
      <c r="IG103" s="16"/>
      <c r="IH103" s="16"/>
      <c r="II103" s="16"/>
      <c r="IJ103" s="16"/>
      <c r="IK103" s="16"/>
      <c r="IL103" s="16"/>
      <c r="IM103" s="16"/>
      <c r="IN103" s="16"/>
      <c r="IO103" s="16"/>
      <c r="IP103" s="16"/>
      <c r="IQ103" s="16"/>
      <c r="IR103" s="16"/>
      <c r="IS103" s="16"/>
      <c r="IT103" s="16"/>
      <c r="IU103" s="16"/>
      <c r="IV103" s="16"/>
    </row>
  </sheetData>
  <pageMargins left="0.5" right="0.5" top="1" bottom="0.5" header="0.5" footer="0.5"/>
  <pageSetup orientation="landscape"/>
  <headerFooter alignWithMargins="0"/>
  <rowBreaks count="2" manualBreakCount="2">
    <brk min="1" max="16" man="1"/>
    <brk id="45" min="1" max="16" man="1"/>
  </rowBreaks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 A C T I V E ! 1 5 6 7 5 9 2 9 . 1 < / d o c u m e n t i d >  
     < s e n d e r i d > K E A B E T < / s e n d e r i d >  
     < s e n d e r e m a i l > B K E A T I N G @ G U N S T E R . C O M < / s e n d e r e m a i l >  
     < l a s t m o d i f i e d > 2 0 2 2 - 0 6 - 1 0 T 1 6 : 3 1 : 1 5 . 0 0 0 0 0 0 0 - 0 4 : 0 0 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CF</vt:lpstr>
      <vt:lpstr>FN</vt:lpstr>
      <vt:lpstr>FI</vt:lpstr>
      <vt:lpstr>FT</vt:lpstr>
      <vt:lpstr>FC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Onsomu, Philip</dc:creator>
  <cp:lastModifiedBy>Welch, Kathy</cp:lastModifiedBy>
  <dcterms:created xsi:type="dcterms:W3CDTF">2022-02-02T03:01:04Z</dcterms:created>
  <dcterms:modified xsi:type="dcterms:W3CDTF">2022-06-10T20:31:15Z</dcterms:modified>
</cp:coreProperties>
</file>