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POD 1-59\Filing\"/>
    </mc:Choice>
  </mc:AlternateContent>
  <bookViews>
    <workbookView xWindow="0" yWindow="0" windowWidth="19200" windowHeight="11460"/>
  </bookViews>
  <sheets>
    <sheet name="Int Pa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D">#REF!</definedName>
    <definedName name="\E">#REF!</definedName>
    <definedName name="\I">#REF!</definedName>
    <definedName name="\INPUT">#REF!</definedName>
    <definedName name="\M">'[1]B-17 3of4'!#REF!</definedName>
    <definedName name="\N">#REF!</definedName>
    <definedName name="\P">#REF!</definedName>
    <definedName name="\PRINTADJ">#REF!</definedName>
    <definedName name="\R">#REF!</definedName>
    <definedName name="\S">#REF!</definedName>
    <definedName name="\STORAGEINPUT">#REF!</definedName>
    <definedName name="__123Graph_X" hidden="1">'[2]BUDGET CASH 2002'!#REF!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[3]Template!$A$1:$R$48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>#REF!</definedName>
    <definedName name="_FAS106">#REF!</definedName>
    <definedName name="_Fill" hidden="1">[4]FxdChg!#REF!</definedName>
    <definedName name="_Key1" hidden="1">#REF!</definedName>
    <definedName name="_LIB01">#REF!</definedName>
    <definedName name="_LIB87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ASST01">#REF!</definedName>
    <definedName name="ASST87">#REF!</definedName>
    <definedName name="BACK_UP">#REF!</definedName>
    <definedName name="basis">#REF!</definedName>
    <definedName name="BATTLEBORO">#REF!</definedName>
    <definedName name="bb">[5]Main!$H$8:$S$56,[5]Main!$H$16:$S$132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alculations">#REF!</definedName>
    <definedName name="Cap">'[6]2002'!$A$1:$O$101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'[7]Cost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'[8]Corporate Model'!$A$190</definedName>
    <definedName name="COSBYCLASS2">#REF!</definedName>
    <definedName name="costdebtfirm">#REF!</definedName>
    <definedName name="costequity">'[9]DCF Model'!#REF!</definedName>
    <definedName name="COSTS">#REF!</definedName>
    <definedName name="COSTWKSHT">#REF!</definedName>
    <definedName name="COUNTER">#REF!</definedName>
    <definedName name="Coupon">#REF!</definedName>
    <definedName name="COVER">#REF!</definedName>
    <definedName name="cpi">#REF!</definedName>
    <definedName name="CREDITGRAPH">#REF!</definedName>
    <definedName name="CSepDec">#REF!</definedName>
    <definedName name="currency">[10]DCEInputs!$A$25</definedName>
    <definedName name="Current_Price">[11]Inputs!$B$4</definedName>
    <definedName name="Current_Price2">[12]Inputs!$B$31</definedName>
    <definedName name="cutoff">'[13]Summary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[14]Inputs!$B$2</definedName>
    <definedName name="Data">[15]Data!$A$1:$DY$75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[16]Fin_Assumptions!#REF!</definedName>
    <definedName name="Debt">'[17]B&amp;W WACC'!#REF!</definedName>
    <definedName name="Debt_Beta">'[17]B&amp;W WACC'!#REF!</definedName>
    <definedName name="debt_weight">#REF!</definedName>
    <definedName name="debtrate">#REF!</definedName>
    <definedName name="deferred">[16]Fin_Assumptions!#REF!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[18]DeprCoDetail:DeprSum!$A$1:$G$36</definedName>
    <definedName name="DETAILHESTER">#REF!</definedName>
    <definedName name="dfdfdf" hidden="1">[4]FxdChg!#REF!</definedName>
    <definedName name="DIR">[19]Inputs!#REF!</definedName>
    <definedName name="Discounted">#REF!</definedName>
    <definedName name="DisplaySelectedSheetsMacroButton">#REF!</definedName>
    <definedName name="DIST_MTCE_1">#REF!</definedName>
    <definedName name="DIST_OP_1">#REF!</definedName>
    <definedName name="div">#REF!</definedName>
    <definedName name="dividend">#REF!</definedName>
    <definedName name="DIVIDENDS">#REF!</definedName>
    <definedName name="DocType">Word</definedName>
    <definedName name="dollar2">'[20]Dollar for Dollar'!#REF!</definedName>
    <definedName name="downside">[21]Transaction!#REF!</definedName>
    <definedName name="DP">[22]Schedules!#REF!</definedName>
    <definedName name="DRAFT">#REF!</definedName>
    <definedName name="DUMMY">#REF!</definedName>
    <definedName name="e_cust">[23]Lookups!#REF!</definedName>
    <definedName name="e_gen">[23]Lookups!#REF!</definedName>
    <definedName name="e_labor">[23]Lookups!#REF!</definedName>
    <definedName name="e_mat">[23]Lookups!#REF!</definedName>
    <definedName name="e_ohead">[23]Lookups!#REF!</definedName>
    <definedName name="e_sell">[23]Lookups!#REF!</definedName>
    <definedName name="e_sell2">[23]Lookups!#REF!</definedName>
    <definedName name="earn">#REF!</definedName>
    <definedName name="ebsens">'[24]Trans Assump'!$G$56</definedName>
    <definedName name="em_sales">[23]Lookups!#REF!</definedName>
    <definedName name="EMINTOPGAS">#REF!</definedName>
    <definedName name="ENVIRO">#REF!</definedName>
    <definedName name="equity">'[25]LBO Analysis'!$AB$23</definedName>
    <definedName name="euro">[26]BRKT!$C$11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[16]Fin_Assumptions!#REF!</definedName>
    <definedName name="EXCHANGE">[16]Fin_Assumptions!#REF!</definedName>
    <definedName name="exchangerate">[10]DCEInputs!$I$8</definedName>
    <definedName name="excl_data">#REF!</definedName>
    <definedName name="EXDATE">#REF!</definedName>
    <definedName name="EXEC">#REF!</definedName>
    <definedName name="exit">#REF!</definedName>
    <definedName name="exit_own">'[27]Deal Summary'!#REF!</definedName>
    <definedName name="exitentvalue">[28]Transaction!#REF!</definedName>
    <definedName name="exitmult">#REF!</definedName>
    <definedName name="exitstart">#REF!</definedName>
    <definedName name="exitstep">#REF!</definedName>
    <definedName name="f">Word</definedName>
    <definedName name="F_1">#REF!</definedName>
    <definedName name="F_2">#REF!</definedName>
    <definedName name="F_2_2">#REF!</definedName>
    <definedName name="F_3">#REF!</definedName>
    <definedName name="F_3_2">#REF!</definedName>
    <definedName name="F_3_3">#REF!</definedName>
    <definedName name="F_4">#REF!</definedName>
    <definedName name="F_5">#REF!</definedName>
    <definedName name="F_5_2">#REF!</definedName>
    <definedName name="F_6">#REF!</definedName>
    <definedName name="F_7">#REF!</definedName>
    <definedName name="F_8">#REF!</definedName>
    <definedName name="FACTORS2">#REF!</definedName>
    <definedName name="FASB106">#REF!</definedName>
    <definedName name="FD">'[29]DCF Matrix'!#REF!</definedName>
    <definedName name="fds">'[30]FRCT INPUT-CFG'!$D$41:$H$41</definedName>
    <definedName name="FERNCUST">#REF!</definedName>
    <definedName name="FERNINC">#REF!</definedName>
    <definedName name="FERNUNIT">#REF!</definedName>
    <definedName name="FileName">[31]Sheet1!$D$2</definedName>
    <definedName name="FINAL">#REF!</definedName>
    <definedName name="financialcase">[7]Model!$D$8</definedName>
    <definedName name="Fincase">#REF!</definedName>
    <definedName name="finfees?">#REF!</definedName>
    <definedName name="fix">#REF!</definedName>
    <definedName name="fixed">[16]Controls!#REF!</definedName>
    <definedName name="fixedmargin">[7]Model!$AA$178</definedName>
    <definedName name="FLO">#REF!</definedName>
    <definedName name="FNAME">[19]Inputs!#REF!</definedName>
    <definedName name="FPUC_10_year">#REF!</definedName>
    <definedName name="FPUINC">[32]FPUINC!#REF!</definedName>
    <definedName name="FPUP1R">#REF!</definedName>
    <definedName name="FPUP2AL">#REF!</definedName>
    <definedName name="FPUP2L">#REF!</definedName>
    <definedName name="FROM_MERGER">[19]Inputs!#REF!</definedName>
    <definedName name="ftdexit">#REF!</definedName>
    <definedName name="ftdlev">[21]Transaction!#REF!</definedName>
    <definedName name="ftdpm">[21]Transaction!#REF!</definedName>
    <definedName name="ftdprice">[21]Transaction!#REF!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'[33]FRCT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[7]Model!$D$11</definedName>
    <definedName name="GRAPH">#REF!</definedName>
    <definedName name="growth">[10]DCEInputs!$I$24</definedName>
    <definedName name="h10IRR">[34]Model!#REF!</definedName>
    <definedName name="hdebtserv">[27]Rolex!#REF!</definedName>
    <definedName name="HedgeType">'[35]Financing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[19]Inputs!#REF!</definedName>
    <definedName name="incl_data">#REF!</definedName>
    <definedName name="INCOME01">#REF!</definedName>
    <definedName name="INCOME87">#REF!</definedName>
    <definedName name="INCREMCOS">#REF!</definedName>
    <definedName name="INCREMDELIV">#REF!</definedName>
    <definedName name="INCREMDTMILES">#REF!</definedName>
    <definedName name="INCREMINPUT">#REF!</definedName>
    <definedName name="INDEX">#REF!</definedName>
    <definedName name="industrial">[36]TRANSACTION!#REF!</definedName>
    <definedName name="inflation">'[7]Cost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[22]Schedules!#REF!</definedName>
    <definedName name="INT_FY86">#REF!</definedName>
    <definedName name="interco">[36]TRANSACTION!#REF!</definedName>
    <definedName name="INTERIM">#REF!</definedName>
    <definedName name="Intref">'[25]LBO FINS'!$E$216</definedName>
    <definedName name="Intsub">'[25]LBO Analysis'!$J$10</definedName>
    <definedName name="ipocase">[7]Model!$D$41</definedName>
    <definedName name="ipoyear">[7]Model!$D$49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'[8]JRM Model'!$A$191</definedName>
    <definedName name="jv">#REF!</definedName>
    <definedName name="k">#REF!</definedName>
    <definedName name="KDATE">#REF!</definedName>
    <definedName name="KKR_Deal_Fee">[37]Triggers!$E$23</definedName>
    <definedName name="l">[38]DE!#REF!</definedName>
    <definedName name="lbo">[39]LBOSourceUse!$D$7</definedName>
    <definedName name="LBO_MODEL">[40]TRANS!$D$10</definedName>
    <definedName name="LBO_PR1">#REF!</definedName>
    <definedName name="LBO_PR2">#REF!</definedName>
    <definedName name="LBO_PR4">#REF!</definedName>
    <definedName name="LBO_PR5">#REF!</definedName>
    <definedName name="LBO_PRICE">'[27]Trans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[41]Inputs!$P$27</definedName>
    <definedName name="legend">#REF!</definedName>
    <definedName name="lev">#REF!</definedName>
    <definedName name="levstep">#REF!</definedName>
    <definedName name="Lfdshares">[41]Inputs!$P$24</definedName>
    <definedName name="ListSheetsMacroButton">#REF!</definedName>
    <definedName name="Lmin">[41]Inputs!$P$29</definedName>
    <definedName name="Long_Term_Debt">[11]Inputs!$B$8</definedName>
    <definedName name="LOOP">#REF!</definedName>
    <definedName name="Lpref">[41]Inputs!$P$30</definedName>
    <definedName name="LTDEBT">#REF!</definedName>
    <definedName name="LTM">#REF!</definedName>
    <definedName name="LTM_EBITDA">[11]Inputs!$B$21</definedName>
    <definedName name="LTM_EBITDAR">[11]Inputs!$B$20</definedName>
    <definedName name="LTM_REVENUES">[11]Inputs!$B$19</definedName>
    <definedName name="Ltotdebt">[41]Inputs!$P$28</definedName>
    <definedName name="m_gen">[23]Lookups!#REF!</definedName>
    <definedName name="m_labor">[23]Lookups!#REF!</definedName>
    <definedName name="m_maniuf">[23]Lookups!#REF!</definedName>
    <definedName name="m_manuf">[23]Lookups!#REF!</definedName>
    <definedName name="m_mat">[23]Lookups!#REF!</definedName>
    <definedName name="m_ohead">[23]Lookups!#REF!</definedName>
    <definedName name="m_sell">[23]Lookups!#REF!</definedName>
    <definedName name="m_var">[23]Lookups!#REF!</definedName>
    <definedName name="Macro4">[42]!Macro4</definedName>
    <definedName name="MACROS">#REF!</definedName>
    <definedName name="mapping">[43]mapping!$A$2:$H$1143</definedName>
    <definedName name="MARCUST">#REF!</definedName>
    <definedName name="margin">[7]Model!$AA$180</definedName>
    <definedName name="MARINC">#REF!</definedName>
    <definedName name="Market_Equity">#REF!</definedName>
    <definedName name="MARUNIT">#REF!</definedName>
    <definedName name="master">[44]conrol!$B$11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[16]Fin_Assumptions!#REF!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[45]MODEL!$L$22</definedName>
    <definedName name="Minumum_Cash">#REF!</definedName>
    <definedName name="MKT_TEMP_DIR">[19]Inputs!#REF!</definedName>
    <definedName name="MKT_TEMP_FNAME">[19]Inputs!#REF!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[40]TRANS!$D$14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[27]Timex!#REF!</definedName>
    <definedName name="MULT_CHOICE">'[27]Trans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[11]Inputs!$B$14</definedName>
    <definedName name="NAME">[46]INPUT!$A$13:$B$30</definedName>
    <definedName name="NAMES">[19]Inputs!#REF!</definedName>
    <definedName name="NDC_TRAN_LOG">#REF!</definedName>
    <definedName name="NDCFORM">#REF!</definedName>
    <definedName name="Net_Debt">#REF!</definedName>
    <definedName name="NEW_GW_LIFE">'[27]Trans Assump'!#REF!</definedName>
    <definedName name="NEW_GW_TAX">'[27]Trans Assump'!#REF!</definedName>
    <definedName name="newcutoff">'[13]Summary History'!$C$3</definedName>
    <definedName name="newline">#REF!</definedName>
    <definedName name="newline2">#REF!</definedName>
    <definedName name="nextvsthis">#REF!</definedName>
    <definedName name="NOI">#REF!</definedName>
    <definedName name="nol">[16]Fin_Assumptions!#REF!</definedName>
    <definedName name="nol?">[21]Transaction!#REF!</definedName>
    <definedName name="note">[36]TRANSACTION!#REF!</definedName>
    <definedName name="NOTES">#REF!</definedName>
    <definedName name="novjv">#REF!</definedName>
    <definedName name="NumQtrs">#REF!</definedName>
    <definedName name="offer">'[39]Sources &amp; Uses'!$D$7</definedName>
    <definedName name="OFFER_PRICE">[19]Transinputs!$U$7</definedName>
    <definedName name="OLDGW">[19]Target!#REF!</definedName>
    <definedName name="opcase">#REF!</definedName>
    <definedName name="OPT_PROC">#REF!</definedName>
    <definedName name="Options">#REF!</definedName>
    <definedName name="OTA">#REF!</definedName>
    <definedName name="other_expense">[36]TRANSACTION!#REF!</definedName>
    <definedName name="OTHERTHANZONE6">#REF!</definedName>
    <definedName name="OUT_INT">#REF!</definedName>
    <definedName name="OUTPUTS">#REF!</definedName>
    <definedName name="ownership">[7]Model!$C$22</definedName>
    <definedName name="PAGE_5">#REF!</definedName>
    <definedName name="PAGE_6">#REF!</definedName>
    <definedName name="PAGE11">[47]Prepayments!#REF!</definedName>
    <definedName name="PAGE12">[47]Prepayments!#REF!</definedName>
    <definedName name="PAGE13">[47]Prepayments!#REF!</definedName>
    <definedName name="PAGE14">#REF!</definedName>
    <definedName name="PAGE15">[47]RateBase!#REF!</definedName>
    <definedName name="PAGE4">[19]Calcs:tainted!$B$57:$L$73</definedName>
    <definedName name="PATHNAME">#REF!</definedName>
    <definedName name="payment">[16]Controls!#REF!</definedName>
    <definedName name="PD">[22]Schedules!#REF!</definedName>
    <definedName name="pdate">[10]DCEInputs!$I$6</definedName>
    <definedName name="PERF">#REF!</definedName>
    <definedName name="PERFORMANCE">#REF!</definedName>
    <definedName name="pfbal">[27]Rolex!#REF!</definedName>
    <definedName name="PFFINGRAPH">#REF!</definedName>
    <definedName name="PIKK">'[48]Trans Assump'!$U$18</definedName>
    <definedName name="PIPELINE_INPUT">'[49]FPL Interconnect Actual'!$E$7:$P$53</definedName>
    <definedName name="pjname">{"Client Name or Project Name"}</definedName>
    <definedName name="PLANT">#REF!</definedName>
    <definedName name="PLANT_BAL2">#REF!</definedName>
    <definedName name="PMT">#REF!</definedName>
    <definedName name="PNAME">[19]Summary!#REF!</definedName>
    <definedName name="PP">#REF!</definedName>
    <definedName name="pprice">[37]Triggers!$E$13</definedName>
    <definedName name="pprice2">'[27]Deal Summary'!#REF!</definedName>
    <definedName name="PR_2006VS2005">#REF!</definedName>
    <definedName name="PR_CUR_QTR">#REF!</definedName>
    <definedName name="PR_YTD">#REF!</definedName>
    <definedName name="Preferred_Stock">[11]Inputs!$B$7</definedName>
    <definedName name="premium">[19]Transinputs!$U$13</definedName>
    <definedName name="PRICE_SENSE">#REF!</definedName>
    <definedName name="PRICE_SENSE2">#REF!</definedName>
    <definedName name="pricecase">[41]Buildup!$Z$374</definedName>
    <definedName name="PRINT">#REF!</definedName>
    <definedName name="_xlnm.Print_Area" localSheetId="0">'Int Pay'!$A$1:$V$91</definedName>
    <definedName name="_xlnm.Print_Area">#REF!</definedName>
    <definedName name="PRINT_EXPLANATI">#REF!</definedName>
    <definedName name="Print_HardRock">[20]!Print_HardRock</definedName>
    <definedName name="PRINT_MENU">#REF!</definedName>
    <definedName name="_xlnm.Print_Titles">#REF!</definedName>
    <definedName name="Print_Valmax">[50]!Print_Valmax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_1">#REF!</definedName>
    <definedName name="PRODUCTION">#REF!</definedName>
    <definedName name="PROJ1">#REF!</definedName>
    <definedName name="PROJ2">#REF!</definedName>
    <definedName name="PROJCURV">#REF!</definedName>
    <definedName name="project">[39]Inputs!$D$5</definedName>
    <definedName name="Project_Name">[11]Inputs!$E$1</definedName>
    <definedName name="ProjectName">{"Client Name or Project Name"}</definedName>
    <definedName name="PROJGRAPH">#REF!</definedName>
    <definedName name="PROJNAME">'[51]Transaction Inputs'!$E$15</definedName>
    <definedName name="PRYTD">#REF!</definedName>
    <definedName name="Public">#REF!</definedName>
    <definedName name="pur">[14]Snow_recap!$R$9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[19]Acquiror!#REF!</definedName>
    <definedName name="qtrvsprqtr">#REF!</definedName>
    <definedName name="R_TableTotals">'[52]MA Comps'!#REF!</definedName>
    <definedName name="range">#REF!</definedName>
    <definedName name="RAS" hidden="1">[53]FxdChg!#REF!</definedName>
    <definedName name="RATE">#REF!</definedName>
    <definedName name="RATEBASE">#REF!</definedName>
    <definedName name="raw">[36]TRANSACTION!#REF!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[16]Controls!$E$8</definedName>
    <definedName name="relevered_beta">'[9]DCF Model'!#REF!</definedName>
    <definedName name="RELIEF">#REF!</definedName>
    <definedName name="residmult">[34]Model!#REF!</definedName>
    <definedName name="RET">#REF!</definedName>
    <definedName name="RET_BY_DIST">#REF!</definedName>
    <definedName name="rhtcase">#REF!</definedName>
    <definedName name="rhtoffer">#REF!</definedName>
    <definedName name="rhtprice">[54]Overview!$D$8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">#REF!</definedName>
    <definedName name="RORSCHED">#REF!</definedName>
    <definedName name="ROUNDED">#REF!</definedName>
    <definedName name="royalty">[16]Controls!#REF!</definedName>
    <definedName name="RUN">'[29]DCF Inputs'!#REF!</definedName>
    <definedName name="RUNTIME">#REF!</definedName>
    <definedName name="s">Word</definedName>
    <definedName name="SALE">[16]Fin_Assumptions!#REF!</definedName>
    <definedName name="SALES_1">#REF!</definedName>
    <definedName name="SANCUST">#REF!</definedName>
    <definedName name="SANINC">#REF!</definedName>
    <definedName name="SANUNIT">#REF!</definedName>
    <definedName name="scenario">'[27]Deal Summary'!#REF!</definedName>
    <definedName name="SCH5GAS">#REF!</definedName>
    <definedName name="SCHC19PG1">#REF!</definedName>
    <definedName name="SCHC19PG2">#REF!</definedName>
    <definedName name="SCHC22P1">#REF!</definedName>
    <definedName name="SCHC22P2">#REF!</definedName>
    <definedName name="SCHC24P1">#REF!</definedName>
    <definedName name="SCHC24P2">#REF!</definedName>
    <definedName name="SCHE3P1">#REF!</definedName>
    <definedName name="SCHE3P2">#REF!</definedName>
    <definedName name="SCHE3P3">#REF!</definedName>
    <definedName name="SCHE3P4">#REF!</definedName>
    <definedName name="SCHE6P1">#REF!</definedName>
    <definedName name="SCHE6P2">#REF!</definedName>
    <definedName name="SCHE6P3">#REF!</definedName>
    <definedName name="SCHE6P4">#REF!</definedName>
    <definedName name="sdfsdf">#REF!</definedName>
    <definedName name="sdfsdfsd">#REF!</definedName>
    <definedName name="secondary1">[7]Model!$D$56</definedName>
    <definedName name="secondary2">[7]Model!$D$59</definedName>
    <definedName name="secondary3">[7]Model!$D$62</definedName>
    <definedName name="secondarydiscount">[7]Model!$D$50</definedName>
    <definedName name="secondarymultiple">[7]Model!$D$51</definedName>
    <definedName name="secondarytiming">[7]Model!$D$45</definedName>
    <definedName name="seller_note_sweep">[36]TRANSACTION!#REF!</definedName>
    <definedName name="sellerfinancerate">[7]Model!$I$8</definedName>
    <definedName name="seniorcoupon">#REF!</definedName>
    <definedName name="SENSEPOOL">[19]Calcs:Summary!$M$34:$AI$122</definedName>
    <definedName name="SENSITIVE">#REF!</definedName>
    <definedName name="Sensitivity">#REF!</definedName>
    <definedName name="servdebt">[27]Earnings!#REF!</definedName>
    <definedName name="servicesconvention">#REF!</definedName>
    <definedName name="SET_ISS_PRICE">#REF!</definedName>
    <definedName name="SET_OFF_PRICE">#REF!</definedName>
    <definedName name="set_price">'[27]Deal Summary'!#REF!</definedName>
    <definedName name="shares">[55]DCEInputs!$M$13</definedName>
    <definedName name="Shares_Outstanding">[11]Inputs!$B$5</definedName>
    <definedName name="SHDATE">#REF!</definedName>
    <definedName name="Short_Term_Debt">[11]Inputs!$B$9</definedName>
    <definedName name="signcont">#REF!</definedName>
    <definedName name="signcontOther">#REF!</definedName>
    <definedName name="srecap">[37]Triggers!$E$21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'[56]DEL-updated'!$A$11:$T$372</definedName>
    <definedName name="support_A">#REF!</definedName>
    <definedName name="support_B">#REF!</definedName>
    <definedName name="support_C">#REF!</definedName>
    <definedName name="switch">[14]conrol!$B$16</definedName>
    <definedName name="syn">'[52]DCF - Ed'!#REF!</definedName>
    <definedName name="SYN_ON">'[27]Trans Assump'!#REF!</definedName>
    <definedName name="SYNOFF">'[29]DCF Inputs'!#REF!</definedName>
    <definedName name="SYNON">'[29]DCF Inputs'!#REF!</definedName>
    <definedName name="t1book">'[51]Target 1'!$W$26</definedName>
    <definedName name="t1cash">'[51]Target 1'!$W$8</definedName>
    <definedName name="t1debt">'[51]Target 1'!$W$22</definedName>
    <definedName name="t1ebitda">'[51]Target 1'!$G$25</definedName>
    <definedName name="T1RENTS">'[51]Target 1'!$G$23</definedName>
    <definedName name="t1revs">'[51]Target 1'!$G$20</definedName>
    <definedName name="t1shares">'[51]Share Calculations'!$K$29</definedName>
    <definedName name="Tar00Est">#REF!</definedName>
    <definedName name="Tar01Est">#REF!</definedName>
    <definedName name="Tar99Est">#REF!</definedName>
    <definedName name="targ1fy97">'[51]Target 1'!$E$11</definedName>
    <definedName name="targ1fy98">'[51]Target 1'!$E$11</definedName>
    <definedName name="targ1price">'[51]Transaction Calculations'!$I$22</definedName>
    <definedName name="targ1shares">'[51]Transaction Calculations'!$I$29</definedName>
    <definedName name="Targ52High">[57]Input!$K$63</definedName>
    <definedName name="Targ52Low">[57]Input!$K$64</definedName>
    <definedName name="TargCalEPS1">[57]Input!$K$68</definedName>
    <definedName name="TargCalEPS2">[57]Input!$K$69</definedName>
    <definedName name="TargCalEPS3">[57]Input!$K$70</definedName>
    <definedName name="TargEBITDA">[57]Input!$K$47</definedName>
    <definedName name="TARGET_NAME">[19]Target!#REF!</definedName>
    <definedName name="Target1">'[51]Transaction Inputs'!$E$19</definedName>
    <definedName name="TargetDebt">[57]Input!$K$54</definedName>
    <definedName name="tax">#REF!</definedName>
    <definedName name="Tax_Rate">#REF!</definedName>
    <definedName name="taxasset?">[21]Transaction!#REF!</definedName>
    <definedName name="taxassetswitch">[21]Transaction!#REF!</definedName>
    <definedName name="TAXES">#REF!</definedName>
    <definedName name="taxrate">#REF!</definedName>
    <definedName name="tbl">{2}</definedName>
    <definedName name="TEMPLATE_FILE">[19]Inputs!#REF!</definedName>
    <definedName name="tender">'[58]Trans Assump'!#REF!</definedName>
    <definedName name="ticker">'[10]SumComp-Nortel'!$D$1</definedName>
    <definedName name="ticker2">'[39]Side by Side'!#REF!</definedName>
    <definedName name="timepeiece">[57]Input!$E$9</definedName>
    <definedName name="TITLE">#REF!</definedName>
    <definedName name="TOTAL_ACQ">'[59]Units Sold Data'!$B$123:$J$123</definedName>
    <definedName name="TOTAL_AUS">'[59]Units Sold Data'!$B$69:$J$69</definedName>
    <definedName name="TOTAL_CAN">'[59]Units Sold Data'!$B$87:$J$87</definedName>
    <definedName name="TOTAL_FM">'[60]Total Products - FM'!$B$17:$J$17</definedName>
    <definedName name="TOTAL_NAT_L">'[59]Units Sold Data'!$B$105:$J$105</definedName>
    <definedName name="TOTAL_UK">'[59]Units Sold Data'!$B$51:$J$51</definedName>
    <definedName name="TOTAL_US">'[59]Units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[19]Target!#REF!</definedName>
    <definedName name="UNAMORT">#REF!</definedName>
    <definedName name="UNDER">#REF!</definedName>
    <definedName name="units">[44]conrol!$C$8</definedName>
    <definedName name="UPDATE">#REF!</definedName>
    <definedName name="UPDATE_MKT">#REF!</definedName>
    <definedName name="us_cpi">#REF!</definedName>
    <definedName name="USE_TEMP">[19]Inputs!#REF!</definedName>
    <definedName name="Useful_Life_of_Depreciable_PP_E">"PPElife"</definedName>
    <definedName name="usprice">[10]DCEInputs!$I$5</definedName>
    <definedName name="varyr1">'[61]var 10 11'!#REF!</definedName>
    <definedName name="VAT">#REF!</definedName>
    <definedName name="VCA">#REF!</definedName>
    <definedName name="w_sales">[23]Lookups!#REF!</definedName>
    <definedName name="wacc">#REF!</definedName>
    <definedName name="WATINC">#REF!</definedName>
    <definedName name="Weight_of_Equity">'[17]B&amp;W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[16]Fin_Assumptions!#REF!</definedName>
    <definedName name="yr1b">#REF!</definedName>
    <definedName name="z_Clear">#REF!,#REF!,#REF!,#REF!,#REF!,#REF!,#REF!,#REF!,#REF!,#REF!,#REF!,#REF!</definedName>
    <definedName name="z_Col10">[5]Main!$P$5:$P$56,[5]Main!$P$16:$P$132,[5]Main!$P$145:$P$199,[5]Main!$P$213:$P$234</definedName>
    <definedName name="z_Col11">[5]Main!$P$5:$P$56,[5]Main!$P$16:$P$132,[5]Main!$P$145:$P$199,[5]Main!$P$213:$P$234</definedName>
    <definedName name="z_Col12">[5]Main!$P$5:$P$56,[5]Main!$P$16:$P$132,[5]Main!$P$145:$P$199,[5]Main!$P$213:$P$234</definedName>
    <definedName name="z_Col13">[5]Main!$P$5:$P$56,[5]Main!$P$16:$P$132,[5]Main!$P$145:$P$199,[5]Main!$P$213:$P$234</definedName>
    <definedName name="z_Col14">[5]Main!$P$5:$P$56,[5]Main!$P$16:$P$132,[5]Main!$P$145:$P$199,[5]Main!$P$213:$P$234</definedName>
    <definedName name="z_Col5">[5]Main!$J$5:$O$56,[5]Main!$J$16:$O$132,[5]Main!$J$145:$O$199,[5]Main!$J$213:$O$234</definedName>
    <definedName name="z_Col6">[5]Main!$N$4:$O$56,[5]Main!$N$16:$O$132,[5]Main!$N$145:$O$199,[5]Main!$N$213:$O$234</definedName>
    <definedName name="z_Col7">[5]Main!#REF!,[5]Main!#REF!,[5]Main!#REF!,[5]Main!#REF!</definedName>
    <definedName name="z_Col9">[5]Main!$P$5:$P$56,[5]Main!$P$16:$P$132,[5]Main!$P$145:$P$199,[5]Main!$P$213:$P$234</definedName>
    <definedName name="z_DelOne">#REF!</definedName>
    <definedName name="z_DelTwo">#REF!</definedName>
    <definedName name="z_End">#REF!</definedName>
    <definedName name="z_End1">[5]Main!#REF!</definedName>
    <definedName name="z_EndA">[5]Main!#REF!</definedName>
    <definedName name="z_Endp1">[5]Main!#REF!</definedName>
    <definedName name="z_EndP2">[5]Main!#REF!</definedName>
    <definedName name="z_Industry">[5]Main!#REF!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[5]Main!$H$8:$S$56,[5]Main!$H$16:$S$132</definedName>
    <definedName name="z_Project_Name">[5]Main!#REF!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9" i="1" l="1"/>
  <c r="Q81" i="1"/>
  <c r="Q91" i="1" s="1"/>
  <c r="R73" i="1"/>
  <c r="I71" i="1"/>
  <c r="C71" i="1"/>
  <c r="R69" i="1"/>
  <c r="R68" i="1"/>
  <c r="R67" i="1"/>
  <c r="R66" i="1"/>
  <c r="R65" i="1"/>
  <c r="R64" i="1"/>
  <c r="R63" i="1"/>
  <c r="R62" i="1"/>
  <c r="R61" i="1"/>
  <c r="R60" i="1"/>
  <c r="P71" i="1"/>
  <c r="L71" i="1"/>
  <c r="R59" i="1"/>
  <c r="Q71" i="1"/>
  <c r="M71" i="1"/>
  <c r="H71" i="1"/>
  <c r="R58" i="1"/>
  <c r="O71" i="1"/>
  <c r="N71" i="1"/>
  <c r="K71" i="1"/>
  <c r="J71" i="1"/>
  <c r="G71" i="1"/>
  <c r="F71" i="1"/>
  <c r="R57" i="1"/>
  <c r="R71" i="1" s="1"/>
  <c r="B71" i="1"/>
  <c r="A58" i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V66" i="1" l="1"/>
  <c r="V62" i="1"/>
  <c r="V58" i="1"/>
  <c r="V65" i="1"/>
  <c r="V61" i="1"/>
  <c r="V57" i="1"/>
  <c r="V64" i="1"/>
  <c r="V69" i="1"/>
  <c r="V68" i="1"/>
  <c r="V67" i="1"/>
  <c r="V63" i="1"/>
  <c r="V59" i="1"/>
  <c r="T16" i="1"/>
  <c r="V60" i="1"/>
  <c r="D71" i="1"/>
  <c r="E71" i="1"/>
  <c r="V74" i="1" l="1"/>
  <c r="V71" i="1"/>
  <c r="V55" i="1"/>
  <c r="V53" i="1"/>
  <c r="V51" i="1"/>
  <c r="V49" i="1"/>
  <c r="V47" i="1"/>
  <c r="V45" i="1"/>
  <c r="V43" i="1"/>
  <c r="V41" i="1"/>
  <c r="V39" i="1"/>
  <c r="V37" i="1"/>
  <c r="V35" i="1"/>
  <c r="V33" i="1"/>
  <c r="V31" i="1"/>
  <c r="V29" i="1"/>
  <c r="V27" i="1"/>
  <c r="V25" i="1"/>
  <c r="V23" i="1"/>
  <c r="V21" i="1"/>
  <c r="V19" i="1"/>
  <c r="V17" i="1"/>
  <c r="V56" i="1"/>
  <c r="V50" i="1"/>
  <c r="V46" i="1"/>
  <c r="V40" i="1"/>
  <c r="V32" i="1"/>
  <c r="V26" i="1"/>
  <c r="V22" i="1"/>
  <c r="V16" i="1"/>
  <c r="V52" i="1"/>
  <c r="V44" i="1"/>
  <c r="V38" i="1"/>
  <c r="V34" i="1"/>
  <c r="V28" i="1"/>
  <c r="V20" i="1"/>
  <c r="V15" i="1"/>
  <c r="V54" i="1"/>
  <c r="V48" i="1"/>
  <c r="V42" i="1"/>
  <c r="V36" i="1"/>
  <c r="V30" i="1"/>
  <c r="V24" i="1"/>
  <c r="V18" i="1"/>
</calcChain>
</file>

<file path=xl/comments1.xml><?xml version="1.0" encoding="utf-8"?>
<comments xmlns="http://schemas.openxmlformats.org/spreadsheetml/2006/main">
  <authors>
    <author>michelle_napier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michelle_napier:</t>
        </r>
        <r>
          <rPr>
            <sz val="9"/>
            <color indexed="81"/>
            <rFont val="Tahoma"/>
            <family val="2"/>
          </rPr>
          <t xml:space="preserve">
All Figures come from Reg_13MON (RegFRUs Tab)
- CU Tab</t>
        </r>
      </text>
    </comment>
    <comment ref="Q78" authorId="0" shapeId="0">
      <text>
        <r>
          <rPr>
            <b/>
            <sz val="9"/>
            <color indexed="81"/>
            <rFont val="Tahoma"/>
            <family val="2"/>
          </rPr>
          <t>michelle_napier:</t>
        </r>
        <r>
          <rPr>
            <sz val="9"/>
            <color indexed="81"/>
            <rFont val="Tahoma"/>
            <family val="2"/>
          </rPr>
          <t xml:space="preserve">
Check to see if changes after all inputs. </t>
        </r>
      </text>
    </comment>
  </commentList>
</comments>
</file>

<file path=xl/sharedStrings.xml><?xml version="1.0" encoding="utf-8"?>
<sst xmlns="http://schemas.openxmlformats.org/spreadsheetml/2006/main" count="81" uniqueCount="61">
  <si>
    <t>CHESAPEAKE UTILITIES CORPORATION</t>
  </si>
  <si>
    <t>FLORIDA DIVISION</t>
  </si>
  <si>
    <t>INTEREST PAYABLE ADJUSTMENT</t>
  </si>
  <si>
    <t>Deposit Interest accrued is on the CF balance sheet.  FPU interest accrued is on the FC balance sheet.</t>
  </si>
  <si>
    <t>This adjustment is to record interest payable for CUC debt.</t>
  </si>
  <si>
    <t>Actual interest payable is recorded on CUC's books and is on the tab Reg-13MonCU.</t>
  </si>
  <si>
    <t>BALANCE PER PARENT BOOKS</t>
  </si>
  <si>
    <t>2320-2370</t>
  </si>
  <si>
    <t>23I1-2370</t>
  </si>
  <si>
    <t>23N0-2370</t>
  </si>
  <si>
    <t>23M1-2370</t>
  </si>
  <si>
    <t>23N1-2370</t>
  </si>
  <si>
    <t>23N2-2370</t>
  </si>
  <si>
    <t>27I2-2370</t>
  </si>
  <si>
    <t>23N6-2370</t>
  </si>
  <si>
    <t>23N7-2370</t>
  </si>
  <si>
    <t>23N8-2370</t>
  </si>
  <si>
    <t>23N9-2370</t>
  </si>
  <si>
    <t>23N4-2370</t>
  </si>
  <si>
    <t>23RC-2370</t>
  </si>
  <si>
    <t>23T1-2370</t>
  </si>
  <si>
    <t>23T2-2370</t>
  </si>
  <si>
    <t>23B3-2370</t>
  </si>
  <si>
    <t>FLORIDA</t>
  </si>
  <si>
    <t>INTEREST</t>
  </si>
  <si>
    <t>STD</t>
  </si>
  <si>
    <t>LTD</t>
  </si>
  <si>
    <t>TOTAL</t>
  </si>
  <si>
    <t>PAYABLE</t>
  </si>
  <si>
    <t>Short Term</t>
  </si>
  <si>
    <t>Conv Deben</t>
  </si>
  <si>
    <t>Senior Note 10</t>
  </si>
  <si>
    <t>Senior Note 11</t>
  </si>
  <si>
    <t>Senior Note 2</t>
  </si>
  <si>
    <t>Conv. Deben</t>
  </si>
  <si>
    <t>Senior Note 5</t>
  </si>
  <si>
    <t>Senior Note 6</t>
  </si>
  <si>
    <t>Senior Note 7</t>
  </si>
  <si>
    <t>Senior Note 8</t>
  </si>
  <si>
    <t>Senior Note 3</t>
  </si>
  <si>
    <t>Senior Note 9</t>
  </si>
  <si>
    <t>FPU FMB</t>
  </si>
  <si>
    <t>excluding  FPU</t>
  </si>
  <si>
    <t>ALLOCATION</t>
  </si>
  <si>
    <t>ADJUST</t>
  </si>
  <si>
    <t>check total</t>
  </si>
  <si>
    <t>13 MONTH AVG</t>
  </si>
  <si>
    <t>ENTER AMOUNT ON LINE 74 ON LINE 75</t>
  </si>
  <si>
    <t>CHECK WHEN DONE</t>
  </si>
  <si>
    <t>FLORIDA 13 MONTH AVERAGE DEBT PER SCHEDULE 4</t>
  </si>
  <si>
    <t>ENTER AMOUNT ON LINE 69 ON LINE 76</t>
  </si>
  <si>
    <t>LONG TERM DEBT</t>
  </si>
  <si>
    <t>Capital Structure J15</t>
  </si>
  <si>
    <t>SHORT TERM DEBT</t>
  </si>
  <si>
    <t>Capital Structure J17 +J19</t>
  </si>
  <si>
    <t>TOTAL ALLOCATED DEBT</t>
  </si>
  <si>
    <t>CHESAPEAKE CONSOLIDATED DEBT PER INCOME</t>
  </si>
  <si>
    <t>STATEMENT SCHEDULE</t>
  </si>
  <si>
    <t>input from 13-mo-avg on income statement</t>
  </si>
  <si>
    <t>% DEBT ALLOCATED TO FLORIDA</t>
  </si>
  <si>
    <t>Eliminated FPU Interest Payable Since we are no longer included it for the Capital Structure calculation.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</si>
</sst>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"/>
    <numFmt numFmtId="166" formatCode="_(&quot;$&quot;* #,##0_);_(&quot;$&quot;* \(#,##0\);_(&quot;$&quot;* &quot;-&quot;??_);_(@_)"/>
    <numFmt numFmtId="167" formatCode="&quot;$&quot;#,##0.00"/>
    <numFmt numFmtId="168" formatCode="_(* #,##0_);_(* \(#,##0\);_(* &quot;-&quot;??_);_(@_)"/>
  </numFmts>
  <fonts count="10" x14ac:knownFonts="1">
    <font>
      <sz val="10"/>
      <name val="Arial"/>
    </font>
    <font>
      <sz val="8"/>
      <name val="Calibri"/>
      <family val="2"/>
      <scheme val="minor"/>
    </font>
    <font>
      <sz val="10"/>
      <name val="Arial"/>
      <family val="2"/>
    </font>
    <font>
      <sz val="8"/>
      <color indexed="12"/>
      <name val="Calibri"/>
      <family val="2"/>
      <scheme val="minor"/>
    </font>
    <font>
      <sz val="8"/>
      <color rgb="FF0000FF"/>
      <name val="Calibri"/>
      <family val="2"/>
      <scheme val="minor"/>
    </font>
    <font>
      <b/>
      <i/>
      <sz val="8"/>
      <name val="Calibri"/>
      <family val="2"/>
      <scheme val="minor"/>
    </font>
    <font>
      <u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5" fontId="1" fillId="0" borderId="0" xfId="0" applyNumberFormat="1" applyFont="1" applyFill="1"/>
    <xf numFmtId="164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3" applyFont="1" applyFill="1" applyAlignment="1">
      <alignment horizontal="center"/>
    </xf>
    <xf numFmtId="17" fontId="1" fillId="0" borderId="0" xfId="0" applyNumberFormat="1" applyFont="1" applyFill="1" applyAlignment="1">
      <alignment horizontal="left"/>
    </xf>
    <xf numFmtId="37" fontId="1" fillId="0" borderId="0" xfId="0" applyNumberFormat="1" applyFont="1" applyFill="1"/>
    <xf numFmtId="3" fontId="1" fillId="0" borderId="0" xfId="0" applyNumberFormat="1" applyFont="1" applyFill="1"/>
    <xf numFmtId="165" fontId="1" fillId="0" borderId="0" xfId="0" applyNumberFormat="1" applyFont="1" applyFill="1"/>
    <xf numFmtId="10" fontId="1" fillId="0" borderId="0" xfId="0" applyNumberFormat="1" applyFont="1" applyFill="1"/>
    <xf numFmtId="165" fontId="3" fillId="0" borderId="0" xfId="0" applyNumberFormat="1" applyFont="1" applyFill="1"/>
    <xf numFmtId="17" fontId="4" fillId="0" borderId="0" xfId="0" applyNumberFormat="1" applyFont="1" applyFill="1" applyAlignment="1">
      <alignment horizontal="left"/>
    </xf>
    <xf numFmtId="165" fontId="1" fillId="4" borderId="0" xfId="0" applyNumberFormat="1" applyFont="1" applyFill="1"/>
    <xf numFmtId="166" fontId="1" fillId="0" borderId="0" xfId="2" applyNumberFormat="1" applyFont="1" applyFill="1"/>
    <xf numFmtId="165" fontId="1" fillId="0" borderId="0" xfId="3" applyNumberFormat="1" applyFont="1" applyFill="1"/>
    <xf numFmtId="167" fontId="1" fillId="0" borderId="0" xfId="0" applyNumberFormat="1" applyFont="1" applyFill="1"/>
    <xf numFmtId="0" fontId="1" fillId="4" borderId="0" xfId="0" applyFont="1" applyFill="1"/>
    <xf numFmtId="168" fontId="1" fillId="4" borderId="0" xfId="1" applyNumberFormat="1" applyFont="1" applyFill="1"/>
    <xf numFmtId="0" fontId="5" fillId="0" borderId="0" xfId="0" applyFont="1" applyFill="1"/>
    <xf numFmtId="3" fontId="6" fillId="0" borderId="0" xfId="0" applyNumberFormat="1" applyFont="1" applyFill="1"/>
    <xf numFmtId="0" fontId="7" fillId="0" borderId="0" xfId="0" applyFont="1" applyFill="1"/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externalLink" Target="externalLinks/externalLink38.xml" Id="rId39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41.xml" Id="rId42" /><Relationship Type="http://schemas.openxmlformats.org/officeDocument/2006/relationships/externalLink" Target="externalLinks/externalLink46.xml" Id="rId47" /><Relationship Type="http://schemas.openxmlformats.org/officeDocument/2006/relationships/externalLink" Target="externalLinks/externalLink49.xml" Id="rId50" /><Relationship Type="http://schemas.openxmlformats.org/officeDocument/2006/relationships/externalLink" Target="externalLinks/externalLink54.xml" Id="rId55" /><Relationship Type="http://schemas.openxmlformats.org/officeDocument/2006/relationships/theme" Target="theme/theme1.xml" Id="rId6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28.xml" Id="rId29" /><Relationship Type="http://schemas.openxmlformats.org/officeDocument/2006/relationships/externalLink" Target="externalLinks/externalLink40.xml" Id="rId41" /><Relationship Type="http://schemas.openxmlformats.org/officeDocument/2006/relationships/externalLink" Target="externalLinks/externalLink53.xml" Id="rId54" /><Relationship Type="http://schemas.openxmlformats.org/officeDocument/2006/relationships/externalLink" Target="externalLinks/externalLink61.xml" Id="rId6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externalLink" Target="externalLinks/externalLink39.xml" Id="rId40" /><Relationship Type="http://schemas.openxmlformats.org/officeDocument/2006/relationships/externalLink" Target="externalLinks/externalLink44.xml" Id="rId45" /><Relationship Type="http://schemas.openxmlformats.org/officeDocument/2006/relationships/externalLink" Target="externalLinks/externalLink52.xml" Id="rId53" /><Relationship Type="http://schemas.openxmlformats.org/officeDocument/2006/relationships/externalLink" Target="externalLinks/externalLink57.xml" Id="rId58" /><Relationship Type="http://schemas.openxmlformats.org/officeDocument/2006/relationships/calcChain" Target="calcChain.xml" Id="rId66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48.xml" Id="rId49" /><Relationship Type="http://schemas.openxmlformats.org/officeDocument/2006/relationships/externalLink" Target="externalLinks/externalLink56.xml" Id="rId57" /><Relationship Type="http://schemas.openxmlformats.org/officeDocument/2006/relationships/externalLink" Target="externalLinks/externalLink60.xml" Id="rId61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43.xml" Id="rId44" /><Relationship Type="http://schemas.openxmlformats.org/officeDocument/2006/relationships/externalLink" Target="externalLinks/externalLink51.xml" Id="rId52" /><Relationship Type="http://schemas.openxmlformats.org/officeDocument/2006/relationships/externalLink" Target="externalLinks/externalLink59.xml" Id="rId60" /><Relationship Type="http://schemas.openxmlformats.org/officeDocument/2006/relationships/sharedStrings" Target="sharedStrings.xml" Id="rId65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42.xml" Id="rId43" /><Relationship Type="http://schemas.openxmlformats.org/officeDocument/2006/relationships/externalLink" Target="externalLinks/externalLink47.xml" Id="rId48" /><Relationship Type="http://schemas.openxmlformats.org/officeDocument/2006/relationships/externalLink" Target="externalLinks/externalLink55.xml" Id="rId56" /><Relationship Type="http://schemas.openxmlformats.org/officeDocument/2006/relationships/styles" Target="styles.xml" Id="rId64" /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50.xml" Id="rId51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externalLink" Target="externalLinks/externalLink45.xml" Id="rId46" /><Relationship Type="http://schemas.openxmlformats.org/officeDocument/2006/relationships/externalLink" Target="externalLinks/externalLink58.xml" Id="rId59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/MFR's/B%20Schedules%20Rate%20Bas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Forecast/2015/Gas/Gas%20Gross%20Margin%20Forecast%20-%2006-201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Budget/2016/FINAL%202016%20Electric%20Margin%20Budget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 1of2"/>
      <sheetName val="B-1 1 of 2 FN"/>
      <sheetName val="B-1 1 of 2 CF"/>
      <sheetName val="B-1 1 of 2 FI"/>
      <sheetName val="B-1 1 of 2 FT"/>
      <sheetName val="B-1 1of2 Common"/>
      <sheetName val="B-1 2of2 "/>
      <sheetName val="B-1 2 of 2 FN"/>
      <sheetName val="B-1 2 of 2 CF"/>
      <sheetName val="B-1 2 of 2 FI"/>
      <sheetName val="B-1 2 of 2 FT"/>
      <sheetName val="B-1 2of2 Common"/>
      <sheetName val="B-2 "/>
      <sheetName val="B-2 FN"/>
      <sheetName val="B-2 CF"/>
      <sheetName val="B-2 FI"/>
      <sheetName val="B-2 FT"/>
      <sheetName val="B-3"/>
      <sheetName val="B-3 FN"/>
      <sheetName val="B-3 CF"/>
      <sheetName val="B-3 FI"/>
      <sheetName val="B-3 FT"/>
      <sheetName val="B-3a "/>
      <sheetName val="B-3a FN"/>
      <sheetName val="B-3a CF"/>
      <sheetName val="B-3a FI "/>
      <sheetName val="B-3a FT "/>
      <sheetName val="B-4 "/>
      <sheetName val="B-4 FN"/>
      <sheetName val="B-4 CF"/>
      <sheetName val="B-4 FI"/>
      <sheetName val="B-4 FT"/>
      <sheetName val="B-5 1of3"/>
      <sheetName val="B-5 1of3a"/>
      <sheetName val="B-5 2of3"/>
      <sheetName val="B-5 3of3"/>
      <sheetName val="B-5 3of3a"/>
      <sheetName val="B-6 1of 2"/>
      <sheetName val="B-6 2of2"/>
      <sheetName val="B-7 1of2"/>
      <sheetName val="B-7 2of2"/>
      <sheetName val="B-8"/>
      <sheetName val="B-8 Supplement 1"/>
      <sheetName val="B-9"/>
      <sheetName val="B-9 FN"/>
      <sheetName val="B-9 CF"/>
      <sheetName val="B-9 FI"/>
      <sheetName val="B-9 FT"/>
      <sheetName val="B-10"/>
      <sheetName val="B-11 1of2"/>
      <sheetName val="B-11 2of2"/>
      <sheetName val="B-12"/>
      <sheetName val="B-13 1of 2 "/>
      <sheetName val="B-13 1 of 2 FC Common"/>
      <sheetName val="B-13 1of2 FN"/>
      <sheetName val="B-13 1of2 CF"/>
      <sheetName val="B-13 1of2 FI"/>
      <sheetName val="B-13 1of2 FT"/>
      <sheetName val="B-13 2of2"/>
      <sheetName val="B-13 2 of 2 FC"/>
      <sheetName val="B-13 2of2 FN"/>
      <sheetName val="B-13 2of2 CF"/>
      <sheetName val="B-13 2of2 FI"/>
      <sheetName val="B-13 2of2 FT"/>
      <sheetName val="B-14"/>
      <sheetName val="B-15"/>
      <sheetName val="B-16"/>
      <sheetName val="B-17 1of4"/>
      <sheetName val="B-17 1of4 FN"/>
      <sheetName val="B-17 1of4 CF"/>
      <sheetName val="B-17 1of4 FI"/>
      <sheetName val="B-17 1of4 FT"/>
      <sheetName val="B-17 2of4"/>
      <sheetName val="B-17 2of4 FN"/>
      <sheetName val="B-17 2of4 CF"/>
      <sheetName val="B-17 2of4 FI"/>
      <sheetName val="B-17 2of4 FT"/>
      <sheetName val="B-17 3of4"/>
      <sheetName val="B-17 4of4"/>
      <sheetName val="B-18 1of3"/>
      <sheetName val="B-18 1of3 FN"/>
      <sheetName val="B-18 1of3 CF"/>
      <sheetName val="B-18 1of3 FI"/>
      <sheetName val="B-18 1of 3 FT"/>
      <sheetName val="B-18 1of 3a FC"/>
      <sheetName val="B-18 2of3"/>
      <sheetName val="B-18 2of3 FN"/>
      <sheetName val="B-18 2of3 CF"/>
      <sheetName val="B-18 2of3 FI"/>
      <sheetName val="B-18 2of3 FT"/>
      <sheetName val="B-18 2of3a FC"/>
      <sheetName val="B-18 3of3"/>
      <sheetName val="B-18 3of3 FN"/>
      <sheetName val="B-18 3of3 CF"/>
      <sheetName val="B-18 3of3 FI"/>
      <sheetName val="B-18 3of3 FT"/>
      <sheetName val="B-18 3of3a FC"/>
      <sheetName val="FC BS p 1"/>
      <sheetName val="FC BS p 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54">
          <cell r="Q54">
            <v>-38414216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>Page___of___</v>
          </cell>
        </row>
        <row r="4">
          <cell r="A4" t="str">
            <v>FLORIDA PUBLIC SERVICE COMMISSION</v>
          </cell>
          <cell r="E4" t="str">
            <v>EXPLANATION: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>1.</v>
          </cell>
          <cell r="B15" t="str">
            <v>Pre-tax Interest Coverage Ratio (x)</v>
          </cell>
        </row>
        <row r="17">
          <cell r="A17" t="str">
            <v>2.</v>
          </cell>
          <cell r="B17" t="str">
            <v>Earned Returns on Average Book Equity (%)</v>
          </cell>
        </row>
        <row r="19">
          <cell r="A19" t="str">
            <v>3.</v>
          </cell>
          <cell r="B19" t="str">
            <v>Book Value/Share ($)</v>
          </cell>
        </row>
        <row r="21">
          <cell r="A21" t="str">
            <v>4.</v>
          </cell>
          <cell r="B21" t="str">
            <v>Dividends/Share ($)</v>
          </cell>
        </row>
        <row r="23">
          <cell r="A23" t="str">
            <v>5.</v>
          </cell>
          <cell r="B23" t="str">
            <v>Earnings/Share ($)</v>
          </cell>
        </row>
        <row r="25">
          <cell r="A25" t="str">
            <v>6.</v>
          </cell>
          <cell r="B25" t="str">
            <v>Market Value/Share ($)</v>
          </cell>
        </row>
        <row r="27">
          <cell r="A27" t="str">
            <v>7.</v>
          </cell>
          <cell r="B27" t="str">
            <v>Market/Book Ratio (%)</v>
          </cell>
        </row>
        <row r="29">
          <cell r="A29" t="str">
            <v>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W94"/>
  <sheetViews>
    <sheetView tabSelected="1" zoomScaleNormal="100" zoomScaleSheetLayoutView="100" workbookViewId="0">
      <pane xSplit="1" ySplit="12" topLeftCell="F13" activePane="bottomRight" state="frozen"/>
      <selection pane="topRight" activeCell="B1" sqref="B1"/>
      <selection pane="bottomLeft" activeCell="A13" sqref="A13"/>
      <selection pane="bottomRight" activeCell="V75" sqref="V75"/>
    </sheetView>
  </sheetViews>
  <sheetFormatPr defaultRowHeight="11.25" x14ac:dyDescent="0.2"/>
  <cols>
    <col min="1" max="1" width="9.140625" style="1"/>
    <col min="2" max="2" width="35.28515625" style="1" bestFit="1" customWidth="1"/>
    <col min="3" max="3" width="15.5703125" style="1" bestFit="1" customWidth="1"/>
    <col min="4" max="5" width="10.5703125" style="1" customWidth="1"/>
    <col min="6" max="6" width="10" style="1" bestFit="1" customWidth="1"/>
    <col min="7" max="7" width="9.28515625" style="1" customWidth="1"/>
    <col min="8" max="11" width="10" style="1" bestFit="1" customWidth="1"/>
    <col min="12" max="12" width="10" style="1" customWidth="1"/>
    <col min="13" max="13" width="11.28515625" style="1" customWidth="1"/>
    <col min="14" max="14" width="10" style="1" customWidth="1"/>
    <col min="15" max="15" width="9.28515625" style="1" customWidth="1"/>
    <col min="16" max="16" width="8.42578125" style="1" customWidth="1"/>
    <col min="17" max="17" width="9.5703125" style="1" bestFit="1" customWidth="1"/>
    <col min="18" max="18" width="11.140625" style="1" customWidth="1"/>
    <col min="19" max="19" width="3.28515625" style="1" customWidth="1"/>
    <col min="20" max="20" width="11" style="1" bestFit="1" customWidth="1"/>
    <col min="21" max="21" width="3.7109375" style="1" customWidth="1"/>
    <col min="22" max="22" width="10.42578125" style="1" customWidth="1"/>
    <col min="23" max="23" width="11.7109375" style="1" customWidth="1"/>
    <col min="24" max="258" width="9.140625" style="1"/>
    <col min="259" max="259" width="35.28515625" style="1" bestFit="1" customWidth="1"/>
    <col min="260" max="260" width="15.5703125" style="1" bestFit="1" customWidth="1"/>
    <col min="261" max="261" width="10.5703125" style="1" customWidth="1"/>
    <col min="262" max="262" width="7" style="1" bestFit="1" customWidth="1"/>
    <col min="263" max="263" width="10" style="1" bestFit="1" customWidth="1"/>
    <col min="264" max="264" width="9.28515625" style="1" customWidth="1"/>
    <col min="265" max="268" width="10" style="1" bestFit="1" customWidth="1"/>
    <col min="269" max="270" width="10" style="1" customWidth="1"/>
    <col min="271" max="271" width="9.28515625" style="1" customWidth="1"/>
    <col min="272" max="272" width="8.42578125" style="1" customWidth="1"/>
    <col min="273" max="273" width="9.5703125" style="1" bestFit="1" customWidth="1"/>
    <col min="274" max="274" width="11.140625" style="1" customWidth="1"/>
    <col min="275" max="275" width="3.28515625" style="1" customWidth="1"/>
    <col min="276" max="276" width="11" style="1" bestFit="1" customWidth="1"/>
    <col min="277" max="277" width="3.7109375" style="1" customWidth="1"/>
    <col min="278" max="278" width="10.42578125" style="1" customWidth="1"/>
    <col min="279" max="279" width="11.7109375" style="1" customWidth="1"/>
    <col min="280" max="514" width="9.140625" style="1"/>
    <col min="515" max="515" width="35.28515625" style="1" bestFit="1" customWidth="1"/>
    <col min="516" max="516" width="15.5703125" style="1" bestFit="1" customWidth="1"/>
    <col min="517" max="517" width="10.5703125" style="1" customWidth="1"/>
    <col min="518" max="518" width="7" style="1" bestFit="1" customWidth="1"/>
    <col min="519" max="519" width="10" style="1" bestFit="1" customWidth="1"/>
    <col min="520" max="520" width="9.28515625" style="1" customWidth="1"/>
    <col min="521" max="524" width="10" style="1" bestFit="1" customWidth="1"/>
    <col min="525" max="526" width="10" style="1" customWidth="1"/>
    <col min="527" max="527" width="9.28515625" style="1" customWidth="1"/>
    <col min="528" max="528" width="8.42578125" style="1" customWidth="1"/>
    <col min="529" max="529" width="9.5703125" style="1" bestFit="1" customWidth="1"/>
    <col min="530" max="530" width="11.140625" style="1" customWidth="1"/>
    <col min="531" max="531" width="3.28515625" style="1" customWidth="1"/>
    <col min="532" max="532" width="11" style="1" bestFit="1" customWidth="1"/>
    <col min="533" max="533" width="3.7109375" style="1" customWidth="1"/>
    <col min="534" max="534" width="10.42578125" style="1" customWidth="1"/>
    <col min="535" max="535" width="11.7109375" style="1" customWidth="1"/>
    <col min="536" max="770" width="9.140625" style="1"/>
    <col min="771" max="771" width="35.28515625" style="1" bestFit="1" customWidth="1"/>
    <col min="772" max="772" width="15.5703125" style="1" bestFit="1" customWidth="1"/>
    <col min="773" max="773" width="10.5703125" style="1" customWidth="1"/>
    <col min="774" max="774" width="7" style="1" bestFit="1" customWidth="1"/>
    <col min="775" max="775" width="10" style="1" bestFit="1" customWidth="1"/>
    <col min="776" max="776" width="9.28515625" style="1" customWidth="1"/>
    <col min="777" max="780" width="10" style="1" bestFit="1" customWidth="1"/>
    <col min="781" max="782" width="10" style="1" customWidth="1"/>
    <col min="783" max="783" width="9.28515625" style="1" customWidth="1"/>
    <col min="784" max="784" width="8.42578125" style="1" customWidth="1"/>
    <col min="785" max="785" width="9.5703125" style="1" bestFit="1" customWidth="1"/>
    <col min="786" max="786" width="11.140625" style="1" customWidth="1"/>
    <col min="787" max="787" width="3.28515625" style="1" customWidth="1"/>
    <col min="788" max="788" width="11" style="1" bestFit="1" customWidth="1"/>
    <col min="789" max="789" width="3.7109375" style="1" customWidth="1"/>
    <col min="790" max="790" width="10.42578125" style="1" customWidth="1"/>
    <col min="791" max="791" width="11.7109375" style="1" customWidth="1"/>
    <col min="792" max="1026" width="9.140625" style="1"/>
    <col min="1027" max="1027" width="35.28515625" style="1" bestFit="1" customWidth="1"/>
    <col min="1028" max="1028" width="15.5703125" style="1" bestFit="1" customWidth="1"/>
    <col min="1029" max="1029" width="10.5703125" style="1" customWidth="1"/>
    <col min="1030" max="1030" width="7" style="1" bestFit="1" customWidth="1"/>
    <col min="1031" max="1031" width="10" style="1" bestFit="1" customWidth="1"/>
    <col min="1032" max="1032" width="9.28515625" style="1" customWidth="1"/>
    <col min="1033" max="1036" width="10" style="1" bestFit="1" customWidth="1"/>
    <col min="1037" max="1038" width="10" style="1" customWidth="1"/>
    <col min="1039" max="1039" width="9.28515625" style="1" customWidth="1"/>
    <col min="1040" max="1040" width="8.42578125" style="1" customWidth="1"/>
    <col min="1041" max="1041" width="9.5703125" style="1" bestFit="1" customWidth="1"/>
    <col min="1042" max="1042" width="11.140625" style="1" customWidth="1"/>
    <col min="1043" max="1043" width="3.28515625" style="1" customWidth="1"/>
    <col min="1044" max="1044" width="11" style="1" bestFit="1" customWidth="1"/>
    <col min="1045" max="1045" width="3.7109375" style="1" customWidth="1"/>
    <col min="1046" max="1046" width="10.42578125" style="1" customWidth="1"/>
    <col min="1047" max="1047" width="11.7109375" style="1" customWidth="1"/>
    <col min="1048" max="1282" width="9.140625" style="1"/>
    <col min="1283" max="1283" width="35.28515625" style="1" bestFit="1" customWidth="1"/>
    <col min="1284" max="1284" width="15.5703125" style="1" bestFit="1" customWidth="1"/>
    <col min="1285" max="1285" width="10.5703125" style="1" customWidth="1"/>
    <col min="1286" max="1286" width="7" style="1" bestFit="1" customWidth="1"/>
    <col min="1287" max="1287" width="10" style="1" bestFit="1" customWidth="1"/>
    <col min="1288" max="1288" width="9.28515625" style="1" customWidth="1"/>
    <col min="1289" max="1292" width="10" style="1" bestFit="1" customWidth="1"/>
    <col min="1293" max="1294" width="10" style="1" customWidth="1"/>
    <col min="1295" max="1295" width="9.28515625" style="1" customWidth="1"/>
    <col min="1296" max="1296" width="8.42578125" style="1" customWidth="1"/>
    <col min="1297" max="1297" width="9.5703125" style="1" bestFit="1" customWidth="1"/>
    <col min="1298" max="1298" width="11.140625" style="1" customWidth="1"/>
    <col min="1299" max="1299" width="3.28515625" style="1" customWidth="1"/>
    <col min="1300" max="1300" width="11" style="1" bestFit="1" customWidth="1"/>
    <col min="1301" max="1301" width="3.7109375" style="1" customWidth="1"/>
    <col min="1302" max="1302" width="10.42578125" style="1" customWidth="1"/>
    <col min="1303" max="1303" width="11.7109375" style="1" customWidth="1"/>
    <col min="1304" max="1538" width="9.140625" style="1"/>
    <col min="1539" max="1539" width="35.28515625" style="1" bestFit="1" customWidth="1"/>
    <col min="1540" max="1540" width="15.5703125" style="1" bestFit="1" customWidth="1"/>
    <col min="1541" max="1541" width="10.5703125" style="1" customWidth="1"/>
    <col min="1542" max="1542" width="7" style="1" bestFit="1" customWidth="1"/>
    <col min="1543" max="1543" width="10" style="1" bestFit="1" customWidth="1"/>
    <col min="1544" max="1544" width="9.28515625" style="1" customWidth="1"/>
    <col min="1545" max="1548" width="10" style="1" bestFit="1" customWidth="1"/>
    <col min="1549" max="1550" width="10" style="1" customWidth="1"/>
    <col min="1551" max="1551" width="9.28515625" style="1" customWidth="1"/>
    <col min="1552" max="1552" width="8.42578125" style="1" customWidth="1"/>
    <col min="1553" max="1553" width="9.5703125" style="1" bestFit="1" customWidth="1"/>
    <col min="1554" max="1554" width="11.140625" style="1" customWidth="1"/>
    <col min="1555" max="1555" width="3.28515625" style="1" customWidth="1"/>
    <col min="1556" max="1556" width="11" style="1" bestFit="1" customWidth="1"/>
    <col min="1557" max="1557" width="3.7109375" style="1" customWidth="1"/>
    <col min="1558" max="1558" width="10.42578125" style="1" customWidth="1"/>
    <col min="1559" max="1559" width="11.7109375" style="1" customWidth="1"/>
    <col min="1560" max="1794" width="9.140625" style="1"/>
    <col min="1795" max="1795" width="35.28515625" style="1" bestFit="1" customWidth="1"/>
    <col min="1796" max="1796" width="15.5703125" style="1" bestFit="1" customWidth="1"/>
    <col min="1797" max="1797" width="10.5703125" style="1" customWidth="1"/>
    <col min="1798" max="1798" width="7" style="1" bestFit="1" customWidth="1"/>
    <col min="1799" max="1799" width="10" style="1" bestFit="1" customWidth="1"/>
    <col min="1800" max="1800" width="9.28515625" style="1" customWidth="1"/>
    <col min="1801" max="1804" width="10" style="1" bestFit="1" customWidth="1"/>
    <col min="1805" max="1806" width="10" style="1" customWidth="1"/>
    <col min="1807" max="1807" width="9.28515625" style="1" customWidth="1"/>
    <col min="1808" max="1808" width="8.42578125" style="1" customWidth="1"/>
    <col min="1809" max="1809" width="9.5703125" style="1" bestFit="1" customWidth="1"/>
    <col min="1810" max="1810" width="11.140625" style="1" customWidth="1"/>
    <col min="1811" max="1811" width="3.28515625" style="1" customWidth="1"/>
    <col min="1812" max="1812" width="11" style="1" bestFit="1" customWidth="1"/>
    <col min="1813" max="1813" width="3.7109375" style="1" customWidth="1"/>
    <col min="1814" max="1814" width="10.42578125" style="1" customWidth="1"/>
    <col min="1815" max="1815" width="11.7109375" style="1" customWidth="1"/>
    <col min="1816" max="2050" width="9.140625" style="1"/>
    <col min="2051" max="2051" width="35.28515625" style="1" bestFit="1" customWidth="1"/>
    <col min="2052" max="2052" width="15.5703125" style="1" bestFit="1" customWidth="1"/>
    <col min="2053" max="2053" width="10.5703125" style="1" customWidth="1"/>
    <col min="2054" max="2054" width="7" style="1" bestFit="1" customWidth="1"/>
    <col min="2055" max="2055" width="10" style="1" bestFit="1" customWidth="1"/>
    <col min="2056" max="2056" width="9.28515625" style="1" customWidth="1"/>
    <col min="2057" max="2060" width="10" style="1" bestFit="1" customWidth="1"/>
    <col min="2061" max="2062" width="10" style="1" customWidth="1"/>
    <col min="2063" max="2063" width="9.28515625" style="1" customWidth="1"/>
    <col min="2064" max="2064" width="8.42578125" style="1" customWidth="1"/>
    <col min="2065" max="2065" width="9.5703125" style="1" bestFit="1" customWidth="1"/>
    <col min="2066" max="2066" width="11.140625" style="1" customWidth="1"/>
    <col min="2067" max="2067" width="3.28515625" style="1" customWidth="1"/>
    <col min="2068" max="2068" width="11" style="1" bestFit="1" customWidth="1"/>
    <col min="2069" max="2069" width="3.7109375" style="1" customWidth="1"/>
    <col min="2070" max="2070" width="10.42578125" style="1" customWidth="1"/>
    <col min="2071" max="2071" width="11.7109375" style="1" customWidth="1"/>
    <col min="2072" max="2306" width="9.140625" style="1"/>
    <col min="2307" max="2307" width="35.28515625" style="1" bestFit="1" customWidth="1"/>
    <col min="2308" max="2308" width="15.5703125" style="1" bestFit="1" customWidth="1"/>
    <col min="2309" max="2309" width="10.5703125" style="1" customWidth="1"/>
    <col min="2310" max="2310" width="7" style="1" bestFit="1" customWidth="1"/>
    <col min="2311" max="2311" width="10" style="1" bestFit="1" customWidth="1"/>
    <col min="2312" max="2312" width="9.28515625" style="1" customWidth="1"/>
    <col min="2313" max="2316" width="10" style="1" bestFit="1" customWidth="1"/>
    <col min="2317" max="2318" width="10" style="1" customWidth="1"/>
    <col min="2319" max="2319" width="9.28515625" style="1" customWidth="1"/>
    <col min="2320" max="2320" width="8.42578125" style="1" customWidth="1"/>
    <col min="2321" max="2321" width="9.5703125" style="1" bestFit="1" customWidth="1"/>
    <col min="2322" max="2322" width="11.140625" style="1" customWidth="1"/>
    <col min="2323" max="2323" width="3.28515625" style="1" customWidth="1"/>
    <col min="2324" max="2324" width="11" style="1" bestFit="1" customWidth="1"/>
    <col min="2325" max="2325" width="3.7109375" style="1" customWidth="1"/>
    <col min="2326" max="2326" width="10.42578125" style="1" customWidth="1"/>
    <col min="2327" max="2327" width="11.7109375" style="1" customWidth="1"/>
    <col min="2328" max="2562" width="9.140625" style="1"/>
    <col min="2563" max="2563" width="35.28515625" style="1" bestFit="1" customWidth="1"/>
    <col min="2564" max="2564" width="15.5703125" style="1" bestFit="1" customWidth="1"/>
    <col min="2565" max="2565" width="10.5703125" style="1" customWidth="1"/>
    <col min="2566" max="2566" width="7" style="1" bestFit="1" customWidth="1"/>
    <col min="2567" max="2567" width="10" style="1" bestFit="1" customWidth="1"/>
    <col min="2568" max="2568" width="9.28515625" style="1" customWidth="1"/>
    <col min="2569" max="2572" width="10" style="1" bestFit="1" customWidth="1"/>
    <col min="2573" max="2574" width="10" style="1" customWidth="1"/>
    <col min="2575" max="2575" width="9.28515625" style="1" customWidth="1"/>
    <col min="2576" max="2576" width="8.42578125" style="1" customWidth="1"/>
    <col min="2577" max="2577" width="9.5703125" style="1" bestFit="1" customWidth="1"/>
    <col min="2578" max="2578" width="11.140625" style="1" customWidth="1"/>
    <col min="2579" max="2579" width="3.28515625" style="1" customWidth="1"/>
    <col min="2580" max="2580" width="11" style="1" bestFit="1" customWidth="1"/>
    <col min="2581" max="2581" width="3.7109375" style="1" customWidth="1"/>
    <col min="2582" max="2582" width="10.42578125" style="1" customWidth="1"/>
    <col min="2583" max="2583" width="11.7109375" style="1" customWidth="1"/>
    <col min="2584" max="2818" width="9.140625" style="1"/>
    <col min="2819" max="2819" width="35.28515625" style="1" bestFit="1" customWidth="1"/>
    <col min="2820" max="2820" width="15.5703125" style="1" bestFit="1" customWidth="1"/>
    <col min="2821" max="2821" width="10.5703125" style="1" customWidth="1"/>
    <col min="2822" max="2822" width="7" style="1" bestFit="1" customWidth="1"/>
    <col min="2823" max="2823" width="10" style="1" bestFit="1" customWidth="1"/>
    <col min="2824" max="2824" width="9.28515625" style="1" customWidth="1"/>
    <col min="2825" max="2828" width="10" style="1" bestFit="1" customWidth="1"/>
    <col min="2829" max="2830" width="10" style="1" customWidth="1"/>
    <col min="2831" max="2831" width="9.28515625" style="1" customWidth="1"/>
    <col min="2832" max="2832" width="8.42578125" style="1" customWidth="1"/>
    <col min="2833" max="2833" width="9.5703125" style="1" bestFit="1" customWidth="1"/>
    <col min="2834" max="2834" width="11.140625" style="1" customWidth="1"/>
    <col min="2835" max="2835" width="3.28515625" style="1" customWidth="1"/>
    <col min="2836" max="2836" width="11" style="1" bestFit="1" customWidth="1"/>
    <col min="2837" max="2837" width="3.7109375" style="1" customWidth="1"/>
    <col min="2838" max="2838" width="10.42578125" style="1" customWidth="1"/>
    <col min="2839" max="2839" width="11.7109375" style="1" customWidth="1"/>
    <col min="2840" max="3074" width="9.140625" style="1"/>
    <col min="3075" max="3075" width="35.28515625" style="1" bestFit="1" customWidth="1"/>
    <col min="3076" max="3076" width="15.5703125" style="1" bestFit="1" customWidth="1"/>
    <col min="3077" max="3077" width="10.5703125" style="1" customWidth="1"/>
    <col min="3078" max="3078" width="7" style="1" bestFit="1" customWidth="1"/>
    <col min="3079" max="3079" width="10" style="1" bestFit="1" customWidth="1"/>
    <col min="3080" max="3080" width="9.28515625" style="1" customWidth="1"/>
    <col min="3081" max="3084" width="10" style="1" bestFit="1" customWidth="1"/>
    <col min="3085" max="3086" width="10" style="1" customWidth="1"/>
    <col min="3087" max="3087" width="9.28515625" style="1" customWidth="1"/>
    <col min="3088" max="3088" width="8.42578125" style="1" customWidth="1"/>
    <col min="3089" max="3089" width="9.5703125" style="1" bestFit="1" customWidth="1"/>
    <col min="3090" max="3090" width="11.140625" style="1" customWidth="1"/>
    <col min="3091" max="3091" width="3.28515625" style="1" customWidth="1"/>
    <col min="3092" max="3092" width="11" style="1" bestFit="1" customWidth="1"/>
    <col min="3093" max="3093" width="3.7109375" style="1" customWidth="1"/>
    <col min="3094" max="3094" width="10.42578125" style="1" customWidth="1"/>
    <col min="3095" max="3095" width="11.7109375" style="1" customWidth="1"/>
    <col min="3096" max="3330" width="9.140625" style="1"/>
    <col min="3331" max="3331" width="35.28515625" style="1" bestFit="1" customWidth="1"/>
    <col min="3332" max="3332" width="15.5703125" style="1" bestFit="1" customWidth="1"/>
    <col min="3333" max="3333" width="10.5703125" style="1" customWidth="1"/>
    <col min="3334" max="3334" width="7" style="1" bestFit="1" customWidth="1"/>
    <col min="3335" max="3335" width="10" style="1" bestFit="1" customWidth="1"/>
    <col min="3336" max="3336" width="9.28515625" style="1" customWidth="1"/>
    <col min="3337" max="3340" width="10" style="1" bestFit="1" customWidth="1"/>
    <col min="3341" max="3342" width="10" style="1" customWidth="1"/>
    <col min="3343" max="3343" width="9.28515625" style="1" customWidth="1"/>
    <col min="3344" max="3344" width="8.42578125" style="1" customWidth="1"/>
    <col min="3345" max="3345" width="9.5703125" style="1" bestFit="1" customWidth="1"/>
    <col min="3346" max="3346" width="11.140625" style="1" customWidth="1"/>
    <col min="3347" max="3347" width="3.28515625" style="1" customWidth="1"/>
    <col min="3348" max="3348" width="11" style="1" bestFit="1" customWidth="1"/>
    <col min="3349" max="3349" width="3.7109375" style="1" customWidth="1"/>
    <col min="3350" max="3350" width="10.42578125" style="1" customWidth="1"/>
    <col min="3351" max="3351" width="11.7109375" style="1" customWidth="1"/>
    <col min="3352" max="3586" width="9.140625" style="1"/>
    <col min="3587" max="3587" width="35.28515625" style="1" bestFit="1" customWidth="1"/>
    <col min="3588" max="3588" width="15.5703125" style="1" bestFit="1" customWidth="1"/>
    <col min="3589" max="3589" width="10.5703125" style="1" customWidth="1"/>
    <col min="3590" max="3590" width="7" style="1" bestFit="1" customWidth="1"/>
    <col min="3591" max="3591" width="10" style="1" bestFit="1" customWidth="1"/>
    <col min="3592" max="3592" width="9.28515625" style="1" customWidth="1"/>
    <col min="3593" max="3596" width="10" style="1" bestFit="1" customWidth="1"/>
    <col min="3597" max="3598" width="10" style="1" customWidth="1"/>
    <col min="3599" max="3599" width="9.28515625" style="1" customWidth="1"/>
    <col min="3600" max="3600" width="8.42578125" style="1" customWidth="1"/>
    <col min="3601" max="3601" width="9.5703125" style="1" bestFit="1" customWidth="1"/>
    <col min="3602" max="3602" width="11.140625" style="1" customWidth="1"/>
    <col min="3603" max="3603" width="3.28515625" style="1" customWidth="1"/>
    <col min="3604" max="3604" width="11" style="1" bestFit="1" customWidth="1"/>
    <col min="3605" max="3605" width="3.7109375" style="1" customWidth="1"/>
    <col min="3606" max="3606" width="10.42578125" style="1" customWidth="1"/>
    <col min="3607" max="3607" width="11.7109375" style="1" customWidth="1"/>
    <col min="3608" max="3842" width="9.140625" style="1"/>
    <col min="3843" max="3843" width="35.28515625" style="1" bestFit="1" customWidth="1"/>
    <col min="3844" max="3844" width="15.5703125" style="1" bestFit="1" customWidth="1"/>
    <col min="3845" max="3845" width="10.5703125" style="1" customWidth="1"/>
    <col min="3846" max="3846" width="7" style="1" bestFit="1" customWidth="1"/>
    <col min="3847" max="3847" width="10" style="1" bestFit="1" customWidth="1"/>
    <col min="3848" max="3848" width="9.28515625" style="1" customWidth="1"/>
    <col min="3849" max="3852" width="10" style="1" bestFit="1" customWidth="1"/>
    <col min="3853" max="3854" width="10" style="1" customWidth="1"/>
    <col min="3855" max="3855" width="9.28515625" style="1" customWidth="1"/>
    <col min="3856" max="3856" width="8.42578125" style="1" customWidth="1"/>
    <col min="3857" max="3857" width="9.5703125" style="1" bestFit="1" customWidth="1"/>
    <col min="3858" max="3858" width="11.140625" style="1" customWidth="1"/>
    <col min="3859" max="3859" width="3.28515625" style="1" customWidth="1"/>
    <col min="3860" max="3860" width="11" style="1" bestFit="1" customWidth="1"/>
    <col min="3861" max="3861" width="3.7109375" style="1" customWidth="1"/>
    <col min="3862" max="3862" width="10.42578125" style="1" customWidth="1"/>
    <col min="3863" max="3863" width="11.7109375" style="1" customWidth="1"/>
    <col min="3864" max="4098" width="9.140625" style="1"/>
    <col min="4099" max="4099" width="35.28515625" style="1" bestFit="1" customWidth="1"/>
    <col min="4100" max="4100" width="15.5703125" style="1" bestFit="1" customWidth="1"/>
    <col min="4101" max="4101" width="10.5703125" style="1" customWidth="1"/>
    <col min="4102" max="4102" width="7" style="1" bestFit="1" customWidth="1"/>
    <col min="4103" max="4103" width="10" style="1" bestFit="1" customWidth="1"/>
    <col min="4104" max="4104" width="9.28515625" style="1" customWidth="1"/>
    <col min="4105" max="4108" width="10" style="1" bestFit="1" customWidth="1"/>
    <col min="4109" max="4110" width="10" style="1" customWidth="1"/>
    <col min="4111" max="4111" width="9.28515625" style="1" customWidth="1"/>
    <col min="4112" max="4112" width="8.42578125" style="1" customWidth="1"/>
    <col min="4113" max="4113" width="9.5703125" style="1" bestFit="1" customWidth="1"/>
    <col min="4114" max="4114" width="11.140625" style="1" customWidth="1"/>
    <col min="4115" max="4115" width="3.28515625" style="1" customWidth="1"/>
    <col min="4116" max="4116" width="11" style="1" bestFit="1" customWidth="1"/>
    <col min="4117" max="4117" width="3.7109375" style="1" customWidth="1"/>
    <col min="4118" max="4118" width="10.42578125" style="1" customWidth="1"/>
    <col min="4119" max="4119" width="11.7109375" style="1" customWidth="1"/>
    <col min="4120" max="4354" width="9.140625" style="1"/>
    <col min="4355" max="4355" width="35.28515625" style="1" bestFit="1" customWidth="1"/>
    <col min="4356" max="4356" width="15.5703125" style="1" bestFit="1" customWidth="1"/>
    <col min="4357" max="4357" width="10.5703125" style="1" customWidth="1"/>
    <col min="4358" max="4358" width="7" style="1" bestFit="1" customWidth="1"/>
    <col min="4359" max="4359" width="10" style="1" bestFit="1" customWidth="1"/>
    <col min="4360" max="4360" width="9.28515625" style="1" customWidth="1"/>
    <col min="4361" max="4364" width="10" style="1" bestFit="1" customWidth="1"/>
    <col min="4365" max="4366" width="10" style="1" customWidth="1"/>
    <col min="4367" max="4367" width="9.28515625" style="1" customWidth="1"/>
    <col min="4368" max="4368" width="8.42578125" style="1" customWidth="1"/>
    <col min="4369" max="4369" width="9.5703125" style="1" bestFit="1" customWidth="1"/>
    <col min="4370" max="4370" width="11.140625" style="1" customWidth="1"/>
    <col min="4371" max="4371" width="3.28515625" style="1" customWidth="1"/>
    <col min="4372" max="4372" width="11" style="1" bestFit="1" customWidth="1"/>
    <col min="4373" max="4373" width="3.7109375" style="1" customWidth="1"/>
    <col min="4374" max="4374" width="10.42578125" style="1" customWidth="1"/>
    <col min="4375" max="4375" width="11.7109375" style="1" customWidth="1"/>
    <col min="4376" max="4610" width="9.140625" style="1"/>
    <col min="4611" max="4611" width="35.28515625" style="1" bestFit="1" customWidth="1"/>
    <col min="4612" max="4612" width="15.5703125" style="1" bestFit="1" customWidth="1"/>
    <col min="4613" max="4613" width="10.5703125" style="1" customWidth="1"/>
    <col min="4614" max="4614" width="7" style="1" bestFit="1" customWidth="1"/>
    <col min="4615" max="4615" width="10" style="1" bestFit="1" customWidth="1"/>
    <col min="4616" max="4616" width="9.28515625" style="1" customWidth="1"/>
    <col min="4617" max="4620" width="10" style="1" bestFit="1" customWidth="1"/>
    <col min="4621" max="4622" width="10" style="1" customWidth="1"/>
    <col min="4623" max="4623" width="9.28515625" style="1" customWidth="1"/>
    <col min="4624" max="4624" width="8.42578125" style="1" customWidth="1"/>
    <col min="4625" max="4625" width="9.5703125" style="1" bestFit="1" customWidth="1"/>
    <col min="4626" max="4626" width="11.140625" style="1" customWidth="1"/>
    <col min="4627" max="4627" width="3.28515625" style="1" customWidth="1"/>
    <col min="4628" max="4628" width="11" style="1" bestFit="1" customWidth="1"/>
    <col min="4629" max="4629" width="3.7109375" style="1" customWidth="1"/>
    <col min="4630" max="4630" width="10.42578125" style="1" customWidth="1"/>
    <col min="4631" max="4631" width="11.7109375" style="1" customWidth="1"/>
    <col min="4632" max="4866" width="9.140625" style="1"/>
    <col min="4867" max="4867" width="35.28515625" style="1" bestFit="1" customWidth="1"/>
    <col min="4868" max="4868" width="15.5703125" style="1" bestFit="1" customWidth="1"/>
    <col min="4869" max="4869" width="10.5703125" style="1" customWidth="1"/>
    <col min="4870" max="4870" width="7" style="1" bestFit="1" customWidth="1"/>
    <col min="4871" max="4871" width="10" style="1" bestFit="1" customWidth="1"/>
    <col min="4872" max="4872" width="9.28515625" style="1" customWidth="1"/>
    <col min="4873" max="4876" width="10" style="1" bestFit="1" customWidth="1"/>
    <col min="4877" max="4878" width="10" style="1" customWidth="1"/>
    <col min="4879" max="4879" width="9.28515625" style="1" customWidth="1"/>
    <col min="4880" max="4880" width="8.42578125" style="1" customWidth="1"/>
    <col min="4881" max="4881" width="9.5703125" style="1" bestFit="1" customWidth="1"/>
    <col min="4882" max="4882" width="11.140625" style="1" customWidth="1"/>
    <col min="4883" max="4883" width="3.28515625" style="1" customWidth="1"/>
    <col min="4884" max="4884" width="11" style="1" bestFit="1" customWidth="1"/>
    <col min="4885" max="4885" width="3.7109375" style="1" customWidth="1"/>
    <col min="4886" max="4886" width="10.42578125" style="1" customWidth="1"/>
    <col min="4887" max="4887" width="11.7109375" style="1" customWidth="1"/>
    <col min="4888" max="5122" width="9.140625" style="1"/>
    <col min="5123" max="5123" width="35.28515625" style="1" bestFit="1" customWidth="1"/>
    <col min="5124" max="5124" width="15.5703125" style="1" bestFit="1" customWidth="1"/>
    <col min="5125" max="5125" width="10.5703125" style="1" customWidth="1"/>
    <col min="5126" max="5126" width="7" style="1" bestFit="1" customWidth="1"/>
    <col min="5127" max="5127" width="10" style="1" bestFit="1" customWidth="1"/>
    <col min="5128" max="5128" width="9.28515625" style="1" customWidth="1"/>
    <col min="5129" max="5132" width="10" style="1" bestFit="1" customWidth="1"/>
    <col min="5133" max="5134" width="10" style="1" customWidth="1"/>
    <col min="5135" max="5135" width="9.28515625" style="1" customWidth="1"/>
    <col min="5136" max="5136" width="8.42578125" style="1" customWidth="1"/>
    <col min="5137" max="5137" width="9.5703125" style="1" bestFit="1" customWidth="1"/>
    <col min="5138" max="5138" width="11.140625" style="1" customWidth="1"/>
    <col min="5139" max="5139" width="3.28515625" style="1" customWidth="1"/>
    <col min="5140" max="5140" width="11" style="1" bestFit="1" customWidth="1"/>
    <col min="5141" max="5141" width="3.7109375" style="1" customWidth="1"/>
    <col min="5142" max="5142" width="10.42578125" style="1" customWidth="1"/>
    <col min="5143" max="5143" width="11.7109375" style="1" customWidth="1"/>
    <col min="5144" max="5378" width="9.140625" style="1"/>
    <col min="5379" max="5379" width="35.28515625" style="1" bestFit="1" customWidth="1"/>
    <col min="5380" max="5380" width="15.5703125" style="1" bestFit="1" customWidth="1"/>
    <col min="5381" max="5381" width="10.5703125" style="1" customWidth="1"/>
    <col min="5382" max="5382" width="7" style="1" bestFit="1" customWidth="1"/>
    <col min="5383" max="5383" width="10" style="1" bestFit="1" customWidth="1"/>
    <col min="5384" max="5384" width="9.28515625" style="1" customWidth="1"/>
    <col min="5385" max="5388" width="10" style="1" bestFit="1" customWidth="1"/>
    <col min="5389" max="5390" width="10" style="1" customWidth="1"/>
    <col min="5391" max="5391" width="9.28515625" style="1" customWidth="1"/>
    <col min="5392" max="5392" width="8.42578125" style="1" customWidth="1"/>
    <col min="5393" max="5393" width="9.5703125" style="1" bestFit="1" customWidth="1"/>
    <col min="5394" max="5394" width="11.140625" style="1" customWidth="1"/>
    <col min="5395" max="5395" width="3.28515625" style="1" customWidth="1"/>
    <col min="5396" max="5396" width="11" style="1" bestFit="1" customWidth="1"/>
    <col min="5397" max="5397" width="3.7109375" style="1" customWidth="1"/>
    <col min="5398" max="5398" width="10.42578125" style="1" customWidth="1"/>
    <col min="5399" max="5399" width="11.7109375" style="1" customWidth="1"/>
    <col min="5400" max="5634" width="9.140625" style="1"/>
    <col min="5635" max="5635" width="35.28515625" style="1" bestFit="1" customWidth="1"/>
    <col min="5636" max="5636" width="15.5703125" style="1" bestFit="1" customWidth="1"/>
    <col min="5637" max="5637" width="10.5703125" style="1" customWidth="1"/>
    <col min="5638" max="5638" width="7" style="1" bestFit="1" customWidth="1"/>
    <col min="5639" max="5639" width="10" style="1" bestFit="1" customWidth="1"/>
    <col min="5640" max="5640" width="9.28515625" style="1" customWidth="1"/>
    <col min="5641" max="5644" width="10" style="1" bestFit="1" customWidth="1"/>
    <col min="5645" max="5646" width="10" style="1" customWidth="1"/>
    <col min="5647" max="5647" width="9.28515625" style="1" customWidth="1"/>
    <col min="5648" max="5648" width="8.42578125" style="1" customWidth="1"/>
    <col min="5649" max="5649" width="9.5703125" style="1" bestFit="1" customWidth="1"/>
    <col min="5650" max="5650" width="11.140625" style="1" customWidth="1"/>
    <col min="5651" max="5651" width="3.28515625" style="1" customWidth="1"/>
    <col min="5652" max="5652" width="11" style="1" bestFit="1" customWidth="1"/>
    <col min="5653" max="5653" width="3.7109375" style="1" customWidth="1"/>
    <col min="5654" max="5654" width="10.42578125" style="1" customWidth="1"/>
    <col min="5655" max="5655" width="11.7109375" style="1" customWidth="1"/>
    <col min="5656" max="5890" width="9.140625" style="1"/>
    <col min="5891" max="5891" width="35.28515625" style="1" bestFit="1" customWidth="1"/>
    <col min="5892" max="5892" width="15.5703125" style="1" bestFit="1" customWidth="1"/>
    <col min="5893" max="5893" width="10.5703125" style="1" customWidth="1"/>
    <col min="5894" max="5894" width="7" style="1" bestFit="1" customWidth="1"/>
    <col min="5895" max="5895" width="10" style="1" bestFit="1" customWidth="1"/>
    <col min="5896" max="5896" width="9.28515625" style="1" customWidth="1"/>
    <col min="5897" max="5900" width="10" style="1" bestFit="1" customWidth="1"/>
    <col min="5901" max="5902" width="10" style="1" customWidth="1"/>
    <col min="5903" max="5903" width="9.28515625" style="1" customWidth="1"/>
    <col min="5904" max="5904" width="8.42578125" style="1" customWidth="1"/>
    <col min="5905" max="5905" width="9.5703125" style="1" bestFit="1" customWidth="1"/>
    <col min="5906" max="5906" width="11.140625" style="1" customWidth="1"/>
    <col min="5907" max="5907" width="3.28515625" style="1" customWidth="1"/>
    <col min="5908" max="5908" width="11" style="1" bestFit="1" customWidth="1"/>
    <col min="5909" max="5909" width="3.7109375" style="1" customWidth="1"/>
    <col min="5910" max="5910" width="10.42578125" style="1" customWidth="1"/>
    <col min="5911" max="5911" width="11.7109375" style="1" customWidth="1"/>
    <col min="5912" max="6146" width="9.140625" style="1"/>
    <col min="6147" max="6147" width="35.28515625" style="1" bestFit="1" customWidth="1"/>
    <col min="6148" max="6148" width="15.5703125" style="1" bestFit="1" customWidth="1"/>
    <col min="6149" max="6149" width="10.5703125" style="1" customWidth="1"/>
    <col min="6150" max="6150" width="7" style="1" bestFit="1" customWidth="1"/>
    <col min="6151" max="6151" width="10" style="1" bestFit="1" customWidth="1"/>
    <col min="6152" max="6152" width="9.28515625" style="1" customWidth="1"/>
    <col min="6153" max="6156" width="10" style="1" bestFit="1" customWidth="1"/>
    <col min="6157" max="6158" width="10" style="1" customWidth="1"/>
    <col min="6159" max="6159" width="9.28515625" style="1" customWidth="1"/>
    <col min="6160" max="6160" width="8.42578125" style="1" customWidth="1"/>
    <col min="6161" max="6161" width="9.5703125" style="1" bestFit="1" customWidth="1"/>
    <col min="6162" max="6162" width="11.140625" style="1" customWidth="1"/>
    <col min="6163" max="6163" width="3.28515625" style="1" customWidth="1"/>
    <col min="6164" max="6164" width="11" style="1" bestFit="1" customWidth="1"/>
    <col min="6165" max="6165" width="3.7109375" style="1" customWidth="1"/>
    <col min="6166" max="6166" width="10.42578125" style="1" customWidth="1"/>
    <col min="6167" max="6167" width="11.7109375" style="1" customWidth="1"/>
    <col min="6168" max="6402" width="9.140625" style="1"/>
    <col min="6403" max="6403" width="35.28515625" style="1" bestFit="1" customWidth="1"/>
    <col min="6404" max="6404" width="15.5703125" style="1" bestFit="1" customWidth="1"/>
    <col min="6405" max="6405" width="10.5703125" style="1" customWidth="1"/>
    <col min="6406" max="6406" width="7" style="1" bestFit="1" customWidth="1"/>
    <col min="6407" max="6407" width="10" style="1" bestFit="1" customWidth="1"/>
    <col min="6408" max="6408" width="9.28515625" style="1" customWidth="1"/>
    <col min="6409" max="6412" width="10" style="1" bestFit="1" customWidth="1"/>
    <col min="6413" max="6414" width="10" style="1" customWidth="1"/>
    <col min="6415" max="6415" width="9.28515625" style="1" customWidth="1"/>
    <col min="6416" max="6416" width="8.42578125" style="1" customWidth="1"/>
    <col min="6417" max="6417" width="9.5703125" style="1" bestFit="1" customWidth="1"/>
    <col min="6418" max="6418" width="11.140625" style="1" customWidth="1"/>
    <col min="6419" max="6419" width="3.28515625" style="1" customWidth="1"/>
    <col min="6420" max="6420" width="11" style="1" bestFit="1" customWidth="1"/>
    <col min="6421" max="6421" width="3.7109375" style="1" customWidth="1"/>
    <col min="6422" max="6422" width="10.42578125" style="1" customWidth="1"/>
    <col min="6423" max="6423" width="11.7109375" style="1" customWidth="1"/>
    <col min="6424" max="6658" width="9.140625" style="1"/>
    <col min="6659" max="6659" width="35.28515625" style="1" bestFit="1" customWidth="1"/>
    <col min="6660" max="6660" width="15.5703125" style="1" bestFit="1" customWidth="1"/>
    <col min="6661" max="6661" width="10.5703125" style="1" customWidth="1"/>
    <col min="6662" max="6662" width="7" style="1" bestFit="1" customWidth="1"/>
    <col min="6663" max="6663" width="10" style="1" bestFit="1" customWidth="1"/>
    <col min="6664" max="6664" width="9.28515625" style="1" customWidth="1"/>
    <col min="6665" max="6668" width="10" style="1" bestFit="1" customWidth="1"/>
    <col min="6669" max="6670" width="10" style="1" customWidth="1"/>
    <col min="6671" max="6671" width="9.28515625" style="1" customWidth="1"/>
    <col min="6672" max="6672" width="8.42578125" style="1" customWidth="1"/>
    <col min="6673" max="6673" width="9.5703125" style="1" bestFit="1" customWidth="1"/>
    <col min="6674" max="6674" width="11.140625" style="1" customWidth="1"/>
    <col min="6675" max="6675" width="3.28515625" style="1" customWidth="1"/>
    <col min="6676" max="6676" width="11" style="1" bestFit="1" customWidth="1"/>
    <col min="6677" max="6677" width="3.7109375" style="1" customWidth="1"/>
    <col min="6678" max="6678" width="10.42578125" style="1" customWidth="1"/>
    <col min="6679" max="6679" width="11.7109375" style="1" customWidth="1"/>
    <col min="6680" max="6914" width="9.140625" style="1"/>
    <col min="6915" max="6915" width="35.28515625" style="1" bestFit="1" customWidth="1"/>
    <col min="6916" max="6916" width="15.5703125" style="1" bestFit="1" customWidth="1"/>
    <col min="6917" max="6917" width="10.5703125" style="1" customWidth="1"/>
    <col min="6918" max="6918" width="7" style="1" bestFit="1" customWidth="1"/>
    <col min="6919" max="6919" width="10" style="1" bestFit="1" customWidth="1"/>
    <col min="6920" max="6920" width="9.28515625" style="1" customWidth="1"/>
    <col min="6921" max="6924" width="10" style="1" bestFit="1" customWidth="1"/>
    <col min="6925" max="6926" width="10" style="1" customWidth="1"/>
    <col min="6927" max="6927" width="9.28515625" style="1" customWidth="1"/>
    <col min="6928" max="6928" width="8.42578125" style="1" customWidth="1"/>
    <col min="6929" max="6929" width="9.5703125" style="1" bestFit="1" customWidth="1"/>
    <col min="6930" max="6930" width="11.140625" style="1" customWidth="1"/>
    <col min="6931" max="6931" width="3.28515625" style="1" customWidth="1"/>
    <col min="6932" max="6932" width="11" style="1" bestFit="1" customWidth="1"/>
    <col min="6933" max="6933" width="3.7109375" style="1" customWidth="1"/>
    <col min="6934" max="6934" width="10.42578125" style="1" customWidth="1"/>
    <col min="6935" max="6935" width="11.7109375" style="1" customWidth="1"/>
    <col min="6936" max="7170" width="9.140625" style="1"/>
    <col min="7171" max="7171" width="35.28515625" style="1" bestFit="1" customWidth="1"/>
    <col min="7172" max="7172" width="15.5703125" style="1" bestFit="1" customWidth="1"/>
    <col min="7173" max="7173" width="10.5703125" style="1" customWidth="1"/>
    <col min="7174" max="7174" width="7" style="1" bestFit="1" customWidth="1"/>
    <col min="7175" max="7175" width="10" style="1" bestFit="1" customWidth="1"/>
    <col min="7176" max="7176" width="9.28515625" style="1" customWidth="1"/>
    <col min="7177" max="7180" width="10" style="1" bestFit="1" customWidth="1"/>
    <col min="7181" max="7182" width="10" style="1" customWidth="1"/>
    <col min="7183" max="7183" width="9.28515625" style="1" customWidth="1"/>
    <col min="7184" max="7184" width="8.42578125" style="1" customWidth="1"/>
    <col min="7185" max="7185" width="9.5703125" style="1" bestFit="1" customWidth="1"/>
    <col min="7186" max="7186" width="11.140625" style="1" customWidth="1"/>
    <col min="7187" max="7187" width="3.28515625" style="1" customWidth="1"/>
    <col min="7188" max="7188" width="11" style="1" bestFit="1" customWidth="1"/>
    <col min="7189" max="7189" width="3.7109375" style="1" customWidth="1"/>
    <col min="7190" max="7190" width="10.42578125" style="1" customWidth="1"/>
    <col min="7191" max="7191" width="11.7109375" style="1" customWidth="1"/>
    <col min="7192" max="7426" width="9.140625" style="1"/>
    <col min="7427" max="7427" width="35.28515625" style="1" bestFit="1" customWidth="1"/>
    <col min="7428" max="7428" width="15.5703125" style="1" bestFit="1" customWidth="1"/>
    <col min="7429" max="7429" width="10.5703125" style="1" customWidth="1"/>
    <col min="7430" max="7430" width="7" style="1" bestFit="1" customWidth="1"/>
    <col min="7431" max="7431" width="10" style="1" bestFit="1" customWidth="1"/>
    <col min="7432" max="7432" width="9.28515625" style="1" customWidth="1"/>
    <col min="7433" max="7436" width="10" style="1" bestFit="1" customWidth="1"/>
    <col min="7437" max="7438" width="10" style="1" customWidth="1"/>
    <col min="7439" max="7439" width="9.28515625" style="1" customWidth="1"/>
    <col min="7440" max="7440" width="8.42578125" style="1" customWidth="1"/>
    <col min="7441" max="7441" width="9.5703125" style="1" bestFit="1" customWidth="1"/>
    <col min="7442" max="7442" width="11.140625" style="1" customWidth="1"/>
    <col min="7443" max="7443" width="3.28515625" style="1" customWidth="1"/>
    <col min="7444" max="7444" width="11" style="1" bestFit="1" customWidth="1"/>
    <col min="7445" max="7445" width="3.7109375" style="1" customWidth="1"/>
    <col min="7446" max="7446" width="10.42578125" style="1" customWidth="1"/>
    <col min="7447" max="7447" width="11.7109375" style="1" customWidth="1"/>
    <col min="7448" max="7682" width="9.140625" style="1"/>
    <col min="7683" max="7683" width="35.28515625" style="1" bestFit="1" customWidth="1"/>
    <col min="7684" max="7684" width="15.5703125" style="1" bestFit="1" customWidth="1"/>
    <col min="7685" max="7685" width="10.5703125" style="1" customWidth="1"/>
    <col min="7686" max="7686" width="7" style="1" bestFit="1" customWidth="1"/>
    <col min="7687" max="7687" width="10" style="1" bestFit="1" customWidth="1"/>
    <col min="7688" max="7688" width="9.28515625" style="1" customWidth="1"/>
    <col min="7689" max="7692" width="10" style="1" bestFit="1" customWidth="1"/>
    <col min="7693" max="7694" width="10" style="1" customWidth="1"/>
    <col min="7695" max="7695" width="9.28515625" style="1" customWidth="1"/>
    <col min="7696" max="7696" width="8.42578125" style="1" customWidth="1"/>
    <col min="7697" max="7697" width="9.5703125" style="1" bestFit="1" customWidth="1"/>
    <col min="7698" max="7698" width="11.140625" style="1" customWidth="1"/>
    <col min="7699" max="7699" width="3.28515625" style="1" customWidth="1"/>
    <col min="7700" max="7700" width="11" style="1" bestFit="1" customWidth="1"/>
    <col min="7701" max="7701" width="3.7109375" style="1" customWidth="1"/>
    <col min="7702" max="7702" width="10.42578125" style="1" customWidth="1"/>
    <col min="7703" max="7703" width="11.7109375" style="1" customWidth="1"/>
    <col min="7704" max="7938" width="9.140625" style="1"/>
    <col min="7939" max="7939" width="35.28515625" style="1" bestFit="1" customWidth="1"/>
    <col min="7940" max="7940" width="15.5703125" style="1" bestFit="1" customWidth="1"/>
    <col min="7941" max="7941" width="10.5703125" style="1" customWidth="1"/>
    <col min="7942" max="7942" width="7" style="1" bestFit="1" customWidth="1"/>
    <col min="7943" max="7943" width="10" style="1" bestFit="1" customWidth="1"/>
    <col min="7944" max="7944" width="9.28515625" style="1" customWidth="1"/>
    <col min="7945" max="7948" width="10" style="1" bestFit="1" customWidth="1"/>
    <col min="7949" max="7950" width="10" style="1" customWidth="1"/>
    <col min="7951" max="7951" width="9.28515625" style="1" customWidth="1"/>
    <col min="7952" max="7952" width="8.42578125" style="1" customWidth="1"/>
    <col min="7953" max="7953" width="9.5703125" style="1" bestFit="1" customWidth="1"/>
    <col min="7954" max="7954" width="11.140625" style="1" customWidth="1"/>
    <col min="7955" max="7955" width="3.28515625" style="1" customWidth="1"/>
    <col min="7956" max="7956" width="11" style="1" bestFit="1" customWidth="1"/>
    <col min="7957" max="7957" width="3.7109375" style="1" customWidth="1"/>
    <col min="7958" max="7958" width="10.42578125" style="1" customWidth="1"/>
    <col min="7959" max="7959" width="11.7109375" style="1" customWidth="1"/>
    <col min="7960" max="8194" width="9.140625" style="1"/>
    <col min="8195" max="8195" width="35.28515625" style="1" bestFit="1" customWidth="1"/>
    <col min="8196" max="8196" width="15.5703125" style="1" bestFit="1" customWidth="1"/>
    <col min="8197" max="8197" width="10.5703125" style="1" customWidth="1"/>
    <col min="8198" max="8198" width="7" style="1" bestFit="1" customWidth="1"/>
    <col min="8199" max="8199" width="10" style="1" bestFit="1" customWidth="1"/>
    <col min="8200" max="8200" width="9.28515625" style="1" customWidth="1"/>
    <col min="8201" max="8204" width="10" style="1" bestFit="1" customWidth="1"/>
    <col min="8205" max="8206" width="10" style="1" customWidth="1"/>
    <col min="8207" max="8207" width="9.28515625" style="1" customWidth="1"/>
    <col min="8208" max="8208" width="8.42578125" style="1" customWidth="1"/>
    <col min="8209" max="8209" width="9.5703125" style="1" bestFit="1" customWidth="1"/>
    <col min="8210" max="8210" width="11.140625" style="1" customWidth="1"/>
    <col min="8211" max="8211" width="3.28515625" style="1" customWidth="1"/>
    <col min="8212" max="8212" width="11" style="1" bestFit="1" customWidth="1"/>
    <col min="8213" max="8213" width="3.7109375" style="1" customWidth="1"/>
    <col min="8214" max="8214" width="10.42578125" style="1" customWidth="1"/>
    <col min="8215" max="8215" width="11.7109375" style="1" customWidth="1"/>
    <col min="8216" max="8450" width="9.140625" style="1"/>
    <col min="8451" max="8451" width="35.28515625" style="1" bestFit="1" customWidth="1"/>
    <col min="8452" max="8452" width="15.5703125" style="1" bestFit="1" customWidth="1"/>
    <col min="8453" max="8453" width="10.5703125" style="1" customWidth="1"/>
    <col min="8454" max="8454" width="7" style="1" bestFit="1" customWidth="1"/>
    <col min="8455" max="8455" width="10" style="1" bestFit="1" customWidth="1"/>
    <col min="8456" max="8456" width="9.28515625" style="1" customWidth="1"/>
    <col min="8457" max="8460" width="10" style="1" bestFit="1" customWidth="1"/>
    <col min="8461" max="8462" width="10" style="1" customWidth="1"/>
    <col min="8463" max="8463" width="9.28515625" style="1" customWidth="1"/>
    <col min="8464" max="8464" width="8.42578125" style="1" customWidth="1"/>
    <col min="8465" max="8465" width="9.5703125" style="1" bestFit="1" customWidth="1"/>
    <col min="8466" max="8466" width="11.140625" style="1" customWidth="1"/>
    <col min="8467" max="8467" width="3.28515625" style="1" customWidth="1"/>
    <col min="8468" max="8468" width="11" style="1" bestFit="1" customWidth="1"/>
    <col min="8469" max="8469" width="3.7109375" style="1" customWidth="1"/>
    <col min="8470" max="8470" width="10.42578125" style="1" customWidth="1"/>
    <col min="8471" max="8471" width="11.7109375" style="1" customWidth="1"/>
    <col min="8472" max="8706" width="9.140625" style="1"/>
    <col min="8707" max="8707" width="35.28515625" style="1" bestFit="1" customWidth="1"/>
    <col min="8708" max="8708" width="15.5703125" style="1" bestFit="1" customWidth="1"/>
    <col min="8709" max="8709" width="10.5703125" style="1" customWidth="1"/>
    <col min="8710" max="8710" width="7" style="1" bestFit="1" customWidth="1"/>
    <col min="8711" max="8711" width="10" style="1" bestFit="1" customWidth="1"/>
    <col min="8712" max="8712" width="9.28515625" style="1" customWidth="1"/>
    <col min="8713" max="8716" width="10" style="1" bestFit="1" customWidth="1"/>
    <col min="8717" max="8718" width="10" style="1" customWidth="1"/>
    <col min="8719" max="8719" width="9.28515625" style="1" customWidth="1"/>
    <col min="8720" max="8720" width="8.42578125" style="1" customWidth="1"/>
    <col min="8721" max="8721" width="9.5703125" style="1" bestFit="1" customWidth="1"/>
    <col min="8722" max="8722" width="11.140625" style="1" customWidth="1"/>
    <col min="8723" max="8723" width="3.28515625" style="1" customWidth="1"/>
    <col min="8724" max="8724" width="11" style="1" bestFit="1" customWidth="1"/>
    <col min="8725" max="8725" width="3.7109375" style="1" customWidth="1"/>
    <col min="8726" max="8726" width="10.42578125" style="1" customWidth="1"/>
    <col min="8727" max="8727" width="11.7109375" style="1" customWidth="1"/>
    <col min="8728" max="8962" width="9.140625" style="1"/>
    <col min="8963" max="8963" width="35.28515625" style="1" bestFit="1" customWidth="1"/>
    <col min="8964" max="8964" width="15.5703125" style="1" bestFit="1" customWidth="1"/>
    <col min="8965" max="8965" width="10.5703125" style="1" customWidth="1"/>
    <col min="8966" max="8966" width="7" style="1" bestFit="1" customWidth="1"/>
    <col min="8967" max="8967" width="10" style="1" bestFit="1" customWidth="1"/>
    <col min="8968" max="8968" width="9.28515625" style="1" customWidth="1"/>
    <col min="8969" max="8972" width="10" style="1" bestFit="1" customWidth="1"/>
    <col min="8973" max="8974" width="10" style="1" customWidth="1"/>
    <col min="8975" max="8975" width="9.28515625" style="1" customWidth="1"/>
    <col min="8976" max="8976" width="8.42578125" style="1" customWidth="1"/>
    <col min="8977" max="8977" width="9.5703125" style="1" bestFit="1" customWidth="1"/>
    <col min="8978" max="8978" width="11.140625" style="1" customWidth="1"/>
    <col min="8979" max="8979" width="3.28515625" style="1" customWidth="1"/>
    <col min="8980" max="8980" width="11" style="1" bestFit="1" customWidth="1"/>
    <col min="8981" max="8981" width="3.7109375" style="1" customWidth="1"/>
    <col min="8982" max="8982" width="10.42578125" style="1" customWidth="1"/>
    <col min="8983" max="8983" width="11.7109375" style="1" customWidth="1"/>
    <col min="8984" max="9218" width="9.140625" style="1"/>
    <col min="9219" max="9219" width="35.28515625" style="1" bestFit="1" customWidth="1"/>
    <col min="9220" max="9220" width="15.5703125" style="1" bestFit="1" customWidth="1"/>
    <col min="9221" max="9221" width="10.5703125" style="1" customWidth="1"/>
    <col min="9222" max="9222" width="7" style="1" bestFit="1" customWidth="1"/>
    <col min="9223" max="9223" width="10" style="1" bestFit="1" customWidth="1"/>
    <col min="9224" max="9224" width="9.28515625" style="1" customWidth="1"/>
    <col min="9225" max="9228" width="10" style="1" bestFit="1" customWidth="1"/>
    <col min="9229" max="9230" width="10" style="1" customWidth="1"/>
    <col min="9231" max="9231" width="9.28515625" style="1" customWidth="1"/>
    <col min="9232" max="9232" width="8.42578125" style="1" customWidth="1"/>
    <col min="9233" max="9233" width="9.5703125" style="1" bestFit="1" customWidth="1"/>
    <col min="9234" max="9234" width="11.140625" style="1" customWidth="1"/>
    <col min="9235" max="9235" width="3.28515625" style="1" customWidth="1"/>
    <col min="9236" max="9236" width="11" style="1" bestFit="1" customWidth="1"/>
    <col min="9237" max="9237" width="3.7109375" style="1" customWidth="1"/>
    <col min="9238" max="9238" width="10.42578125" style="1" customWidth="1"/>
    <col min="9239" max="9239" width="11.7109375" style="1" customWidth="1"/>
    <col min="9240" max="9474" width="9.140625" style="1"/>
    <col min="9475" max="9475" width="35.28515625" style="1" bestFit="1" customWidth="1"/>
    <col min="9476" max="9476" width="15.5703125" style="1" bestFit="1" customWidth="1"/>
    <col min="9477" max="9477" width="10.5703125" style="1" customWidth="1"/>
    <col min="9478" max="9478" width="7" style="1" bestFit="1" customWidth="1"/>
    <col min="9479" max="9479" width="10" style="1" bestFit="1" customWidth="1"/>
    <col min="9480" max="9480" width="9.28515625" style="1" customWidth="1"/>
    <col min="9481" max="9484" width="10" style="1" bestFit="1" customWidth="1"/>
    <col min="9485" max="9486" width="10" style="1" customWidth="1"/>
    <col min="9487" max="9487" width="9.28515625" style="1" customWidth="1"/>
    <col min="9488" max="9488" width="8.42578125" style="1" customWidth="1"/>
    <col min="9489" max="9489" width="9.5703125" style="1" bestFit="1" customWidth="1"/>
    <col min="9490" max="9490" width="11.140625" style="1" customWidth="1"/>
    <col min="9491" max="9491" width="3.28515625" style="1" customWidth="1"/>
    <col min="9492" max="9492" width="11" style="1" bestFit="1" customWidth="1"/>
    <col min="9493" max="9493" width="3.7109375" style="1" customWidth="1"/>
    <col min="9494" max="9494" width="10.42578125" style="1" customWidth="1"/>
    <col min="9495" max="9495" width="11.7109375" style="1" customWidth="1"/>
    <col min="9496" max="9730" width="9.140625" style="1"/>
    <col min="9731" max="9731" width="35.28515625" style="1" bestFit="1" customWidth="1"/>
    <col min="9732" max="9732" width="15.5703125" style="1" bestFit="1" customWidth="1"/>
    <col min="9733" max="9733" width="10.5703125" style="1" customWidth="1"/>
    <col min="9734" max="9734" width="7" style="1" bestFit="1" customWidth="1"/>
    <col min="9735" max="9735" width="10" style="1" bestFit="1" customWidth="1"/>
    <col min="9736" max="9736" width="9.28515625" style="1" customWidth="1"/>
    <col min="9737" max="9740" width="10" style="1" bestFit="1" customWidth="1"/>
    <col min="9741" max="9742" width="10" style="1" customWidth="1"/>
    <col min="9743" max="9743" width="9.28515625" style="1" customWidth="1"/>
    <col min="9744" max="9744" width="8.42578125" style="1" customWidth="1"/>
    <col min="9745" max="9745" width="9.5703125" style="1" bestFit="1" customWidth="1"/>
    <col min="9746" max="9746" width="11.140625" style="1" customWidth="1"/>
    <col min="9747" max="9747" width="3.28515625" style="1" customWidth="1"/>
    <col min="9748" max="9748" width="11" style="1" bestFit="1" customWidth="1"/>
    <col min="9749" max="9749" width="3.7109375" style="1" customWidth="1"/>
    <col min="9750" max="9750" width="10.42578125" style="1" customWidth="1"/>
    <col min="9751" max="9751" width="11.7109375" style="1" customWidth="1"/>
    <col min="9752" max="9986" width="9.140625" style="1"/>
    <col min="9987" max="9987" width="35.28515625" style="1" bestFit="1" customWidth="1"/>
    <col min="9988" max="9988" width="15.5703125" style="1" bestFit="1" customWidth="1"/>
    <col min="9989" max="9989" width="10.5703125" style="1" customWidth="1"/>
    <col min="9990" max="9990" width="7" style="1" bestFit="1" customWidth="1"/>
    <col min="9991" max="9991" width="10" style="1" bestFit="1" customWidth="1"/>
    <col min="9992" max="9992" width="9.28515625" style="1" customWidth="1"/>
    <col min="9993" max="9996" width="10" style="1" bestFit="1" customWidth="1"/>
    <col min="9997" max="9998" width="10" style="1" customWidth="1"/>
    <col min="9999" max="9999" width="9.28515625" style="1" customWidth="1"/>
    <col min="10000" max="10000" width="8.42578125" style="1" customWidth="1"/>
    <col min="10001" max="10001" width="9.5703125" style="1" bestFit="1" customWidth="1"/>
    <col min="10002" max="10002" width="11.140625" style="1" customWidth="1"/>
    <col min="10003" max="10003" width="3.28515625" style="1" customWidth="1"/>
    <col min="10004" max="10004" width="11" style="1" bestFit="1" customWidth="1"/>
    <col min="10005" max="10005" width="3.7109375" style="1" customWidth="1"/>
    <col min="10006" max="10006" width="10.42578125" style="1" customWidth="1"/>
    <col min="10007" max="10007" width="11.7109375" style="1" customWidth="1"/>
    <col min="10008" max="10242" width="9.140625" style="1"/>
    <col min="10243" max="10243" width="35.28515625" style="1" bestFit="1" customWidth="1"/>
    <col min="10244" max="10244" width="15.5703125" style="1" bestFit="1" customWidth="1"/>
    <col min="10245" max="10245" width="10.5703125" style="1" customWidth="1"/>
    <col min="10246" max="10246" width="7" style="1" bestFit="1" customWidth="1"/>
    <col min="10247" max="10247" width="10" style="1" bestFit="1" customWidth="1"/>
    <col min="10248" max="10248" width="9.28515625" style="1" customWidth="1"/>
    <col min="10249" max="10252" width="10" style="1" bestFit="1" customWidth="1"/>
    <col min="10253" max="10254" width="10" style="1" customWidth="1"/>
    <col min="10255" max="10255" width="9.28515625" style="1" customWidth="1"/>
    <col min="10256" max="10256" width="8.42578125" style="1" customWidth="1"/>
    <col min="10257" max="10257" width="9.5703125" style="1" bestFit="1" customWidth="1"/>
    <col min="10258" max="10258" width="11.140625" style="1" customWidth="1"/>
    <col min="10259" max="10259" width="3.28515625" style="1" customWidth="1"/>
    <col min="10260" max="10260" width="11" style="1" bestFit="1" customWidth="1"/>
    <col min="10261" max="10261" width="3.7109375" style="1" customWidth="1"/>
    <col min="10262" max="10262" width="10.42578125" style="1" customWidth="1"/>
    <col min="10263" max="10263" width="11.7109375" style="1" customWidth="1"/>
    <col min="10264" max="10498" width="9.140625" style="1"/>
    <col min="10499" max="10499" width="35.28515625" style="1" bestFit="1" customWidth="1"/>
    <col min="10500" max="10500" width="15.5703125" style="1" bestFit="1" customWidth="1"/>
    <col min="10501" max="10501" width="10.5703125" style="1" customWidth="1"/>
    <col min="10502" max="10502" width="7" style="1" bestFit="1" customWidth="1"/>
    <col min="10503" max="10503" width="10" style="1" bestFit="1" customWidth="1"/>
    <col min="10504" max="10504" width="9.28515625" style="1" customWidth="1"/>
    <col min="10505" max="10508" width="10" style="1" bestFit="1" customWidth="1"/>
    <col min="10509" max="10510" width="10" style="1" customWidth="1"/>
    <col min="10511" max="10511" width="9.28515625" style="1" customWidth="1"/>
    <col min="10512" max="10512" width="8.42578125" style="1" customWidth="1"/>
    <col min="10513" max="10513" width="9.5703125" style="1" bestFit="1" customWidth="1"/>
    <col min="10514" max="10514" width="11.140625" style="1" customWidth="1"/>
    <col min="10515" max="10515" width="3.28515625" style="1" customWidth="1"/>
    <col min="10516" max="10516" width="11" style="1" bestFit="1" customWidth="1"/>
    <col min="10517" max="10517" width="3.7109375" style="1" customWidth="1"/>
    <col min="10518" max="10518" width="10.42578125" style="1" customWidth="1"/>
    <col min="10519" max="10519" width="11.7109375" style="1" customWidth="1"/>
    <col min="10520" max="10754" width="9.140625" style="1"/>
    <col min="10755" max="10755" width="35.28515625" style="1" bestFit="1" customWidth="1"/>
    <col min="10756" max="10756" width="15.5703125" style="1" bestFit="1" customWidth="1"/>
    <col min="10757" max="10757" width="10.5703125" style="1" customWidth="1"/>
    <col min="10758" max="10758" width="7" style="1" bestFit="1" customWidth="1"/>
    <col min="10759" max="10759" width="10" style="1" bestFit="1" customWidth="1"/>
    <col min="10760" max="10760" width="9.28515625" style="1" customWidth="1"/>
    <col min="10761" max="10764" width="10" style="1" bestFit="1" customWidth="1"/>
    <col min="10765" max="10766" width="10" style="1" customWidth="1"/>
    <col min="10767" max="10767" width="9.28515625" style="1" customWidth="1"/>
    <col min="10768" max="10768" width="8.42578125" style="1" customWidth="1"/>
    <col min="10769" max="10769" width="9.5703125" style="1" bestFit="1" customWidth="1"/>
    <col min="10770" max="10770" width="11.140625" style="1" customWidth="1"/>
    <col min="10771" max="10771" width="3.28515625" style="1" customWidth="1"/>
    <col min="10772" max="10772" width="11" style="1" bestFit="1" customWidth="1"/>
    <col min="10773" max="10773" width="3.7109375" style="1" customWidth="1"/>
    <col min="10774" max="10774" width="10.42578125" style="1" customWidth="1"/>
    <col min="10775" max="10775" width="11.7109375" style="1" customWidth="1"/>
    <col min="10776" max="11010" width="9.140625" style="1"/>
    <col min="11011" max="11011" width="35.28515625" style="1" bestFit="1" customWidth="1"/>
    <col min="11012" max="11012" width="15.5703125" style="1" bestFit="1" customWidth="1"/>
    <col min="11013" max="11013" width="10.5703125" style="1" customWidth="1"/>
    <col min="11014" max="11014" width="7" style="1" bestFit="1" customWidth="1"/>
    <col min="11015" max="11015" width="10" style="1" bestFit="1" customWidth="1"/>
    <col min="11016" max="11016" width="9.28515625" style="1" customWidth="1"/>
    <col min="11017" max="11020" width="10" style="1" bestFit="1" customWidth="1"/>
    <col min="11021" max="11022" width="10" style="1" customWidth="1"/>
    <col min="11023" max="11023" width="9.28515625" style="1" customWidth="1"/>
    <col min="11024" max="11024" width="8.42578125" style="1" customWidth="1"/>
    <col min="11025" max="11025" width="9.5703125" style="1" bestFit="1" customWidth="1"/>
    <col min="11026" max="11026" width="11.140625" style="1" customWidth="1"/>
    <col min="11027" max="11027" width="3.28515625" style="1" customWidth="1"/>
    <col min="11028" max="11028" width="11" style="1" bestFit="1" customWidth="1"/>
    <col min="11029" max="11029" width="3.7109375" style="1" customWidth="1"/>
    <col min="11030" max="11030" width="10.42578125" style="1" customWidth="1"/>
    <col min="11031" max="11031" width="11.7109375" style="1" customWidth="1"/>
    <col min="11032" max="11266" width="9.140625" style="1"/>
    <col min="11267" max="11267" width="35.28515625" style="1" bestFit="1" customWidth="1"/>
    <col min="11268" max="11268" width="15.5703125" style="1" bestFit="1" customWidth="1"/>
    <col min="11269" max="11269" width="10.5703125" style="1" customWidth="1"/>
    <col min="11270" max="11270" width="7" style="1" bestFit="1" customWidth="1"/>
    <col min="11271" max="11271" width="10" style="1" bestFit="1" customWidth="1"/>
    <col min="11272" max="11272" width="9.28515625" style="1" customWidth="1"/>
    <col min="11273" max="11276" width="10" style="1" bestFit="1" customWidth="1"/>
    <col min="11277" max="11278" width="10" style="1" customWidth="1"/>
    <col min="11279" max="11279" width="9.28515625" style="1" customWidth="1"/>
    <col min="11280" max="11280" width="8.42578125" style="1" customWidth="1"/>
    <col min="11281" max="11281" width="9.5703125" style="1" bestFit="1" customWidth="1"/>
    <col min="11282" max="11282" width="11.140625" style="1" customWidth="1"/>
    <col min="11283" max="11283" width="3.28515625" style="1" customWidth="1"/>
    <col min="11284" max="11284" width="11" style="1" bestFit="1" customWidth="1"/>
    <col min="11285" max="11285" width="3.7109375" style="1" customWidth="1"/>
    <col min="11286" max="11286" width="10.42578125" style="1" customWidth="1"/>
    <col min="11287" max="11287" width="11.7109375" style="1" customWidth="1"/>
    <col min="11288" max="11522" width="9.140625" style="1"/>
    <col min="11523" max="11523" width="35.28515625" style="1" bestFit="1" customWidth="1"/>
    <col min="11524" max="11524" width="15.5703125" style="1" bestFit="1" customWidth="1"/>
    <col min="11525" max="11525" width="10.5703125" style="1" customWidth="1"/>
    <col min="11526" max="11526" width="7" style="1" bestFit="1" customWidth="1"/>
    <col min="11527" max="11527" width="10" style="1" bestFit="1" customWidth="1"/>
    <col min="11528" max="11528" width="9.28515625" style="1" customWidth="1"/>
    <col min="11529" max="11532" width="10" style="1" bestFit="1" customWidth="1"/>
    <col min="11533" max="11534" width="10" style="1" customWidth="1"/>
    <col min="11535" max="11535" width="9.28515625" style="1" customWidth="1"/>
    <col min="11536" max="11536" width="8.42578125" style="1" customWidth="1"/>
    <col min="11537" max="11537" width="9.5703125" style="1" bestFit="1" customWidth="1"/>
    <col min="11538" max="11538" width="11.140625" style="1" customWidth="1"/>
    <col min="11539" max="11539" width="3.28515625" style="1" customWidth="1"/>
    <col min="11540" max="11540" width="11" style="1" bestFit="1" customWidth="1"/>
    <col min="11541" max="11541" width="3.7109375" style="1" customWidth="1"/>
    <col min="11542" max="11542" width="10.42578125" style="1" customWidth="1"/>
    <col min="11543" max="11543" width="11.7109375" style="1" customWidth="1"/>
    <col min="11544" max="11778" width="9.140625" style="1"/>
    <col min="11779" max="11779" width="35.28515625" style="1" bestFit="1" customWidth="1"/>
    <col min="11780" max="11780" width="15.5703125" style="1" bestFit="1" customWidth="1"/>
    <col min="11781" max="11781" width="10.5703125" style="1" customWidth="1"/>
    <col min="11782" max="11782" width="7" style="1" bestFit="1" customWidth="1"/>
    <col min="11783" max="11783" width="10" style="1" bestFit="1" customWidth="1"/>
    <col min="11784" max="11784" width="9.28515625" style="1" customWidth="1"/>
    <col min="11785" max="11788" width="10" style="1" bestFit="1" customWidth="1"/>
    <col min="11789" max="11790" width="10" style="1" customWidth="1"/>
    <col min="11791" max="11791" width="9.28515625" style="1" customWidth="1"/>
    <col min="11792" max="11792" width="8.42578125" style="1" customWidth="1"/>
    <col min="11793" max="11793" width="9.5703125" style="1" bestFit="1" customWidth="1"/>
    <col min="11794" max="11794" width="11.140625" style="1" customWidth="1"/>
    <col min="11795" max="11795" width="3.28515625" style="1" customWidth="1"/>
    <col min="11796" max="11796" width="11" style="1" bestFit="1" customWidth="1"/>
    <col min="11797" max="11797" width="3.7109375" style="1" customWidth="1"/>
    <col min="11798" max="11798" width="10.42578125" style="1" customWidth="1"/>
    <col min="11799" max="11799" width="11.7109375" style="1" customWidth="1"/>
    <col min="11800" max="12034" width="9.140625" style="1"/>
    <col min="12035" max="12035" width="35.28515625" style="1" bestFit="1" customWidth="1"/>
    <col min="12036" max="12036" width="15.5703125" style="1" bestFit="1" customWidth="1"/>
    <col min="12037" max="12037" width="10.5703125" style="1" customWidth="1"/>
    <col min="12038" max="12038" width="7" style="1" bestFit="1" customWidth="1"/>
    <col min="12039" max="12039" width="10" style="1" bestFit="1" customWidth="1"/>
    <col min="12040" max="12040" width="9.28515625" style="1" customWidth="1"/>
    <col min="12041" max="12044" width="10" style="1" bestFit="1" customWidth="1"/>
    <col min="12045" max="12046" width="10" style="1" customWidth="1"/>
    <col min="12047" max="12047" width="9.28515625" style="1" customWidth="1"/>
    <col min="12048" max="12048" width="8.42578125" style="1" customWidth="1"/>
    <col min="12049" max="12049" width="9.5703125" style="1" bestFit="1" customWidth="1"/>
    <col min="12050" max="12050" width="11.140625" style="1" customWidth="1"/>
    <col min="12051" max="12051" width="3.28515625" style="1" customWidth="1"/>
    <col min="12052" max="12052" width="11" style="1" bestFit="1" customWidth="1"/>
    <col min="12053" max="12053" width="3.7109375" style="1" customWidth="1"/>
    <col min="12054" max="12054" width="10.42578125" style="1" customWidth="1"/>
    <col min="12055" max="12055" width="11.7109375" style="1" customWidth="1"/>
    <col min="12056" max="12290" width="9.140625" style="1"/>
    <col min="12291" max="12291" width="35.28515625" style="1" bestFit="1" customWidth="1"/>
    <col min="12292" max="12292" width="15.5703125" style="1" bestFit="1" customWidth="1"/>
    <col min="12293" max="12293" width="10.5703125" style="1" customWidth="1"/>
    <col min="12294" max="12294" width="7" style="1" bestFit="1" customWidth="1"/>
    <col min="12295" max="12295" width="10" style="1" bestFit="1" customWidth="1"/>
    <col min="12296" max="12296" width="9.28515625" style="1" customWidth="1"/>
    <col min="12297" max="12300" width="10" style="1" bestFit="1" customWidth="1"/>
    <col min="12301" max="12302" width="10" style="1" customWidth="1"/>
    <col min="12303" max="12303" width="9.28515625" style="1" customWidth="1"/>
    <col min="12304" max="12304" width="8.42578125" style="1" customWidth="1"/>
    <col min="12305" max="12305" width="9.5703125" style="1" bestFit="1" customWidth="1"/>
    <col min="12306" max="12306" width="11.140625" style="1" customWidth="1"/>
    <col min="12307" max="12307" width="3.28515625" style="1" customWidth="1"/>
    <col min="12308" max="12308" width="11" style="1" bestFit="1" customWidth="1"/>
    <col min="12309" max="12309" width="3.7109375" style="1" customWidth="1"/>
    <col min="12310" max="12310" width="10.42578125" style="1" customWidth="1"/>
    <col min="12311" max="12311" width="11.7109375" style="1" customWidth="1"/>
    <col min="12312" max="12546" width="9.140625" style="1"/>
    <col min="12547" max="12547" width="35.28515625" style="1" bestFit="1" customWidth="1"/>
    <col min="12548" max="12548" width="15.5703125" style="1" bestFit="1" customWidth="1"/>
    <col min="12549" max="12549" width="10.5703125" style="1" customWidth="1"/>
    <col min="12550" max="12550" width="7" style="1" bestFit="1" customWidth="1"/>
    <col min="12551" max="12551" width="10" style="1" bestFit="1" customWidth="1"/>
    <col min="12552" max="12552" width="9.28515625" style="1" customWidth="1"/>
    <col min="12553" max="12556" width="10" style="1" bestFit="1" customWidth="1"/>
    <col min="12557" max="12558" width="10" style="1" customWidth="1"/>
    <col min="12559" max="12559" width="9.28515625" style="1" customWidth="1"/>
    <col min="12560" max="12560" width="8.42578125" style="1" customWidth="1"/>
    <col min="12561" max="12561" width="9.5703125" style="1" bestFit="1" customWidth="1"/>
    <col min="12562" max="12562" width="11.140625" style="1" customWidth="1"/>
    <col min="12563" max="12563" width="3.28515625" style="1" customWidth="1"/>
    <col min="12564" max="12564" width="11" style="1" bestFit="1" customWidth="1"/>
    <col min="12565" max="12565" width="3.7109375" style="1" customWidth="1"/>
    <col min="12566" max="12566" width="10.42578125" style="1" customWidth="1"/>
    <col min="12567" max="12567" width="11.7109375" style="1" customWidth="1"/>
    <col min="12568" max="12802" width="9.140625" style="1"/>
    <col min="12803" max="12803" width="35.28515625" style="1" bestFit="1" customWidth="1"/>
    <col min="12804" max="12804" width="15.5703125" style="1" bestFit="1" customWidth="1"/>
    <col min="12805" max="12805" width="10.5703125" style="1" customWidth="1"/>
    <col min="12806" max="12806" width="7" style="1" bestFit="1" customWidth="1"/>
    <col min="12807" max="12807" width="10" style="1" bestFit="1" customWidth="1"/>
    <col min="12808" max="12808" width="9.28515625" style="1" customWidth="1"/>
    <col min="12809" max="12812" width="10" style="1" bestFit="1" customWidth="1"/>
    <col min="12813" max="12814" width="10" style="1" customWidth="1"/>
    <col min="12815" max="12815" width="9.28515625" style="1" customWidth="1"/>
    <col min="12816" max="12816" width="8.42578125" style="1" customWidth="1"/>
    <col min="12817" max="12817" width="9.5703125" style="1" bestFit="1" customWidth="1"/>
    <col min="12818" max="12818" width="11.140625" style="1" customWidth="1"/>
    <col min="12819" max="12819" width="3.28515625" style="1" customWidth="1"/>
    <col min="12820" max="12820" width="11" style="1" bestFit="1" customWidth="1"/>
    <col min="12821" max="12821" width="3.7109375" style="1" customWidth="1"/>
    <col min="12822" max="12822" width="10.42578125" style="1" customWidth="1"/>
    <col min="12823" max="12823" width="11.7109375" style="1" customWidth="1"/>
    <col min="12824" max="13058" width="9.140625" style="1"/>
    <col min="13059" max="13059" width="35.28515625" style="1" bestFit="1" customWidth="1"/>
    <col min="13060" max="13060" width="15.5703125" style="1" bestFit="1" customWidth="1"/>
    <col min="13061" max="13061" width="10.5703125" style="1" customWidth="1"/>
    <col min="13062" max="13062" width="7" style="1" bestFit="1" customWidth="1"/>
    <col min="13063" max="13063" width="10" style="1" bestFit="1" customWidth="1"/>
    <col min="13064" max="13064" width="9.28515625" style="1" customWidth="1"/>
    <col min="13065" max="13068" width="10" style="1" bestFit="1" customWidth="1"/>
    <col min="13069" max="13070" width="10" style="1" customWidth="1"/>
    <col min="13071" max="13071" width="9.28515625" style="1" customWidth="1"/>
    <col min="13072" max="13072" width="8.42578125" style="1" customWidth="1"/>
    <col min="13073" max="13073" width="9.5703125" style="1" bestFit="1" customWidth="1"/>
    <col min="13074" max="13074" width="11.140625" style="1" customWidth="1"/>
    <col min="13075" max="13075" width="3.28515625" style="1" customWidth="1"/>
    <col min="13076" max="13076" width="11" style="1" bestFit="1" customWidth="1"/>
    <col min="13077" max="13077" width="3.7109375" style="1" customWidth="1"/>
    <col min="13078" max="13078" width="10.42578125" style="1" customWidth="1"/>
    <col min="13079" max="13079" width="11.7109375" style="1" customWidth="1"/>
    <col min="13080" max="13314" width="9.140625" style="1"/>
    <col min="13315" max="13315" width="35.28515625" style="1" bestFit="1" customWidth="1"/>
    <col min="13316" max="13316" width="15.5703125" style="1" bestFit="1" customWidth="1"/>
    <col min="13317" max="13317" width="10.5703125" style="1" customWidth="1"/>
    <col min="13318" max="13318" width="7" style="1" bestFit="1" customWidth="1"/>
    <col min="13319" max="13319" width="10" style="1" bestFit="1" customWidth="1"/>
    <col min="13320" max="13320" width="9.28515625" style="1" customWidth="1"/>
    <col min="13321" max="13324" width="10" style="1" bestFit="1" customWidth="1"/>
    <col min="13325" max="13326" width="10" style="1" customWidth="1"/>
    <col min="13327" max="13327" width="9.28515625" style="1" customWidth="1"/>
    <col min="13328" max="13328" width="8.42578125" style="1" customWidth="1"/>
    <col min="13329" max="13329" width="9.5703125" style="1" bestFit="1" customWidth="1"/>
    <col min="13330" max="13330" width="11.140625" style="1" customWidth="1"/>
    <col min="13331" max="13331" width="3.28515625" style="1" customWidth="1"/>
    <col min="13332" max="13332" width="11" style="1" bestFit="1" customWidth="1"/>
    <col min="13333" max="13333" width="3.7109375" style="1" customWidth="1"/>
    <col min="13334" max="13334" width="10.42578125" style="1" customWidth="1"/>
    <col min="13335" max="13335" width="11.7109375" style="1" customWidth="1"/>
    <col min="13336" max="13570" width="9.140625" style="1"/>
    <col min="13571" max="13571" width="35.28515625" style="1" bestFit="1" customWidth="1"/>
    <col min="13572" max="13572" width="15.5703125" style="1" bestFit="1" customWidth="1"/>
    <col min="13573" max="13573" width="10.5703125" style="1" customWidth="1"/>
    <col min="13574" max="13574" width="7" style="1" bestFit="1" customWidth="1"/>
    <col min="13575" max="13575" width="10" style="1" bestFit="1" customWidth="1"/>
    <col min="13576" max="13576" width="9.28515625" style="1" customWidth="1"/>
    <col min="13577" max="13580" width="10" style="1" bestFit="1" customWidth="1"/>
    <col min="13581" max="13582" width="10" style="1" customWidth="1"/>
    <col min="13583" max="13583" width="9.28515625" style="1" customWidth="1"/>
    <col min="13584" max="13584" width="8.42578125" style="1" customWidth="1"/>
    <col min="13585" max="13585" width="9.5703125" style="1" bestFit="1" customWidth="1"/>
    <col min="13586" max="13586" width="11.140625" style="1" customWidth="1"/>
    <col min="13587" max="13587" width="3.28515625" style="1" customWidth="1"/>
    <col min="13588" max="13588" width="11" style="1" bestFit="1" customWidth="1"/>
    <col min="13589" max="13589" width="3.7109375" style="1" customWidth="1"/>
    <col min="13590" max="13590" width="10.42578125" style="1" customWidth="1"/>
    <col min="13591" max="13591" width="11.7109375" style="1" customWidth="1"/>
    <col min="13592" max="13826" width="9.140625" style="1"/>
    <col min="13827" max="13827" width="35.28515625" style="1" bestFit="1" customWidth="1"/>
    <col min="13828" max="13828" width="15.5703125" style="1" bestFit="1" customWidth="1"/>
    <col min="13829" max="13829" width="10.5703125" style="1" customWidth="1"/>
    <col min="13830" max="13830" width="7" style="1" bestFit="1" customWidth="1"/>
    <col min="13831" max="13831" width="10" style="1" bestFit="1" customWidth="1"/>
    <col min="13832" max="13832" width="9.28515625" style="1" customWidth="1"/>
    <col min="13833" max="13836" width="10" style="1" bestFit="1" customWidth="1"/>
    <col min="13837" max="13838" width="10" style="1" customWidth="1"/>
    <col min="13839" max="13839" width="9.28515625" style="1" customWidth="1"/>
    <col min="13840" max="13840" width="8.42578125" style="1" customWidth="1"/>
    <col min="13841" max="13841" width="9.5703125" style="1" bestFit="1" customWidth="1"/>
    <col min="13842" max="13842" width="11.140625" style="1" customWidth="1"/>
    <col min="13843" max="13843" width="3.28515625" style="1" customWidth="1"/>
    <col min="13844" max="13844" width="11" style="1" bestFit="1" customWidth="1"/>
    <col min="13845" max="13845" width="3.7109375" style="1" customWidth="1"/>
    <col min="13846" max="13846" width="10.42578125" style="1" customWidth="1"/>
    <col min="13847" max="13847" width="11.7109375" style="1" customWidth="1"/>
    <col min="13848" max="14082" width="9.140625" style="1"/>
    <col min="14083" max="14083" width="35.28515625" style="1" bestFit="1" customWidth="1"/>
    <col min="14084" max="14084" width="15.5703125" style="1" bestFit="1" customWidth="1"/>
    <col min="14085" max="14085" width="10.5703125" style="1" customWidth="1"/>
    <col min="14086" max="14086" width="7" style="1" bestFit="1" customWidth="1"/>
    <col min="14087" max="14087" width="10" style="1" bestFit="1" customWidth="1"/>
    <col min="14088" max="14088" width="9.28515625" style="1" customWidth="1"/>
    <col min="14089" max="14092" width="10" style="1" bestFit="1" customWidth="1"/>
    <col min="14093" max="14094" width="10" style="1" customWidth="1"/>
    <col min="14095" max="14095" width="9.28515625" style="1" customWidth="1"/>
    <col min="14096" max="14096" width="8.42578125" style="1" customWidth="1"/>
    <col min="14097" max="14097" width="9.5703125" style="1" bestFit="1" customWidth="1"/>
    <col min="14098" max="14098" width="11.140625" style="1" customWidth="1"/>
    <col min="14099" max="14099" width="3.28515625" style="1" customWidth="1"/>
    <col min="14100" max="14100" width="11" style="1" bestFit="1" customWidth="1"/>
    <col min="14101" max="14101" width="3.7109375" style="1" customWidth="1"/>
    <col min="14102" max="14102" width="10.42578125" style="1" customWidth="1"/>
    <col min="14103" max="14103" width="11.7109375" style="1" customWidth="1"/>
    <col min="14104" max="14338" width="9.140625" style="1"/>
    <col min="14339" max="14339" width="35.28515625" style="1" bestFit="1" customWidth="1"/>
    <col min="14340" max="14340" width="15.5703125" style="1" bestFit="1" customWidth="1"/>
    <col min="14341" max="14341" width="10.5703125" style="1" customWidth="1"/>
    <col min="14342" max="14342" width="7" style="1" bestFit="1" customWidth="1"/>
    <col min="14343" max="14343" width="10" style="1" bestFit="1" customWidth="1"/>
    <col min="14344" max="14344" width="9.28515625" style="1" customWidth="1"/>
    <col min="14345" max="14348" width="10" style="1" bestFit="1" customWidth="1"/>
    <col min="14349" max="14350" width="10" style="1" customWidth="1"/>
    <col min="14351" max="14351" width="9.28515625" style="1" customWidth="1"/>
    <col min="14352" max="14352" width="8.42578125" style="1" customWidth="1"/>
    <col min="14353" max="14353" width="9.5703125" style="1" bestFit="1" customWidth="1"/>
    <col min="14354" max="14354" width="11.140625" style="1" customWidth="1"/>
    <col min="14355" max="14355" width="3.28515625" style="1" customWidth="1"/>
    <col min="14356" max="14356" width="11" style="1" bestFit="1" customWidth="1"/>
    <col min="14357" max="14357" width="3.7109375" style="1" customWidth="1"/>
    <col min="14358" max="14358" width="10.42578125" style="1" customWidth="1"/>
    <col min="14359" max="14359" width="11.7109375" style="1" customWidth="1"/>
    <col min="14360" max="14594" width="9.140625" style="1"/>
    <col min="14595" max="14595" width="35.28515625" style="1" bestFit="1" customWidth="1"/>
    <col min="14596" max="14596" width="15.5703125" style="1" bestFit="1" customWidth="1"/>
    <col min="14597" max="14597" width="10.5703125" style="1" customWidth="1"/>
    <col min="14598" max="14598" width="7" style="1" bestFit="1" customWidth="1"/>
    <col min="14599" max="14599" width="10" style="1" bestFit="1" customWidth="1"/>
    <col min="14600" max="14600" width="9.28515625" style="1" customWidth="1"/>
    <col min="14601" max="14604" width="10" style="1" bestFit="1" customWidth="1"/>
    <col min="14605" max="14606" width="10" style="1" customWidth="1"/>
    <col min="14607" max="14607" width="9.28515625" style="1" customWidth="1"/>
    <col min="14608" max="14608" width="8.42578125" style="1" customWidth="1"/>
    <col min="14609" max="14609" width="9.5703125" style="1" bestFit="1" customWidth="1"/>
    <col min="14610" max="14610" width="11.140625" style="1" customWidth="1"/>
    <col min="14611" max="14611" width="3.28515625" style="1" customWidth="1"/>
    <col min="14612" max="14612" width="11" style="1" bestFit="1" customWidth="1"/>
    <col min="14613" max="14613" width="3.7109375" style="1" customWidth="1"/>
    <col min="14614" max="14614" width="10.42578125" style="1" customWidth="1"/>
    <col min="14615" max="14615" width="11.7109375" style="1" customWidth="1"/>
    <col min="14616" max="14850" width="9.140625" style="1"/>
    <col min="14851" max="14851" width="35.28515625" style="1" bestFit="1" customWidth="1"/>
    <col min="14852" max="14852" width="15.5703125" style="1" bestFit="1" customWidth="1"/>
    <col min="14853" max="14853" width="10.5703125" style="1" customWidth="1"/>
    <col min="14854" max="14854" width="7" style="1" bestFit="1" customWidth="1"/>
    <col min="14855" max="14855" width="10" style="1" bestFit="1" customWidth="1"/>
    <col min="14856" max="14856" width="9.28515625" style="1" customWidth="1"/>
    <col min="14857" max="14860" width="10" style="1" bestFit="1" customWidth="1"/>
    <col min="14861" max="14862" width="10" style="1" customWidth="1"/>
    <col min="14863" max="14863" width="9.28515625" style="1" customWidth="1"/>
    <col min="14864" max="14864" width="8.42578125" style="1" customWidth="1"/>
    <col min="14865" max="14865" width="9.5703125" style="1" bestFit="1" customWidth="1"/>
    <col min="14866" max="14866" width="11.140625" style="1" customWidth="1"/>
    <col min="14867" max="14867" width="3.28515625" style="1" customWidth="1"/>
    <col min="14868" max="14868" width="11" style="1" bestFit="1" customWidth="1"/>
    <col min="14869" max="14869" width="3.7109375" style="1" customWidth="1"/>
    <col min="14870" max="14870" width="10.42578125" style="1" customWidth="1"/>
    <col min="14871" max="14871" width="11.7109375" style="1" customWidth="1"/>
    <col min="14872" max="15106" width="9.140625" style="1"/>
    <col min="15107" max="15107" width="35.28515625" style="1" bestFit="1" customWidth="1"/>
    <col min="15108" max="15108" width="15.5703125" style="1" bestFit="1" customWidth="1"/>
    <col min="15109" max="15109" width="10.5703125" style="1" customWidth="1"/>
    <col min="15110" max="15110" width="7" style="1" bestFit="1" customWidth="1"/>
    <col min="15111" max="15111" width="10" style="1" bestFit="1" customWidth="1"/>
    <col min="15112" max="15112" width="9.28515625" style="1" customWidth="1"/>
    <col min="15113" max="15116" width="10" style="1" bestFit="1" customWidth="1"/>
    <col min="15117" max="15118" width="10" style="1" customWidth="1"/>
    <col min="15119" max="15119" width="9.28515625" style="1" customWidth="1"/>
    <col min="15120" max="15120" width="8.42578125" style="1" customWidth="1"/>
    <col min="15121" max="15121" width="9.5703125" style="1" bestFit="1" customWidth="1"/>
    <col min="15122" max="15122" width="11.140625" style="1" customWidth="1"/>
    <col min="15123" max="15123" width="3.28515625" style="1" customWidth="1"/>
    <col min="15124" max="15124" width="11" style="1" bestFit="1" customWidth="1"/>
    <col min="15125" max="15125" width="3.7109375" style="1" customWidth="1"/>
    <col min="15126" max="15126" width="10.42578125" style="1" customWidth="1"/>
    <col min="15127" max="15127" width="11.7109375" style="1" customWidth="1"/>
    <col min="15128" max="15362" width="9.140625" style="1"/>
    <col min="15363" max="15363" width="35.28515625" style="1" bestFit="1" customWidth="1"/>
    <col min="15364" max="15364" width="15.5703125" style="1" bestFit="1" customWidth="1"/>
    <col min="15365" max="15365" width="10.5703125" style="1" customWidth="1"/>
    <col min="15366" max="15366" width="7" style="1" bestFit="1" customWidth="1"/>
    <col min="15367" max="15367" width="10" style="1" bestFit="1" customWidth="1"/>
    <col min="15368" max="15368" width="9.28515625" style="1" customWidth="1"/>
    <col min="15369" max="15372" width="10" style="1" bestFit="1" customWidth="1"/>
    <col min="15373" max="15374" width="10" style="1" customWidth="1"/>
    <col min="15375" max="15375" width="9.28515625" style="1" customWidth="1"/>
    <col min="15376" max="15376" width="8.42578125" style="1" customWidth="1"/>
    <col min="15377" max="15377" width="9.5703125" style="1" bestFit="1" customWidth="1"/>
    <col min="15378" max="15378" width="11.140625" style="1" customWidth="1"/>
    <col min="15379" max="15379" width="3.28515625" style="1" customWidth="1"/>
    <col min="15380" max="15380" width="11" style="1" bestFit="1" customWidth="1"/>
    <col min="15381" max="15381" width="3.7109375" style="1" customWidth="1"/>
    <col min="15382" max="15382" width="10.42578125" style="1" customWidth="1"/>
    <col min="15383" max="15383" width="11.7109375" style="1" customWidth="1"/>
    <col min="15384" max="15618" width="9.140625" style="1"/>
    <col min="15619" max="15619" width="35.28515625" style="1" bestFit="1" customWidth="1"/>
    <col min="15620" max="15620" width="15.5703125" style="1" bestFit="1" customWidth="1"/>
    <col min="15621" max="15621" width="10.5703125" style="1" customWidth="1"/>
    <col min="15622" max="15622" width="7" style="1" bestFit="1" customWidth="1"/>
    <col min="15623" max="15623" width="10" style="1" bestFit="1" customWidth="1"/>
    <col min="15624" max="15624" width="9.28515625" style="1" customWidth="1"/>
    <col min="15625" max="15628" width="10" style="1" bestFit="1" customWidth="1"/>
    <col min="15629" max="15630" width="10" style="1" customWidth="1"/>
    <col min="15631" max="15631" width="9.28515625" style="1" customWidth="1"/>
    <col min="15632" max="15632" width="8.42578125" style="1" customWidth="1"/>
    <col min="15633" max="15633" width="9.5703125" style="1" bestFit="1" customWidth="1"/>
    <col min="15634" max="15634" width="11.140625" style="1" customWidth="1"/>
    <col min="15635" max="15635" width="3.28515625" style="1" customWidth="1"/>
    <col min="15636" max="15636" width="11" style="1" bestFit="1" customWidth="1"/>
    <col min="15637" max="15637" width="3.7109375" style="1" customWidth="1"/>
    <col min="15638" max="15638" width="10.42578125" style="1" customWidth="1"/>
    <col min="15639" max="15639" width="11.7109375" style="1" customWidth="1"/>
    <col min="15640" max="15874" width="9.140625" style="1"/>
    <col min="15875" max="15875" width="35.28515625" style="1" bestFit="1" customWidth="1"/>
    <col min="15876" max="15876" width="15.5703125" style="1" bestFit="1" customWidth="1"/>
    <col min="15877" max="15877" width="10.5703125" style="1" customWidth="1"/>
    <col min="15878" max="15878" width="7" style="1" bestFit="1" customWidth="1"/>
    <col min="15879" max="15879" width="10" style="1" bestFit="1" customWidth="1"/>
    <col min="15880" max="15880" width="9.28515625" style="1" customWidth="1"/>
    <col min="15881" max="15884" width="10" style="1" bestFit="1" customWidth="1"/>
    <col min="15885" max="15886" width="10" style="1" customWidth="1"/>
    <col min="15887" max="15887" width="9.28515625" style="1" customWidth="1"/>
    <col min="15888" max="15888" width="8.42578125" style="1" customWidth="1"/>
    <col min="15889" max="15889" width="9.5703125" style="1" bestFit="1" customWidth="1"/>
    <col min="15890" max="15890" width="11.140625" style="1" customWidth="1"/>
    <col min="15891" max="15891" width="3.28515625" style="1" customWidth="1"/>
    <col min="15892" max="15892" width="11" style="1" bestFit="1" customWidth="1"/>
    <col min="15893" max="15893" width="3.7109375" style="1" customWidth="1"/>
    <col min="15894" max="15894" width="10.42578125" style="1" customWidth="1"/>
    <col min="15895" max="15895" width="11.7109375" style="1" customWidth="1"/>
    <col min="15896" max="16130" width="9.140625" style="1"/>
    <col min="16131" max="16131" width="35.28515625" style="1" bestFit="1" customWidth="1"/>
    <col min="16132" max="16132" width="15.5703125" style="1" bestFit="1" customWidth="1"/>
    <col min="16133" max="16133" width="10.5703125" style="1" customWidth="1"/>
    <col min="16134" max="16134" width="7" style="1" bestFit="1" customWidth="1"/>
    <col min="16135" max="16135" width="10" style="1" bestFit="1" customWidth="1"/>
    <col min="16136" max="16136" width="9.28515625" style="1" customWidth="1"/>
    <col min="16137" max="16140" width="10" style="1" bestFit="1" customWidth="1"/>
    <col min="16141" max="16142" width="10" style="1" customWidth="1"/>
    <col min="16143" max="16143" width="9.28515625" style="1" customWidth="1"/>
    <col min="16144" max="16144" width="8.42578125" style="1" customWidth="1"/>
    <col min="16145" max="16145" width="9.5703125" style="1" bestFit="1" customWidth="1"/>
    <col min="16146" max="16146" width="11.140625" style="1" customWidth="1"/>
    <col min="16147" max="16147" width="3.28515625" style="1" customWidth="1"/>
    <col min="16148" max="16148" width="11" style="1" bestFit="1" customWidth="1"/>
    <col min="16149" max="16149" width="3.7109375" style="1" customWidth="1"/>
    <col min="16150" max="16150" width="10.42578125" style="1" customWidth="1"/>
    <col min="16151" max="16151" width="11.7109375" style="1" customWidth="1"/>
    <col min="16152" max="16384" width="9.140625" style="1"/>
  </cols>
  <sheetData>
    <row r="2" spans="1:22" x14ac:dyDescent="0.2">
      <c r="G2" s="2" t="s">
        <v>0</v>
      </c>
      <c r="H2" s="2"/>
      <c r="I2" s="2"/>
      <c r="J2" s="2"/>
      <c r="K2" s="2"/>
      <c r="L2" s="2"/>
      <c r="M2" s="2"/>
      <c r="N2" s="2"/>
      <c r="O2" s="2"/>
      <c r="P2" s="2"/>
    </row>
    <row r="3" spans="1:22" x14ac:dyDescent="0.2">
      <c r="G3" s="2" t="s">
        <v>1</v>
      </c>
      <c r="H3" s="2"/>
      <c r="I3" s="2"/>
      <c r="J3" s="2"/>
      <c r="K3" s="2"/>
      <c r="L3" s="2"/>
      <c r="M3" s="2"/>
      <c r="N3" s="2"/>
      <c r="O3" s="2"/>
      <c r="P3" s="2"/>
    </row>
    <row r="4" spans="1:22" x14ac:dyDescent="0.2">
      <c r="G4" s="2" t="s">
        <v>2</v>
      </c>
      <c r="H4" s="2"/>
      <c r="I4" s="2"/>
      <c r="J4" s="2"/>
      <c r="K4" s="2"/>
      <c r="L4" s="2"/>
      <c r="M4" s="2"/>
      <c r="N4" s="2"/>
      <c r="O4" s="2"/>
      <c r="P4" s="2"/>
    </row>
    <row r="5" spans="1:22" x14ac:dyDescent="0.2">
      <c r="A5" s="3"/>
      <c r="G5" s="4">
        <v>42369</v>
      </c>
      <c r="H5" s="5"/>
      <c r="I5" s="5"/>
      <c r="J5" s="5"/>
      <c r="K5" s="5"/>
      <c r="L5" s="5"/>
      <c r="M5" s="5"/>
      <c r="N5" s="5"/>
      <c r="O5" s="5"/>
      <c r="P5" s="5"/>
    </row>
    <row r="6" spans="1:22" x14ac:dyDescent="0.2">
      <c r="A6" s="1" t="s">
        <v>3</v>
      </c>
    </row>
    <row r="7" spans="1:22" x14ac:dyDescent="0.2">
      <c r="A7" s="1" t="s">
        <v>4</v>
      </c>
    </row>
    <row r="8" spans="1:22" x14ac:dyDescent="0.2">
      <c r="A8" s="1" t="s">
        <v>5</v>
      </c>
    </row>
    <row r="9" spans="1:22" x14ac:dyDescent="0.2">
      <c r="A9" s="1" t="s">
        <v>6</v>
      </c>
    </row>
    <row r="11" spans="1:22" x14ac:dyDescent="0.2">
      <c r="B11" s="6" t="s">
        <v>7</v>
      </c>
      <c r="C11" s="2" t="s">
        <v>8</v>
      </c>
      <c r="D11" s="7" t="s">
        <v>9</v>
      </c>
      <c r="E11" s="2" t="s">
        <v>10</v>
      </c>
      <c r="F11" s="7" t="s">
        <v>11</v>
      </c>
      <c r="G11" s="7" t="s">
        <v>12</v>
      </c>
      <c r="H11" s="1" t="s">
        <v>13</v>
      </c>
      <c r="I11" s="7" t="s">
        <v>14</v>
      </c>
      <c r="J11" s="7" t="s">
        <v>15</v>
      </c>
      <c r="K11" s="7" t="s">
        <v>16</v>
      </c>
      <c r="L11" s="7" t="s">
        <v>17</v>
      </c>
      <c r="M11" s="7" t="s">
        <v>18</v>
      </c>
      <c r="N11" s="7" t="s">
        <v>19</v>
      </c>
      <c r="O11" s="2" t="s">
        <v>20</v>
      </c>
      <c r="P11" s="2" t="s">
        <v>21</v>
      </c>
      <c r="Q11" s="7" t="s">
        <v>22</v>
      </c>
      <c r="R11" s="2"/>
      <c r="S11" s="2"/>
      <c r="T11" s="2" t="s">
        <v>23</v>
      </c>
      <c r="U11" s="2"/>
      <c r="V11" s="2" t="s">
        <v>24</v>
      </c>
    </row>
    <row r="12" spans="1:22" x14ac:dyDescent="0.2">
      <c r="B12" s="2" t="s">
        <v>25</v>
      </c>
      <c r="C12" s="2" t="s">
        <v>26</v>
      </c>
      <c r="D12" s="2" t="s">
        <v>26</v>
      </c>
      <c r="E12" s="2" t="s">
        <v>26</v>
      </c>
      <c r="F12" s="2" t="s">
        <v>26</v>
      </c>
      <c r="G12" s="2" t="s">
        <v>26</v>
      </c>
      <c r="H12" s="2" t="s">
        <v>26</v>
      </c>
      <c r="I12" s="2" t="s">
        <v>26</v>
      </c>
      <c r="J12" s="2" t="s">
        <v>26</v>
      </c>
      <c r="K12" s="2" t="s">
        <v>26</v>
      </c>
      <c r="L12" s="2" t="s">
        <v>26</v>
      </c>
      <c r="M12" s="2" t="s">
        <v>26</v>
      </c>
      <c r="N12" s="2" t="s">
        <v>26</v>
      </c>
      <c r="O12" s="8" t="s">
        <v>26</v>
      </c>
      <c r="P12" s="8" t="s">
        <v>26</v>
      </c>
      <c r="Q12" s="8" t="s">
        <v>26</v>
      </c>
      <c r="R12" s="2" t="s">
        <v>27</v>
      </c>
      <c r="S12" s="2"/>
      <c r="T12" s="2" t="s">
        <v>24</v>
      </c>
      <c r="U12" s="2"/>
      <c r="V12" s="2" t="s">
        <v>28</v>
      </c>
    </row>
    <row r="13" spans="1:22" x14ac:dyDescent="0.2">
      <c r="B13" s="2" t="s">
        <v>29</v>
      </c>
      <c r="C13" s="2" t="s">
        <v>30</v>
      </c>
      <c r="D13" s="2" t="s">
        <v>31</v>
      </c>
      <c r="E13" s="2"/>
      <c r="F13" s="2" t="s">
        <v>32</v>
      </c>
      <c r="G13" s="2" t="s">
        <v>33</v>
      </c>
      <c r="H13" s="2" t="s">
        <v>34</v>
      </c>
      <c r="I13" s="2" t="s">
        <v>35</v>
      </c>
      <c r="J13" s="2" t="s">
        <v>36</v>
      </c>
      <c r="K13" s="2" t="s">
        <v>37</v>
      </c>
      <c r="L13" s="2" t="s">
        <v>38</v>
      </c>
      <c r="M13" s="2" t="s">
        <v>39</v>
      </c>
      <c r="N13" s="2" t="s">
        <v>40</v>
      </c>
      <c r="O13" s="8"/>
      <c r="P13" s="8"/>
      <c r="Q13" s="8" t="s">
        <v>41</v>
      </c>
      <c r="R13" s="2" t="s">
        <v>42</v>
      </c>
      <c r="S13" s="2"/>
      <c r="T13" s="2" t="s">
        <v>43</v>
      </c>
      <c r="U13" s="2"/>
      <c r="V13" s="2" t="s">
        <v>44</v>
      </c>
    </row>
    <row r="14" spans="1:22" ht="11.25" hidden="1" customHeight="1" x14ac:dyDescent="0.2"/>
    <row r="15" spans="1:22" ht="11.25" hidden="1" customHeight="1" x14ac:dyDescent="0.2">
      <c r="A15" s="9">
        <v>38139</v>
      </c>
      <c r="B15" s="10">
        <v>5806</v>
      </c>
      <c r="C15" s="10">
        <v>77193</v>
      </c>
      <c r="D15" s="10">
        <v>0</v>
      </c>
      <c r="E15" s="10">
        <v>132833</v>
      </c>
      <c r="F15" s="10">
        <v>109932</v>
      </c>
      <c r="G15" s="10">
        <v>274000</v>
      </c>
      <c r="H15" s="10">
        <v>783000</v>
      </c>
      <c r="I15" s="10">
        <v>332000</v>
      </c>
      <c r="J15" s="10">
        <v>1477</v>
      </c>
      <c r="K15" s="10">
        <v>1477</v>
      </c>
      <c r="L15" s="10"/>
      <c r="M15" s="10"/>
      <c r="N15" s="10"/>
      <c r="O15" s="10"/>
      <c r="P15" s="10"/>
      <c r="Q15" s="10"/>
      <c r="R15" s="10">
        <f t="shared" ref="R15:R56" si="0">SUM(B15:Q15)</f>
        <v>1717718</v>
      </c>
      <c r="V15" s="11">
        <f t="shared" ref="V15:V56" si="1">+$T$16*R15</f>
        <v>111547.08907491509</v>
      </c>
    </row>
    <row r="16" spans="1:22" ht="11.25" hidden="1" customHeight="1" x14ac:dyDescent="0.2">
      <c r="A16" s="9">
        <v>38169</v>
      </c>
      <c r="B16" s="12">
        <v>6839.5699999999897</v>
      </c>
      <c r="C16" s="12">
        <v>96064.380000000107</v>
      </c>
      <c r="D16" s="12">
        <v>0</v>
      </c>
      <c r="E16" s="12">
        <v>0</v>
      </c>
      <c r="F16" s="12">
        <v>36644.15</v>
      </c>
      <c r="G16" s="12">
        <v>45666.71</v>
      </c>
      <c r="H16" s="12">
        <v>130500</v>
      </c>
      <c r="I16" s="12">
        <v>498000</v>
      </c>
      <c r="J16" s="12">
        <v>4428.24</v>
      </c>
      <c r="K16" s="12">
        <v>4428.24</v>
      </c>
      <c r="L16" s="12"/>
      <c r="M16" s="12"/>
      <c r="N16" s="12"/>
      <c r="O16" s="12"/>
      <c r="P16" s="12"/>
      <c r="Q16" s="12"/>
      <c r="R16" s="12">
        <f t="shared" si="0"/>
        <v>822571.29</v>
      </c>
      <c r="T16" s="13">
        <f>+Q91</f>
        <v>6.4939116359562565E-2</v>
      </c>
      <c r="V16" s="12">
        <f t="shared" si="1"/>
        <v>53417.052715345482</v>
      </c>
    </row>
    <row r="17" spans="1:22" ht="11.25" hidden="1" customHeight="1" x14ac:dyDescent="0.2">
      <c r="A17" s="9">
        <v>38200</v>
      </c>
      <c r="B17" s="12">
        <v>7941.8099999999904</v>
      </c>
      <c r="C17" s="12">
        <v>114695.63</v>
      </c>
      <c r="D17" s="12">
        <v>26566.6699999999</v>
      </c>
      <c r="E17" s="12">
        <v>0</v>
      </c>
      <c r="F17" s="12">
        <v>73288.09</v>
      </c>
      <c r="G17" s="12">
        <v>91333.38</v>
      </c>
      <c r="H17" s="12">
        <v>261000</v>
      </c>
      <c r="I17" s="12">
        <v>664000</v>
      </c>
      <c r="J17" s="12">
        <v>7379.79</v>
      </c>
      <c r="K17" s="12">
        <v>7379.79</v>
      </c>
      <c r="L17" s="12"/>
      <c r="M17" s="12"/>
      <c r="N17" s="12"/>
      <c r="O17" s="12"/>
      <c r="P17" s="12"/>
      <c r="Q17" s="12"/>
      <c r="R17" s="12">
        <f t="shared" si="0"/>
        <v>1253585.1599999999</v>
      </c>
      <c r="V17" s="12">
        <f t="shared" si="1"/>
        <v>81406.712571860844</v>
      </c>
    </row>
    <row r="18" spans="1:22" ht="11.25" hidden="1" customHeight="1" x14ac:dyDescent="0.2">
      <c r="A18" s="9">
        <v>38231</v>
      </c>
      <c r="B18" s="12">
        <v>6908.4699999999903</v>
      </c>
      <c r="C18" s="12">
        <v>20425.630000000099</v>
      </c>
      <c r="D18" s="12">
        <v>53133.3299999999</v>
      </c>
      <c r="E18" s="12">
        <v>0</v>
      </c>
      <c r="F18" s="12">
        <v>109932.04</v>
      </c>
      <c r="G18" s="12">
        <v>137000.04</v>
      </c>
      <c r="H18" s="12">
        <v>391500</v>
      </c>
      <c r="I18" s="12">
        <v>830000</v>
      </c>
      <c r="J18" s="12">
        <v>11807.12</v>
      </c>
      <c r="K18" s="12">
        <v>11807.12</v>
      </c>
      <c r="L18" s="12"/>
      <c r="M18" s="12"/>
      <c r="N18" s="12"/>
      <c r="O18" s="12"/>
      <c r="P18" s="12"/>
      <c r="Q18" s="12"/>
      <c r="R18" s="12">
        <f t="shared" si="0"/>
        <v>1572513.7500000002</v>
      </c>
      <c r="V18" s="12">
        <f t="shared" si="1"/>
        <v>102117.65338826209</v>
      </c>
    </row>
    <row r="19" spans="1:22" ht="11.25" hidden="1" customHeight="1" x14ac:dyDescent="0.2">
      <c r="A19" s="9">
        <v>38261</v>
      </c>
      <c r="B19" s="12">
        <v>10932.47</v>
      </c>
      <c r="C19" s="12">
        <v>37083.750000000102</v>
      </c>
      <c r="D19" s="12">
        <v>79699.999999999898</v>
      </c>
      <c r="E19" s="12">
        <v>0</v>
      </c>
      <c r="F19" s="12">
        <v>31409.31</v>
      </c>
      <c r="G19" s="12">
        <v>182666.71</v>
      </c>
      <c r="H19" s="12">
        <v>522000</v>
      </c>
      <c r="I19" s="12">
        <v>0</v>
      </c>
      <c r="J19" s="12">
        <v>14758.67</v>
      </c>
      <c r="K19" s="12">
        <v>14758.67</v>
      </c>
      <c r="L19" s="12"/>
      <c r="M19" s="12"/>
      <c r="N19" s="12"/>
      <c r="O19" s="12"/>
      <c r="P19" s="12"/>
      <c r="Q19" s="12"/>
      <c r="R19" s="12">
        <f t="shared" si="0"/>
        <v>893309.58000000007</v>
      </c>
      <c r="V19" s="12">
        <f t="shared" si="1"/>
        <v>58010.734760731968</v>
      </c>
    </row>
    <row r="20" spans="1:22" ht="11.25" hidden="1" customHeight="1" x14ac:dyDescent="0.2">
      <c r="A20" s="9">
        <v>38292</v>
      </c>
      <c r="B20" s="12">
        <v>8609.2299999999905</v>
      </c>
      <c r="C20" s="12">
        <v>55605.000000000102</v>
      </c>
      <c r="D20" s="12">
        <v>106266.67</v>
      </c>
      <c r="E20" s="12">
        <v>0</v>
      </c>
      <c r="F20" s="12">
        <v>62818.400000000001</v>
      </c>
      <c r="G20" s="12">
        <v>228333.38</v>
      </c>
      <c r="H20" s="12">
        <v>652500</v>
      </c>
      <c r="I20" s="12">
        <v>166000</v>
      </c>
      <c r="J20" s="12">
        <v>17710.22</v>
      </c>
      <c r="K20" s="12">
        <v>17710.22</v>
      </c>
      <c r="L20" s="12"/>
      <c r="M20" s="12"/>
      <c r="N20" s="12"/>
      <c r="O20" s="12"/>
      <c r="P20" s="12"/>
      <c r="Q20" s="12"/>
      <c r="R20" s="12">
        <f t="shared" si="0"/>
        <v>1315553.1200000001</v>
      </c>
      <c r="V20" s="12">
        <f t="shared" si="1"/>
        <v>85430.857136865583</v>
      </c>
    </row>
    <row r="21" spans="1:22" ht="11.25" hidden="1" customHeight="1" x14ac:dyDescent="0.2">
      <c r="A21" s="9">
        <v>38322</v>
      </c>
      <c r="B21" s="12">
        <v>1409.1199999999899</v>
      </c>
      <c r="C21" s="12">
        <v>72710.000000000102</v>
      </c>
      <c r="D21" s="12">
        <v>132833.32999999999</v>
      </c>
      <c r="E21" s="12">
        <v>0</v>
      </c>
      <c r="F21" s="12">
        <v>0</v>
      </c>
      <c r="G21" s="12">
        <v>0</v>
      </c>
      <c r="H21" s="12">
        <v>0</v>
      </c>
      <c r="I21" s="12">
        <v>332000</v>
      </c>
      <c r="J21" s="12">
        <v>0</v>
      </c>
      <c r="K21" s="12">
        <v>0</v>
      </c>
      <c r="L21" s="12"/>
      <c r="M21" s="12"/>
      <c r="N21" s="12"/>
      <c r="O21" s="12"/>
      <c r="P21" s="12"/>
      <c r="Q21" s="12"/>
      <c r="R21" s="12">
        <f t="shared" si="0"/>
        <v>538952.45000000007</v>
      </c>
      <c r="V21" s="12">
        <f t="shared" si="1"/>
        <v>34999.095862821327</v>
      </c>
    </row>
    <row r="22" spans="1:22" ht="11.25" hidden="1" customHeight="1" x14ac:dyDescent="0.2">
      <c r="A22" s="9">
        <v>38353</v>
      </c>
      <c r="B22" s="12">
        <v>47.6</v>
      </c>
      <c r="C22" s="12">
        <v>90715.63</v>
      </c>
      <c r="D22" s="12">
        <v>0</v>
      </c>
      <c r="E22" s="12">
        <v>0</v>
      </c>
      <c r="F22" s="12">
        <v>31409.09</v>
      </c>
      <c r="G22" s="12">
        <v>39958.33</v>
      </c>
      <c r="H22" s="12">
        <v>130500</v>
      </c>
      <c r="I22" s="12">
        <v>498000</v>
      </c>
      <c r="J22" s="12">
        <v>0</v>
      </c>
      <c r="K22" s="12">
        <v>0</v>
      </c>
      <c r="L22" s="12"/>
      <c r="M22" s="12"/>
      <c r="N22" s="12"/>
      <c r="O22" s="12"/>
      <c r="P22" s="12"/>
      <c r="Q22" s="12"/>
      <c r="R22" s="12">
        <f t="shared" si="0"/>
        <v>790630.65</v>
      </c>
      <c r="V22" s="12">
        <f t="shared" si="1"/>
        <v>51342.855777786586</v>
      </c>
    </row>
    <row r="23" spans="1:22" ht="11.25" hidden="1" customHeight="1" x14ac:dyDescent="0.2">
      <c r="A23" s="9">
        <v>38384</v>
      </c>
      <c r="B23" s="12">
        <v>1818.95</v>
      </c>
      <c r="C23" s="12">
        <v>109340.01</v>
      </c>
      <c r="D23" s="12">
        <v>19925</v>
      </c>
      <c r="E23" s="12">
        <v>0</v>
      </c>
      <c r="F23" s="12">
        <v>62818.18</v>
      </c>
      <c r="G23" s="12">
        <v>79916.66</v>
      </c>
      <c r="H23" s="12">
        <v>261000</v>
      </c>
      <c r="I23" s="12">
        <v>664000</v>
      </c>
      <c r="J23" s="12">
        <v>0</v>
      </c>
      <c r="K23" s="12">
        <v>0</v>
      </c>
      <c r="L23" s="12"/>
      <c r="M23" s="12"/>
      <c r="N23" s="12"/>
      <c r="O23" s="12"/>
      <c r="P23" s="12"/>
      <c r="Q23" s="12"/>
      <c r="R23" s="12">
        <f t="shared" si="0"/>
        <v>1198818.8</v>
      </c>
      <c r="V23" s="12">
        <f t="shared" si="1"/>
        <v>77850.233547231168</v>
      </c>
    </row>
    <row r="24" spans="1:22" ht="11.25" hidden="1" customHeight="1" x14ac:dyDescent="0.2">
      <c r="A24" s="9">
        <v>38412</v>
      </c>
      <c r="B24" s="12">
        <v>6189.12</v>
      </c>
      <c r="C24" s="12">
        <v>17826.88</v>
      </c>
      <c r="D24" s="12">
        <v>39849.99</v>
      </c>
      <c r="E24" s="12">
        <v>0</v>
      </c>
      <c r="F24" s="12">
        <v>94227.28</v>
      </c>
      <c r="G24" s="12">
        <v>119874.98</v>
      </c>
      <c r="H24" s="12">
        <v>391500</v>
      </c>
      <c r="I24" s="12">
        <v>830000</v>
      </c>
      <c r="J24" s="12">
        <v>0</v>
      </c>
      <c r="K24" s="12">
        <v>0</v>
      </c>
      <c r="L24" s="12"/>
      <c r="M24" s="12"/>
      <c r="N24" s="12"/>
      <c r="O24" s="12"/>
      <c r="P24" s="12"/>
      <c r="Q24" s="12"/>
      <c r="R24" s="12">
        <f t="shared" si="0"/>
        <v>1499468.25</v>
      </c>
      <c r="V24" s="12">
        <f t="shared" si="1"/>
        <v>97374.143164219655</v>
      </c>
    </row>
    <row r="25" spans="1:22" ht="11.25" hidden="1" customHeight="1" x14ac:dyDescent="0.2">
      <c r="A25" s="9">
        <v>38443</v>
      </c>
      <c r="B25" s="12">
        <v>6498.3</v>
      </c>
      <c r="C25" s="12">
        <v>35530</v>
      </c>
      <c r="D25" s="12">
        <v>59774.99</v>
      </c>
      <c r="E25" s="12">
        <v>0</v>
      </c>
      <c r="F25" s="12">
        <v>31409.1</v>
      </c>
      <c r="G25" s="12">
        <v>159833.31</v>
      </c>
      <c r="H25" s="12">
        <v>522000</v>
      </c>
      <c r="I25" s="12">
        <v>0</v>
      </c>
      <c r="J25" s="12">
        <v>0</v>
      </c>
      <c r="K25" s="12">
        <v>0</v>
      </c>
      <c r="L25" s="12"/>
      <c r="M25" s="12"/>
      <c r="N25" s="12"/>
      <c r="O25" s="12"/>
      <c r="P25" s="12"/>
      <c r="Q25" s="12"/>
      <c r="R25" s="12">
        <f t="shared" si="0"/>
        <v>815045.7</v>
      </c>
      <c r="V25" s="12">
        <f t="shared" si="1"/>
        <v>52928.347550661121</v>
      </c>
    </row>
    <row r="26" spans="1:22" ht="11.25" hidden="1" customHeight="1" x14ac:dyDescent="0.2">
      <c r="A26" s="9">
        <v>38473</v>
      </c>
      <c r="B26" s="12">
        <v>5974.44</v>
      </c>
      <c r="C26" s="12">
        <v>52545.63</v>
      </c>
      <c r="D26" s="12">
        <v>79699.990000000005</v>
      </c>
      <c r="E26" s="12">
        <v>0</v>
      </c>
      <c r="F26" s="12">
        <v>62818.19</v>
      </c>
      <c r="G26" s="12">
        <v>199791.64</v>
      </c>
      <c r="H26" s="12">
        <v>652500</v>
      </c>
      <c r="I26" s="12">
        <v>166000</v>
      </c>
      <c r="J26" s="12">
        <v>0</v>
      </c>
      <c r="K26" s="12">
        <v>0</v>
      </c>
      <c r="L26" s="12"/>
      <c r="M26" s="12"/>
      <c r="N26" s="12"/>
      <c r="O26" s="12"/>
      <c r="P26" s="12"/>
      <c r="Q26" s="12"/>
      <c r="R26" s="12">
        <f t="shared" si="0"/>
        <v>1219329.8900000001</v>
      </c>
      <c r="V26" s="12">
        <f t="shared" si="1"/>
        <v>79182.205607402633</v>
      </c>
    </row>
    <row r="27" spans="1:22" ht="11.25" hidden="1" customHeight="1" x14ac:dyDescent="0.2">
      <c r="A27" s="9">
        <v>38504</v>
      </c>
      <c r="B27" s="12">
        <v>7425</v>
      </c>
      <c r="C27" s="12">
        <v>69478.759999999995</v>
      </c>
      <c r="D27" s="12">
        <v>99624.98</v>
      </c>
      <c r="E27" s="12">
        <v>0</v>
      </c>
      <c r="F27" s="12">
        <v>94227.29</v>
      </c>
      <c r="G27" s="12">
        <v>239749.96</v>
      </c>
      <c r="H27" s="12">
        <v>783000</v>
      </c>
      <c r="I27" s="12">
        <v>332000</v>
      </c>
      <c r="J27" s="12">
        <v>0</v>
      </c>
      <c r="K27" s="12">
        <v>0</v>
      </c>
      <c r="L27" s="12"/>
      <c r="M27" s="12"/>
      <c r="N27" s="12"/>
      <c r="O27" s="12"/>
      <c r="P27" s="12"/>
      <c r="Q27" s="12"/>
      <c r="R27" s="12">
        <f t="shared" si="0"/>
        <v>1625505.99</v>
      </c>
      <c r="V27" s="12">
        <f t="shared" si="1"/>
        <v>105558.92262777594</v>
      </c>
    </row>
    <row r="28" spans="1:22" ht="11.25" hidden="1" customHeight="1" x14ac:dyDescent="0.2">
      <c r="A28" s="9">
        <v>38534</v>
      </c>
      <c r="B28" s="12">
        <v>7689</v>
      </c>
      <c r="C28" s="12">
        <v>85958</v>
      </c>
      <c r="D28" s="12">
        <v>0</v>
      </c>
      <c r="E28" s="12">
        <v>0</v>
      </c>
      <c r="F28" s="12">
        <v>31409</v>
      </c>
      <c r="G28" s="12">
        <v>130500</v>
      </c>
      <c r="H28" s="12">
        <v>498000</v>
      </c>
      <c r="I28" s="12">
        <v>0</v>
      </c>
      <c r="J28" s="12">
        <v>0</v>
      </c>
      <c r="K28" s="12">
        <v>0</v>
      </c>
      <c r="L28" s="12"/>
      <c r="M28" s="12"/>
      <c r="N28" s="12"/>
      <c r="O28" s="12"/>
      <c r="P28" s="12"/>
      <c r="Q28" s="12"/>
      <c r="R28" s="12">
        <f t="shared" si="0"/>
        <v>753556</v>
      </c>
      <c r="V28" s="12">
        <f t="shared" si="1"/>
        <v>48935.260767446525</v>
      </c>
    </row>
    <row r="29" spans="1:22" ht="11.25" hidden="1" customHeight="1" x14ac:dyDescent="0.2">
      <c r="A29" s="9">
        <v>38565</v>
      </c>
      <c r="B29" s="12">
        <v>10825</v>
      </c>
      <c r="C29" s="12">
        <v>4593</v>
      </c>
      <c r="D29" s="12">
        <v>19925</v>
      </c>
      <c r="E29" s="12">
        <v>0</v>
      </c>
      <c r="F29" s="12">
        <v>62818</v>
      </c>
      <c r="G29" s="12">
        <v>79917</v>
      </c>
      <c r="H29" s="12">
        <v>261000</v>
      </c>
      <c r="I29" s="12">
        <v>664000</v>
      </c>
      <c r="J29" s="12">
        <v>0</v>
      </c>
      <c r="K29" s="12">
        <v>0</v>
      </c>
      <c r="L29" s="12"/>
      <c r="M29" s="12"/>
      <c r="N29" s="12"/>
      <c r="O29" s="12"/>
      <c r="P29" s="12"/>
      <c r="Q29" s="12"/>
      <c r="R29" s="12">
        <f t="shared" si="0"/>
        <v>1103078</v>
      </c>
      <c r="V29" s="12">
        <f t="shared" si="1"/>
        <v>71632.910595673558</v>
      </c>
    </row>
    <row r="30" spans="1:22" ht="11.25" hidden="1" customHeight="1" x14ac:dyDescent="0.2">
      <c r="A30" s="9">
        <v>38596</v>
      </c>
      <c r="B30" s="12">
        <v>2735</v>
      </c>
      <c r="C30" s="12">
        <v>16136</v>
      </c>
      <c r="D30" s="12">
        <v>39850</v>
      </c>
      <c r="E30" s="12">
        <v>0</v>
      </c>
      <c r="F30" s="12">
        <v>0</v>
      </c>
      <c r="G30" s="12">
        <v>119874</v>
      </c>
      <c r="H30" s="12">
        <v>391500</v>
      </c>
      <c r="I30" s="12">
        <v>830000</v>
      </c>
      <c r="J30" s="12">
        <v>0</v>
      </c>
      <c r="K30" s="12">
        <v>0</v>
      </c>
      <c r="L30" s="12"/>
      <c r="M30" s="12"/>
      <c r="N30" s="12"/>
      <c r="O30" s="12"/>
      <c r="P30" s="12"/>
      <c r="Q30" s="12"/>
      <c r="R30" s="12">
        <f t="shared" si="0"/>
        <v>1400095</v>
      </c>
      <c r="V30" s="12">
        <f t="shared" si="1"/>
        <v>90920.932119441757</v>
      </c>
    </row>
    <row r="31" spans="1:22" ht="11.25" hidden="1" customHeight="1" x14ac:dyDescent="0.2">
      <c r="A31" s="9">
        <v>38626</v>
      </c>
      <c r="B31" s="12">
        <v>40358</v>
      </c>
      <c r="C31" s="12">
        <v>31983</v>
      </c>
      <c r="D31" s="12">
        <v>59775</v>
      </c>
      <c r="E31" s="12">
        <v>0</v>
      </c>
      <c r="F31" s="12">
        <v>26174</v>
      </c>
      <c r="G31" s="12">
        <v>159833</v>
      </c>
      <c r="H31" s="12">
        <v>522000</v>
      </c>
      <c r="I31" s="12">
        <v>0</v>
      </c>
      <c r="J31" s="12">
        <v>0</v>
      </c>
      <c r="K31" s="12">
        <v>0</v>
      </c>
      <c r="L31" s="12"/>
      <c r="M31" s="12"/>
      <c r="N31" s="12"/>
      <c r="O31" s="12"/>
      <c r="P31" s="12"/>
      <c r="Q31" s="12"/>
      <c r="R31" s="12">
        <f t="shared" si="0"/>
        <v>840123</v>
      </c>
      <c r="V31" s="12">
        <f t="shared" si="1"/>
        <v>54556.845253344778</v>
      </c>
    </row>
    <row r="32" spans="1:22" ht="11.25" hidden="1" customHeight="1" x14ac:dyDescent="0.2">
      <c r="A32" s="9">
        <v>38657</v>
      </c>
      <c r="B32" s="12">
        <v>-11165</v>
      </c>
      <c r="C32" s="12">
        <v>47685</v>
      </c>
      <c r="D32" s="12">
        <v>79700</v>
      </c>
      <c r="E32" s="12">
        <v>0</v>
      </c>
      <c r="F32" s="12">
        <v>52348</v>
      </c>
      <c r="G32" s="12">
        <v>199792</v>
      </c>
      <c r="H32" s="12">
        <v>652500</v>
      </c>
      <c r="I32" s="12">
        <v>166000</v>
      </c>
      <c r="J32" s="12">
        <v>0</v>
      </c>
      <c r="K32" s="12">
        <v>0</v>
      </c>
      <c r="L32" s="12"/>
      <c r="M32" s="12"/>
      <c r="N32" s="12"/>
      <c r="O32" s="12"/>
      <c r="P32" s="12"/>
      <c r="Q32" s="12"/>
      <c r="R32" s="12">
        <f t="shared" si="0"/>
        <v>1186860</v>
      </c>
      <c r="V32" s="12">
        <f t="shared" si="1"/>
        <v>77073.639642510432</v>
      </c>
    </row>
    <row r="33" spans="1:22" ht="11.25" hidden="1" customHeight="1" x14ac:dyDescent="0.2">
      <c r="A33" s="9">
        <v>38687</v>
      </c>
      <c r="B33" s="12">
        <v>-3092</v>
      </c>
      <c r="C33" s="12">
        <v>61985</v>
      </c>
      <c r="D33" s="12">
        <v>99625</v>
      </c>
      <c r="E33" s="12">
        <v>0</v>
      </c>
      <c r="F33" s="12">
        <v>0</v>
      </c>
      <c r="G33" s="12">
        <v>0</v>
      </c>
      <c r="H33" s="12">
        <v>0</v>
      </c>
      <c r="I33" s="12">
        <v>332000</v>
      </c>
      <c r="J33" s="12">
        <v>0</v>
      </c>
      <c r="K33" s="12">
        <v>0</v>
      </c>
      <c r="L33" s="12"/>
      <c r="M33" s="12"/>
      <c r="N33" s="12"/>
      <c r="O33" s="12"/>
      <c r="P33" s="12"/>
      <c r="Q33" s="12"/>
      <c r="R33" s="12">
        <f t="shared" si="0"/>
        <v>490518</v>
      </c>
      <c r="V33" s="12">
        <f t="shared" si="1"/>
        <v>31853.805478459912</v>
      </c>
    </row>
    <row r="34" spans="1:22" ht="11.25" hidden="1" customHeight="1" x14ac:dyDescent="0.2">
      <c r="A34" s="9">
        <v>38718</v>
      </c>
      <c r="B34" s="12">
        <v>117122</v>
      </c>
      <c r="C34" s="12">
        <v>77351</v>
      </c>
      <c r="D34" s="12">
        <v>0</v>
      </c>
      <c r="E34" s="12">
        <v>0</v>
      </c>
      <c r="F34" s="12">
        <v>26174</v>
      </c>
      <c r="G34" s="12">
        <v>34250</v>
      </c>
      <c r="H34" s="12">
        <v>117450</v>
      </c>
      <c r="I34" s="12">
        <v>498000</v>
      </c>
      <c r="J34" s="12">
        <v>0</v>
      </c>
      <c r="K34" s="12">
        <v>0</v>
      </c>
      <c r="L34" s="12"/>
      <c r="M34" s="12"/>
      <c r="N34" s="12"/>
      <c r="O34" s="12"/>
      <c r="P34" s="12"/>
      <c r="Q34" s="12"/>
      <c r="R34" s="12">
        <f t="shared" si="0"/>
        <v>870347</v>
      </c>
      <c r="V34" s="12">
        <f t="shared" si="1"/>
        <v>56519.565106196198</v>
      </c>
    </row>
    <row r="35" spans="1:22" ht="11.25" hidden="1" customHeight="1" x14ac:dyDescent="0.2">
      <c r="A35" s="9">
        <v>38749</v>
      </c>
      <c r="B35" s="12">
        <v>190966</v>
      </c>
      <c r="C35" s="12">
        <v>1726</v>
      </c>
      <c r="D35" s="12">
        <v>13284</v>
      </c>
      <c r="E35" s="12">
        <v>0</v>
      </c>
      <c r="F35" s="12">
        <v>57584</v>
      </c>
      <c r="G35" s="12">
        <v>68500</v>
      </c>
      <c r="H35" s="12">
        <v>234900</v>
      </c>
      <c r="I35" s="12">
        <v>664000</v>
      </c>
      <c r="J35" s="12">
        <v>0</v>
      </c>
      <c r="K35" s="12">
        <v>0</v>
      </c>
      <c r="L35" s="12"/>
      <c r="M35" s="12"/>
      <c r="N35" s="12"/>
      <c r="O35" s="12"/>
      <c r="P35" s="12"/>
      <c r="Q35" s="12"/>
      <c r="R35" s="12">
        <f t="shared" si="0"/>
        <v>1230960</v>
      </c>
      <c r="V35" s="12">
        <f t="shared" si="1"/>
        <v>79937.454673967135</v>
      </c>
    </row>
    <row r="36" spans="1:22" ht="11.25" hidden="1" customHeight="1" x14ac:dyDescent="0.2">
      <c r="A36" s="9">
        <v>38777</v>
      </c>
      <c r="B36" s="12">
        <v>171679</v>
      </c>
      <c r="C36" s="12">
        <v>17009</v>
      </c>
      <c r="D36" s="12">
        <v>26567</v>
      </c>
      <c r="E36" s="12">
        <v>0</v>
      </c>
      <c r="F36" s="12">
        <v>0</v>
      </c>
      <c r="G36" s="12">
        <v>102750</v>
      </c>
      <c r="H36" s="12">
        <v>352350</v>
      </c>
      <c r="I36" s="12">
        <v>830000</v>
      </c>
      <c r="J36" s="12">
        <v>0</v>
      </c>
      <c r="K36" s="12">
        <v>0</v>
      </c>
      <c r="L36" s="12"/>
      <c r="M36" s="12"/>
      <c r="N36" s="12"/>
      <c r="O36" s="12"/>
      <c r="P36" s="12"/>
      <c r="Q36" s="12"/>
      <c r="R36" s="12">
        <f t="shared" si="0"/>
        <v>1500355</v>
      </c>
      <c r="V36" s="12">
        <f t="shared" si="1"/>
        <v>97431.727925651488</v>
      </c>
    </row>
    <row r="37" spans="1:22" ht="11.25" hidden="1" customHeight="1" x14ac:dyDescent="0.2">
      <c r="A37" s="9">
        <v>38808</v>
      </c>
      <c r="B37" s="12">
        <v>161894</v>
      </c>
      <c r="C37" s="12">
        <v>31653</v>
      </c>
      <c r="D37" s="12">
        <v>39850</v>
      </c>
      <c r="E37" s="12">
        <v>0</v>
      </c>
      <c r="F37" s="12">
        <v>26174</v>
      </c>
      <c r="G37" s="12">
        <v>137000</v>
      </c>
      <c r="H37" s="12">
        <v>469800</v>
      </c>
      <c r="I37" s="12">
        <v>0</v>
      </c>
      <c r="J37" s="12">
        <v>0</v>
      </c>
      <c r="K37" s="12">
        <v>0</v>
      </c>
      <c r="L37" s="12"/>
      <c r="M37" s="12"/>
      <c r="N37" s="12"/>
      <c r="O37" s="12"/>
      <c r="P37" s="12"/>
      <c r="Q37" s="12"/>
      <c r="R37" s="12">
        <f t="shared" si="0"/>
        <v>866371</v>
      </c>
      <c r="V37" s="12">
        <f t="shared" si="1"/>
        <v>56261.36717955058</v>
      </c>
    </row>
    <row r="38" spans="1:22" ht="11.25" hidden="1" customHeight="1" x14ac:dyDescent="0.2">
      <c r="A38" s="9">
        <v>38838</v>
      </c>
      <c r="B38" s="12">
        <v>100546</v>
      </c>
      <c r="C38" s="12">
        <v>46035</v>
      </c>
      <c r="D38" s="12">
        <v>53133</v>
      </c>
      <c r="E38" s="12">
        <v>0</v>
      </c>
      <c r="F38" s="12">
        <v>52348</v>
      </c>
      <c r="G38" s="12">
        <v>171250</v>
      </c>
      <c r="H38" s="12">
        <v>587250</v>
      </c>
      <c r="I38" s="12">
        <v>166000</v>
      </c>
      <c r="J38" s="12">
        <v>0</v>
      </c>
      <c r="K38" s="12">
        <v>0</v>
      </c>
      <c r="L38" s="12"/>
      <c r="M38" s="12"/>
      <c r="N38" s="12"/>
      <c r="O38" s="12"/>
      <c r="P38" s="12"/>
      <c r="Q38" s="12"/>
      <c r="R38" s="12">
        <f t="shared" si="0"/>
        <v>1176562</v>
      </c>
      <c r="V38" s="12">
        <f t="shared" si="1"/>
        <v>76404.896622239656</v>
      </c>
    </row>
    <row r="39" spans="1:22" ht="11.25" hidden="1" customHeight="1" x14ac:dyDescent="0.2">
      <c r="A39" s="9">
        <v>38869</v>
      </c>
      <c r="B39" s="12">
        <v>119259</v>
      </c>
      <c r="C39" s="12">
        <v>60418</v>
      </c>
      <c r="D39" s="12">
        <v>66416</v>
      </c>
      <c r="E39" s="12">
        <v>0</v>
      </c>
      <c r="F39" s="12">
        <v>0</v>
      </c>
      <c r="G39" s="12">
        <v>0</v>
      </c>
      <c r="H39" s="12">
        <v>0</v>
      </c>
      <c r="I39" s="12">
        <v>332000</v>
      </c>
      <c r="J39" s="12">
        <v>0</v>
      </c>
      <c r="K39" s="12">
        <v>0</v>
      </c>
      <c r="L39" s="12"/>
      <c r="M39" s="12"/>
      <c r="N39" s="12"/>
      <c r="O39" s="12"/>
      <c r="P39" s="12"/>
      <c r="Q39" s="12"/>
      <c r="R39" s="12">
        <f t="shared" si="0"/>
        <v>578093</v>
      </c>
      <c r="V39" s="12">
        <f t="shared" si="1"/>
        <v>37540.848593648603</v>
      </c>
    </row>
    <row r="40" spans="1:22" ht="11.25" hidden="1" customHeight="1" x14ac:dyDescent="0.2">
      <c r="A40" s="9">
        <v>38899</v>
      </c>
      <c r="B40" s="12">
        <v>165055</v>
      </c>
      <c r="C40" s="12">
        <v>74436</v>
      </c>
      <c r="D40" s="12">
        <v>0</v>
      </c>
      <c r="E40" s="12">
        <v>0</v>
      </c>
      <c r="F40" s="12">
        <v>26174</v>
      </c>
      <c r="G40" s="12">
        <v>34250</v>
      </c>
      <c r="H40" s="12">
        <v>117450</v>
      </c>
      <c r="I40" s="12">
        <v>498000</v>
      </c>
      <c r="J40" s="12">
        <v>0</v>
      </c>
      <c r="K40" s="12">
        <v>0</v>
      </c>
      <c r="L40" s="12"/>
      <c r="M40" s="12"/>
      <c r="N40" s="12"/>
      <c r="O40" s="12"/>
      <c r="P40" s="12"/>
      <c r="Q40" s="12"/>
      <c r="R40" s="12">
        <f t="shared" si="0"/>
        <v>915365</v>
      </c>
      <c r="V40" s="12">
        <f t="shared" si="1"/>
        <v>59442.994246470989</v>
      </c>
    </row>
    <row r="41" spans="1:22" ht="11.25" hidden="1" customHeight="1" x14ac:dyDescent="0.2">
      <c r="A41" s="9">
        <v>38930</v>
      </c>
      <c r="B41" s="12">
        <v>199990</v>
      </c>
      <c r="C41" s="12">
        <v>4345</v>
      </c>
      <c r="D41" s="12">
        <v>13283</v>
      </c>
      <c r="E41" s="12">
        <v>0</v>
      </c>
      <c r="F41" s="12">
        <v>52348</v>
      </c>
      <c r="G41" s="12">
        <v>68500</v>
      </c>
      <c r="H41" s="12">
        <v>234900</v>
      </c>
      <c r="I41" s="12">
        <v>664000</v>
      </c>
      <c r="J41" s="12">
        <v>0</v>
      </c>
      <c r="K41" s="12">
        <v>0</v>
      </c>
      <c r="L41" s="12"/>
      <c r="M41" s="12"/>
      <c r="N41" s="12"/>
      <c r="O41" s="12"/>
      <c r="P41" s="12"/>
      <c r="Q41" s="12"/>
      <c r="R41" s="12">
        <f t="shared" si="0"/>
        <v>1237366</v>
      </c>
      <c r="V41" s="12">
        <f t="shared" si="1"/>
        <v>80353.454653366498</v>
      </c>
    </row>
    <row r="42" spans="1:22" ht="11.25" hidden="1" customHeight="1" x14ac:dyDescent="0.2">
      <c r="A42" s="9">
        <v>38961</v>
      </c>
      <c r="B42" s="12">
        <v>205625</v>
      </c>
      <c r="C42" s="12">
        <v>18363</v>
      </c>
      <c r="D42" s="12">
        <v>26567</v>
      </c>
      <c r="E42" s="12">
        <v>0</v>
      </c>
      <c r="F42" s="12">
        <v>0</v>
      </c>
      <c r="G42" s="12">
        <v>102750</v>
      </c>
      <c r="H42" s="12">
        <v>352350</v>
      </c>
      <c r="I42" s="12">
        <v>830000</v>
      </c>
      <c r="J42" s="12">
        <v>0</v>
      </c>
      <c r="K42" s="12">
        <v>0</v>
      </c>
      <c r="L42" s="12"/>
      <c r="M42" s="12"/>
      <c r="N42" s="12"/>
      <c r="O42" s="12"/>
      <c r="P42" s="12"/>
      <c r="Q42" s="12"/>
      <c r="R42" s="12">
        <f t="shared" si="0"/>
        <v>1535655</v>
      </c>
      <c r="V42" s="12">
        <f t="shared" si="1"/>
        <v>99724.078733144052</v>
      </c>
    </row>
    <row r="43" spans="1:22" ht="11.25" hidden="1" customHeight="1" x14ac:dyDescent="0.2">
      <c r="A43" s="9">
        <v>38991</v>
      </c>
      <c r="B43" s="12">
        <v>180012</v>
      </c>
      <c r="C43" s="12">
        <v>27294</v>
      </c>
      <c r="D43" s="12">
        <v>39849</v>
      </c>
      <c r="E43" s="12">
        <v>0</v>
      </c>
      <c r="F43" s="12">
        <v>20939</v>
      </c>
      <c r="G43" s="12">
        <v>137000</v>
      </c>
      <c r="H43" s="12">
        <v>469800</v>
      </c>
      <c r="I43" s="12">
        <v>0</v>
      </c>
      <c r="J43" s="12">
        <v>91667</v>
      </c>
      <c r="K43" s="12">
        <v>91667</v>
      </c>
      <c r="L43" s="12"/>
      <c r="M43" s="12"/>
      <c r="N43" s="12"/>
      <c r="O43" s="12"/>
      <c r="P43" s="12"/>
      <c r="Q43" s="12"/>
      <c r="R43" s="12">
        <f t="shared" si="0"/>
        <v>1058228</v>
      </c>
      <c r="V43" s="12">
        <f t="shared" si="1"/>
        <v>68720.391226947177</v>
      </c>
    </row>
    <row r="44" spans="1:22" ht="11.25" hidden="1" customHeight="1" x14ac:dyDescent="0.2">
      <c r="A44" s="9">
        <v>39022</v>
      </c>
      <c r="B44" s="12">
        <v>164665</v>
      </c>
      <c r="C44" s="12">
        <v>40886</v>
      </c>
      <c r="D44" s="12">
        <v>53133</v>
      </c>
      <c r="E44" s="12">
        <v>0</v>
      </c>
      <c r="F44" s="12">
        <v>41879</v>
      </c>
      <c r="G44" s="12">
        <v>171250</v>
      </c>
      <c r="H44" s="12">
        <v>587250</v>
      </c>
      <c r="I44" s="12">
        <v>166000</v>
      </c>
      <c r="J44" s="12">
        <v>183333</v>
      </c>
      <c r="K44" s="12">
        <v>183333</v>
      </c>
      <c r="L44" s="12"/>
      <c r="M44" s="12"/>
      <c r="N44" s="12"/>
      <c r="O44" s="12"/>
      <c r="P44" s="12"/>
      <c r="Q44" s="12"/>
      <c r="R44" s="12">
        <f t="shared" si="0"/>
        <v>1591729</v>
      </c>
      <c r="V44" s="12">
        <f t="shared" si="1"/>
        <v>103365.47474389017</v>
      </c>
    </row>
    <row r="45" spans="1:22" ht="11.25" hidden="1" customHeight="1" x14ac:dyDescent="0.2">
      <c r="A45" s="9">
        <v>39052</v>
      </c>
      <c r="B45" s="12">
        <v>111212</v>
      </c>
      <c r="C45" s="12">
        <v>54429</v>
      </c>
      <c r="D45" s="12">
        <v>66416</v>
      </c>
      <c r="E45" s="12">
        <v>0</v>
      </c>
      <c r="F45" s="12">
        <v>0</v>
      </c>
      <c r="G45" s="12">
        <v>0</v>
      </c>
      <c r="H45" s="12">
        <v>0</v>
      </c>
      <c r="I45" s="12">
        <v>332000</v>
      </c>
      <c r="J45" s="12">
        <v>241389</v>
      </c>
      <c r="K45" s="12">
        <v>241389</v>
      </c>
      <c r="L45" s="12"/>
      <c r="M45" s="12"/>
      <c r="N45" s="12"/>
      <c r="O45" s="12"/>
      <c r="P45" s="12"/>
      <c r="Q45" s="12"/>
      <c r="R45" s="12">
        <f t="shared" si="0"/>
        <v>1046835</v>
      </c>
      <c r="V45" s="12">
        <f t="shared" si="1"/>
        <v>67980.539874262671</v>
      </c>
    </row>
    <row r="46" spans="1:22" ht="11.25" hidden="1" customHeight="1" x14ac:dyDescent="0.2">
      <c r="A46" s="9">
        <v>39083</v>
      </c>
      <c r="B46" s="12">
        <v>124857</v>
      </c>
      <c r="C46" s="12">
        <v>68008</v>
      </c>
      <c r="D46" s="12">
        <v>0</v>
      </c>
      <c r="E46" s="12">
        <v>0</v>
      </c>
      <c r="F46" s="12">
        <v>20939</v>
      </c>
      <c r="G46" s="12">
        <v>28542</v>
      </c>
      <c r="H46" s="12">
        <v>104400</v>
      </c>
      <c r="I46" s="12">
        <v>498000</v>
      </c>
      <c r="J46" s="12">
        <v>58056</v>
      </c>
      <c r="K46" s="12">
        <v>58056</v>
      </c>
      <c r="L46" s="12"/>
      <c r="M46" s="12"/>
      <c r="N46" s="12"/>
      <c r="O46" s="12"/>
      <c r="P46" s="12"/>
      <c r="Q46" s="12"/>
      <c r="R46" s="12">
        <f t="shared" si="0"/>
        <v>960858</v>
      </c>
      <c r="V46" s="12">
        <f t="shared" si="1"/>
        <v>62397.269467016566</v>
      </c>
    </row>
    <row r="47" spans="1:22" ht="11.25" hidden="1" customHeight="1" x14ac:dyDescent="0.2">
      <c r="A47" s="9">
        <v>39114</v>
      </c>
      <c r="B47" s="12">
        <v>123596</v>
      </c>
      <c r="C47" s="12">
        <v>1141</v>
      </c>
      <c r="D47" s="12">
        <v>6642</v>
      </c>
      <c r="E47" s="12">
        <v>0</v>
      </c>
      <c r="F47" s="12">
        <v>41879</v>
      </c>
      <c r="G47" s="12">
        <v>57083</v>
      </c>
      <c r="H47" s="12">
        <v>208800</v>
      </c>
      <c r="I47" s="12">
        <v>664000</v>
      </c>
      <c r="J47" s="12">
        <v>149722</v>
      </c>
      <c r="K47" s="12">
        <v>149722</v>
      </c>
      <c r="L47" s="12"/>
      <c r="M47" s="12"/>
      <c r="N47" s="12"/>
      <c r="O47" s="12"/>
      <c r="P47" s="12"/>
      <c r="Q47" s="12"/>
      <c r="R47" s="12">
        <f t="shared" si="0"/>
        <v>1402585</v>
      </c>
      <c r="V47" s="12">
        <f t="shared" si="1"/>
        <v>91082.630519177066</v>
      </c>
    </row>
    <row r="48" spans="1:22" ht="11.25" hidden="1" customHeight="1" x14ac:dyDescent="0.2">
      <c r="A48" s="9">
        <v>39142</v>
      </c>
      <c r="B48" s="12">
        <v>100708</v>
      </c>
      <c r="C48" s="12">
        <v>14548</v>
      </c>
      <c r="D48" s="12">
        <v>13283</v>
      </c>
      <c r="E48" s="12">
        <v>0</v>
      </c>
      <c r="F48" s="12">
        <v>62818</v>
      </c>
      <c r="G48" s="12">
        <v>85625</v>
      </c>
      <c r="H48" s="12">
        <v>313200</v>
      </c>
      <c r="I48" s="12">
        <v>830000</v>
      </c>
      <c r="J48" s="12">
        <v>241389</v>
      </c>
      <c r="K48" s="12">
        <v>241389</v>
      </c>
      <c r="L48" s="12"/>
      <c r="M48" s="12"/>
      <c r="N48" s="12"/>
      <c r="O48" s="12"/>
      <c r="P48" s="12"/>
      <c r="Q48" s="12"/>
      <c r="R48" s="12">
        <f t="shared" si="0"/>
        <v>1902960</v>
      </c>
      <c r="V48" s="12">
        <f t="shared" si="1"/>
        <v>123576.54086759318</v>
      </c>
    </row>
    <row r="49" spans="1:22" ht="11.25" hidden="1" customHeight="1" x14ac:dyDescent="0.2">
      <c r="A49" s="9">
        <v>39173</v>
      </c>
      <c r="B49" s="12">
        <v>142361</v>
      </c>
      <c r="C49" s="12">
        <v>27562</v>
      </c>
      <c r="D49" s="12">
        <v>19925</v>
      </c>
      <c r="E49" s="12">
        <v>0</v>
      </c>
      <c r="F49" s="12">
        <v>20940</v>
      </c>
      <c r="G49" s="12">
        <v>114167</v>
      </c>
      <c r="H49" s="12">
        <v>417600</v>
      </c>
      <c r="I49" s="12">
        <v>0</v>
      </c>
      <c r="J49" s="12">
        <v>58056</v>
      </c>
      <c r="K49" s="12">
        <v>58056</v>
      </c>
      <c r="L49" s="12"/>
      <c r="M49" s="12"/>
      <c r="N49" s="12"/>
      <c r="O49" s="12"/>
      <c r="P49" s="12"/>
      <c r="Q49" s="12"/>
      <c r="R49" s="12">
        <f t="shared" si="0"/>
        <v>858667</v>
      </c>
      <c r="V49" s="12">
        <f t="shared" si="1"/>
        <v>55761.076227116508</v>
      </c>
    </row>
    <row r="50" spans="1:22" ht="11.25" hidden="1" customHeight="1" x14ac:dyDescent="0.2">
      <c r="A50" s="9">
        <v>39203</v>
      </c>
      <c r="B50" s="12">
        <v>95116</v>
      </c>
      <c r="C50" s="12">
        <v>40466</v>
      </c>
      <c r="D50" s="12">
        <v>26567</v>
      </c>
      <c r="E50" s="12">
        <v>0</v>
      </c>
      <c r="F50" s="12">
        <v>41878</v>
      </c>
      <c r="G50" s="12">
        <v>142708</v>
      </c>
      <c r="H50" s="12">
        <v>522000</v>
      </c>
      <c r="I50" s="12">
        <v>166000</v>
      </c>
      <c r="J50" s="12">
        <v>149722</v>
      </c>
      <c r="K50" s="12">
        <v>149722</v>
      </c>
      <c r="L50" s="12"/>
      <c r="M50" s="12"/>
      <c r="N50" s="12"/>
      <c r="O50" s="12"/>
      <c r="P50" s="12"/>
      <c r="Q50" s="12"/>
      <c r="R50" s="12">
        <f t="shared" si="0"/>
        <v>1334179</v>
      </c>
      <c r="V50" s="12">
        <f t="shared" si="1"/>
        <v>86640.405325484826</v>
      </c>
    </row>
    <row r="51" spans="1:22" ht="11.25" hidden="1" customHeight="1" x14ac:dyDescent="0.2">
      <c r="A51" s="9">
        <v>40162</v>
      </c>
      <c r="B51" s="14">
        <v>31888.1</v>
      </c>
      <c r="C51" s="14">
        <v>45691.63</v>
      </c>
      <c r="D51" s="12">
        <v>0</v>
      </c>
      <c r="E51" s="12">
        <v>0</v>
      </c>
      <c r="F51" s="14">
        <v>15704.56</v>
      </c>
      <c r="G51" s="14">
        <v>0</v>
      </c>
      <c r="H51" s="14">
        <v>0</v>
      </c>
      <c r="I51" s="14">
        <v>241454.52</v>
      </c>
      <c r="J51" s="14">
        <v>241389</v>
      </c>
      <c r="K51" s="14">
        <v>296500</v>
      </c>
      <c r="L51" s="14"/>
      <c r="M51" s="14"/>
      <c r="N51" s="14"/>
      <c r="O51" s="14">
        <v>0</v>
      </c>
      <c r="P51" s="14">
        <v>0</v>
      </c>
      <c r="Q51" s="14">
        <v>0</v>
      </c>
      <c r="R51" s="12">
        <f t="shared" si="0"/>
        <v>872627.81</v>
      </c>
      <c r="V51" s="12">
        <f t="shared" si="1"/>
        <v>56667.678892180258</v>
      </c>
    </row>
    <row r="52" spans="1:22" ht="11.25" hidden="1" customHeight="1" x14ac:dyDescent="0.2">
      <c r="A52" s="9">
        <v>40190</v>
      </c>
      <c r="B52" s="14">
        <v>39499.17</v>
      </c>
      <c r="C52" s="14">
        <v>56031.63</v>
      </c>
      <c r="D52" s="12">
        <v>0</v>
      </c>
      <c r="E52" s="12">
        <v>0</v>
      </c>
      <c r="F52" s="14">
        <v>20939.41</v>
      </c>
      <c r="G52" s="14">
        <v>11416.67</v>
      </c>
      <c r="H52" s="14">
        <v>65250</v>
      </c>
      <c r="I52" s="14">
        <v>362181.79</v>
      </c>
      <c r="J52" s="14">
        <v>58055.670000000013</v>
      </c>
      <c r="K52" s="14">
        <v>444750</v>
      </c>
      <c r="L52" s="14"/>
      <c r="M52" s="14"/>
      <c r="N52" s="14"/>
      <c r="O52" s="14">
        <v>0</v>
      </c>
      <c r="P52" s="14">
        <v>0</v>
      </c>
      <c r="Q52" s="14">
        <v>0</v>
      </c>
      <c r="R52" s="12">
        <f t="shared" si="0"/>
        <v>1058124.3399999999</v>
      </c>
      <c r="V52" s="12">
        <f>+$T$16*R52</f>
        <v>68713.659638145327</v>
      </c>
    </row>
    <row r="53" spans="1:22" ht="11.25" hidden="1" customHeight="1" x14ac:dyDescent="0.2">
      <c r="A53" s="9">
        <v>40218</v>
      </c>
      <c r="B53" s="14">
        <v>52775.92</v>
      </c>
      <c r="C53" s="14">
        <v>4331.6299999999974</v>
      </c>
      <c r="D53" s="12">
        <v>0</v>
      </c>
      <c r="E53" s="12">
        <v>0</v>
      </c>
      <c r="F53" s="14">
        <v>26174.260000000002</v>
      </c>
      <c r="G53" s="14">
        <v>22833.34</v>
      </c>
      <c r="H53" s="14">
        <v>130500</v>
      </c>
      <c r="I53" s="14">
        <v>482909.06</v>
      </c>
      <c r="J53" s="14">
        <v>149722.34000000003</v>
      </c>
      <c r="K53" s="14">
        <v>593000</v>
      </c>
      <c r="L53" s="14"/>
      <c r="M53" s="14"/>
      <c r="N53" s="14"/>
      <c r="O53" s="14">
        <v>57994.2</v>
      </c>
      <c r="P53" s="14">
        <v>33433.33</v>
      </c>
      <c r="Q53" s="14">
        <v>60533.33</v>
      </c>
      <c r="R53" s="12">
        <f t="shared" si="0"/>
        <v>1614207.4100000001</v>
      </c>
      <c r="V53" s="12">
        <f t="shared" si="1"/>
        <v>104825.20282645813</v>
      </c>
    </row>
    <row r="54" spans="1:22" ht="11.25" hidden="1" customHeight="1" x14ac:dyDescent="0.2">
      <c r="A54" s="9">
        <v>40246</v>
      </c>
      <c r="B54" s="14">
        <v>45347</v>
      </c>
      <c r="C54" s="14">
        <v>14630.379999999997</v>
      </c>
      <c r="D54" s="12">
        <v>0</v>
      </c>
      <c r="E54" s="12">
        <v>0</v>
      </c>
      <c r="F54" s="14">
        <v>-9.9999999983992893E-3</v>
      </c>
      <c r="G54" s="14">
        <v>34250</v>
      </c>
      <c r="H54" s="14">
        <v>195750</v>
      </c>
      <c r="I54" s="14">
        <v>603636.32999999996</v>
      </c>
      <c r="J54" s="14">
        <v>241389.00000000003</v>
      </c>
      <c r="K54" s="14">
        <v>741250</v>
      </c>
      <c r="L54" s="14"/>
      <c r="M54" s="14"/>
      <c r="N54" s="14"/>
      <c r="O54" s="14">
        <v>130502.87999999999</v>
      </c>
      <c r="P54" s="14">
        <v>75225</v>
      </c>
      <c r="Q54" s="14">
        <v>121066.66</v>
      </c>
      <c r="R54" s="12">
        <f t="shared" si="0"/>
        <v>2203047.2399999998</v>
      </c>
      <c r="V54" s="12">
        <f t="shared" si="1"/>
        <v>143063.94106397315</v>
      </c>
    </row>
    <row r="55" spans="1:22" ht="11.25" hidden="1" customHeight="1" x14ac:dyDescent="0.2">
      <c r="A55" s="9">
        <v>40274</v>
      </c>
      <c r="B55" s="14">
        <v>49097.5</v>
      </c>
      <c r="C55" s="14">
        <v>24681.64</v>
      </c>
      <c r="D55" s="12">
        <v>0</v>
      </c>
      <c r="E55" s="12">
        <v>0</v>
      </c>
      <c r="F55" s="14">
        <v>5234.840000000002</v>
      </c>
      <c r="G55" s="14">
        <v>45666.67</v>
      </c>
      <c r="H55" s="14">
        <v>261000</v>
      </c>
      <c r="I55" s="14">
        <v>-4.0000000037252903E-2</v>
      </c>
      <c r="J55" s="14">
        <v>58055.670000000042</v>
      </c>
      <c r="K55" s="14">
        <v>0</v>
      </c>
      <c r="L55" s="14"/>
      <c r="M55" s="14"/>
      <c r="N55" s="14"/>
      <c r="O55" s="14">
        <v>195754.32</v>
      </c>
      <c r="P55" s="14">
        <v>112837.5</v>
      </c>
      <c r="Q55" s="14">
        <v>181599.99</v>
      </c>
      <c r="R55" s="12">
        <f t="shared" si="0"/>
        <v>933928.09000000008</v>
      </c>
      <c r="V55" s="12">
        <f t="shared" si="1"/>
        <v>60648.464907974027</v>
      </c>
    </row>
    <row r="56" spans="1:22" ht="11.25" hidden="1" customHeight="1" x14ac:dyDescent="0.2">
      <c r="A56" s="9">
        <v>40302</v>
      </c>
      <c r="B56" s="14">
        <v>46859.08</v>
      </c>
      <c r="C56" s="14">
        <v>34808.519999999997</v>
      </c>
      <c r="D56" s="12">
        <v>0</v>
      </c>
      <c r="E56" s="12">
        <v>0</v>
      </c>
      <c r="F56" s="14">
        <v>10469.690000000002</v>
      </c>
      <c r="G56" s="14">
        <v>57083.34</v>
      </c>
      <c r="H56" s="14">
        <v>326250</v>
      </c>
      <c r="I56" s="14">
        <v>120727.22999999997</v>
      </c>
      <c r="J56" s="14">
        <v>149722.34000000003</v>
      </c>
      <c r="K56" s="14">
        <v>148250</v>
      </c>
      <c r="L56" s="14"/>
      <c r="M56" s="14"/>
      <c r="N56" s="14"/>
      <c r="O56" s="14">
        <v>253756.49</v>
      </c>
      <c r="P56" s="14">
        <v>146270.83000000002</v>
      </c>
      <c r="Q56" s="14">
        <v>242133.32</v>
      </c>
      <c r="R56" s="12">
        <f t="shared" si="0"/>
        <v>1536330.84</v>
      </c>
      <c r="V56" s="12">
        <f t="shared" si="1"/>
        <v>99767.967185544505</v>
      </c>
    </row>
    <row r="57" spans="1:22" x14ac:dyDescent="0.2">
      <c r="A57" s="15">
        <v>44180</v>
      </c>
      <c r="B57" s="12">
        <v>130667</v>
      </c>
      <c r="C57" s="12">
        <v>0</v>
      </c>
      <c r="D57" s="12">
        <v>24867</v>
      </c>
      <c r="E57" s="12">
        <v>448774</v>
      </c>
      <c r="F57" s="12">
        <v>218250</v>
      </c>
      <c r="G57" s="12">
        <v>379167</v>
      </c>
      <c r="H57" s="16">
        <v>57944</v>
      </c>
      <c r="I57" s="12">
        <v>0</v>
      </c>
      <c r="J57" s="12">
        <v>88950</v>
      </c>
      <c r="K57" s="12">
        <v>0</v>
      </c>
      <c r="L57" s="12">
        <v>60013</v>
      </c>
      <c r="M57" s="17">
        <v>314516</v>
      </c>
      <c r="N57" s="12">
        <v>453278</v>
      </c>
      <c r="O57" s="12">
        <v>145000</v>
      </c>
      <c r="P57" s="12">
        <v>149167</v>
      </c>
      <c r="Q57" s="12">
        <v>0</v>
      </c>
      <c r="R57" s="12">
        <f>SUM(B57:Q57)</f>
        <v>2470593</v>
      </c>
      <c r="V57" s="12">
        <f>+$Q$91*R57</f>
        <v>160438.12630412076</v>
      </c>
    </row>
    <row r="58" spans="1:22" x14ac:dyDescent="0.2">
      <c r="A58" s="9">
        <f>A57+30</f>
        <v>44210</v>
      </c>
      <c r="B58" s="12">
        <v>62989</v>
      </c>
      <c r="C58" s="12">
        <v>0</v>
      </c>
      <c r="D58" s="12">
        <v>74600</v>
      </c>
      <c r="E58" s="12">
        <v>547441</v>
      </c>
      <c r="F58" s="12">
        <v>363750</v>
      </c>
      <c r="G58" s="12">
        <v>0</v>
      </c>
      <c r="H58" s="16">
        <v>231778</v>
      </c>
      <c r="I58" s="12">
        <v>0</v>
      </c>
      <c r="J58" s="12">
        <v>133425</v>
      </c>
      <c r="K58" s="12">
        <v>82360</v>
      </c>
      <c r="L58" s="12">
        <v>90020</v>
      </c>
      <c r="M58" s="12">
        <v>64516</v>
      </c>
      <c r="N58" s="12">
        <v>784944</v>
      </c>
      <c r="O58" s="12">
        <v>290000</v>
      </c>
      <c r="P58" s="12">
        <v>298333</v>
      </c>
      <c r="Q58" s="12">
        <v>0</v>
      </c>
      <c r="R58" s="12">
        <f t="shared" ref="R58:R69" si="2">SUM(B58:Q58)</f>
        <v>3024156</v>
      </c>
      <c r="V58" s="12">
        <f t="shared" ref="V58:V69" si="3">+$Q$91*R58</f>
        <v>196386.0183734693</v>
      </c>
    </row>
    <row r="59" spans="1:22" x14ac:dyDescent="0.2">
      <c r="A59" s="9">
        <f t="shared" ref="A59:A69" si="4">A58+30</f>
        <v>44240</v>
      </c>
      <c r="B59" s="12">
        <v>76932</v>
      </c>
      <c r="C59" s="12">
        <v>0</v>
      </c>
      <c r="D59" s="12">
        <v>124333</v>
      </c>
      <c r="E59" s="12">
        <v>50819</v>
      </c>
      <c r="F59" s="12">
        <v>509250</v>
      </c>
      <c r="G59" s="12">
        <v>189583</v>
      </c>
      <c r="H59" s="16">
        <v>405611</v>
      </c>
      <c r="I59" s="12">
        <v>0</v>
      </c>
      <c r="J59" s="12">
        <v>177900</v>
      </c>
      <c r="K59" s="12">
        <v>164720</v>
      </c>
      <c r="L59" s="12">
        <v>120027</v>
      </c>
      <c r="M59" s="12">
        <v>189516</v>
      </c>
      <c r="N59" s="12">
        <v>121611</v>
      </c>
      <c r="O59" s="12">
        <v>435000</v>
      </c>
      <c r="P59" s="12">
        <v>447500</v>
      </c>
      <c r="Q59" s="12">
        <v>0</v>
      </c>
      <c r="R59" s="12">
        <f t="shared" si="2"/>
        <v>3012802</v>
      </c>
      <c r="V59" s="12">
        <f t="shared" si="3"/>
        <v>195648.69964632281</v>
      </c>
    </row>
    <row r="60" spans="1:22" x14ac:dyDescent="0.2">
      <c r="A60" s="9">
        <f t="shared" si="4"/>
        <v>44270</v>
      </c>
      <c r="B60" s="12">
        <v>104649</v>
      </c>
      <c r="C60" s="12">
        <v>0</v>
      </c>
      <c r="D60" s="12">
        <v>174067</v>
      </c>
      <c r="E60" s="12">
        <v>149485</v>
      </c>
      <c r="F60" s="12">
        <v>654750</v>
      </c>
      <c r="G60" s="12">
        <v>379167</v>
      </c>
      <c r="H60" s="16">
        <v>579444</v>
      </c>
      <c r="I60" s="12">
        <v>0</v>
      </c>
      <c r="J60" s="12">
        <v>222375</v>
      </c>
      <c r="K60" s="12">
        <v>247080</v>
      </c>
      <c r="L60" s="12">
        <v>150033</v>
      </c>
      <c r="M60" s="12">
        <v>314516</v>
      </c>
      <c r="N60" s="12">
        <v>453278</v>
      </c>
      <c r="O60" s="12">
        <v>580000</v>
      </c>
      <c r="P60" s="12">
        <v>596667</v>
      </c>
      <c r="Q60" s="12">
        <v>0</v>
      </c>
      <c r="R60" s="12">
        <f t="shared" si="2"/>
        <v>4605511</v>
      </c>
      <c r="V60" s="12">
        <f t="shared" si="3"/>
        <v>299077.81472424534</v>
      </c>
    </row>
    <row r="61" spans="1:22" x14ac:dyDescent="0.2">
      <c r="A61" s="9">
        <f t="shared" si="4"/>
        <v>44300</v>
      </c>
      <c r="B61" s="12">
        <v>42240</v>
      </c>
      <c r="C61" s="12">
        <v>0</v>
      </c>
      <c r="D61" s="12">
        <v>223800</v>
      </c>
      <c r="E61" s="12">
        <v>248152</v>
      </c>
      <c r="F61" s="12">
        <v>800250</v>
      </c>
      <c r="G61" s="12">
        <v>0</v>
      </c>
      <c r="H61" s="16">
        <v>753278</v>
      </c>
      <c r="I61" s="12">
        <v>0</v>
      </c>
      <c r="J61" s="12">
        <v>0</v>
      </c>
      <c r="K61" s="12">
        <v>329440</v>
      </c>
      <c r="L61" s="12">
        <v>180040</v>
      </c>
      <c r="M61" s="12">
        <v>64516</v>
      </c>
      <c r="N61" s="12">
        <v>784944</v>
      </c>
      <c r="O61" s="12">
        <v>725000</v>
      </c>
      <c r="P61" s="12">
        <v>745833</v>
      </c>
      <c r="Q61" s="12">
        <v>0</v>
      </c>
      <c r="R61" s="12">
        <f t="shared" si="2"/>
        <v>4897493</v>
      </c>
      <c r="V61" s="12">
        <f t="shared" si="3"/>
        <v>318038.86779714318</v>
      </c>
    </row>
    <row r="62" spans="1:22" x14ac:dyDescent="0.2">
      <c r="A62" s="9">
        <f t="shared" si="4"/>
        <v>44330</v>
      </c>
      <c r="B62" s="12">
        <v>85689</v>
      </c>
      <c r="C62" s="12">
        <v>0</v>
      </c>
      <c r="D62" s="12">
        <v>273533</v>
      </c>
      <c r="E62" s="12">
        <v>346819</v>
      </c>
      <c r="F62" s="12">
        <v>64667</v>
      </c>
      <c r="G62" s="12">
        <v>189583</v>
      </c>
      <c r="H62" s="16">
        <v>927111</v>
      </c>
      <c r="I62" s="12">
        <v>0</v>
      </c>
      <c r="J62" s="12">
        <v>37063</v>
      </c>
      <c r="K62" s="12">
        <v>411800</v>
      </c>
      <c r="L62" s="12">
        <v>26256</v>
      </c>
      <c r="M62" s="12">
        <v>189516</v>
      </c>
      <c r="N62" s="12">
        <v>121611</v>
      </c>
      <c r="O62" s="12">
        <v>0</v>
      </c>
      <c r="P62" s="12">
        <v>0</v>
      </c>
      <c r="Q62" s="12">
        <v>0</v>
      </c>
      <c r="R62" s="12">
        <f t="shared" si="2"/>
        <v>2673648</v>
      </c>
      <c r="V62" s="12">
        <f t="shared" si="3"/>
        <v>173624.33857651174</v>
      </c>
    </row>
    <row r="63" spans="1:22" x14ac:dyDescent="0.2">
      <c r="A63" s="9">
        <f t="shared" si="4"/>
        <v>44360</v>
      </c>
      <c r="B63" s="12">
        <v>106768</v>
      </c>
      <c r="C63" s="12">
        <v>0</v>
      </c>
      <c r="D63" s="12">
        <v>24867</v>
      </c>
      <c r="E63" s="12">
        <v>445485</v>
      </c>
      <c r="F63" s="12">
        <v>194000</v>
      </c>
      <c r="G63" s="12">
        <v>379167</v>
      </c>
      <c r="H63" s="16">
        <v>57944</v>
      </c>
      <c r="I63" s="12">
        <v>0</v>
      </c>
      <c r="J63" s="12">
        <v>74125</v>
      </c>
      <c r="K63" s="12">
        <v>0</v>
      </c>
      <c r="L63" s="12">
        <v>52512</v>
      </c>
      <c r="M63" s="12">
        <v>314516</v>
      </c>
      <c r="N63" s="12">
        <v>453278</v>
      </c>
      <c r="O63" s="12">
        <v>145000</v>
      </c>
      <c r="P63" s="12">
        <v>149167</v>
      </c>
      <c r="Q63" s="12">
        <v>0</v>
      </c>
      <c r="R63" s="12">
        <f t="shared" si="2"/>
        <v>2396829</v>
      </c>
      <c r="V63" s="12">
        <f t="shared" si="3"/>
        <v>155647.95732497398</v>
      </c>
    </row>
    <row r="64" spans="1:22" x14ac:dyDescent="0.2">
      <c r="A64" s="9">
        <f t="shared" si="4"/>
        <v>44390</v>
      </c>
      <c r="B64" s="12">
        <v>65699</v>
      </c>
      <c r="C64" s="12">
        <v>0</v>
      </c>
      <c r="D64" s="12">
        <v>74600</v>
      </c>
      <c r="E64" s="12">
        <v>544152</v>
      </c>
      <c r="F64" s="12">
        <v>323333</v>
      </c>
      <c r="G64" s="12">
        <v>0</v>
      </c>
      <c r="H64" s="16">
        <v>231778</v>
      </c>
      <c r="I64" s="12">
        <v>0</v>
      </c>
      <c r="J64" s="12">
        <v>111188</v>
      </c>
      <c r="K64" s="12">
        <v>68633</v>
      </c>
      <c r="L64" s="12">
        <v>78768</v>
      </c>
      <c r="M64" s="12">
        <v>64516</v>
      </c>
      <c r="N64" s="12">
        <v>784944</v>
      </c>
      <c r="O64" s="12">
        <v>290000</v>
      </c>
      <c r="P64" s="12">
        <v>298333</v>
      </c>
      <c r="Q64" s="12">
        <v>0</v>
      </c>
      <c r="R64" s="12">
        <f t="shared" si="2"/>
        <v>2935944</v>
      </c>
      <c r="V64" s="12">
        <f t="shared" si="3"/>
        <v>190657.60904115957</v>
      </c>
    </row>
    <row r="65" spans="1:23" x14ac:dyDescent="0.2">
      <c r="A65" s="9">
        <f t="shared" si="4"/>
        <v>44420</v>
      </c>
      <c r="B65" s="12">
        <v>132528</v>
      </c>
      <c r="C65" s="12">
        <v>0</v>
      </c>
      <c r="D65" s="12">
        <v>124333</v>
      </c>
      <c r="E65" s="12">
        <v>50819</v>
      </c>
      <c r="F65" s="12">
        <v>452667</v>
      </c>
      <c r="G65" s="12">
        <v>189583</v>
      </c>
      <c r="H65" s="16">
        <v>405611</v>
      </c>
      <c r="I65" s="12">
        <v>0</v>
      </c>
      <c r="J65" s="12">
        <v>148250</v>
      </c>
      <c r="K65" s="12">
        <v>137267</v>
      </c>
      <c r="L65" s="12">
        <v>105023</v>
      </c>
      <c r="M65" s="12">
        <v>189516</v>
      </c>
      <c r="N65" s="12">
        <v>121611</v>
      </c>
      <c r="O65" s="12">
        <v>435000</v>
      </c>
      <c r="P65" s="12">
        <v>447500</v>
      </c>
      <c r="Q65" s="12">
        <v>0</v>
      </c>
      <c r="R65" s="12">
        <f t="shared" si="2"/>
        <v>2939708</v>
      </c>
      <c r="V65" s="12">
        <f t="shared" si="3"/>
        <v>190902.03987513695</v>
      </c>
    </row>
    <row r="66" spans="1:23" x14ac:dyDescent="0.2">
      <c r="A66" s="9">
        <f t="shared" si="4"/>
        <v>44450</v>
      </c>
      <c r="B66" s="12">
        <v>78533</v>
      </c>
      <c r="C66" s="12">
        <v>0</v>
      </c>
      <c r="D66" s="12">
        <v>174067</v>
      </c>
      <c r="E66" s="12">
        <v>152774</v>
      </c>
      <c r="F66" s="12">
        <v>582000</v>
      </c>
      <c r="G66" s="12">
        <v>379167</v>
      </c>
      <c r="H66" s="16">
        <v>579444</v>
      </c>
      <c r="I66" s="12">
        <v>0</v>
      </c>
      <c r="J66" s="12">
        <v>185313</v>
      </c>
      <c r="K66" s="12">
        <v>205900</v>
      </c>
      <c r="L66" s="12">
        <v>131279</v>
      </c>
      <c r="M66" s="12">
        <v>314516</v>
      </c>
      <c r="N66" s="12">
        <v>453278</v>
      </c>
      <c r="O66" s="12">
        <v>580000</v>
      </c>
      <c r="P66" s="12">
        <v>596667</v>
      </c>
      <c r="Q66" s="12">
        <v>0</v>
      </c>
      <c r="R66" s="12">
        <f t="shared" si="2"/>
        <v>4412938</v>
      </c>
      <c r="V66" s="12">
        <f t="shared" si="3"/>
        <v>286572.29426953528</v>
      </c>
    </row>
    <row r="67" spans="1:23" x14ac:dyDescent="0.2">
      <c r="A67" s="9">
        <f t="shared" si="4"/>
        <v>44480</v>
      </c>
      <c r="B67" s="12">
        <v>46823</v>
      </c>
      <c r="C67" s="12">
        <v>0</v>
      </c>
      <c r="D67" s="12">
        <v>223800</v>
      </c>
      <c r="E67" s="12">
        <v>251441</v>
      </c>
      <c r="F67" s="12">
        <v>711333</v>
      </c>
      <c r="G67" s="12">
        <v>0</v>
      </c>
      <c r="H67" s="16">
        <v>753278</v>
      </c>
      <c r="I67" s="12">
        <v>0</v>
      </c>
      <c r="J67" s="12">
        <v>0</v>
      </c>
      <c r="K67" s="12">
        <v>274533</v>
      </c>
      <c r="L67" s="12">
        <v>0</v>
      </c>
      <c r="M67" s="12">
        <v>64516</v>
      </c>
      <c r="N67" s="12">
        <v>784944</v>
      </c>
      <c r="O67" s="12">
        <v>725000</v>
      </c>
      <c r="P67" s="12">
        <v>745833</v>
      </c>
      <c r="Q67" s="12">
        <v>0</v>
      </c>
      <c r="R67" s="12">
        <f t="shared" si="2"/>
        <v>4581501</v>
      </c>
      <c r="V67" s="12">
        <f t="shared" si="3"/>
        <v>297518.62654045224</v>
      </c>
    </row>
    <row r="68" spans="1:23" x14ac:dyDescent="0.2">
      <c r="A68" s="9">
        <f t="shared" si="4"/>
        <v>44510</v>
      </c>
      <c r="B68" s="12">
        <v>50282</v>
      </c>
      <c r="C68" s="12">
        <v>0</v>
      </c>
      <c r="D68" s="12">
        <v>273533</v>
      </c>
      <c r="E68" s="12">
        <v>350108</v>
      </c>
      <c r="F68" s="12">
        <v>64667</v>
      </c>
      <c r="G68" s="12">
        <v>189583</v>
      </c>
      <c r="H68" s="16">
        <v>927111</v>
      </c>
      <c r="I68" s="12">
        <v>0</v>
      </c>
      <c r="J68" s="12">
        <v>29650</v>
      </c>
      <c r="K68" s="12">
        <v>343167</v>
      </c>
      <c r="L68" s="12">
        <v>26256</v>
      </c>
      <c r="M68" s="12">
        <v>189516</v>
      </c>
      <c r="N68" s="12">
        <v>1116611</v>
      </c>
      <c r="O68" s="12">
        <v>0</v>
      </c>
      <c r="P68" s="12">
        <v>-995000</v>
      </c>
      <c r="Q68" s="12">
        <v>0</v>
      </c>
      <c r="R68" s="12">
        <f t="shared" si="2"/>
        <v>2565484</v>
      </c>
      <c r="V68" s="12">
        <f t="shared" si="3"/>
        <v>166600.263994596</v>
      </c>
    </row>
    <row r="69" spans="1:23" x14ac:dyDescent="0.2">
      <c r="A69" s="9">
        <f t="shared" si="4"/>
        <v>44540</v>
      </c>
      <c r="B69" s="12">
        <v>66465</v>
      </c>
      <c r="C69" s="12">
        <v>0</v>
      </c>
      <c r="D69" s="12">
        <v>21758</v>
      </c>
      <c r="E69" s="12">
        <v>448774</v>
      </c>
      <c r="F69" s="12">
        <v>194000</v>
      </c>
      <c r="G69" s="12">
        <v>379167</v>
      </c>
      <c r="H69" s="16">
        <v>57944</v>
      </c>
      <c r="I69" s="12">
        <v>0</v>
      </c>
      <c r="J69" s="12">
        <v>59300</v>
      </c>
      <c r="K69" s="12">
        <v>0</v>
      </c>
      <c r="L69" s="12">
        <v>52512</v>
      </c>
      <c r="M69" s="12">
        <v>314516</v>
      </c>
      <c r="N69" s="12">
        <v>453278</v>
      </c>
      <c r="O69" s="12">
        <v>145000</v>
      </c>
      <c r="P69" s="12">
        <v>149167</v>
      </c>
      <c r="Q69" s="12">
        <v>36814</v>
      </c>
      <c r="R69" s="12">
        <f t="shared" si="2"/>
        <v>2378695</v>
      </c>
      <c r="V69" s="12">
        <f t="shared" si="3"/>
        <v>154470.35138890968</v>
      </c>
    </row>
    <row r="70" spans="1:23" x14ac:dyDescent="0.2">
      <c r="A70" s="9"/>
      <c r="B70" s="18"/>
      <c r="C70" s="18"/>
      <c r="D70" s="12"/>
      <c r="E70" s="12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2"/>
      <c r="V70" s="12"/>
    </row>
    <row r="71" spans="1:23" x14ac:dyDescent="0.2">
      <c r="A71" s="9"/>
      <c r="B71" s="18">
        <f>SUM(B57:B70)</f>
        <v>1050264</v>
      </c>
      <c r="C71" s="18">
        <f>SUM(C57:C70)</f>
        <v>0</v>
      </c>
      <c r="D71" s="18">
        <f t="shared" ref="D71:R71" si="5">SUM(D57:D70)</f>
        <v>1812158</v>
      </c>
      <c r="E71" s="18">
        <f t="shared" si="5"/>
        <v>4035043</v>
      </c>
      <c r="F71" s="18">
        <f t="shared" si="5"/>
        <v>5132917</v>
      </c>
      <c r="G71" s="18">
        <f t="shared" si="5"/>
        <v>2654167</v>
      </c>
      <c r="H71" s="18">
        <f t="shared" si="5"/>
        <v>5968276</v>
      </c>
      <c r="I71" s="18">
        <f t="shared" si="5"/>
        <v>0</v>
      </c>
      <c r="J71" s="18">
        <f t="shared" si="5"/>
        <v>1267539</v>
      </c>
      <c r="K71" s="18">
        <f t="shared" si="5"/>
        <v>2264900</v>
      </c>
      <c r="L71" s="18">
        <f t="shared" si="5"/>
        <v>1072739</v>
      </c>
      <c r="M71" s="18">
        <f>SUM(M57:M70)</f>
        <v>2588708</v>
      </c>
      <c r="N71" s="18">
        <f>SUM(N57:N70)</f>
        <v>6887610</v>
      </c>
      <c r="O71" s="18">
        <f t="shared" si="5"/>
        <v>4495000</v>
      </c>
      <c r="P71" s="18">
        <f t="shared" si="5"/>
        <v>3629167</v>
      </c>
      <c r="Q71" s="18">
        <f t="shared" si="5"/>
        <v>36814</v>
      </c>
      <c r="R71" s="18">
        <f t="shared" si="5"/>
        <v>42895302</v>
      </c>
      <c r="V71" s="18">
        <f>SUM(V57:V70)</f>
        <v>2785583.0078565772</v>
      </c>
    </row>
    <row r="72" spans="1:23" x14ac:dyDescent="0.2">
      <c r="A72" s="9"/>
      <c r="B72" s="18"/>
      <c r="C72" s="18"/>
      <c r="D72" s="12"/>
      <c r="E72" s="12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2"/>
      <c r="V72" s="12"/>
    </row>
    <row r="73" spans="1:23" x14ac:dyDescent="0.2">
      <c r="A73" s="9" t="s">
        <v>45</v>
      </c>
      <c r="B73" s="12">
        <v>1050262</v>
      </c>
      <c r="C73" s="12">
        <v>0</v>
      </c>
      <c r="D73" s="12">
        <v>1812158</v>
      </c>
      <c r="E73" s="12">
        <v>4035044</v>
      </c>
      <c r="F73" s="12">
        <v>5132917</v>
      </c>
      <c r="G73" s="12">
        <v>2654167</v>
      </c>
      <c r="H73" s="12">
        <v>5968276</v>
      </c>
      <c r="I73" s="12">
        <v>0</v>
      </c>
      <c r="J73" s="12">
        <v>1267538</v>
      </c>
      <c r="K73" s="12">
        <v>2264900</v>
      </c>
      <c r="L73" s="12">
        <v>1072738</v>
      </c>
      <c r="M73" s="12">
        <v>2588710</v>
      </c>
      <c r="N73" s="12">
        <v>6887611</v>
      </c>
      <c r="O73" s="12">
        <v>4495000</v>
      </c>
      <c r="P73" s="12">
        <v>3629167</v>
      </c>
      <c r="Q73" s="12">
        <v>36814</v>
      </c>
      <c r="R73" s="12">
        <f>SUM(B73:Q73)</f>
        <v>42895302</v>
      </c>
      <c r="V73" s="12"/>
    </row>
    <row r="74" spans="1:23" x14ac:dyDescent="0.2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T74" s="1" t="s">
        <v>46</v>
      </c>
      <c r="V74" s="19">
        <f>SUM(V57:V69)/13</f>
        <v>214275.61598896747</v>
      </c>
    </row>
    <row r="75" spans="1:23" x14ac:dyDescent="0.2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6" t="s">
        <v>47</v>
      </c>
      <c r="R75" s="16"/>
      <c r="S75" s="20"/>
      <c r="T75" s="20"/>
      <c r="U75" s="20"/>
      <c r="V75" s="21">
        <v>214251</v>
      </c>
      <c r="W75" s="1" t="s">
        <v>48</v>
      </c>
    </row>
    <row r="76" spans="1:23" x14ac:dyDescent="0.2">
      <c r="B76" s="12" t="s">
        <v>49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6" t="s">
        <v>50</v>
      </c>
      <c r="R76" s="16"/>
      <c r="S76" s="20"/>
      <c r="T76" s="20"/>
      <c r="U76" s="20"/>
      <c r="V76" s="21">
        <v>154475</v>
      </c>
      <c r="W76" s="1" t="s">
        <v>48</v>
      </c>
    </row>
    <row r="77" spans="1:23" x14ac:dyDescent="0.2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</row>
    <row r="78" spans="1:23" x14ac:dyDescent="0.2">
      <c r="B78" s="12"/>
      <c r="C78" s="12"/>
      <c r="D78" s="12" t="s">
        <v>51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 t="s">
        <v>52</v>
      </c>
      <c r="P78" s="12"/>
      <c r="Q78" s="12">
        <v>33678791</v>
      </c>
      <c r="R78" s="12"/>
    </row>
    <row r="79" spans="1:23" x14ac:dyDescent="0.2">
      <c r="B79" s="12"/>
      <c r="C79" s="12"/>
      <c r="D79" s="12" t="s">
        <v>53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 t="s">
        <v>54</v>
      </c>
      <c r="P79" s="12"/>
      <c r="Q79" s="12">
        <v>11928483</v>
      </c>
      <c r="R79" s="12"/>
    </row>
    <row r="81" spans="2:18" x14ac:dyDescent="0.2">
      <c r="D81" s="1" t="s">
        <v>55</v>
      </c>
      <c r="Q81" s="11">
        <f>+Q78+Q79</f>
        <v>45607274</v>
      </c>
    </row>
    <row r="83" spans="2:18" x14ac:dyDescent="0.2">
      <c r="B83" s="1" t="s">
        <v>56</v>
      </c>
    </row>
    <row r="84" spans="2:18" x14ac:dyDescent="0.2">
      <c r="C84" s="1" t="s">
        <v>57</v>
      </c>
    </row>
    <row r="86" spans="2:18" x14ac:dyDescent="0.2">
      <c r="D86" s="1" t="s">
        <v>51</v>
      </c>
      <c r="Q86" s="11">
        <v>518621018.23076922</v>
      </c>
      <c r="R86" s="22" t="s">
        <v>58</v>
      </c>
    </row>
    <row r="87" spans="2:18" x14ac:dyDescent="0.2">
      <c r="D87" s="1" t="s">
        <v>53</v>
      </c>
      <c r="Q87" s="23">
        <v>183687183</v>
      </c>
      <c r="R87" s="22" t="s">
        <v>58</v>
      </c>
    </row>
    <row r="89" spans="2:18" x14ac:dyDescent="0.2">
      <c r="D89" s="1" t="s">
        <v>55</v>
      </c>
      <c r="Q89" s="11">
        <f>SUM(Q86:Q88)</f>
        <v>702308201.23076916</v>
      </c>
    </row>
    <row r="91" spans="2:18" x14ac:dyDescent="0.2">
      <c r="D91" s="1" t="s">
        <v>59</v>
      </c>
      <c r="Q91" s="13">
        <f>+Q81/Q89</f>
        <v>6.4939116359562565E-2</v>
      </c>
    </row>
    <row r="94" spans="2:18" x14ac:dyDescent="0.2">
      <c r="B94" s="24" t="s">
        <v>60</v>
      </c>
    </row>
  </sheetData>
  <pageMargins left="0.75" right="0.75" top="1" bottom="1" header="0.5" footer="0.5"/>
  <pageSetup scale="55" orientation="landscape" r:id="rId1"/>
  <headerFooter alignWithMargins="0">
    <oddHeader>&amp;A</oddHeader>
    <oddFooter>&amp;Z&amp;F</oddFooter>
  </headerFooter>
  <legacyDrawing r:id="rId2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 A C T I V E ! 1 5 6 7 5 9 4 8 . 1 < / d o c u m e n t i d >  
     < s e n d e r i d > K E A B E T < / s e n d e r i d >  
     < s e n d e r e m a i l > B K E A T I N G @ G U N S T E R . C O M < / s e n d e r e m a i l >  
     < l a s t m o d i f i e d > 2 0 2 2 - 0 6 - 1 0 T 1 6 : 2 6 : 2 5 . 0 0 0 0 0 0 0 - 0 4 : 0 0 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 Pay</vt:lpstr>
      <vt:lpstr>'Int Pay'!Print_Area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Welch, Kathy</cp:lastModifiedBy>
  <dcterms:created xsi:type="dcterms:W3CDTF">2022-04-18T18:31:04Z</dcterms:created>
  <dcterms:modified xsi:type="dcterms:W3CDTF">2022-06-10T20:26:25Z</dcterms:modified>
</cp:coreProperties>
</file>